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356" windowHeight="8340" activeTab="5"/>
  </bookViews>
  <sheets>
    <sheet name="portfolio-mclimit" sheetId="1" r:id="rId1"/>
    <sheet name="zz500对冲" sheetId="2" r:id="rId2"/>
    <sheet name="工作表2" sheetId="3" r:id="rId3"/>
    <sheet name="latest data" sheetId="7" r:id="rId4"/>
    <sheet name="增强对冲" sheetId="4" r:id="rId5"/>
    <sheet name="降低仓位" sheetId="5" r:id="rId6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AA129" i="7"/>
  <c r="AA128" i="7"/>
  <c r="U128" i="7"/>
  <c r="K128" i="7"/>
  <c r="B128" i="7"/>
  <c r="U127" i="7"/>
  <c r="Z125" i="7"/>
  <c r="T125" i="7"/>
  <c r="E125" i="7"/>
  <c r="Z124" i="7"/>
  <c r="T124" i="7"/>
  <c r="AC123" i="7"/>
  <c r="Z123" i="7"/>
  <c r="T123" i="7"/>
  <c r="N125" i="7" s="1"/>
  <c r="AC122" i="7"/>
  <c r="Z122" i="7"/>
  <c r="T122" i="7"/>
  <c r="N123" i="7" s="1"/>
  <c r="AC121" i="7"/>
  <c r="Z121" i="7"/>
  <c r="T121" i="7"/>
  <c r="E123" i="7" s="1"/>
  <c r="AC120" i="7"/>
  <c r="Z120" i="7"/>
  <c r="T120" i="7"/>
  <c r="N121" i="7" s="1"/>
  <c r="AC119" i="7"/>
  <c r="Z119" i="7"/>
  <c r="T119" i="7"/>
  <c r="E121" i="7" s="1"/>
  <c r="AC118" i="7"/>
  <c r="Z118" i="7"/>
  <c r="T118" i="7"/>
  <c r="N119" i="7" s="1"/>
  <c r="AC117" i="7"/>
  <c r="Z117" i="7"/>
  <c r="T117" i="7"/>
  <c r="E119" i="7" s="1"/>
  <c r="AC116" i="7"/>
  <c r="Z116" i="7"/>
  <c r="T116" i="7"/>
  <c r="N118" i="7" s="1"/>
  <c r="AC115" i="7"/>
  <c r="Z115" i="7"/>
  <c r="T115" i="7"/>
  <c r="E117" i="7" s="1"/>
  <c r="AC114" i="7"/>
  <c r="Z114" i="7"/>
  <c r="T114" i="7"/>
  <c r="N115" i="7" s="1"/>
  <c r="AC113" i="7"/>
  <c r="Z113" i="7"/>
  <c r="T113" i="7"/>
  <c r="E115" i="7" s="1"/>
  <c r="AC112" i="7"/>
  <c r="Z112" i="7"/>
  <c r="T112" i="7"/>
  <c r="N113" i="7" s="1"/>
  <c r="AC111" i="7"/>
  <c r="Z111" i="7"/>
  <c r="T111" i="7"/>
  <c r="E113" i="7" s="1"/>
  <c r="AC110" i="7"/>
  <c r="Z110" i="7"/>
  <c r="T110" i="7"/>
  <c r="N111" i="7" s="1"/>
  <c r="AC109" i="7"/>
  <c r="Z109" i="7"/>
  <c r="T109" i="7"/>
  <c r="E111" i="7" s="1"/>
  <c r="AC108" i="7"/>
  <c r="Z108" i="7"/>
  <c r="T108" i="7"/>
  <c r="N109" i="7" s="1"/>
  <c r="AC107" i="7"/>
  <c r="Z107" i="7"/>
  <c r="T107" i="7"/>
  <c r="E109" i="7" s="1"/>
  <c r="AC106" i="7"/>
  <c r="Z106" i="7"/>
  <c r="T106" i="7"/>
  <c r="N107" i="7" s="1"/>
  <c r="AC105" i="7"/>
  <c r="Z105" i="7"/>
  <c r="T105" i="7"/>
  <c r="E107" i="7" s="1"/>
  <c r="AC104" i="7"/>
  <c r="Z104" i="7"/>
  <c r="T104" i="7"/>
  <c r="N106" i="7" s="1"/>
  <c r="AC103" i="7"/>
  <c r="Z103" i="7"/>
  <c r="T103" i="7"/>
  <c r="E105" i="7" s="1"/>
  <c r="AC102" i="7"/>
  <c r="Z102" i="7"/>
  <c r="T102" i="7"/>
  <c r="N103" i="7" s="1"/>
  <c r="AC101" i="7"/>
  <c r="Z101" i="7"/>
  <c r="T101" i="7"/>
  <c r="E103" i="7" s="1"/>
  <c r="AC100" i="7"/>
  <c r="Z100" i="7"/>
  <c r="T100" i="7"/>
  <c r="N101" i="7" s="1"/>
  <c r="AC99" i="7"/>
  <c r="Z99" i="7"/>
  <c r="T99" i="7"/>
  <c r="E101" i="7" s="1"/>
  <c r="AC98" i="7"/>
  <c r="Z98" i="7"/>
  <c r="T98" i="7"/>
  <c r="AC97" i="7"/>
  <c r="Z97" i="7"/>
  <c r="T97" i="7"/>
  <c r="E99" i="7" s="1"/>
  <c r="AC96" i="7"/>
  <c r="Z96" i="7"/>
  <c r="T96" i="7"/>
  <c r="AC95" i="7"/>
  <c r="Z95" i="7"/>
  <c r="T95" i="7"/>
  <c r="E97" i="7" s="1"/>
  <c r="AC94" i="7"/>
  <c r="Z94" i="7"/>
  <c r="T94" i="7"/>
  <c r="AC93" i="7"/>
  <c r="Z93" i="7"/>
  <c r="T93" i="7"/>
  <c r="E95" i="7" s="1"/>
  <c r="AC92" i="7"/>
  <c r="Z92" i="7"/>
  <c r="T92" i="7"/>
  <c r="N94" i="7" s="1"/>
  <c r="AC91" i="7"/>
  <c r="Z91" i="7"/>
  <c r="T91" i="7"/>
  <c r="E93" i="7" s="1"/>
  <c r="AC90" i="7"/>
  <c r="Z90" i="7"/>
  <c r="T90" i="7"/>
  <c r="AC89" i="7"/>
  <c r="Z89" i="7"/>
  <c r="T89" i="7"/>
  <c r="E91" i="7" s="1"/>
  <c r="AC88" i="7"/>
  <c r="Z88" i="7"/>
  <c r="T88" i="7"/>
  <c r="AC87" i="7"/>
  <c r="Z87" i="7"/>
  <c r="T87" i="7"/>
  <c r="E89" i="7" s="1"/>
  <c r="AC86" i="7"/>
  <c r="Z86" i="7"/>
  <c r="T86" i="7"/>
  <c r="E88" i="7" s="1"/>
  <c r="AC85" i="7"/>
  <c r="Z85" i="7"/>
  <c r="T85" i="7"/>
  <c r="E87" i="7" s="1"/>
  <c r="E85" i="7"/>
  <c r="AC84" i="7"/>
  <c r="Z84" i="7"/>
  <c r="T84" i="7"/>
  <c r="E84" i="7"/>
  <c r="AC83" i="7"/>
  <c r="Z83" i="7"/>
  <c r="T83" i="7"/>
  <c r="N85" i="7" s="1"/>
  <c r="E83" i="7"/>
  <c r="AC82" i="7"/>
  <c r="Z82" i="7"/>
  <c r="T82" i="7"/>
  <c r="N84" i="7" s="1"/>
  <c r="N82" i="7"/>
  <c r="AC81" i="7"/>
  <c r="Z81" i="7"/>
  <c r="T81" i="7"/>
  <c r="N83" i="7" s="1"/>
  <c r="E81" i="7"/>
  <c r="AC80" i="7"/>
  <c r="Z80" i="7"/>
  <c r="T80" i="7"/>
  <c r="E82" i="7" s="1"/>
  <c r="E80" i="7"/>
  <c r="AC79" i="7"/>
  <c r="Z79" i="7"/>
  <c r="T79" i="7"/>
  <c r="N81" i="7" s="1"/>
  <c r="E79" i="7"/>
  <c r="AC78" i="7"/>
  <c r="Z78" i="7"/>
  <c r="T78" i="7"/>
  <c r="N80" i="7" s="1"/>
  <c r="E78" i="7"/>
  <c r="AC77" i="7"/>
  <c r="Z77" i="7"/>
  <c r="T77" i="7"/>
  <c r="N79" i="7" s="1"/>
  <c r="E77" i="7"/>
  <c r="AC76" i="7"/>
  <c r="Z76" i="7"/>
  <c r="T76" i="7"/>
  <c r="N78" i="7" s="1"/>
  <c r="E76" i="7"/>
  <c r="AC75" i="7"/>
  <c r="Z75" i="7"/>
  <c r="T75" i="7"/>
  <c r="N77" i="7" s="1"/>
  <c r="E75" i="7"/>
  <c r="AC74" i="7"/>
  <c r="Z74" i="7"/>
  <c r="T74" i="7"/>
  <c r="N76" i="7" s="1"/>
  <c r="E74" i="7"/>
  <c r="AC73" i="7"/>
  <c r="Z73" i="7"/>
  <c r="T73" i="7"/>
  <c r="N75" i="7" s="1"/>
  <c r="E73" i="7"/>
  <c r="AC72" i="7"/>
  <c r="Z72" i="7"/>
  <c r="T72" i="7"/>
  <c r="N73" i="7" s="1"/>
  <c r="E72" i="7"/>
  <c r="AC71" i="7"/>
  <c r="Z71" i="7"/>
  <c r="T71" i="7"/>
  <c r="E71" i="7"/>
  <c r="AC70" i="7"/>
  <c r="Z70" i="7"/>
  <c r="T70" i="7"/>
  <c r="N71" i="7" s="1"/>
  <c r="N70" i="7"/>
  <c r="AC69" i="7"/>
  <c r="Z69" i="7"/>
  <c r="T69" i="7"/>
  <c r="E69" i="7"/>
  <c r="AC68" i="7"/>
  <c r="Z68" i="7"/>
  <c r="T68" i="7"/>
  <c r="E70" i="7" s="1"/>
  <c r="E68" i="7"/>
  <c r="AC67" i="7"/>
  <c r="Z67" i="7"/>
  <c r="T67" i="7"/>
  <c r="E67" i="7"/>
  <c r="AC66" i="7"/>
  <c r="Z66" i="7"/>
  <c r="T66" i="7"/>
  <c r="N67" i="7" s="1"/>
  <c r="E66" i="7"/>
  <c r="AC65" i="7"/>
  <c r="Z65" i="7"/>
  <c r="T65" i="7"/>
  <c r="E65" i="7"/>
  <c r="AC64" i="7"/>
  <c r="Z64" i="7"/>
  <c r="T64" i="7"/>
  <c r="N65" i="7" s="1"/>
  <c r="E64" i="7"/>
  <c r="AC63" i="7"/>
  <c r="Z63" i="7"/>
  <c r="T63" i="7"/>
  <c r="E63" i="7"/>
  <c r="AC62" i="7"/>
  <c r="Z62" i="7"/>
  <c r="T62" i="7"/>
  <c r="N63" i="7" s="1"/>
  <c r="E62" i="7"/>
  <c r="AC61" i="7"/>
  <c r="Z61" i="7"/>
  <c r="T61" i="7"/>
  <c r="E61" i="7"/>
  <c r="AC60" i="7"/>
  <c r="Z60" i="7"/>
  <c r="T60" i="7"/>
  <c r="N61" i="7" s="1"/>
  <c r="E60" i="7"/>
  <c r="AC59" i="7"/>
  <c r="Z59" i="7"/>
  <c r="T59" i="7"/>
  <c r="E59" i="7"/>
  <c r="AC58" i="7"/>
  <c r="Z58" i="7"/>
  <c r="T58" i="7"/>
  <c r="N59" i="7" s="1"/>
  <c r="N58" i="7"/>
  <c r="Z57" i="7"/>
  <c r="AC57" i="7" s="1"/>
  <c r="T57" i="7"/>
  <c r="E57" i="7"/>
  <c r="AC56" i="7"/>
  <c r="Z56" i="7"/>
  <c r="T56" i="7"/>
  <c r="E58" i="7" s="1"/>
  <c r="E56" i="7"/>
  <c r="AC55" i="7"/>
  <c r="Z55" i="7"/>
  <c r="T55" i="7"/>
  <c r="E55" i="7"/>
  <c r="AC54" i="7"/>
  <c r="Z54" i="7"/>
  <c r="T54" i="7"/>
  <c r="N55" i="7" s="1"/>
  <c r="E54" i="7"/>
  <c r="Z53" i="7"/>
  <c r="AC53" i="7" s="1"/>
  <c r="T53" i="7"/>
  <c r="E53" i="7"/>
  <c r="Z52" i="7"/>
  <c r="AC52" i="7" s="1"/>
  <c r="T52" i="7"/>
  <c r="N53" i="7" s="1"/>
  <c r="E52" i="7"/>
  <c r="AC51" i="7"/>
  <c r="Z51" i="7"/>
  <c r="T51" i="7"/>
  <c r="E51" i="7"/>
  <c r="AC50" i="7"/>
  <c r="Z50" i="7"/>
  <c r="T50" i="7"/>
  <c r="N51" i="7" s="1"/>
  <c r="E50" i="7"/>
  <c r="AC49" i="7"/>
  <c r="Z49" i="7"/>
  <c r="T49" i="7"/>
  <c r="E49" i="7"/>
  <c r="AC48" i="7"/>
  <c r="Z48" i="7"/>
  <c r="T48" i="7"/>
  <c r="N49" i="7" s="1"/>
  <c r="E48" i="7"/>
  <c r="AC47" i="7"/>
  <c r="Z47" i="7"/>
  <c r="T47" i="7"/>
  <c r="E47" i="7"/>
  <c r="AC46" i="7"/>
  <c r="Z46" i="7"/>
  <c r="T46" i="7"/>
  <c r="N47" i="7" s="1"/>
  <c r="N46" i="7"/>
  <c r="AC45" i="7"/>
  <c r="Z45" i="7"/>
  <c r="T45" i="7"/>
  <c r="E45" i="7"/>
  <c r="AC44" i="7"/>
  <c r="Z44" i="7"/>
  <c r="T44" i="7"/>
  <c r="E46" i="7" s="1"/>
  <c r="AC43" i="7"/>
  <c r="Z43" i="7"/>
  <c r="T43" i="7"/>
  <c r="AC42" i="7"/>
  <c r="Z42" i="7"/>
  <c r="T42" i="7"/>
  <c r="N44" i="7" s="1"/>
  <c r="E42" i="7"/>
  <c r="AC41" i="7"/>
  <c r="Z41" i="7"/>
  <c r="T41" i="7"/>
  <c r="N41" i="7"/>
  <c r="E41" i="7"/>
  <c r="AC40" i="7"/>
  <c r="Z40" i="7"/>
  <c r="T40" i="7"/>
  <c r="AC39" i="7"/>
  <c r="Z39" i="7"/>
  <c r="T39" i="7"/>
  <c r="AC38" i="7"/>
  <c r="Z38" i="7"/>
  <c r="T38" i="7"/>
  <c r="N40" i="7" s="1"/>
  <c r="E38" i="7"/>
  <c r="AC37" i="7"/>
  <c r="Z37" i="7"/>
  <c r="T37" i="7"/>
  <c r="N37" i="7"/>
  <c r="E37" i="7"/>
  <c r="AC36" i="7"/>
  <c r="Z36" i="7"/>
  <c r="T36" i="7"/>
  <c r="E36" i="7"/>
  <c r="AC35" i="7"/>
  <c r="Z35" i="7"/>
  <c r="T35" i="7"/>
  <c r="N36" i="7" s="1"/>
  <c r="E35" i="7"/>
  <c r="AC34" i="7"/>
  <c r="Z34" i="7"/>
  <c r="T34" i="7"/>
  <c r="N34" i="7"/>
  <c r="AC33" i="7"/>
  <c r="Z33" i="7"/>
  <c r="T33" i="7"/>
  <c r="N35" i="7" s="1"/>
  <c r="E33" i="7"/>
  <c r="AC32" i="7"/>
  <c r="Z32" i="7"/>
  <c r="T32" i="7"/>
  <c r="E34" i="7" s="1"/>
  <c r="E32" i="7"/>
  <c r="AC31" i="7"/>
  <c r="Z31" i="7"/>
  <c r="T31" i="7"/>
  <c r="N33" i="7" s="1"/>
  <c r="E31" i="7"/>
  <c r="AC30" i="7"/>
  <c r="Z30" i="7"/>
  <c r="T30" i="7"/>
  <c r="AC29" i="7"/>
  <c r="Z29" i="7"/>
  <c r="T29" i="7"/>
  <c r="N31" i="7" s="1"/>
  <c r="AH28" i="7"/>
  <c r="AC28" i="7"/>
  <c r="Z28" i="7"/>
  <c r="T28" i="7"/>
  <c r="E30" i="7" s="1"/>
  <c r="AC27" i="7"/>
  <c r="Z27" i="7"/>
  <c r="T27" i="7"/>
  <c r="E29" i="7" s="1"/>
  <c r="AC26" i="7"/>
  <c r="Z26" i="7"/>
  <c r="T26" i="7"/>
  <c r="N28" i="7" s="1"/>
  <c r="AC25" i="7"/>
  <c r="Z25" i="7"/>
  <c r="T25" i="7"/>
  <c r="E27" i="7" s="1"/>
  <c r="AC24" i="7"/>
  <c r="Z24" i="7"/>
  <c r="T24" i="7"/>
  <c r="E26" i="7" s="1"/>
  <c r="AC23" i="7"/>
  <c r="Z23" i="7"/>
  <c r="T23" i="7"/>
  <c r="N24" i="7" s="1"/>
  <c r="AC22" i="7"/>
  <c r="T22" i="7"/>
  <c r="AC21" i="7"/>
  <c r="T21" i="7"/>
  <c r="N22" i="7" s="1"/>
  <c r="AC20" i="7"/>
  <c r="T20" i="7"/>
  <c r="E20" i="7"/>
  <c r="AC19" i="7"/>
  <c r="T19" i="7"/>
  <c r="E21" i="7" s="1"/>
  <c r="N19" i="7"/>
  <c r="AC18" i="7"/>
  <c r="T18" i="7"/>
  <c r="N20" i="7" s="1"/>
  <c r="AC17" i="7"/>
  <c r="T17" i="7"/>
  <c r="E19" i="7" s="1"/>
  <c r="AC16" i="7"/>
  <c r="T16" i="7"/>
  <c r="E16" i="7"/>
  <c r="AC15" i="7"/>
  <c r="T15" i="7"/>
  <c r="AC14" i="7"/>
  <c r="T14" i="7"/>
  <c r="N16" i="7" s="1"/>
  <c r="AC13" i="7"/>
  <c r="T13" i="7"/>
  <c r="E15" i="7" s="1"/>
  <c r="AC12" i="7"/>
  <c r="T12" i="7"/>
  <c r="E12" i="7"/>
  <c r="AC11" i="7"/>
  <c r="T11" i="7"/>
  <c r="E13" i="7" s="1"/>
  <c r="AC10" i="7"/>
  <c r="T10" i="7"/>
  <c r="N12" i="7" s="1"/>
  <c r="AC9" i="7"/>
  <c r="T9" i="7"/>
  <c r="E11" i="7" s="1"/>
  <c r="AC8" i="7"/>
  <c r="T8" i="7"/>
  <c r="E8" i="7"/>
  <c r="AC7" i="7"/>
  <c r="T7" i="7"/>
  <c r="N9" i="7" s="1"/>
  <c r="N7" i="7"/>
  <c r="AC6" i="7"/>
  <c r="T6" i="7"/>
  <c r="N8" i="7" s="1"/>
  <c r="L6" i="7"/>
  <c r="L7" i="7" s="1"/>
  <c r="L8" i="7" s="1"/>
  <c r="L9" i="7" s="1"/>
  <c r="L10" i="7" s="1"/>
  <c r="AC5" i="7"/>
  <c r="T5" i="7"/>
  <c r="E7" i="7" s="1"/>
  <c r="N5" i="7"/>
  <c r="AC4" i="7"/>
  <c r="T4" i="7"/>
  <c r="L4" i="7"/>
  <c r="L5" i="7" s="1"/>
  <c r="E4" i="7"/>
  <c r="AC3" i="7"/>
  <c r="T3" i="7"/>
  <c r="E5" i="7" s="1"/>
  <c r="N3" i="7"/>
  <c r="L3" i="7"/>
  <c r="E3" i="7"/>
  <c r="C3" i="7"/>
  <c r="C4" i="7" s="1"/>
  <c r="C5" i="7" s="1"/>
  <c r="C6" i="7" s="1"/>
  <c r="C7" i="7" s="1"/>
  <c r="C8" i="7" s="1"/>
  <c r="C9" i="7" s="1"/>
  <c r="C10" i="7" s="1"/>
  <c r="AC2" i="7"/>
  <c r="AD2" i="7" s="1"/>
  <c r="AD3" i="7" s="1"/>
  <c r="AD4" i="7" s="1"/>
  <c r="AD5" i="7" s="1"/>
  <c r="AD6" i="7" s="1"/>
  <c r="AD7" i="7" s="1"/>
  <c r="AD8" i="7" s="1"/>
  <c r="AD9" i="7" s="1"/>
  <c r="AD10" i="7" s="1"/>
  <c r="AD11" i="7" s="1"/>
  <c r="AD12" i="7" s="1"/>
  <c r="AD13" i="7" s="1"/>
  <c r="AD14" i="7" s="1"/>
  <c r="AD15" i="7" s="1"/>
  <c r="AD16" i="7" s="1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D27" i="7" s="1"/>
  <c r="AD28" i="7" s="1"/>
  <c r="AD29" i="7" s="1"/>
  <c r="AD30" i="7" s="1"/>
  <c r="AD31" i="7" s="1"/>
  <c r="AD32" i="7" s="1"/>
  <c r="AD33" i="7" s="1"/>
  <c r="AD34" i="7" s="1"/>
  <c r="AD35" i="7" s="1"/>
  <c r="AD36" i="7" s="1"/>
  <c r="AD37" i="7" s="1"/>
  <c r="AD38" i="7" s="1"/>
  <c r="AD39" i="7" s="1"/>
  <c r="AD40" i="7" s="1"/>
  <c r="AD41" i="7" s="1"/>
  <c r="AD42" i="7" s="1"/>
  <c r="AD43" i="7" s="1"/>
  <c r="AD44" i="7" s="1"/>
  <c r="AD45" i="7" s="1"/>
  <c r="AD46" i="7" s="1"/>
  <c r="AD47" i="7" s="1"/>
  <c r="AD48" i="7" s="1"/>
  <c r="AD49" i="7" s="1"/>
  <c r="AD50" i="7" s="1"/>
  <c r="AD51" i="7" s="1"/>
  <c r="AD52" i="7" s="1"/>
  <c r="AD53" i="7" s="1"/>
  <c r="AD54" i="7" s="1"/>
  <c r="AD55" i="7" s="1"/>
  <c r="AD56" i="7" s="1"/>
  <c r="AD57" i="7" s="1"/>
  <c r="AD58" i="7" s="1"/>
  <c r="AD59" i="7" s="1"/>
  <c r="AD60" i="7" s="1"/>
  <c r="AD61" i="7" s="1"/>
  <c r="AD62" i="7" s="1"/>
  <c r="AD63" i="7" s="1"/>
  <c r="AD64" i="7" s="1"/>
  <c r="AD65" i="7" s="1"/>
  <c r="AD66" i="7" s="1"/>
  <c r="AD67" i="7" s="1"/>
  <c r="AD68" i="7" s="1"/>
  <c r="AD69" i="7" s="1"/>
  <c r="AD70" i="7" s="1"/>
  <c r="AD71" i="7" s="1"/>
  <c r="AD72" i="7" s="1"/>
  <c r="AD73" i="7" s="1"/>
  <c r="AD74" i="7" s="1"/>
  <c r="AD75" i="7" s="1"/>
  <c r="AD76" i="7" s="1"/>
  <c r="AD77" i="7" s="1"/>
  <c r="AD78" i="7" s="1"/>
  <c r="AD79" i="7" s="1"/>
  <c r="AD80" i="7" s="1"/>
  <c r="AD81" i="7" s="1"/>
  <c r="AD82" i="7" s="1"/>
  <c r="AD83" i="7" s="1"/>
  <c r="AD84" i="7" s="1"/>
  <c r="AD85" i="7" s="1"/>
  <c r="AD86" i="7" s="1"/>
  <c r="AD87" i="7" s="1"/>
  <c r="AD88" i="7" s="1"/>
  <c r="AD89" i="7" s="1"/>
  <c r="AD90" i="7" s="1"/>
  <c r="AD91" i="7" s="1"/>
  <c r="AD92" i="7" s="1"/>
  <c r="AD93" i="7" s="1"/>
  <c r="AD94" i="7" s="1"/>
  <c r="AD95" i="7" s="1"/>
  <c r="AD96" i="7" s="1"/>
  <c r="AD97" i="7" s="1"/>
  <c r="AD98" i="7" s="1"/>
  <c r="AD99" i="7" s="1"/>
  <c r="AD100" i="7" s="1"/>
  <c r="AD101" i="7" s="1"/>
  <c r="AD102" i="7" s="1"/>
  <c r="AD103" i="7" s="1"/>
  <c r="AD104" i="7" s="1"/>
  <c r="AD105" i="7" s="1"/>
  <c r="AD106" i="7" s="1"/>
  <c r="AD107" i="7" s="1"/>
  <c r="AD108" i="7" s="1"/>
  <c r="AD109" i="7" s="1"/>
  <c r="AD110" i="7" s="1"/>
  <c r="AD111" i="7" s="1"/>
  <c r="AD112" i="7" s="1"/>
  <c r="AD113" i="7" s="1"/>
  <c r="AD114" i="7" s="1"/>
  <c r="AD115" i="7" s="1"/>
  <c r="AD116" i="7" s="1"/>
  <c r="AD117" i="7" s="1"/>
  <c r="AD118" i="7" s="1"/>
  <c r="AD119" i="7" s="1"/>
  <c r="AD120" i="7" s="1"/>
  <c r="AD121" i="7" s="1"/>
  <c r="AD122" i="7" s="1"/>
  <c r="AD123" i="7" s="1"/>
  <c r="T2" i="7"/>
  <c r="N4" i="7" s="1"/>
  <c r="N2" i="7"/>
  <c r="E2" i="7"/>
  <c r="F3" i="7" s="1"/>
  <c r="F4" i="7" s="1"/>
  <c r="F5" i="7" s="1"/>
  <c r="F6" i="7" s="1"/>
  <c r="D10" i="7" l="1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M10" i="7"/>
  <c r="L11" i="7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N11" i="7"/>
  <c r="N15" i="7"/>
  <c r="O3" i="7"/>
  <c r="O4" i="7" s="1"/>
  <c r="O5" i="7" s="1"/>
  <c r="O6" i="7" s="1"/>
  <c r="O7" i="7" s="1"/>
  <c r="O8" i="7" s="1"/>
  <c r="O9" i="7" s="1"/>
  <c r="O10" i="7" s="1"/>
  <c r="E10" i="7"/>
  <c r="N14" i="7"/>
  <c r="N13" i="7"/>
  <c r="E14" i="7"/>
  <c r="E17" i="7"/>
  <c r="E22" i="7"/>
  <c r="N21" i="7"/>
  <c r="E23" i="7"/>
  <c r="N23" i="7"/>
  <c r="N6" i="7"/>
  <c r="E6" i="7"/>
  <c r="F7" i="7" s="1"/>
  <c r="F8" i="7" s="1"/>
  <c r="F9" i="7" s="1"/>
  <c r="E9" i="7"/>
  <c r="N18" i="7"/>
  <c r="N17" i="7"/>
  <c r="E18" i="7"/>
  <c r="N10" i="7"/>
  <c r="N128" i="7" s="1"/>
  <c r="N26" i="7"/>
  <c r="E24" i="7"/>
  <c r="E28" i="7"/>
  <c r="N30" i="7"/>
  <c r="N32" i="7"/>
  <c r="E39" i="7"/>
  <c r="E40" i="7"/>
  <c r="N42" i="7"/>
  <c r="N43" i="7"/>
  <c r="N25" i="7"/>
  <c r="N27" i="7"/>
  <c r="E25" i="7"/>
  <c r="N29" i="7"/>
  <c r="N38" i="7"/>
  <c r="N39" i="7"/>
  <c r="E43" i="7"/>
  <c r="E44" i="7"/>
  <c r="N48" i="7"/>
  <c r="N50" i="7"/>
  <c r="N52" i="7"/>
  <c r="N54" i="7"/>
  <c r="N56" i="7"/>
  <c r="N60" i="7"/>
  <c r="N62" i="7"/>
  <c r="N64" i="7"/>
  <c r="N66" i="7"/>
  <c r="N68" i="7"/>
  <c r="N72" i="7"/>
  <c r="N74" i="7"/>
  <c r="N93" i="7"/>
  <c r="E94" i="7"/>
  <c r="E100" i="7"/>
  <c r="N100" i="7"/>
  <c r="N99" i="7"/>
  <c r="N86" i="7"/>
  <c r="N88" i="7"/>
  <c r="N45" i="7"/>
  <c r="N57" i="7"/>
  <c r="N69" i="7"/>
  <c r="N87" i="7"/>
  <c r="E90" i="7"/>
  <c r="N90" i="7"/>
  <c r="N89" i="7"/>
  <c r="E96" i="7"/>
  <c r="N96" i="7"/>
  <c r="N95" i="7"/>
  <c r="E86" i="7"/>
  <c r="E92" i="7"/>
  <c r="N92" i="7"/>
  <c r="N91" i="7"/>
  <c r="E98" i="7"/>
  <c r="N98" i="7"/>
  <c r="N97" i="7"/>
  <c r="N102" i="7"/>
  <c r="N104" i="7"/>
  <c r="N108" i="7"/>
  <c r="N110" i="7"/>
  <c r="N112" i="7"/>
  <c r="N114" i="7"/>
  <c r="N116" i="7"/>
  <c r="N120" i="7"/>
  <c r="N122" i="7"/>
  <c r="N124" i="7"/>
  <c r="E102" i="7"/>
  <c r="E104" i="7"/>
  <c r="E108" i="7"/>
  <c r="E110" i="7"/>
  <c r="E112" i="7"/>
  <c r="E114" i="7"/>
  <c r="E116" i="7"/>
  <c r="E120" i="7"/>
  <c r="E122" i="7"/>
  <c r="E124" i="7"/>
  <c r="N105" i="7"/>
  <c r="E106" i="7"/>
  <c r="N117" i="7"/>
  <c r="E118" i="7"/>
  <c r="F4" i="5"/>
  <c r="F3" i="5"/>
  <c r="V129" i="5"/>
  <c r="V128" i="5"/>
  <c r="P128" i="5"/>
  <c r="B128" i="5"/>
  <c r="P127" i="5"/>
  <c r="U125" i="5"/>
  <c r="O125" i="5"/>
  <c r="U124" i="5"/>
  <c r="O124" i="5"/>
  <c r="U123" i="5"/>
  <c r="O123" i="5"/>
  <c r="U122" i="5"/>
  <c r="O122" i="5"/>
  <c r="I124" i="5" s="1"/>
  <c r="U121" i="5"/>
  <c r="O121" i="5"/>
  <c r="U120" i="5"/>
  <c r="O120" i="5"/>
  <c r="I122" i="5" s="1"/>
  <c r="U119" i="5"/>
  <c r="O119" i="5"/>
  <c r="E121" i="5" s="1"/>
  <c r="U118" i="5"/>
  <c r="O118" i="5"/>
  <c r="I120" i="5" s="1"/>
  <c r="U117" i="5"/>
  <c r="O117" i="5"/>
  <c r="U116" i="5"/>
  <c r="O116" i="5"/>
  <c r="I118" i="5" s="1"/>
  <c r="U115" i="5"/>
  <c r="O115" i="5"/>
  <c r="E117" i="5" s="1"/>
  <c r="U114" i="5"/>
  <c r="O114" i="5"/>
  <c r="I116" i="5" s="1"/>
  <c r="U113" i="5"/>
  <c r="O113" i="5"/>
  <c r="U112" i="5"/>
  <c r="O112" i="5"/>
  <c r="I114" i="5" s="1"/>
  <c r="U111" i="5"/>
  <c r="O111" i="5"/>
  <c r="E113" i="5" s="1"/>
  <c r="U110" i="5"/>
  <c r="O110" i="5"/>
  <c r="I112" i="5" s="1"/>
  <c r="U109" i="5"/>
  <c r="O109" i="5"/>
  <c r="U108" i="5"/>
  <c r="O108" i="5"/>
  <c r="I110" i="5" s="1"/>
  <c r="U107" i="5"/>
  <c r="O107" i="5"/>
  <c r="U106" i="5"/>
  <c r="O106" i="5"/>
  <c r="I108" i="5" s="1"/>
  <c r="U105" i="5"/>
  <c r="O105" i="5"/>
  <c r="U104" i="5"/>
  <c r="O104" i="5"/>
  <c r="I106" i="5" s="1"/>
  <c r="U103" i="5"/>
  <c r="O103" i="5"/>
  <c r="E105" i="5" s="1"/>
  <c r="U102" i="5"/>
  <c r="O102" i="5"/>
  <c r="I104" i="5" s="1"/>
  <c r="U101" i="5"/>
  <c r="O101" i="5"/>
  <c r="E103" i="5" s="1"/>
  <c r="U100" i="5"/>
  <c r="O100" i="5"/>
  <c r="I102" i="5" s="1"/>
  <c r="U99" i="5"/>
  <c r="O99" i="5"/>
  <c r="U98" i="5"/>
  <c r="O98" i="5"/>
  <c r="U97" i="5"/>
  <c r="O97" i="5"/>
  <c r="U96" i="5"/>
  <c r="O96" i="5"/>
  <c r="I98" i="5" s="1"/>
  <c r="U95" i="5"/>
  <c r="O95" i="5"/>
  <c r="U94" i="5"/>
  <c r="O94" i="5"/>
  <c r="I96" i="5" s="1"/>
  <c r="U93" i="5"/>
  <c r="O93" i="5"/>
  <c r="E95" i="5" s="1"/>
  <c r="U92" i="5"/>
  <c r="O92" i="5"/>
  <c r="I94" i="5" s="1"/>
  <c r="U91" i="5"/>
  <c r="O91" i="5"/>
  <c r="U90" i="5"/>
  <c r="O90" i="5"/>
  <c r="I92" i="5" s="1"/>
  <c r="U89" i="5"/>
  <c r="O89" i="5"/>
  <c r="U88" i="5"/>
  <c r="O88" i="5"/>
  <c r="I90" i="5" s="1"/>
  <c r="U87" i="5"/>
  <c r="O87" i="5"/>
  <c r="U86" i="5"/>
  <c r="O86" i="5"/>
  <c r="I88" i="5" s="1"/>
  <c r="U85" i="5"/>
  <c r="O85" i="5"/>
  <c r="U84" i="5"/>
  <c r="O84" i="5"/>
  <c r="I86" i="5" s="1"/>
  <c r="U83" i="5"/>
  <c r="O83" i="5"/>
  <c r="E85" i="5" s="1"/>
  <c r="U82" i="5"/>
  <c r="O82" i="5"/>
  <c r="I84" i="5" s="1"/>
  <c r="U81" i="5"/>
  <c r="O81" i="5"/>
  <c r="U80" i="5"/>
  <c r="O80" i="5"/>
  <c r="I82" i="5" s="1"/>
  <c r="U79" i="5"/>
  <c r="O79" i="5"/>
  <c r="U78" i="5"/>
  <c r="O78" i="5"/>
  <c r="I80" i="5" s="1"/>
  <c r="U77" i="5"/>
  <c r="O77" i="5"/>
  <c r="U76" i="5"/>
  <c r="O76" i="5"/>
  <c r="I78" i="5" s="1"/>
  <c r="U75" i="5"/>
  <c r="O75" i="5"/>
  <c r="U74" i="5"/>
  <c r="O74" i="5"/>
  <c r="I76" i="5" s="1"/>
  <c r="U73" i="5"/>
  <c r="O73" i="5"/>
  <c r="U72" i="5"/>
  <c r="O72" i="5"/>
  <c r="I74" i="5" s="1"/>
  <c r="U71" i="5"/>
  <c r="O71" i="5"/>
  <c r="E73" i="5" s="1"/>
  <c r="U70" i="5"/>
  <c r="O70" i="5"/>
  <c r="I72" i="5" s="1"/>
  <c r="U69" i="5"/>
  <c r="O69" i="5"/>
  <c r="U68" i="5"/>
  <c r="O68" i="5"/>
  <c r="I70" i="5" s="1"/>
  <c r="U67" i="5"/>
  <c r="O67" i="5"/>
  <c r="E69" i="5" s="1"/>
  <c r="U66" i="5"/>
  <c r="O66" i="5"/>
  <c r="I68" i="5" s="1"/>
  <c r="U65" i="5"/>
  <c r="O65" i="5"/>
  <c r="E67" i="5" s="1"/>
  <c r="U64" i="5"/>
  <c r="O64" i="5"/>
  <c r="I66" i="5" s="1"/>
  <c r="U63" i="5"/>
  <c r="O63" i="5"/>
  <c r="E65" i="5" s="1"/>
  <c r="U62" i="5"/>
  <c r="O62" i="5"/>
  <c r="I64" i="5" s="1"/>
  <c r="U61" i="5"/>
  <c r="O61" i="5"/>
  <c r="U60" i="5"/>
  <c r="O60" i="5"/>
  <c r="I62" i="5" s="1"/>
  <c r="U59" i="5"/>
  <c r="O59" i="5"/>
  <c r="E61" i="5" s="1"/>
  <c r="U58" i="5"/>
  <c r="O58" i="5"/>
  <c r="U57" i="5"/>
  <c r="O57" i="5"/>
  <c r="U56" i="5"/>
  <c r="O56" i="5"/>
  <c r="I58" i="5" s="1"/>
  <c r="U55" i="5"/>
  <c r="O55" i="5"/>
  <c r="E57" i="5" s="1"/>
  <c r="U54" i="5"/>
  <c r="O54" i="5"/>
  <c r="E56" i="5" s="1"/>
  <c r="U53" i="5"/>
  <c r="O53" i="5"/>
  <c r="U52" i="5"/>
  <c r="O52" i="5"/>
  <c r="U51" i="5"/>
  <c r="O51" i="5"/>
  <c r="E53" i="5" s="1"/>
  <c r="U50" i="5"/>
  <c r="O50" i="5"/>
  <c r="I52" i="5" s="1"/>
  <c r="U49" i="5"/>
  <c r="O49" i="5"/>
  <c r="E51" i="5" s="1"/>
  <c r="U48" i="5"/>
  <c r="O48" i="5"/>
  <c r="E50" i="5" s="1"/>
  <c r="U47" i="5"/>
  <c r="O47" i="5"/>
  <c r="E49" i="5" s="1"/>
  <c r="U46" i="5"/>
  <c r="O46" i="5"/>
  <c r="I48" i="5" s="1"/>
  <c r="U45" i="5"/>
  <c r="O45" i="5"/>
  <c r="E47" i="5" s="1"/>
  <c r="U44" i="5"/>
  <c r="O44" i="5"/>
  <c r="E46" i="5" s="1"/>
  <c r="U43" i="5"/>
  <c r="O43" i="5"/>
  <c r="U42" i="5"/>
  <c r="O42" i="5"/>
  <c r="I44" i="5" s="1"/>
  <c r="U41" i="5"/>
  <c r="O41" i="5"/>
  <c r="U40" i="5"/>
  <c r="O40" i="5"/>
  <c r="U39" i="5"/>
  <c r="O39" i="5"/>
  <c r="U38" i="5"/>
  <c r="O38" i="5"/>
  <c r="U37" i="5"/>
  <c r="O37" i="5"/>
  <c r="U36" i="5"/>
  <c r="O36" i="5"/>
  <c r="U35" i="5"/>
  <c r="O35" i="5"/>
  <c r="U34" i="5"/>
  <c r="O34" i="5"/>
  <c r="I36" i="5" s="1"/>
  <c r="U33" i="5"/>
  <c r="O33" i="5"/>
  <c r="U32" i="5"/>
  <c r="O32" i="5"/>
  <c r="U31" i="5"/>
  <c r="O31" i="5"/>
  <c r="U30" i="5"/>
  <c r="O30" i="5"/>
  <c r="I32" i="5" s="1"/>
  <c r="U29" i="5"/>
  <c r="O29" i="5"/>
  <c r="Z28" i="5"/>
  <c r="U28" i="5"/>
  <c r="O28" i="5"/>
  <c r="E30" i="5" s="1"/>
  <c r="U27" i="5"/>
  <c r="O27" i="5"/>
  <c r="E29" i="5" s="1"/>
  <c r="U26" i="5"/>
  <c r="O26" i="5"/>
  <c r="E28" i="5" s="1"/>
  <c r="U25" i="5"/>
  <c r="O25" i="5"/>
  <c r="U24" i="5"/>
  <c r="O24" i="5"/>
  <c r="I26" i="5" s="1"/>
  <c r="U23" i="5"/>
  <c r="O23" i="5"/>
  <c r="E25" i="5" s="1"/>
  <c r="O22" i="5"/>
  <c r="I24" i="5" s="1"/>
  <c r="O21" i="5"/>
  <c r="E23" i="5" s="1"/>
  <c r="O20" i="5"/>
  <c r="I22" i="5" s="1"/>
  <c r="O19" i="5"/>
  <c r="E21" i="5" s="1"/>
  <c r="O18" i="5"/>
  <c r="I20" i="5" s="1"/>
  <c r="O17" i="5"/>
  <c r="E19" i="5" s="1"/>
  <c r="O16" i="5"/>
  <c r="O15" i="5"/>
  <c r="O14" i="5"/>
  <c r="I16" i="5" s="1"/>
  <c r="O13" i="5"/>
  <c r="E15" i="5" s="1"/>
  <c r="O12" i="5"/>
  <c r="I14" i="5" s="1"/>
  <c r="O11" i="5"/>
  <c r="E13" i="5" s="1"/>
  <c r="O10" i="5"/>
  <c r="I12" i="5" s="1"/>
  <c r="O9" i="5"/>
  <c r="E11" i="5" s="1"/>
  <c r="O8" i="5"/>
  <c r="I10" i="5" s="1"/>
  <c r="O7" i="5"/>
  <c r="O6" i="5"/>
  <c r="I8" i="5" s="1"/>
  <c r="O5" i="5"/>
  <c r="E7" i="5" s="1"/>
  <c r="O4" i="5"/>
  <c r="I6" i="5" s="1"/>
  <c r="O3" i="5"/>
  <c r="E5" i="5" s="1"/>
  <c r="I3" i="5"/>
  <c r="C3" i="5"/>
  <c r="C4" i="5" s="1"/>
  <c r="C5" i="5" s="1"/>
  <c r="C6" i="5" s="1"/>
  <c r="C7" i="5" s="1"/>
  <c r="C8" i="5" s="1"/>
  <c r="C9" i="5" s="1"/>
  <c r="C10" i="5" s="1"/>
  <c r="O2" i="5"/>
  <c r="E4" i="5" s="1"/>
  <c r="I2" i="5"/>
  <c r="J3" i="5" s="1"/>
  <c r="AA129" i="4"/>
  <c r="AA128" i="4"/>
  <c r="U128" i="4"/>
  <c r="K128" i="4"/>
  <c r="B128" i="4"/>
  <c r="U127" i="4"/>
  <c r="Z125" i="4"/>
  <c r="T125" i="4"/>
  <c r="Z124" i="4"/>
  <c r="T124" i="4"/>
  <c r="AC123" i="4"/>
  <c r="Z123" i="4"/>
  <c r="T123" i="4"/>
  <c r="N125" i="4" s="1"/>
  <c r="AC122" i="4"/>
  <c r="Z122" i="4"/>
  <c r="T122" i="4"/>
  <c r="AC121" i="4"/>
  <c r="Z121" i="4"/>
  <c r="T121" i="4"/>
  <c r="AC120" i="4"/>
  <c r="Z120" i="4"/>
  <c r="T120" i="4"/>
  <c r="N122" i="4" s="1"/>
  <c r="AC119" i="4"/>
  <c r="Z119" i="4"/>
  <c r="T119" i="4"/>
  <c r="AC118" i="4"/>
  <c r="Z118" i="4"/>
  <c r="T118" i="4"/>
  <c r="N120" i="4" s="1"/>
  <c r="AC117" i="4"/>
  <c r="Z117" i="4"/>
  <c r="T117" i="4"/>
  <c r="AC116" i="4"/>
  <c r="Z116" i="4"/>
  <c r="T116" i="4"/>
  <c r="AC115" i="4"/>
  <c r="Z115" i="4"/>
  <c r="T115" i="4"/>
  <c r="N115" i="4"/>
  <c r="AC114" i="4"/>
  <c r="Z114" i="4"/>
  <c r="T114" i="4"/>
  <c r="AC113" i="4"/>
  <c r="Z113" i="4"/>
  <c r="T113" i="4"/>
  <c r="N113" i="4"/>
  <c r="AC112" i="4"/>
  <c r="Z112" i="4"/>
  <c r="T112" i="4"/>
  <c r="AC111" i="4"/>
  <c r="Z111" i="4"/>
  <c r="T111" i="4"/>
  <c r="N111" i="4"/>
  <c r="AC110" i="4"/>
  <c r="Z110" i="4"/>
  <c r="T110" i="4"/>
  <c r="AC109" i="4"/>
  <c r="Z109" i="4"/>
  <c r="T109" i="4"/>
  <c r="N109" i="4"/>
  <c r="AC108" i="4"/>
  <c r="Z108" i="4"/>
  <c r="T108" i="4"/>
  <c r="AC107" i="4"/>
  <c r="Z107" i="4"/>
  <c r="T107" i="4"/>
  <c r="AC106" i="4"/>
  <c r="Z106" i="4"/>
  <c r="T106" i="4"/>
  <c r="AC105" i="4"/>
  <c r="Z105" i="4"/>
  <c r="T105" i="4"/>
  <c r="AC104" i="4"/>
  <c r="Z104" i="4"/>
  <c r="T104" i="4"/>
  <c r="N106" i="4" s="1"/>
  <c r="AC103" i="4"/>
  <c r="Z103" i="4"/>
  <c r="T103" i="4"/>
  <c r="AC102" i="4"/>
  <c r="Z102" i="4"/>
  <c r="T102" i="4"/>
  <c r="N104" i="4" s="1"/>
  <c r="AC101" i="4"/>
  <c r="Z101" i="4"/>
  <c r="T101" i="4"/>
  <c r="AC100" i="4"/>
  <c r="Z100" i="4"/>
  <c r="T100" i="4"/>
  <c r="N102" i="4" s="1"/>
  <c r="AC99" i="4"/>
  <c r="Z99" i="4"/>
  <c r="T99" i="4"/>
  <c r="AC98" i="4"/>
  <c r="Z98" i="4"/>
  <c r="T98" i="4"/>
  <c r="N100" i="4" s="1"/>
  <c r="AC97" i="4"/>
  <c r="Z97" i="4"/>
  <c r="T97" i="4"/>
  <c r="AC96" i="4"/>
  <c r="Z96" i="4"/>
  <c r="T96" i="4"/>
  <c r="N98" i="4" s="1"/>
  <c r="AC95" i="4"/>
  <c r="Z95" i="4"/>
  <c r="T95" i="4"/>
  <c r="AC94" i="4"/>
  <c r="Z94" i="4"/>
  <c r="T94" i="4"/>
  <c r="N95" i="4" s="1"/>
  <c r="AC93" i="4"/>
  <c r="Z93" i="4"/>
  <c r="T93" i="4"/>
  <c r="N93" i="4"/>
  <c r="AC92" i="4"/>
  <c r="Z92" i="4"/>
  <c r="T92" i="4"/>
  <c r="N94" i="4" s="1"/>
  <c r="N92" i="4"/>
  <c r="AC91" i="4"/>
  <c r="Z91" i="4"/>
  <c r="T91" i="4"/>
  <c r="N91" i="4"/>
  <c r="AC90" i="4"/>
  <c r="Z90" i="4"/>
  <c r="T90" i="4"/>
  <c r="N90" i="4"/>
  <c r="AC89" i="4"/>
  <c r="Z89" i="4"/>
  <c r="T89" i="4"/>
  <c r="N89" i="4"/>
  <c r="AC88" i="4"/>
  <c r="Z88" i="4"/>
  <c r="T88" i="4"/>
  <c r="N88" i="4"/>
  <c r="AC87" i="4"/>
  <c r="Z87" i="4"/>
  <c r="T87" i="4"/>
  <c r="N87" i="4"/>
  <c r="AC86" i="4"/>
  <c r="Z86" i="4"/>
  <c r="T86" i="4"/>
  <c r="AC85" i="4"/>
  <c r="Z85" i="4"/>
  <c r="T85" i="4"/>
  <c r="N85" i="4"/>
  <c r="AC84" i="4"/>
  <c r="Z84" i="4"/>
  <c r="T84" i="4"/>
  <c r="N84" i="4"/>
  <c r="AC83" i="4"/>
  <c r="Z83" i="4"/>
  <c r="T83" i="4"/>
  <c r="N83" i="4"/>
  <c r="AC82" i="4"/>
  <c r="Z82" i="4"/>
  <c r="T82" i="4"/>
  <c r="AC81" i="4"/>
  <c r="Z81" i="4"/>
  <c r="T81" i="4"/>
  <c r="AC80" i="4"/>
  <c r="Z80" i="4"/>
  <c r="T80" i="4"/>
  <c r="N82" i="4" s="1"/>
  <c r="N80" i="4"/>
  <c r="AC79" i="4"/>
  <c r="Z79" i="4"/>
  <c r="T79" i="4"/>
  <c r="AC78" i="4"/>
  <c r="Z78" i="4"/>
  <c r="T78" i="4"/>
  <c r="N78" i="4"/>
  <c r="AC77" i="4"/>
  <c r="Z77" i="4"/>
  <c r="T77" i="4"/>
  <c r="AC76" i="4"/>
  <c r="Z76" i="4"/>
  <c r="T76" i="4"/>
  <c r="N76" i="4"/>
  <c r="AC75" i="4"/>
  <c r="Z75" i="4"/>
  <c r="T75" i="4"/>
  <c r="AC74" i="4"/>
  <c r="Z74" i="4"/>
  <c r="T74" i="4"/>
  <c r="N74" i="4"/>
  <c r="AC73" i="4"/>
  <c r="Z73" i="4"/>
  <c r="T73" i="4"/>
  <c r="AC72" i="4"/>
  <c r="Z72" i="4"/>
  <c r="T72" i="4"/>
  <c r="N72" i="4"/>
  <c r="AC71" i="4"/>
  <c r="Z71" i="4"/>
  <c r="T71" i="4"/>
  <c r="AC70" i="4"/>
  <c r="Z70" i="4"/>
  <c r="T70" i="4"/>
  <c r="AC69" i="4"/>
  <c r="Z69" i="4"/>
  <c r="T69" i="4"/>
  <c r="AC68" i="4"/>
  <c r="Z68" i="4"/>
  <c r="T68" i="4"/>
  <c r="AC67" i="4"/>
  <c r="Z67" i="4"/>
  <c r="T67" i="4"/>
  <c r="AC66" i="4"/>
  <c r="Z66" i="4"/>
  <c r="T66" i="4"/>
  <c r="N68" i="4" s="1"/>
  <c r="AC65" i="4"/>
  <c r="Z65" i="4"/>
  <c r="T65" i="4"/>
  <c r="AC64" i="4"/>
  <c r="Z64" i="4"/>
  <c r="T64" i="4"/>
  <c r="AC63" i="4"/>
  <c r="Z63" i="4"/>
  <c r="T63" i="4"/>
  <c r="N63" i="4"/>
  <c r="AC62" i="4"/>
  <c r="Z62" i="4"/>
  <c r="T62" i="4"/>
  <c r="AC61" i="4"/>
  <c r="Z61" i="4"/>
  <c r="T61" i="4"/>
  <c r="AC60" i="4"/>
  <c r="Z60" i="4"/>
  <c r="T60" i="4"/>
  <c r="N61" i="4" s="1"/>
  <c r="AC59" i="4"/>
  <c r="Z59" i="4"/>
  <c r="T59" i="4"/>
  <c r="N59" i="4"/>
  <c r="AC58" i="4"/>
  <c r="Z58" i="4"/>
  <c r="T58" i="4"/>
  <c r="AC57" i="4"/>
  <c r="Z57" i="4"/>
  <c r="T57" i="4"/>
  <c r="AC56" i="4"/>
  <c r="Z56" i="4"/>
  <c r="T56" i="4"/>
  <c r="AC55" i="4"/>
  <c r="Z55" i="4"/>
  <c r="T55" i="4"/>
  <c r="N55" i="4"/>
  <c r="AC54" i="4"/>
  <c r="Z54" i="4"/>
  <c r="T54" i="4"/>
  <c r="AC53" i="4"/>
  <c r="Z53" i="4"/>
  <c r="T53" i="4"/>
  <c r="Z52" i="4"/>
  <c r="AC52" i="4" s="1"/>
  <c r="T52" i="4"/>
  <c r="AC51" i="4"/>
  <c r="Z51" i="4"/>
  <c r="T51" i="4"/>
  <c r="N51" i="4"/>
  <c r="AC50" i="4"/>
  <c r="Z50" i="4"/>
  <c r="T50" i="4"/>
  <c r="AC49" i="4"/>
  <c r="Z49" i="4"/>
  <c r="T49" i="4"/>
  <c r="N49" i="4"/>
  <c r="AC48" i="4"/>
  <c r="Z48" i="4"/>
  <c r="T48" i="4"/>
  <c r="AC47" i="4"/>
  <c r="Z47" i="4"/>
  <c r="T47" i="4"/>
  <c r="AC46" i="4"/>
  <c r="Z46" i="4"/>
  <c r="T46" i="4"/>
  <c r="N47" i="4" s="1"/>
  <c r="N46" i="4"/>
  <c r="AC45" i="4"/>
  <c r="Z45" i="4"/>
  <c r="T45" i="4"/>
  <c r="N45" i="4"/>
  <c r="AC44" i="4"/>
  <c r="Z44" i="4"/>
  <c r="T44" i="4"/>
  <c r="AC43" i="4"/>
  <c r="Z43" i="4"/>
  <c r="T43" i="4"/>
  <c r="AC42" i="4"/>
  <c r="Z42" i="4"/>
  <c r="T42" i="4"/>
  <c r="N43" i="4" s="1"/>
  <c r="AC41" i="4"/>
  <c r="Z41" i="4"/>
  <c r="T41" i="4"/>
  <c r="AC40" i="4"/>
  <c r="Z40" i="4"/>
  <c r="T40" i="4"/>
  <c r="AC39" i="4"/>
  <c r="Z39" i="4"/>
  <c r="T39" i="4"/>
  <c r="N40" i="4" s="1"/>
  <c r="AC38" i="4"/>
  <c r="Z38" i="4"/>
  <c r="T38" i="4"/>
  <c r="AC37" i="4"/>
  <c r="Z37" i="4"/>
  <c r="T37" i="4"/>
  <c r="N38" i="4" s="1"/>
  <c r="AC36" i="4"/>
  <c r="Z36" i="4"/>
  <c r="T36" i="4"/>
  <c r="AC35" i="4"/>
  <c r="Z35" i="4"/>
  <c r="T35" i="4"/>
  <c r="N36" i="4" s="1"/>
  <c r="AC34" i="4"/>
  <c r="Z34" i="4"/>
  <c r="T34" i="4"/>
  <c r="AC33" i="4"/>
  <c r="Z33" i="4"/>
  <c r="T33" i="4"/>
  <c r="AC32" i="4"/>
  <c r="Z32" i="4"/>
  <c r="T32" i="4"/>
  <c r="AC31" i="4"/>
  <c r="Z31" i="4"/>
  <c r="T31" i="4"/>
  <c r="AC30" i="4"/>
  <c r="Z30" i="4"/>
  <c r="T30" i="4"/>
  <c r="AC29" i="4"/>
  <c r="Z29" i="4"/>
  <c r="T29" i="4"/>
  <c r="AH28" i="4"/>
  <c r="AC28" i="4"/>
  <c r="Z28" i="4"/>
  <c r="T28" i="4"/>
  <c r="AC27" i="4"/>
  <c r="Z27" i="4"/>
  <c r="T27" i="4"/>
  <c r="AC26" i="4"/>
  <c r="Z26" i="4"/>
  <c r="T26" i="4"/>
  <c r="AC25" i="4"/>
  <c r="Z25" i="4"/>
  <c r="T25" i="4"/>
  <c r="N26" i="4" s="1"/>
  <c r="AC24" i="4"/>
  <c r="Z24" i="4"/>
  <c r="T24" i="4"/>
  <c r="AC23" i="4"/>
  <c r="Z23" i="4"/>
  <c r="T23" i="4"/>
  <c r="N24" i="4" s="1"/>
  <c r="AC22" i="4"/>
  <c r="T22" i="4"/>
  <c r="N22" i="4"/>
  <c r="AC21" i="4"/>
  <c r="T21" i="4"/>
  <c r="N23" i="4" s="1"/>
  <c r="AC20" i="4"/>
  <c r="T20" i="4"/>
  <c r="AC19" i="4"/>
  <c r="T19" i="4"/>
  <c r="N21" i="4" s="1"/>
  <c r="AC18" i="4"/>
  <c r="T18" i="4"/>
  <c r="N20" i="4" s="1"/>
  <c r="AC17" i="4"/>
  <c r="T17" i="4"/>
  <c r="AC16" i="4"/>
  <c r="T16" i="4"/>
  <c r="AC15" i="4"/>
  <c r="T15" i="4"/>
  <c r="AC14" i="4"/>
  <c r="T14" i="4"/>
  <c r="N16" i="4" s="1"/>
  <c r="AC13" i="4"/>
  <c r="T13" i="4"/>
  <c r="AC12" i="4"/>
  <c r="T12" i="4"/>
  <c r="N14" i="4" s="1"/>
  <c r="AC11" i="4"/>
  <c r="T11" i="4"/>
  <c r="AC10" i="4"/>
  <c r="T10" i="4"/>
  <c r="N12" i="4" s="1"/>
  <c r="N10" i="4"/>
  <c r="AC9" i="4"/>
  <c r="T9" i="4"/>
  <c r="N11" i="4" s="1"/>
  <c r="AC8" i="4"/>
  <c r="T8" i="4"/>
  <c r="AC7" i="4"/>
  <c r="T7" i="4"/>
  <c r="AC6" i="4"/>
  <c r="T6" i="4"/>
  <c r="N8" i="4" s="1"/>
  <c r="AC5" i="4"/>
  <c r="T5" i="4"/>
  <c r="N7" i="4" s="1"/>
  <c r="AC4" i="4"/>
  <c r="T4" i="4"/>
  <c r="N6" i="4" s="1"/>
  <c r="O4" i="4"/>
  <c r="AC3" i="4"/>
  <c r="T3" i="4"/>
  <c r="N5" i="4" s="1"/>
  <c r="O3" i="4"/>
  <c r="N3" i="4"/>
  <c r="L3" i="4"/>
  <c r="L4" i="4" s="1"/>
  <c r="L5" i="4" s="1"/>
  <c r="L6" i="4" s="1"/>
  <c r="L7" i="4" s="1"/>
  <c r="L8" i="4" s="1"/>
  <c r="L9" i="4" s="1"/>
  <c r="L10" i="4" s="1"/>
  <c r="E3" i="4"/>
  <c r="C3" i="4"/>
  <c r="C4" i="4" s="1"/>
  <c r="C5" i="4" s="1"/>
  <c r="C6" i="4" s="1"/>
  <c r="C7" i="4" s="1"/>
  <c r="C8" i="4" s="1"/>
  <c r="C9" i="4" s="1"/>
  <c r="C10" i="4" s="1"/>
  <c r="AC2" i="4"/>
  <c r="AD2" i="4" s="1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D100" i="4" s="1"/>
  <c r="AD101" i="4" s="1"/>
  <c r="AD102" i="4" s="1"/>
  <c r="AD103" i="4" s="1"/>
  <c r="AD104" i="4" s="1"/>
  <c r="AD105" i="4" s="1"/>
  <c r="AD106" i="4" s="1"/>
  <c r="AD107" i="4" s="1"/>
  <c r="AD108" i="4" s="1"/>
  <c r="AD109" i="4" s="1"/>
  <c r="AD110" i="4" s="1"/>
  <c r="AD111" i="4" s="1"/>
  <c r="AD112" i="4" s="1"/>
  <c r="AD113" i="4" s="1"/>
  <c r="AD114" i="4" s="1"/>
  <c r="AD115" i="4" s="1"/>
  <c r="AD116" i="4" s="1"/>
  <c r="AD117" i="4" s="1"/>
  <c r="AD118" i="4" s="1"/>
  <c r="AD119" i="4" s="1"/>
  <c r="AD120" i="4" s="1"/>
  <c r="AD121" i="4" s="1"/>
  <c r="AD122" i="4" s="1"/>
  <c r="AD123" i="4" s="1"/>
  <c r="T2" i="4"/>
  <c r="N4" i="4" s="1"/>
  <c r="N2" i="4"/>
  <c r="E2" i="4"/>
  <c r="F3" i="4" s="1"/>
  <c r="F4" i="4" s="1"/>
  <c r="J4" i="5" l="1"/>
  <c r="I27" i="5"/>
  <c r="E120" i="5"/>
  <c r="E116" i="5"/>
  <c r="E112" i="5"/>
  <c r="E86" i="5"/>
  <c r="E72" i="5"/>
  <c r="E66" i="5"/>
  <c r="E26" i="5"/>
  <c r="E22" i="5"/>
  <c r="E16" i="5"/>
  <c r="E12" i="5"/>
  <c r="E6" i="5"/>
  <c r="I18" i="5"/>
  <c r="I31" i="5"/>
  <c r="I35" i="5"/>
  <c r="I39" i="5"/>
  <c r="I43" i="5"/>
  <c r="I47" i="5"/>
  <c r="I51" i="5"/>
  <c r="I55" i="5"/>
  <c r="I59" i="5"/>
  <c r="I75" i="5"/>
  <c r="I79" i="5"/>
  <c r="I83" i="5"/>
  <c r="I87" i="5"/>
  <c r="I91" i="5"/>
  <c r="I99" i="5"/>
  <c r="I103" i="5"/>
  <c r="I107" i="5"/>
  <c r="I111" i="5"/>
  <c r="I115" i="5"/>
  <c r="I119" i="5"/>
  <c r="I123" i="5"/>
  <c r="E123" i="5"/>
  <c r="E119" i="5"/>
  <c r="E115" i="5"/>
  <c r="E111" i="5"/>
  <c r="E102" i="5"/>
  <c r="E94" i="5"/>
  <c r="I30" i="5"/>
  <c r="E122" i="5"/>
  <c r="E118" i="5"/>
  <c r="E114" i="5"/>
  <c r="E99" i="5"/>
  <c r="E92" i="5"/>
  <c r="E84" i="5"/>
  <c r="E68" i="5"/>
  <c r="E32" i="5"/>
  <c r="E24" i="5"/>
  <c r="E20" i="5"/>
  <c r="E14" i="5"/>
  <c r="E10" i="5"/>
  <c r="I40" i="5"/>
  <c r="E104" i="5"/>
  <c r="E96" i="5"/>
  <c r="E87" i="5"/>
  <c r="E58" i="5"/>
  <c r="E52" i="5"/>
  <c r="E48" i="5"/>
  <c r="E31" i="5"/>
  <c r="E27" i="5"/>
  <c r="F10" i="7"/>
  <c r="G10" i="7" s="1"/>
  <c r="F11" i="7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E128" i="7"/>
  <c r="C23" i="7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D22" i="7"/>
  <c r="O11" i="7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P10" i="7"/>
  <c r="M22" i="7"/>
  <c r="L23" i="7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F5" i="5"/>
  <c r="F6" i="5" s="1"/>
  <c r="I28" i="5"/>
  <c r="I56" i="5"/>
  <c r="I61" i="5"/>
  <c r="I65" i="5"/>
  <c r="I69" i="5"/>
  <c r="I73" i="5"/>
  <c r="I77" i="5"/>
  <c r="I81" i="5"/>
  <c r="I85" i="5"/>
  <c r="I89" i="5"/>
  <c r="I93" i="5"/>
  <c r="I97" i="5"/>
  <c r="I101" i="5"/>
  <c r="I105" i="5"/>
  <c r="I109" i="5"/>
  <c r="I113" i="5"/>
  <c r="I117" i="5"/>
  <c r="I121" i="5"/>
  <c r="I33" i="5"/>
  <c r="I37" i="5"/>
  <c r="I41" i="5"/>
  <c r="I45" i="5"/>
  <c r="I49" i="5"/>
  <c r="I53" i="5"/>
  <c r="I63" i="5"/>
  <c r="I67" i="5"/>
  <c r="I71" i="5"/>
  <c r="I95" i="5"/>
  <c r="I125" i="5"/>
  <c r="I5" i="5"/>
  <c r="I7" i="5"/>
  <c r="I9" i="5"/>
  <c r="I11" i="5"/>
  <c r="I13" i="5"/>
  <c r="I15" i="5"/>
  <c r="I17" i="5"/>
  <c r="I19" i="5"/>
  <c r="I21" i="5"/>
  <c r="I23" i="5"/>
  <c r="I25" i="5"/>
  <c r="I29" i="5"/>
  <c r="I34" i="5"/>
  <c r="I38" i="5"/>
  <c r="I42" i="5"/>
  <c r="I46" i="5"/>
  <c r="I50" i="5"/>
  <c r="I54" i="5"/>
  <c r="I57" i="5"/>
  <c r="I60" i="5"/>
  <c r="I100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D10" i="5"/>
  <c r="I4" i="5"/>
  <c r="J5" i="5" s="1"/>
  <c r="M10" i="4"/>
  <c r="L11" i="4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D10" i="4"/>
  <c r="O5" i="4"/>
  <c r="O6" i="4" s="1"/>
  <c r="O7" i="4" s="1"/>
  <c r="O8" i="4" s="1"/>
  <c r="O9" i="4" s="1"/>
  <c r="O10" i="4" s="1"/>
  <c r="N9" i="4"/>
  <c r="N17" i="4"/>
  <c r="N18" i="4"/>
  <c r="N32" i="4"/>
  <c r="N15" i="4"/>
  <c r="N19" i="4"/>
  <c r="N25" i="4"/>
  <c r="N27" i="4"/>
  <c r="N50" i="4"/>
  <c r="N57" i="4"/>
  <c r="N64" i="4"/>
  <c r="N69" i="4"/>
  <c r="E4" i="4"/>
  <c r="F5" i="4" s="1"/>
  <c r="F6" i="4" s="1"/>
  <c r="F7" i="4" s="1"/>
  <c r="F8" i="4" s="1"/>
  <c r="F9" i="4" s="1"/>
  <c r="F10" i="4" s="1"/>
  <c r="N30" i="4"/>
  <c r="N29" i="4"/>
  <c r="N31" i="4"/>
  <c r="N33" i="4"/>
  <c r="N35" i="4"/>
  <c r="N37" i="4"/>
  <c r="N39" i="4"/>
  <c r="N42" i="4"/>
  <c r="N41" i="4"/>
  <c r="N52" i="4"/>
  <c r="N58" i="4"/>
  <c r="N66" i="4"/>
  <c r="N70" i="4"/>
  <c r="N13" i="4"/>
  <c r="N128" i="4" s="1"/>
  <c r="N28" i="4"/>
  <c r="N34" i="4"/>
  <c r="N54" i="4"/>
  <c r="N53" i="4"/>
  <c r="N56" i="4"/>
  <c r="N60" i="4"/>
  <c r="N67" i="4"/>
  <c r="N71" i="4"/>
  <c r="N44" i="4"/>
  <c r="N48" i="4"/>
  <c r="N62" i="4"/>
  <c r="N73" i="4"/>
  <c r="N75" i="4"/>
  <c r="N77" i="4"/>
  <c r="N79" i="4"/>
  <c r="N81" i="4"/>
  <c r="N86" i="4"/>
  <c r="N65" i="4"/>
  <c r="N99" i="4"/>
  <c r="N103" i="4"/>
  <c r="N105" i="4"/>
  <c r="N97" i="4"/>
  <c r="N96" i="4"/>
  <c r="N101" i="4"/>
  <c r="N108" i="4"/>
  <c r="N110" i="4"/>
  <c r="N112" i="4"/>
  <c r="N114" i="4"/>
  <c r="N116" i="4"/>
  <c r="N117" i="4"/>
  <c r="N107" i="4"/>
  <c r="N124" i="4"/>
  <c r="N123" i="4"/>
  <c r="N118" i="4"/>
  <c r="N119" i="4"/>
  <c r="N121" i="4"/>
  <c r="G125" i="3"/>
  <c r="G124" i="3"/>
  <c r="D125" i="3"/>
  <c r="D124" i="3"/>
  <c r="G123" i="3"/>
  <c r="D123" i="3"/>
  <c r="F7" i="5" l="1"/>
  <c r="F8" i="5" s="1"/>
  <c r="C35" i="7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D34" i="7"/>
  <c r="O23" i="7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P22" i="7"/>
  <c r="F23" i="7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G22" i="7"/>
  <c r="M34" i="7"/>
  <c r="L35" i="7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I128" i="5"/>
  <c r="C23" i="5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D22" i="5"/>
  <c r="G10" i="4"/>
  <c r="F11" i="4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C23" i="4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D22" i="4"/>
  <c r="E128" i="4"/>
  <c r="O11" i="4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P10" i="4"/>
  <c r="M22" i="4"/>
  <c r="L23" i="4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3" i="3"/>
  <c r="H4" i="3"/>
  <c r="H2" i="3"/>
  <c r="AA129" i="3"/>
  <c r="AA128" i="3"/>
  <c r="U128" i="3"/>
  <c r="K128" i="3"/>
  <c r="B128" i="3"/>
  <c r="U127" i="3"/>
  <c r="Z125" i="3"/>
  <c r="T125" i="3"/>
  <c r="Z124" i="3"/>
  <c r="T124" i="3"/>
  <c r="AC123" i="3"/>
  <c r="Z123" i="3"/>
  <c r="T123" i="3"/>
  <c r="N125" i="3" s="1"/>
  <c r="AC122" i="3"/>
  <c r="Z122" i="3"/>
  <c r="T122" i="3"/>
  <c r="AC121" i="3"/>
  <c r="Z121" i="3"/>
  <c r="T121" i="3"/>
  <c r="E123" i="3" s="1"/>
  <c r="AC120" i="3"/>
  <c r="Z120" i="3"/>
  <c r="T120" i="3"/>
  <c r="AC119" i="3"/>
  <c r="Z119" i="3"/>
  <c r="T119" i="3"/>
  <c r="E121" i="3" s="1"/>
  <c r="AC118" i="3"/>
  <c r="Z118" i="3"/>
  <c r="T118" i="3"/>
  <c r="AC117" i="3"/>
  <c r="Z117" i="3"/>
  <c r="T117" i="3"/>
  <c r="E119" i="3" s="1"/>
  <c r="AC116" i="3"/>
  <c r="Z116" i="3"/>
  <c r="T116" i="3"/>
  <c r="AC115" i="3"/>
  <c r="Z115" i="3"/>
  <c r="T115" i="3"/>
  <c r="E117" i="3" s="1"/>
  <c r="AC114" i="3"/>
  <c r="Z114" i="3"/>
  <c r="T114" i="3"/>
  <c r="AC113" i="3"/>
  <c r="Z113" i="3"/>
  <c r="T113" i="3"/>
  <c r="E115" i="3" s="1"/>
  <c r="AC112" i="3"/>
  <c r="Z112" i="3"/>
  <c r="T112" i="3"/>
  <c r="AC111" i="3"/>
  <c r="Z111" i="3"/>
  <c r="T111" i="3"/>
  <c r="E113" i="3" s="1"/>
  <c r="AC110" i="3"/>
  <c r="Z110" i="3"/>
  <c r="T110" i="3"/>
  <c r="AC109" i="3"/>
  <c r="Z109" i="3"/>
  <c r="T109" i="3"/>
  <c r="E111" i="3" s="1"/>
  <c r="AC108" i="3"/>
  <c r="Z108" i="3"/>
  <c r="T108" i="3"/>
  <c r="AC107" i="3"/>
  <c r="Z107" i="3"/>
  <c r="T107" i="3"/>
  <c r="E109" i="3" s="1"/>
  <c r="AC106" i="3"/>
  <c r="Z106" i="3"/>
  <c r="T106" i="3"/>
  <c r="AC105" i="3"/>
  <c r="Z105" i="3"/>
  <c r="T105" i="3"/>
  <c r="E107" i="3" s="1"/>
  <c r="AC104" i="3"/>
  <c r="Z104" i="3"/>
  <c r="T104" i="3"/>
  <c r="AC103" i="3"/>
  <c r="Z103" i="3"/>
  <c r="T103" i="3"/>
  <c r="E105" i="3" s="1"/>
  <c r="AC102" i="3"/>
  <c r="Z102" i="3"/>
  <c r="T102" i="3"/>
  <c r="AC101" i="3"/>
  <c r="Z101" i="3"/>
  <c r="T101" i="3"/>
  <c r="E103" i="3" s="1"/>
  <c r="AC100" i="3"/>
  <c r="Z100" i="3"/>
  <c r="T100" i="3"/>
  <c r="AC99" i="3"/>
  <c r="Z99" i="3"/>
  <c r="T99" i="3"/>
  <c r="E101" i="3" s="1"/>
  <c r="AC98" i="3"/>
  <c r="Z98" i="3"/>
  <c r="T98" i="3"/>
  <c r="AC97" i="3"/>
  <c r="Z97" i="3"/>
  <c r="T97" i="3"/>
  <c r="E99" i="3" s="1"/>
  <c r="AC96" i="3"/>
  <c r="Z96" i="3"/>
  <c r="T96" i="3"/>
  <c r="AC95" i="3"/>
  <c r="Z95" i="3"/>
  <c r="T95" i="3"/>
  <c r="E97" i="3" s="1"/>
  <c r="AC94" i="3"/>
  <c r="Z94" i="3"/>
  <c r="T94" i="3"/>
  <c r="AC93" i="3"/>
  <c r="Z93" i="3"/>
  <c r="T93" i="3"/>
  <c r="E95" i="3" s="1"/>
  <c r="AC92" i="3"/>
  <c r="Z92" i="3"/>
  <c r="T92" i="3"/>
  <c r="AC91" i="3"/>
  <c r="Z91" i="3"/>
  <c r="T91" i="3"/>
  <c r="E93" i="3" s="1"/>
  <c r="AC90" i="3"/>
  <c r="Z90" i="3"/>
  <c r="T90" i="3"/>
  <c r="AC89" i="3"/>
  <c r="Z89" i="3"/>
  <c r="T89" i="3"/>
  <c r="E91" i="3" s="1"/>
  <c r="AC88" i="3"/>
  <c r="Z88" i="3"/>
  <c r="T88" i="3"/>
  <c r="AC87" i="3"/>
  <c r="Z87" i="3"/>
  <c r="T87" i="3"/>
  <c r="E89" i="3" s="1"/>
  <c r="AC86" i="3"/>
  <c r="Z86" i="3"/>
  <c r="T86" i="3"/>
  <c r="AC85" i="3"/>
  <c r="Z85" i="3"/>
  <c r="T85" i="3"/>
  <c r="E87" i="3" s="1"/>
  <c r="AC84" i="3"/>
  <c r="Z84" i="3"/>
  <c r="T84" i="3"/>
  <c r="E86" i="3" s="1"/>
  <c r="AC83" i="3"/>
  <c r="Z83" i="3"/>
  <c r="T83" i="3"/>
  <c r="AC82" i="3"/>
  <c r="Z82" i="3"/>
  <c r="T82" i="3"/>
  <c r="E84" i="3" s="1"/>
  <c r="AC81" i="3"/>
  <c r="Z81" i="3"/>
  <c r="T81" i="3"/>
  <c r="AC80" i="3"/>
  <c r="Z80" i="3"/>
  <c r="T80" i="3"/>
  <c r="N82" i="3" s="1"/>
  <c r="AC79" i="3"/>
  <c r="Z79" i="3"/>
  <c r="T79" i="3"/>
  <c r="AC78" i="3"/>
  <c r="Z78" i="3"/>
  <c r="T78" i="3"/>
  <c r="N79" i="3" s="1"/>
  <c r="AC77" i="3"/>
  <c r="Z77" i="3"/>
  <c r="T77" i="3"/>
  <c r="AC76" i="3"/>
  <c r="Z76" i="3"/>
  <c r="T76" i="3"/>
  <c r="N77" i="3" s="1"/>
  <c r="AC75" i="3"/>
  <c r="Z75" i="3"/>
  <c r="T75" i="3"/>
  <c r="AC74" i="3"/>
  <c r="Z74" i="3"/>
  <c r="T74" i="3"/>
  <c r="N75" i="3" s="1"/>
  <c r="AC73" i="3"/>
  <c r="Z73" i="3"/>
  <c r="T73" i="3"/>
  <c r="AC72" i="3"/>
  <c r="Z72" i="3"/>
  <c r="T72" i="3"/>
  <c r="N73" i="3" s="1"/>
  <c r="AC71" i="3"/>
  <c r="Z71" i="3"/>
  <c r="T71" i="3"/>
  <c r="AC70" i="3"/>
  <c r="Z70" i="3"/>
  <c r="T70" i="3"/>
  <c r="N71" i="3" s="1"/>
  <c r="AC69" i="3"/>
  <c r="Z69" i="3"/>
  <c r="T69" i="3"/>
  <c r="AC68" i="3"/>
  <c r="Z68" i="3"/>
  <c r="T68" i="3"/>
  <c r="N70" i="3" s="1"/>
  <c r="AC67" i="3"/>
  <c r="Z67" i="3"/>
  <c r="T67" i="3"/>
  <c r="AC66" i="3"/>
  <c r="Z66" i="3"/>
  <c r="T66" i="3"/>
  <c r="N67" i="3" s="1"/>
  <c r="AC65" i="3"/>
  <c r="Z65" i="3"/>
  <c r="T65" i="3"/>
  <c r="AC64" i="3"/>
  <c r="Z64" i="3"/>
  <c r="T64" i="3"/>
  <c r="N65" i="3" s="1"/>
  <c r="AC63" i="3"/>
  <c r="Z63" i="3"/>
  <c r="T63" i="3"/>
  <c r="AC62" i="3"/>
  <c r="Z62" i="3"/>
  <c r="T62" i="3"/>
  <c r="N63" i="3" s="1"/>
  <c r="AC61" i="3"/>
  <c r="Z61" i="3"/>
  <c r="T61" i="3"/>
  <c r="AC60" i="3"/>
  <c r="Z60" i="3"/>
  <c r="T60" i="3"/>
  <c r="N61" i="3" s="1"/>
  <c r="AC59" i="3"/>
  <c r="Z59" i="3"/>
  <c r="T59" i="3"/>
  <c r="AC58" i="3"/>
  <c r="Z58" i="3"/>
  <c r="T58" i="3"/>
  <c r="N59" i="3" s="1"/>
  <c r="Z57" i="3"/>
  <c r="AC57" i="3" s="1"/>
  <c r="T57" i="3"/>
  <c r="AC56" i="3"/>
  <c r="Z56" i="3"/>
  <c r="T56" i="3"/>
  <c r="N58" i="3" s="1"/>
  <c r="AC55" i="3"/>
  <c r="Z55" i="3"/>
  <c r="T55" i="3"/>
  <c r="AC54" i="3"/>
  <c r="Z54" i="3"/>
  <c r="T54" i="3"/>
  <c r="N55" i="3" s="1"/>
  <c r="Z53" i="3"/>
  <c r="AC53" i="3" s="1"/>
  <c r="T53" i="3"/>
  <c r="AC52" i="3"/>
  <c r="Z52" i="3"/>
  <c r="T52" i="3"/>
  <c r="N53" i="3" s="1"/>
  <c r="AC51" i="3"/>
  <c r="Z51" i="3"/>
  <c r="T51" i="3"/>
  <c r="AC50" i="3"/>
  <c r="Z50" i="3"/>
  <c r="T50" i="3"/>
  <c r="N51" i="3" s="1"/>
  <c r="AC49" i="3"/>
  <c r="Z49" i="3"/>
  <c r="T49" i="3"/>
  <c r="AC48" i="3"/>
  <c r="Z48" i="3"/>
  <c r="T48" i="3"/>
  <c r="AC47" i="3"/>
  <c r="Z47" i="3"/>
  <c r="T47" i="3"/>
  <c r="AC46" i="3"/>
  <c r="Z46" i="3"/>
  <c r="T46" i="3"/>
  <c r="AC45" i="3"/>
  <c r="Z45" i="3"/>
  <c r="T45" i="3"/>
  <c r="AC44" i="3"/>
  <c r="Z44" i="3"/>
  <c r="T44" i="3"/>
  <c r="N46" i="3" s="1"/>
  <c r="AC43" i="3"/>
  <c r="Z43" i="3"/>
  <c r="T43" i="3"/>
  <c r="AC42" i="3"/>
  <c r="Z42" i="3"/>
  <c r="T42" i="3"/>
  <c r="E44" i="3" s="1"/>
  <c r="AC41" i="3"/>
  <c r="Z41" i="3"/>
  <c r="T41" i="3"/>
  <c r="AC40" i="3"/>
  <c r="Z40" i="3"/>
  <c r="T40" i="3"/>
  <c r="AC39" i="3"/>
  <c r="Z39" i="3"/>
  <c r="T39" i="3"/>
  <c r="AC38" i="3"/>
  <c r="Z38" i="3"/>
  <c r="T38" i="3"/>
  <c r="E40" i="3" s="1"/>
  <c r="AC37" i="3"/>
  <c r="Z37" i="3"/>
  <c r="T37" i="3"/>
  <c r="AC36" i="3"/>
  <c r="Z36" i="3"/>
  <c r="T36" i="3"/>
  <c r="E38" i="3" s="1"/>
  <c r="AC35" i="3"/>
  <c r="Z35" i="3"/>
  <c r="T35" i="3"/>
  <c r="AC34" i="3"/>
  <c r="Z34" i="3"/>
  <c r="T34" i="3"/>
  <c r="E36" i="3" s="1"/>
  <c r="AC33" i="3"/>
  <c r="Z33" i="3"/>
  <c r="T33" i="3"/>
  <c r="AC32" i="3"/>
  <c r="Z32" i="3"/>
  <c r="T32" i="3"/>
  <c r="E34" i="3" s="1"/>
  <c r="AC31" i="3"/>
  <c r="Z31" i="3"/>
  <c r="T31" i="3"/>
  <c r="AC30" i="3"/>
  <c r="Z30" i="3"/>
  <c r="T30" i="3"/>
  <c r="E32" i="3" s="1"/>
  <c r="AC29" i="3"/>
  <c r="Z29" i="3"/>
  <c r="T29" i="3"/>
  <c r="AH28" i="3"/>
  <c r="AC28" i="3"/>
  <c r="Z28" i="3"/>
  <c r="T28" i="3"/>
  <c r="E30" i="3" s="1"/>
  <c r="AC27" i="3"/>
  <c r="Z27" i="3"/>
  <c r="T27" i="3"/>
  <c r="E29" i="3" s="1"/>
  <c r="AC26" i="3"/>
  <c r="Z26" i="3"/>
  <c r="T26" i="3"/>
  <c r="N28" i="3" s="1"/>
  <c r="AC25" i="3"/>
  <c r="Z25" i="3"/>
  <c r="T25" i="3"/>
  <c r="N27" i="3" s="1"/>
  <c r="AC24" i="3"/>
  <c r="Z24" i="3"/>
  <c r="T24" i="3"/>
  <c r="E26" i="3" s="1"/>
  <c r="AC23" i="3"/>
  <c r="Z23" i="3"/>
  <c r="T23" i="3"/>
  <c r="AC22" i="3"/>
  <c r="T22" i="3"/>
  <c r="E23" i="3" s="1"/>
  <c r="AC21" i="3"/>
  <c r="T21" i="3"/>
  <c r="AC20" i="3"/>
  <c r="T20" i="3"/>
  <c r="E22" i="3" s="1"/>
  <c r="AC19" i="3"/>
  <c r="T19" i="3"/>
  <c r="AC18" i="3"/>
  <c r="T18" i="3"/>
  <c r="N20" i="3" s="1"/>
  <c r="AC17" i="3"/>
  <c r="T17" i="3"/>
  <c r="AC16" i="3"/>
  <c r="T16" i="3"/>
  <c r="E18" i="3" s="1"/>
  <c r="AC15" i="3"/>
  <c r="T15" i="3"/>
  <c r="AC14" i="3"/>
  <c r="T14" i="3"/>
  <c r="N16" i="3" s="1"/>
  <c r="AC13" i="3"/>
  <c r="T13" i="3"/>
  <c r="AC12" i="3"/>
  <c r="T12" i="3"/>
  <c r="E14" i="3" s="1"/>
  <c r="AC11" i="3"/>
  <c r="T11" i="3"/>
  <c r="AC10" i="3"/>
  <c r="T10" i="3"/>
  <c r="AC9" i="3"/>
  <c r="T9" i="3"/>
  <c r="AC8" i="3"/>
  <c r="T8" i="3"/>
  <c r="N10" i="3" s="1"/>
  <c r="AC7" i="3"/>
  <c r="T7" i="3"/>
  <c r="AC6" i="3"/>
  <c r="T6" i="3"/>
  <c r="AC5" i="3"/>
  <c r="T5" i="3"/>
  <c r="N7" i="3" s="1"/>
  <c r="AC4" i="3"/>
  <c r="T4" i="3"/>
  <c r="N6" i="3" s="1"/>
  <c r="AC3" i="3"/>
  <c r="T3" i="3"/>
  <c r="N3" i="3"/>
  <c r="L3" i="3"/>
  <c r="L4" i="3" s="1"/>
  <c r="L5" i="3" s="1"/>
  <c r="L6" i="3" s="1"/>
  <c r="L7" i="3" s="1"/>
  <c r="L8" i="3" s="1"/>
  <c r="L9" i="3" s="1"/>
  <c r="L10" i="3" s="1"/>
  <c r="E3" i="3"/>
  <c r="C3" i="3"/>
  <c r="C4" i="3" s="1"/>
  <c r="C5" i="3" s="1"/>
  <c r="C6" i="3" s="1"/>
  <c r="C7" i="3" s="1"/>
  <c r="C8" i="3" s="1"/>
  <c r="C9" i="3" s="1"/>
  <c r="C10" i="3" s="1"/>
  <c r="AC2" i="3"/>
  <c r="AD2" i="3" s="1"/>
  <c r="AD3" i="3" s="1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T2" i="3"/>
  <c r="N2" i="3"/>
  <c r="O3" i="3" s="1"/>
  <c r="O4" i="3" s="1"/>
  <c r="E2" i="3"/>
  <c r="F3" i="3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E3" i="2"/>
  <c r="E2" i="2"/>
  <c r="N4" i="2"/>
  <c r="U129" i="2"/>
  <c r="U128" i="2"/>
  <c r="K128" i="2"/>
  <c r="B128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AE28" i="2"/>
  <c r="T28" i="2"/>
  <c r="T27" i="2"/>
  <c r="T26" i="2"/>
  <c r="T25" i="2"/>
  <c r="T24" i="2"/>
  <c r="T23" i="2"/>
  <c r="N3" i="2"/>
  <c r="L3" i="2"/>
  <c r="L4" i="2" s="1"/>
  <c r="L5" i="2" s="1"/>
  <c r="L6" i="2" s="1"/>
  <c r="L7" i="2" s="1"/>
  <c r="L8" i="2" s="1"/>
  <c r="L9" i="2" s="1"/>
  <c r="L10" i="2" s="1"/>
  <c r="C3" i="2"/>
  <c r="C4" i="2" s="1"/>
  <c r="C5" i="2" s="1"/>
  <c r="C6" i="2" s="1"/>
  <c r="C7" i="2" s="1"/>
  <c r="C8" i="2" s="1"/>
  <c r="C9" i="2" s="1"/>
  <c r="C10" i="2" s="1"/>
  <c r="N2" i="2"/>
  <c r="F3" i="2"/>
  <c r="F4" i="2" s="1"/>
  <c r="P126" i="1"/>
  <c r="O126" i="1"/>
  <c r="N125" i="1"/>
  <c r="G126" i="1"/>
  <c r="F126" i="1"/>
  <c r="E125" i="1"/>
  <c r="T125" i="1"/>
  <c r="M126" i="1"/>
  <c r="L126" i="1"/>
  <c r="K128" i="1"/>
  <c r="D126" i="1"/>
  <c r="C126" i="1"/>
  <c r="B128" i="1"/>
  <c r="E8" i="5" l="1"/>
  <c r="F9" i="5" s="1"/>
  <c r="M46" i="7"/>
  <c r="L47" i="7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O35" i="7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P34" i="7"/>
  <c r="F35" i="7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G34" i="7"/>
  <c r="C47" i="7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D46" i="7"/>
  <c r="E9" i="5"/>
  <c r="K10" i="5"/>
  <c r="D34" i="5"/>
  <c r="C35" i="5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K22" i="5"/>
  <c r="C35" i="4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D34" i="4"/>
  <c r="O23" i="4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P22" i="4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G22" i="4"/>
  <c r="M34" i="4"/>
  <c r="L35" i="4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E42" i="3"/>
  <c r="E4" i="3"/>
  <c r="E25" i="3"/>
  <c r="E27" i="3"/>
  <c r="E28" i="3"/>
  <c r="N33" i="3"/>
  <c r="N37" i="3"/>
  <c r="N41" i="3"/>
  <c r="N45" i="3"/>
  <c r="E49" i="3"/>
  <c r="E53" i="3"/>
  <c r="E57" i="3"/>
  <c r="E61" i="3"/>
  <c r="E65" i="3"/>
  <c r="E69" i="3"/>
  <c r="E73" i="3"/>
  <c r="E77" i="3"/>
  <c r="E81" i="3"/>
  <c r="E85" i="3"/>
  <c r="N94" i="3"/>
  <c r="N97" i="3"/>
  <c r="N101" i="3"/>
  <c r="N106" i="3"/>
  <c r="N109" i="3"/>
  <c r="E114" i="3"/>
  <c r="N118" i="3"/>
  <c r="E122" i="3"/>
  <c r="N26" i="3"/>
  <c r="N29" i="3"/>
  <c r="E7" i="3"/>
  <c r="F4" i="3"/>
  <c r="F5" i="3" s="1"/>
  <c r="N11" i="3"/>
  <c r="N13" i="3"/>
  <c r="N15" i="3"/>
  <c r="N17" i="3"/>
  <c r="N19" i="3"/>
  <c r="N21" i="3"/>
  <c r="N23" i="3"/>
  <c r="N25" i="3"/>
  <c r="N31" i="3"/>
  <c r="N35" i="3"/>
  <c r="N39" i="3"/>
  <c r="N43" i="3"/>
  <c r="E47" i="3"/>
  <c r="E51" i="3"/>
  <c r="E55" i="3"/>
  <c r="E59" i="3"/>
  <c r="E63" i="3"/>
  <c r="E67" i="3"/>
  <c r="E71" i="3"/>
  <c r="E75" i="3"/>
  <c r="E79" i="3"/>
  <c r="E83" i="3"/>
  <c r="N85" i="3"/>
  <c r="N95" i="3"/>
  <c r="N99" i="3"/>
  <c r="N103" i="3"/>
  <c r="N107" i="3"/>
  <c r="N111" i="3"/>
  <c r="E116" i="3"/>
  <c r="E120" i="3"/>
  <c r="E124" i="3"/>
  <c r="E125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D10" i="3"/>
  <c r="L11" i="3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M10" i="3"/>
  <c r="N5" i="3"/>
  <c r="E8" i="3"/>
  <c r="E10" i="3"/>
  <c r="N12" i="3"/>
  <c r="E11" i="3"/>
  <c r="E12" i="3"/>
  <c r="E6" i="3"/>
  <c r="N4" i="3"/>
  <c r="O5" i="3" s="1"/>
  <c r="O6" i="3" s="1"/>
  <c r="O7" i="3" s="1"/>
  <c r="O8" i="3" s="1"/>
  <c r="O9" i="3" s="1"/>
  <c r="O10" i="3" s="1"/>
  <c r="E5" i="3"/>
  <c r="N9" i="3"/>
  <c r="N8" i="3"/>
  <c r="E9" i="3"/>
  <c r="E16" i="3"/>
  <c r="E20" i="3"/>
  <c r="N22" i="3"/>
  <c r="N24" i="3"/>
  <c r="E31" i="3"/>
  <c r="E33" i="3"/>
  <c r="N34" i="3"/>
  <c r="E35" i="3"/>
  <c r="E37" i="3"/>
  <c r="E39" i="3"/>
  <c r="E41" i="3"/>
  <c r="E43" i="3"/>
  <c r="E45" i="3"/>
  <c r="E48" i="3"/>
  <c r="N48" i="3"/>
  <c r="N47" i="3"/>
  <c r="E13" i="3"/>
  <c r="N14" i="3"/>
  <c r="E17" i="3"/>
  <c r="N18" i="3"/>
  <c r="E21" i="3"/>
  <c r="E24" i="3"/>
  <c r="N30" i="3"/>
  <c r="N32" i="3"/>
  <c r="N36" i="3"/>
  <c r="N38" i="3"/>
  <c r="N40" i="3"/>
  <c r="N42" i="3"/>
  <c r="N44" i="3"/>
  <c r="E50" i="3"/>
  <c r="N50" i="3"/>
  <c r="N49" i="3"/>
  <c r="E15" i="3"/>
  <c r="E19" i="3"/>
  <c r="E46" i="3"/>
  <c r="N52" i="3"/>
  <c r="N54" i="3"/>
  <c r="N56" i="3"/>
  <c r="N60" i="3"/>
  <c r="N62" i="3"/>
  <c r="N64" i="3"/>
  <c r="N66" i="3"/>
  <c r="N68" i="3"/>
  <c r="N72" i="3"/>
  <c r="N74" i="3"/>
  <c r="N76" i="3"/>
  <c r="N78" i="3"/>
  <c r="N80" i="3"/>
  <c r="N84" i="3"/>
  <c r="E90" i="3"/>
  <c r="N90" i="3"/>
  <c r="N89" i="3"/>
  <c r="E52" i="3"/>
  <c r="E54" i="3"/>
  <c r="E56" i="3"/>
  <c r="E60" i="3"/>
  <c r="E62" i="3"/>
  <c r="E64" i="3"/>
  <c r="E66" i="3"/>
  <c r="E68" i="3"/>
  <c r="E72" i="3"/>
  <c r="E74" i="3"/>
  <c r="E76" i="3"/>
  <c r="E78" i="3"/>
  <c r="E80" i="3"/>
  <c r="E92" i="3"/>
  <c r="N92" i="3"/>
  <c r="N91" i="3"/>
  <c r="N57" i="3"/>
  <c r="E58" i="3"/>
  <c r="N69" i="3"/>
  <c r="E70" i="3"/>
  <c r="N81" i="3"/>
  <c r="E82" i="3"/>
  <c r="N83" i="3"/>
  <c r="N86" i="3"/>
  <c r="E88" i="3"/>
  <c r="N88" i="3"/>
  <c r="N87" i="3"/>
  <c r="N96" i="3"/>
  <c r="N98" i="3"/>
  <c r="N100" i="3"/>
  <c r="N102" i="3"/>
  <c r="N104" i="3"/>
  <c r="N108" i="3"/>
  <c r="N110" i="3"/>
  <c r="N112" i="3"/>
  <c r="N114" i="3"/>
  <c r="N116" i="3"/>
  <c r="N120" i="3"/>
  <c r="N122" i="3"/>
  <c r="N124" i="3"/>
  <c r="E96" i="3"/>
  <c r="E98" i="3"/>
  <c r="E100" i="3"/>
  <c r="E102" i="3"/>
  <c r="E104" i="3"/>
  <c r="E108" i="3"/>
  <c r="E110" i="3"/>
  <c r="E112" i="3"/>
  <c r="N93" i="3"/>
  <c r="E94" i="3"/>
  <c r="N105" i="3"/>
  <c r="E106" i="3"/>
  <c r="N113" i="3"/>
  <c r="N115" i="3"/>
  <c r="N117" i="3"/>
  <c r="E118" i="3"/>
  <c r="N119" i="3"/>
  <c r="N121" i="3"/>
  <c r="N123" i="3"/>
  <c r="E128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D10" i="2"/>
  <c r="M10" i="2"/>
  <c r="L11" i="2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F5" i="2"/>
  <c r="F6" i="2" s="1"/>
  <c r="N128" i="2"/>
  <c r="O3" i="2"/>
  <c r="O4" i="2" s="1"/>
  <c r="O5" i="2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8" i="1" s="1"/>
  <c r="N4" i="1"/>
  <c r="N3" i="1"/>
  <c r="N2" i="1"/>
  <c r="O3" i="1" s="1"/>
  <c r="O4" i="1" s="1"/>
  <c r="G58" i="1"/>
  <c r="G46" i="1"/>
  <c r="G34" i="1"/>
  <c r="G22" i="1"/>
  <c r="G10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4" i="1"/>
  <c r="E3" i="1"/>
  <c r="E2" i="1"/>
  <c r="L3" i="1"/>
  <c r="L4" i="1" s="1"/>
  <c r="L5" i="1" s="1"/>
  <c r="L6" i="1" s="1"/>
  <c r="L7" i="1" s="1"/>
  <c r="L8" i="1" s="1"/>
  <c r="L9" i="1" s="1"/>
  <c r="L10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E69" i="1" s="1"/>
  <c r="T68" i="1"/>
  <c r="T69" i="1"/>
  <c r="T70" i="1"/>
  <c r="E72" i="1" s="1"/>
  <c r="T71" i="1"/>
  <c r="E73" i="1" s="1"/>
  <c r="T72" i="1"/>
  <c r="T73" i="1"/>
  <c r="T74" i="1"/>
  <c r="E76" i="1" s="1"/>
  <c r="T75" i="1"/>
  <c r="E77" i="1" s="1"/>
  <c r="T76" i="1"/>
  <c r="T77" i="1"/>
  <c r="T78" i="1"/>
  <c r="E80" i="1" s="1"/>
  <c r="T79" i="1"/>
  <c r="E81" i="1" s="1"/>
  <c r="T80" i="1"/>
  <c r="T81" i="1"/>
  <c r="T82" i="1"/>
  <c r="E84" i="1" s="1"/>
  <c r="T83" i="1"/>
  <c r="E85" i="1" s="1"/>
  <c r="T84" i="1"/>
  <c r="E86" i="1" s="1"/>
  <c r="T85" i="1"/>
  <c r="T86" i="1"/>
  <c r="E88" i="1" s="1"/>
  <c r="T87" i="1"/>
  <c r="T88" i="1"/>
  <c r="T89" i="1"/>
  <c r="T90" i="1"/>
  <c r="E92" i="1" s="1"/>
  <c r="T91" i="1"/>
  <c r="E93" i="1" s="1"/>
  <c r="T92" i="1"/>
  <c r="E94" i="1" s="1"/>
  <c r="T93" i="1"/>
  <c r="T94" i="1"/>
  <c r="E96" i="1" s="1"/>
  <c r="T95" i="1"/>
  <c r="E97" i="1" s="1"/>
  <c r="T96" i="1"/>
  <c r="T97" i="1"/>
  <c r="T98" i="1"/>
  <c r="E100" i="1" s="1"/>
  <c r="T99" i="1"/>
  <c r="E101" i="1" s="1"/>
  <c r="T100" i="1"/>
  <c r="E102" i="1" s="1"/>
  <c r="T101" i="1"/>
  <c r="T102" i="1"/>
  <c r="E104" i="1" s="1"/>
  <c r="T103" i="1"/>
  <c r="E105" i="1" s="1"/>
  <c r="T104" i="1"/>
  <c r="T105" i="1"/>
  <c r="T106" i="1"/>
  <c r="E108" i="1" s="1"/>
  <c r="T107" i="1"/>
  <c r="E109" i="1" s="1"/>
  <c r="T108" i="1"/>
  <c r="T109" i="1"/>
  <c r="T110" i="1"/>
  <c r="T111" i="1"/>
  <c r="E113" i="1" s="1"/>
  <c r="T112" i="1"/>
  <c r="E114" i="1" s="1"/>
  <c r="T113" i="1"/>
  <c r="T114" i="1"/>
  <c r="T115" i="1"/>
  <c r="E117" i="1" s="1"/>
  <c r="T116" i="1"/>
  <c r="E118" i="1" s="1"/>
  <c r="T117" i="1"/>
  <c r="T118" i="1"/>
  <c r="T119" i="1"/>
  <c r="E121" i="1" s="1"/>
  <c r="T120" i="1"/>
  <c r="E122" i="1" s="1"/>
  <c r="T121" i="1"/>
  <c r="T122" i="1"/>
  <c r="T123" i="1"/>
  <c r="T124" i="1"/>
  <c r="T2" i="1"/>
  <c r="C3" i="1"/>
  <c r="C4" i="1" s="1"/>
  <c r="C5" i="1" s="1"/>
  <c r="C6" i="1" s="1"/>
  <c r="C7" i="1" s="1"/>
  <c r="C8" i="1" s="1"/>
  <c r="C9" i="1" s="1"/>
  <c r="C10" i="1" s="1"/>
  <c r="F10" i="5" l="1"/>
  <c r="F11" i="5" s="1"/>
  <c r="F12" i="5" s="1"/>
  <c r="F13" i="5" s="1"/>
  <c r="F14" i="5" s="1"/>
  <c r="F15" i="5" s="1"/>
  <c r="F16" i="5" s="1"/>
  <c r="F17" i="5" s="1"/>
  <c r="C59" i="7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D58" i="7"/>
  <c r="O47" i="7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P46" i="7"/>
  <c r="M58" i="7"/>
  <c r="L59" i="7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F47" i="7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G46" i="7"/>
  <c r="D46" i="5"/>
  <c r="C47" i="5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K34" i="5"/>
  <c r="L47" i="4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M46" i="4"/>
  <c r="O35" i="4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P34" i="4"/>
  <c r="F35" i="4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G34" i="4"/>
  <c r="D46" i="4"/>
  <c r="C47" i="4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F6" i="3"/>
  <c r="F7" i="3" s="1"/>
  <c r="F8" i="3" s="1"/>
  <c r="F9" i="3" s="1"/>
  <c r="F10" i="3" s="1"/>
  <c r="N128" i="3"/>
  <c r="O11" i="3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P10" i="3"/>
  <c r="F11" i="3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G10" i="3"/>
  <c r="C23" i="3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D22" i="3"/>
  <c r="E128" i="3"/>
  <c r="M22" i="3"/>
  <c r="L23" i="3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F7" i="2"/>
  <c r="F8" i="2" s="1"/>
  <c r="F9" i="2" s="1"/>
  <c r="F10" i="2" s="1"/>
  <c r="G10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M22" i="2"/>
  <c r="L23" i="2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C23" i="2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D22" i="2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E110" i="1"/>
  <c r="E106" i="1"/>
  <c r="E98" i="1"/>
  <c r="E90" i="1"/>
  <c r="E82" i="1"/>
  <c r="E78" i="1"/>
  <c r="E74" i="1"/>
  <c r="E70" i="1"/>
  <c r="E89" i="1"/>
  <c r="E124" i="1"/>
  <c r="E128" i="1" s="1"/>
  <c r="E116" i="1"/>
  <c r="E112" i="1"/>
  <c r="E120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8" i="1"/>
  <c r="F68" i="1"/>
  <c r="M10" i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10" i="1"/>
  <c r="AH28" i="1"/>
  <c r="AA129" i="1"/>
  <c r="AA128" i="1"/>
  <c r="AC2" i="1"/>
  <c r="AD2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Z52" i="1"/>
  <c r="AC52" i="1" s="1"/>
  <c r="Z53" i="1"/>
  <c r="AC53" i="1" s="1"/>
  <c r="AC54" i="1"/>
  <c r="AC55" i="1"/>
  <c r="AC56" i="1"/>
  <c r="Z57" i="1"/>
  <c r="AC57" i="1" s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U128" i="1"/>
  <c r="U127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6" i="1"/>
  <c r="Z55" i="1"/>
  <c r="Z54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G10" i="5" l="1"/>
  <c r="F59" i="7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G58" i="7"/>
  <c r="O59" i="7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P58" i="7"/>
  <c r="M70" i="7"/>
  <c r="L71" i="7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C71" i="7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D70" i="7"/>
  <c r="E17" i="5"/>
  <c r="F18" i="5" s="1"/>
  <c r="D58" i="5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K46" i="5"/>
  <c r="P46" i="4"/>
  <c r="O47" i="4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D58" i="4"/>
  <c r="C59" i="4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F47" i="4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G46" i="4"/>
  <c r="L59" i="4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M58" i="4"/>
  <c r="M34" i="3"/>
  <c r="L35" i="3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G22" i="3"/>
  <c r="F23" i="3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C35" i="3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D34" i="3"/>
  <c r="O23" i="3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P22" i="3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P10" i="2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D34" i="2"/>
  <c r="M34" i="2"/>
  <c r="L35" i="2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O23" i="2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P22" i="2"/>
  <c r="P10" i="1"/>
  <c r="F69" i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P22" i="1"/>
  <c r="G70" i="1"/>
  <c r="L23" i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M22" i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D22" i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M82" i="7" l="1"/>
  <c r="L83" i="7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C83" i="7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D82" i="7"/>
  <c r="O71" i="7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P70" i="7"/>
  <c r="F71" i="7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G70" i="7"/>
  <c r="E18" i="5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K58" i="5"/>
  <c r="C71" i="5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D70" i="5"/>
  <c r="C71" i="4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D70" i="4"/>
  <c r="M70" i="4"/>
  <c r="L71" i="4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P58" i="4"/>
  <c r="O59" i="4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F59" i="4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G58" i="4"/>
  <c r="C47" i="3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D46" i="3"/>
  <c r="F35" i="3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G34" i="3"/>
  <c r="P34" i="3"/>
  <c r="O35" i="3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L47" i="3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M46" i="3"/>
  <c r="G22" i="2"/>
  <c r="M46" i="2"/>
  <c r="L47" i="2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F35" i="2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G34" i="2"/>
  <c r="P34" i="2"/>
  <c r="O35" i="2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C47" i="2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D46" i="2"/>
  <c r="P34" i="1"/>
  <c r="O35" i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F83" i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G82" i="1"/>
  <c r="L35" i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M34" i="1"/>
  <c r="C35" i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D34" i="1"/>
  <c r="D94" i="7" l="1"/>
  <c r="C95" i="7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L95" i="7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M94" i="7"/>
  <c r="F83" i="7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G82" i="7"/>
  <c r="O83" i="7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P82" i="7"/>
  <c r="G22" i="5"/>
  <c r="K70" i="5"/>
  <c r="C83" i="5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D82" i="5"/>
  <c r="G70" i="4"/>
  <c r="F71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O71" i="4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P70" i="4"/>
  <c r="L83" i="4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M82" i="4"/>
  <c r="D82" i="4"/>
  <c r="C83" i="4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O47" i="3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P46" i="3"/>
  <c r="C59" i="3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D58" i="3"/>
  <c r="M58" i="3"/>
  <c r="L59" i="3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F47" i="3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G46" i="3"/>
  <c r="C59" i="2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D58" i="2"/>
  <c r="O47" i="2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P46" i="2"/>
  <c r="F47" i="2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G46" i="2"/>
  <c r="M58" i="2"/>
  <c r="L59" i="2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P46" i="1"/>
  <c r="O47" i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F95" i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G94" i="1"/>
  <c r="L47" i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M46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D46" i="1"/>
  <c r="O95" i="7" l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P94" i="7"/>
  <c r="M106" i="7"/>
  <c r="L107" i="7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C107" i="7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D106" i="7"/>
  <c r="F95" i="7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G94" i="7"/>
  <c r="E33" i="5"/>
  <c r="F34" i="5" s="1"/>
  <c r="C95" i="5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D94" i="5"/>
  <c r="K82" i="5"/>
  <c r="D94" i="4"/>
  <c r="C95" i="4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O83" i="4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P82" i="4"/>
  <c r="G82" i="4"/>
  <c r="F83" i="4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M94" i="4"/>
  <c r="L95" i="4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O59" i="3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P58" i="3"/>
  <c r="C71" i="3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D70" i="3"/>
  <c r="F59" i="3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G58" i="3"/>
  <c r="M70" i="3"/>
  <c r="L71" i="3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C71" i="2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D70" i="2"/>
  <c r="M70" i="2"/>
  <c r="L71" i="2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F59" i="2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G58" i="2"/>
  <c r="O59" i="2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P58" i="2"/>
  <c r="O59" i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P58" i="1"/>
  <c r="F107" i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G106" i="1"/>
  <c r="M58" i="1"/>
  <c r="L59" i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D58" i="1"/>
  <c r="M118" i="7" l="1"/>
  <c r="L119" i="7"/>
  <c r="L120" i="7" s="1"/>
  <c r="L121" i="7" s="1"/>
  <c r="L122" i="7" s="1"/>
  <c r="L123" i="7" s="1"/>
  <c r="L124" i="7" s="1"/>
  <c r="L125" i="7" s="1"/>
  <c r="L126" i="7" s="1"/>
  <c r="M126" i="7" s="1"/>
  <c r="F107" i="7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G106" i="7"/>
  <c r="C119" i="7"/>
  <c r="C120" i="7" s="1"/>
  <c r="C121" i="7" s="1"/>
  <c r="C122" i="7" s="1"/>
  <c r="C123" i="7" s="1"/>
  <c r="C124" i="7" s="1"/>
  <c r="C125" i="7" s="1"/>
  <c r="C126" i="7" s="1"/>
  <c r="D126" i="7" s="1"/>
  <c r="D118" i="7"/>
  <c r="O107" i="7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P106" i="7"/>
  <c r="E34" i="5"/>
  <c r="F35" i="5" s="1"/>
  <c r="C107" i="5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D106" i="5"/>
  <c r="K94" i="5"/>
  <c r="O95" i="4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P94" i="4"/>
  <c r="D106" i="4"/>
  <c r="C107" i="4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M106" i="4"/>
  <c r="L107" i="4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G94" i="4"/>
  <c r="F95" i="4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M82" i="3"/>
  <c r="L83" i="3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C83" i="3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D82" i="3"/>
  <c r="F71" i="3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G70" i="3"/>
  <c r="O71" i="3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P70" i="3"/>
  <c r="F71" i="2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G70" i="2"/>
  <c r="M82" i="2"/>
  <c r="L83" i="2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O71" i="2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P70" i="2"/>
  <c r="C83" i="2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D82" i="2"/>
  <c r="O71" i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P70" i="1"/>
  <c r="F119" i="1"/>
  <c r="F120" i="1" s="1"/>
  <c r="F121" i="1" s="1"/>
  <c r="F122" i="1" s="1"/>
  <c r="F123" i="1" s="1"/>
  <c r="F124" i="1" s="1"/>
  <c r="F125" i="1" s="1"/>
  <c r="G118" i="1"/>
  <c r="L71" i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M70" i="1"/>
  <c r="D70" i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F119" i="7" l="1"/>
  <c r="F120" i="7" s="1"/>
  <c r="F121" i="7" s="1"/>
  <c r="F122" i="7" s="1"/>
  <c r="F123" i="7" s="1"/>
  <c r="F124" i="7" s="1"/>
  <c r="F125" i="7" s="1"/>
  <c r="F126" i="7" s="1"/>
  <c r="G126" i="7" s="1"/>
  <c r="G118" i="7"/>
  <c r="O119" i="7"/>
  <c r="O120" i="7" s="1"/>
  <c r="O121" i="7" s="1"/>
  <c r="O122" i="7" s="1"/>
  <c r="O123" i="7" s="1"/>
  <c r="O124" i="7" s="1"/>
  <c r="O125" i="7" s="1"/>
  <c r="O126" i="7" s="1"/>
  <c r="P126" i="7" s="1"/>
  <c r="P118" i="7"/>
  <c r="E35" i="5"/>
  <c r="F36" i="5" s="1"/>
  <c r="G34" i="5"/>
  <c r="K106" i="5"/>
  <c r="C119" i="5"/>
  <c r="C120" i="5" s="1"/>
  <c r="C121" i="5" s="1"/>
  <c r="C122" i="5" s="1"/>
  <c r="C123" i="5" s="1"/>
  <c r="C124" i="5" s="1"/>
  <c r="C125" i="5" s="1"/>
  <c r="C126" i="5" s="1"/>
  <c r="D126" i="5" s="1"/>
  <c r="D118" i="5"/>
  <c r="D118" i="4"/>
  <c r="C119" i="4"/>
  <c r="C120" i="4" s="1"/>
  <c r="C121" i="4" s="1"/>
  <c r="C122" i="4" s="1"/>
  <c r="C123" i="4" s="1"/>
  <c r="C124" i="4" s="1"/>
  <c r="C125" i="4" s="1"/>
  <c r="C126" i="4" s="1"/>
  <c r="D126" i="4" s="1"/>
  <c r="L119" i="4"/>
  <c r="L120" i="4" s="1"/>
  <c r="L121" i="4" s="1"/>
  <c r="L122" i="4" s="1"/>
  <c r="L123" i="4" s="1"/>
  <c r="L124" i="4" s="1"/>
  <c r="L125" i="4" s="1"/>
  <c r="L126" i="4" s="1"/>
  <c r="M126" i="4" s="1"/>
  <c r="M118" i="4"/>
  <c r="F107" i="4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G106" i="4"/>
  <c r="O107" i="4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P106" i="4"/>
  <c r="F83" i="3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G82" i="3"/>
  <c r="O83" i="3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P82" i="3"/>
  <c r="C95" i="3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D94" i="3"/>
  <c r="M94" i="3"/>
  <c r="L95" i="3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F83" i="2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G82" i="2"/>
  <c r="L95" i="2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M94" i="2"/>
  <c r="O83" i="2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P82" i="2"/>
  <c r="D94" i="2"/>
  <c r="C95" i="2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P82" i="1"/>
  <c r="O83" i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L83" i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M82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D82" i="1"/>
  <c r="E36" i="5" l="1"/>
  <c r="F37" i="5" s="1"/>
  <c r="K126" i="5"/>
  <c r="K118" i="5"/>
  <c r="O119" i="4"/>
  <c r="O120" i="4" s="1"/>
  <c r="O121" i="4" s="1"/>
  <c r="O122" i="4" s="1"/>
  <c r="O123" i="4" s="1"/>
  <c r="O124" i="4" s="1"/>
  <c r="O125" i="4" s="1"/>
  <c r="O126" i="4" s="1"/>
  <c r="P126" i="4" s="1"/>
  <c r="P118" i="4"/>
  <c r="G118" i="4"/>
  <c r="F119" i="4"/>
  <c r="F120" i="4" s="1"/>
  <c r="F121" i="4" s="1"/>
  <c r="F122" i="4" s="1"/>
  <c r="F123" i="4" s="1"/>
  <c r="F124" i="4" s="1"/>
  <c r="F125" i="4" s="1"/>
  <c r="F126" i="4" s="1"/>
  <c r="G126" i="4" s="1"/>
  <c r="C107" i="3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D106" i="3"/>
  <c r="M106" i="3"/>
  <c r="L107" i="3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F95" i="3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G94" i="3"/>
  <c r="O95" i="3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P94" i="3"/>
  <c r="C107" i="2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D106" i="2"/>
  <c r="M106" i="2"/>
  <c r="L107" i="2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O95" i="2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P94" i="2"/>
  <c r="F95" i="2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G94" i="2"/>
  <c r="P94" i="1"/>
  <c r="O95" i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L95" i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M94" i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D94" i="1"/>
  <c r="E37" i="5" l="1"/>
  <c r="F38" i="5" s="1"/>
  <c r="F107" i="3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G106" i="3"/>
  <c r="M118" i="3"/>
  <c r="L119" i="3"/>
  <c r="L120" i="3" s="1"/>
  <c r="L121" i="3" s="1"/>
  <c r="L122" i="3" s="1"/>
  <c r="L123" i="3" s="1"/>
  <c r="L124" i="3" s="1"/>
  <c r="L125" i="3" s="1"/>
  <c r="L126" i="3" s="1"/>
  <c r="M126" i="3" s="1"/>
  <c r="C119" i="3"/>
  <c r="C120" i="3" s="1"/>
  <c r="C121" i="3" s="1"/>
  <c r="C122" i="3" s="1"/>
  <c r="C123" i="3" s="1"/>
  <c r="C124" i="3" s="1"/>
  <c r="C125" i="3" s="1"/>
  <c r="C126" i="3" s="1"/>
  <c r="D126" i="3" s="1"/>
  <c r="D118" i="3"/>
  <c r="O107" i="3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P106" i="3"/>
  <c r="C119" i="2"/>
  <c r="C120" i="2" s="1"/>
  <c r="C121" i="2" s="1"/>
  <c r="C122" i="2" s="1"/>
  <c r="C123" i="2" s="1"/>
  <c r="C124" i="2" s="1"/>
  <c r="C125" i="2" s="1"/>
  <c r="C126" i="2" s="1"/>
  <c r="D126" i="2" s="1"/>
  <c r="D118" i="2"/>
  <c r="M118" i="2"/>
  <c r="L119" i="2"/>
  <c r="L120" i="2" s="1"/>
  <c r="L121" i="2" s="1"/>
  <c r="L122" i="2" s="1"/>
  <c r="L123" i="2" s="1"/>
  <c r="L124" i="2" s="1"/>
  <c r="L125" i="2" s="1"/>
  <c r="L126" i="2" s="1"/>
  <c r="M126" i="2" s="1"/>
  <c r="O107" i="2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P106" i="2"/>
  <c r="F107" i="2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G106" i="2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P106" i="1"/>
  <c r="M106" i="1"/>
  <c r="L107" i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C107" i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D106" i="1"/>
  <c r="E38" i="5" l="1"/>
  <c r="F39" i="5" s="1"/>
  <c r="F119" i="3"/>
  <c r="F120" i="3" s="1"/>
  <c r="F121" i="3" s="1"/>
  <c r="F122" i="3" s="1"/>
  <c r="F123" i="3" s="1"/>
  <c r="F124" i="3" s="1"/>
  <c r="F125" i="3" s="1"/>
  <c r="F126" i="3" s="1"/>
  <c r="G126" i="3" s="1"/>
  <c r="G118" i="3"/>
  <c r="O119" i="3"/>
  <c r="O120" i="3" s="1"/>
  <c r="O121" i="3" s="1"/>
  <c r="O122" i="3" s="1"/>
  <c r="O123" i="3" s="1"/>
  <c r="O124" i="3" s="1"/>
  <c r="O125" i="3" s="1"/>
  <c r="O126" i="3" s="1"/>
  <c r="P126" i="3" s="1"/>
  <c r="P118" i="3"/>
  <c r="O119" i="2"/>
  <c r="O120" i="2" s="1"/>
  <c r="O121" i="2" s="1"/>
  <c r="O122" i="2" s="1"/>
  <c r="O123" i="2" s="1"/>
  <c r="O124" i="2" s="1"/>
  <c r="O125" i="2" s="1"/>
  <c r="O126" i="2" s="1"/>
  <c r="P126" i="2" s="1"/>
  <c r="P118" i="2"/>
  <c r="F119" i="2"/>
  <c r="F120" i="2" s="1"/>
  <c r="F121" i="2" s="1"/>
  <c r="F122" i="2" s="1"/>
  <c r="F123" i="2" s="1"/>
  <c r="F124" i="2" s="1"/>
  <c r="F125" i="2" s="1"/>
  <c r="F126" i="2" s="1"/>
  <c r="G126" i="2" s="1"/>
  <c r="G118" i="2"/>
  <c r="O119" i="1"/>
  <c r="O120" i="1" s="1"/>
  <c r="O121" i="1" s="1"/>
  <c r="O122" i="1" s="1"/>
  <c r="O123" i="1" s="1"/>
  <c r="O124" i="1" s="1"/>
  <c r="O125" i="1" s="1"/>
  <c r="P118" i="1"/>
  <c r="L119" i="1"/>
  <c r="L120" i="1" s="1"/>
  <c r="L121" i="1" s="1"/>
  <c r="L122" i="1" s="1"/>
  <c r="L123" i="1" s="1"/>
  <c r="L124" i="1" s="1"/>
  <c r="L125" i="1" s="1"/>
  <c r="M118" i="1"/>
  <c r="D118" i="1"/>
  <c r="C119" i="1"/>
  <c r="C120" i="1" s="1"/>
  <c r="C121" i="1" s="1"/>
  <c r="C122" i="1" s="1"/>
  <c r="C123" i="1" s="1"/>
  <c r="C124" i="1" s="1"/>
  <c r="C125" i="1" s="1"/>
  <c r="E39" i="5" l="1"/>
  <c r="F40" i="5" s="1"/>
  <c r="E40" i="5" l="1"/>
  <c r="F41" i="5" s="1"/>
  <c r="E41" i="5" l="1"/>
  <c r="F42" i="5" s="1"/>
  <c r="E42" i="5" l="1"/>
  <c r="F43" i="5" s="1"/>
  <c r="E43" i="5" l="1"/>
  <c r="F44" i="5" s="1"/>
  <c r="E44" i="5" l="1"/>
  <c r="F45" i="5" s="1"/>
  <c r="E45" i="5" l="1"/>
  <c r="F46" i="5" s="1"/>
  <c r="F47" i="5" s="1"/>
  <c r="F48" i="5" s="1"/>
  <c r="F49" i="5" s="1"/>
  <c r="F50" i="5" s="1"/>
  <c r="F51" i="5" s="1"/>
  <c r="F52" i="5" s="1"/>
  <c r="F53" i="5" s="1"/>
  <c r="F54" i="5" s="1"/>
  <c r="G46" i="5" l="1"/>
  <c r="E54" i="5" l="1"/>
  <c r="F55" i="5" s="1"/>
  <c r="E55" i="5" l="1"/>
  <c r="F56" i="5" s="1"/>
  <c r="F57" i="5" s="1"/>
  <c r="F58" i="5" s="1"/>
  <c r="F59" i="5" s="1"/>
  <c r="E59" i="5" l="1"/>
  <c r="F60" i="5" s="1"/>
  <c r="G58" i="5"/>
  <c r="E60" i="5" l="1"/>
  <c r="F61" i="5" s="1"/>
  <c r="F62" i="5" s="1"/>
  <c r="E62" i="5" l="1"/>
  <c r="F63" i="5" s="1"/>
  <c r="E63" i="5" l="1"/>
  <c r="F64" i="5" s="1"/>
  <c r="E64" i="5" l="1"/>
  <c r="F65" i="5" s="1"/>
  <c r="F66" i="5" s="1"/>
  <c r="F67" i="5" s="1"/>
  <c r="F68" i="5" s="1"/>
  <c r="F69" i="5" s="1"/>
  <c r="F70" i="5" s="1"/>
  <c r="E70" i="5" l="1"/>
  <c r="F71" i="5" s="1"/>
  <c r="E71" i="5" l="1"/>
  <c r="F72" i="5" s="1"/>
  <c r="F73" i="5" s="1"/>
  <c r="F74" i="5" s="1"/>
  <c r="G70" i="5"/>
  <c r="E74" i="5" l="1"/>
  <c r="F75" i="5" s="1"/>
  <c r="E75" i="5" l="1"/>
  <c r="F76" i="5" s="1"/>
  <c r="E76" i="5" l="1"/>
  <c r="F77" i="5" s="1"/>
  <c r="E77" i="5" l="1"/>
  <c r="F78" i="5" s="1"/>
  <c r="E78" i="5" l="1"/>
  <c r="F79" i="5" s="1"/>
  <c r="E79" i="5" l="1"/>
  <c r="F80" i="5" s="1"/>
  <c r="E80" i="5" l="1"/>
  <c r="F81" i="5" s="1"/>
  <c r="E81" i="5" l="1"/>
  <c r="F82" i="5" s="1"/>
  <c r="E82" i="5" l="1"/>
  <c r="F83" i="5" s="1"/>
  <c r="E83" i="5" l="1"/>
  <c r="F84" i="5" s="1"/>
  <c r="F85" i="5" s="1"/>
  <c r="F86" i="5" s="1"/>
  <c r="F87" i="5" s="1"/>
  <c r="F88" i="5" s="1"/>
  <c r="G82" i="5"/>
  <c r="E88" i="5" l="1"/>
  <c r="F89" i="5" s="1"/>
  <c r="E89" i="5" l="1"/>
  <c r="F90" i="5" s="1"/>
  <c r="E90" i="5" l="1"/>
  <c r="F91" i="5" s="1"/>
  <c r="E91" i="5" l="1"/>
  <c r="F92" i="5" s="1"/>
  <c r="F93" i="5" s="1"/>
  <c r="E93" i="5" l="1"/>
  <c r="F94" i="5" s="1"/>
  <c r="F95" i="5" s="1"/>
  <c r="F96" i="5" s="1"/>
  <c r="F97" i="5" s="1"/>
  <c r="G94" i="5" l="1"/>
  <c r="E97" i="5" l="1"/>
  <c r="F98" i="5" s="1"/>
  <c r="E98" i="5" l="1"/>
  <c r="F99" i="5" s="1"/>
  <c r="F100" i="5" s="1"/>
  <c r="E100" i="5" l="1"/>
  <c r="F101" i="5" s="1"/>
  <c r="E101" i="5" l="1"/>
  <c r="F102" i="5" s="1"/>
  <c r="F103" i="5" s="1"/>
  <c r="F104" i="5" s="1"/>
  <c r="F105" i="5" s="1"/>
  <c r="F106" i="5" s="1"/>
  <c r="E106" i="5" l="1"/>
  <c r="F107" i="5" s="1"/>
  <c r="E107" i="5" l="1"/>
  <c r="F108" i="5" s="1"/>
  <c r="G106" i="5"/>
  <c r="E108" i="5" l="1"/>
  <c r="F109" i="5" s="1"/>
  <c r="E109" i="5" l="1"/>
  <c r="F110" i="5" s="1"/>
  <c r="E110" i="5" l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G118" i="5" l="1"/>
  <c r="E124" i="5" l="1"/>
  <c r="F125" i="5" s="1"/>
  <c r="E125" i="5" l="1"/>
  <c r="E128" i="5" s="1"/>
  <c r="F126" i="5" l="1"/>
  <c r="G126" i="5" s="1"/>
</calcChain>
</file>

<file path=xl/sharedStrings.xml><?xml version="1.0" encoding="utf-8"?>
<sst xmlns="http://schemas.openxmlformats.org/spreadsheetml/2006/main" count="695" uniqueCount="117">
  <si>
    <t>HS300</t>
    <phoneticPr fontId="18" type="noConversion"/>
  </si>
  <si>
    <t>PE</t>
    <phoneticPr fontId="18" type="noConversion"/>
  </si>
  <si>
    <t>2007-01-31</t>
  </si>
  <si>
    <t>2007-02-28</t>
  </si>
  <si>
    <t>2007-03-30</t>
  </si>
  <si>
    <t>2007-04-30</t>
  </si>
  <si>
    <t>2007-05-31</t>
  </si>
  <si>
    <t>2007-06-29</t>
  </si>
  <si>
    <t>2007-07-31</t>
  </si>
  <si>
    <t>2007-08-31</t>
  </si>
  <si>
    <t>2007-09-28</t>
  </si>
  <si>
    <t>2007-10-31</t>
  </si>
  <si>
    <t>2007-11-30</t>
  </si>
  <si>
    <t>2007-12-28</t>
  </si>
  <si>
    <t>2008-01-31</t>
  </si>
  <si>
    <t>2008-02-29</t>
  </si>
  <si>
    <t>2008-03-31</t>
  </si>
  <si>
    <t>2008-04-30</t>
  </si>
  <si>
    <t>2008-05-30</t>
  </si>
  <si>
    <t>2008-06-30</t>
  </si>
  <si>
    <t>2008-07-31</t>
  </si>
  <si>
    <t>2008-08-29</t>
  </si>
  <si>
    <t>2008-09-26</t>
  </si>
  <si>
    <t>2008-10-31</t>
  </si>
  <si>
    <t>2008-11-28</t>
  </si>
  <si>
    <t>2008-12-31</t>
  </si>
  <si>
    <t>2009-01-23</t>
  </si>
  <si>
    <t>2009-02-27</t>
  </si>
  <si>
    <t>2009-03-31</t>
  </si>
  <si>
    <t>2009-04-30</t>
  </si>
  <si>
    <t>2009-05-27</t>
  </si>
  <si>
    <t>2009-06-30</t>
  </si>
  <si>
    <t>2009-07-31</t>
  </si>
  <si>
    <t>2009-08-31</t>
  </si>
  <si>
    <t>2009-09-30</t>
  </si>
  <si>
    <t>2009-10-30</t>
  </si>
  <si>
    <t>2009-11-30</t>
  </si>
  <si>
    <t>2009-12-31</t>
  </si>
  <si>
    <t>2010-01-29</t>
  </si>
  <si>
    <t>2010-02-26</t>
  </si>
  <si>
    <t>2010-03-31</t>
  </si>
  <si>
    <t>2010-04-30</t>
  </si>
  <si>
    <t>2010-05-31</t>
  </si>
  <si>
    <t>2010-06-30</t>
  </si>
  <si>
    <t>2010-07-30</t>
  </si>
  <si>
    <t>2010-08-31</t>
  </si>
  <si>
    <t>2010-09-30</t>
  </si>
  <si>
    <t>2010-10-29</t>
  </si>
  <si>
    <t>2010-11-30</t>
  </si>
  <si>
    <t>2010-12-31</t>
  </si>
  <si>
    <t>2011-01-31</t>
  </si>
  <si>
    <t>2011-02-28</t>
  </si>
  <si>
    <t>2011-03-31</t>
  </si>
  <si>
    <t>2011-04-29</t>
  </si>
  <si>
    <t>2011-05-31</t>
  </si>
  <si>
    <t>2011-06-30</t>
  </si>
  <si>
    <t>2011-07-29</t>
  </si>
  <si>
    <t>2011-08-31</t>
  </si>
  <si>
    <t>2011-09-30</t>
  </si>
  <si>
    <t>2011-10-31</t>
  </si>
  <si>
    <t>2011-11-30</t>
  </si>
  <si>
    <t>2011-12-30</t>
  </si>
  <si>
    <t>2012-01-31</t>
  </si>
  <si>
    <t>2012-02-29</t>
  </si>
  <si>
    <t>2012-03-30</t>
  </si>
  <si>
    <t>2012-04-27</t>
  </si>
  <si>
    <t>2012-05-31</t>
  </si>
  <si>
    <t>2012-06-29</t>
  </si>
  <si>
    <t>2012-07-31</t>
  </si>
  <si>
    <t>2012-08-31</t>
  </si>
  <si>
    <t>2012-09-28</t>
  </si>
  <si>
    <t>2012-10-31</t>
  </si>
  <si>
    <t>2012-11-30</t>
  </si>
  <si>
    <t>2012-12-31</t>
  </si>
  <si>
    <t>2013-01-31</t>
  </si>
  <si>
    <t>2013-02-28</t>
  </si>
  <si>
    <t>2013-03-29</t>
  </si>
  <si>
    <t>2013-04-26</t>
  </si>
  <si>
    <t>2013-05-31</t>
  </si>
  <si>
    <t>2013-06-28</t>
  </si>
  <si>
    <t>2013-07-31</t>
  </si>
  <si>
    <t>2013-08-30</t>
  </si>
  <si>
    <t>2013-09-30</t>
  </si>
  <si>
    <t>2013-10-31</t>
  </si>
  <si>
    <t>2013-11-29</t>
  </si>
  <si>
    <t>2013-12-31</t>
  </si>
  <si>
    <t>2014-01-30</t>
  </si>
  <si>
    <t>2014-02-28</t>
  </si>
  <si>
    <t>2014-03-31</t>
  </si>
  <si>
    <t>2014-04-30</t>
  </si>
  <si>
    <t>2014-05-30</t>
  </si>
  <si>
    <t>2014-06-30</t>
  </si>
  <si>
    <t>2014-07-31</t>
  </si>
  <si>
    <t>2014-08-29</t>
  </si>
  <si>
    <t>2014-09-30</t>
  </si>
  <si>
    <t>2014-10-31</t>
  </si>
  <si>
    <t>2014-11-28</t>
  </si>
  <si>
    <t>2014-12-31</t>
  </si>
  <si>
    <t>2015-01-30</t>
  </si>
  <si>
    <t>2015-02-27</t>
  </si>
  <si>
    <t>2015-03-31</t>
  </si>
  <si>
    <t>2015-04-30</t>
  </si>
  <si>
    <t>2015-05-29</t>
  </si>
  <si>
    <t>2015-06-30</t>
  </si>
  <si>
    <t>2015-07-27</t>
  </si>
  <si>
    <t>中证500</t>
    <phoneticPr fontId="18" type="noConversion"/>
  </si>
  <si>
    <t>avg</t>
    <phoneticPr fontId="18" type="noConversion"/>
  </si>
  <si>
    <t>top</t>
    <phoneticPr fontId="18" type="noConversion"/>
  </si>
  <si>
    <t>中证500对冲</t>
    <phoneticPr fontId="18" type="noConversion"/>
  </si>
  <si>
    <t>avg</t>
    <phoneticPr fontId="18" type="noConversion"/>
  </si>
  <si>
    <t>mc limit</t>
    <phoneticPr fontId="18" type="noConversion"/>
  </si>
  <si>
    <t>HS300对冲</t>
    <phoneticPr fontId="18" type="noConversion"/>
  </si>
  <si>
    <t>Normal</t>
    <phoneticPr fontId="18" type="noConversion"/>
  </si>
  <si>
    <t>min</t>
    <phoneticPr fontId="18" type="noConversion"/>
  </si>
  <si>
    <t>zz500</t>
    <phoneticPr fontId="18" type="noConversion"/>
  </si>
  <si>
    <t>avg</t>
    <phoneticPr fontId="18" type="noConversion"/>
  </si>
  <si>
    <t>降低仓位后收益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</si>
</sst>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#,##0.0000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4" fontId="0" fillId="0" borderId="0" xfId="0" applyNumberFormat="1">
      <alignment vertical="center"/>
    </xf>
    <xf numFmtId="43" fontId="0" fillId="0" borderId="0" xfId="1" applyFont="1">
      <alignment vertical="center"/>
    </xf>
    <xf numFmtId="10" fontId="0" fillId="0" borderId="0" xfId="43" applyNumberFormat="1" applyFont="1">
      <alignment vertical="center"/>
    </xf>
    <xf numFmtId="43" fontId="0" fillId="33" borderId="0" xfId="1" applyFont="1" applyFill="1">
      <alignment vertical="center"/>
    </xf>
    <xf numFmtId="0" fontId="0" fillId="33" borderId="0" xfId="0" applyFill="1">
      <alignment vertical="center"/>
    </xf>
    <xf numFmtId="14" fontId="14" fillId="0" borderId="0" xfId="0" applyNumberFormat="1" applyFont="1">
      <alignment vertical="center"/>
    </xf>
    <xf numFmtId="43" fontId="14" fillId="0" borderId="0" xfId="1" applyFont="1">
      <alignment vertical="center"/>
    </xf>
    <xf numFmtId="0" fontId="14" fillId="0" borderId="0" xfId="0" applyFont="1">
      <alignment vertical="center"/>
    </xf>
    <xf numFmtId="10" fontId="14" fillId="0" borderId="0" xfId="43" applyNumberFormat="1" applyFont="1">
      <alignment vertical="center"/>
    </xf>
    <xf numFmtId="43" fontId="0" fillId="0" borderId="0" xfId="1" applyFont="1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14" fontId="0" fillId="34" borderId="0" xfId="0" applyNumberFormat="1" applyFill="1">
      <alignment vertical="center"/>
    </xf>
    <xf numFmtId="43" fontId="0" fillId="34" borderId="0" xfId="1" applyFont="1" applyFill="1">
      <alignment vertical="center"/>
    </xf>
    <xf numFmtId="14" fontId="0" fillId="0" borderId="0" xfId="0" applyNumberFormat="1" applyFill="1">
      <alignment vertical="center"/>
    </xf>
    <xf numFmtId="10" fontId="0" fillId="0" borderId="0" xfId="43" applyNumberFormat="1" applyFont="1" applyFill="1">
      <alignment vertical="center"/>
    </xf>
    <xf numFmtId="14" fontId="19" fillId="0" borderId="0" xfId="0" applyNumberFormat="1" applyFont="1" applyFill="1" applyAlignment="1"/>
    <xf numFmtId="176" fontId="19" fillId="0" borderId="0" xfId="0" applyNumberFormat="1" applyFont="1" applyFill="1" applyAlignment="1"/>
    <xf numFmtId="10" fontId="19" fillId="0" borderId="0" xfId="0" applyNumberFormat="1" applyFont="1" applyFill="1" applyAlignment="1"/>
    <xf numFmtId="0" fontId="0" fillId="0" borderId="0" xfId="0" applyFill="1" applyAlignment="1"/>
    <xf numFmtId="176" fontId="0" fillId="0" borderId="0" xfId="0" applyNumberFormat="1" applyFill="1" applyAlignment="1"/>
    <xf numFmtId="10" fontId="0" fillId="0" borderId="0" xfId="43" applyNumberFormat="1" applyFont="1" applyFill="1" applyAlignment="1"/>
    <xf numFmtId="43" fontId="0" fillId="0" borderId="0" xfId="1" applyFont="1" applyFill="1" applyAlignment="1"/>
    <xf numFmtId="0" fontId="14" fillId="0" borderId="0" xfId="0" applyFont="1" applyFill="1">
      <alignment vertical="center"/>
    </xf>
    <xf numFmtId="14" fontId="14" fillId="0" borderId="0" xfId="0" applyNumberFormat="1" applyFont="1" applyFill="1" applyAlignment="1"/>
    <xf numFmtId="176" fontId="14" fillId="0" borderId="0" xfId="0" applyNumberFormat="1" applyFont="1" applyFill="1" applyAlignment="1"/>
    <xf numFmtId="10" fontId="14" fillId="0" borderId="0" xfId="0" applyNumberFormat="1" applyFont="1" applyFill="1" applyAlignment="1"/>
    <xf numFmtId="10" fontId="14" fillId="0" borderId="0" xfId="43" applyNumberFormat="1" applyFont="1" applyFill="1">
      <alignment vertical="center"/>
    </xf>
    <xf numFmtId="0" fontId="14" fillId="0" borderId="0" xfId="0" applyFont="1" applyFill="1" applyAlignment="1"/>
    <xf numFmtId="176" fontId="0" fillId="0" borderId="0" xfId="0" applyNumberFormat="1" applyFill="1">
      <alignment vertical="center"/>
    </xf>
    <xf numFmtId="0" fontId="0" fillId="34" borderId="0" xfId="0" applyFill="1" applyAlignment="1">
      <alignment horizontal="right" vertical="center"/>
    </xf>
    <xf numFmtId="10" fontId="0" fillId="34" borderId="0" xfId="43" applyNumberFormat="1" applyFont="1" applyFill="1">
      <alignment vertical="center"/>
    </xf>
    <xf numFmtId="176" fontId="0" fillId="34" borderId="0" xfId="0" applyNumberFormat="1" applyFill="1">
      <alignment vertical="center"/>
    </xf>
    <xf numFmtId="10" fontId="22" fillId="0" borderId="0" xfId="43" applyNumberFormat="1" applyFont="1" applyFill="1" applyAlignment="1"/>
    <xf numFmtId="43" fontId="22" fillId="0" borderId="0" xfId="1" applyFont="1" applyFill="1" applyAlignment="1"/>
    <xf numFmtId="10" fontId="22" fillId="0" borderId="0" xfId="43" applyNumberFormat="1" applyFont="1" applyFill="1">
      <alignment vertical="center"/>
    </xf>
    <xf numFmtId="43" fontId="22" fillId="0" borderId="0" xfId="1" applyFont="1">
      <alignment vertical="center"/>
    </xf>
    <xf numFmtId="0" fontId="22" fillId="0" borderId="0" xfId="0" applyFont="1">
      <alignment vertical="center"/>
    </xf>
    <xf numFmtId="14" fontId="0" fillId="0" borderId="0" xfId="0" applyNumberFormat="1" applyFill="1" applyAlignment="1"/>
  </cellXfs>
  <cellStyles count="58">
    <cellStyle name="20% - 强调文字颜色 1" xfId="20" builtinId="30" customBuiltin="1"/>
    <cellStyle name="20% - 强调文字颜色 2" xfId="24" builtinId="34" customBuiltin="1"/>
    <cellStyle name="20% - 强调文字颜色 3" xfId="28" builtinId="38" customBuiltin="1"/>
    <cellStyle name="20% - 强调文字颜色 4" xfId="32" builtinId="42" customBuiltin="1"/>
    <cellStyle name="20% - 强调文字颜色 5" xfId="36" builtinId="46" customBuiltin="1"/>
    <cellStyle name="20% - 强调文字颜色 6" xfId="40" builtinId="50" customBuiltin="1"/>
    <cellStyle name="40% - 强调文字颜色 1" xfId="21" builtinId="31" customBuiltin="1"/>
    <cellStyle name="40% - 强调文字颜色 2" xfId="25" builtinId="35" customBuiltin="1"/>
    <cellStyle name="40% - 强调文字颜色 3" xfId="29" builtinId="39" customBuiltin="1"/>
    <cellStyle name="40% - 强调文字颜色 4" xfId="33" builtinId="43" customBuiltin="1"/>
    <cellStyle name="40% - 强调文字颜色 5" xfId="37" builtinId="47" customBuiltin="1"/>
    <cellStyle name="40% - 强调文字颜色 6" xfId="41" builtinId="51" customBuiltin="1"/>
    <cellStyle name="60% - 强调文字颜色 1" xfId="22" builtinId="32" customBuiltin="1"/>
    <cellStyle name="60% - 强调文字颜色 2" xfId="26" builtinId="36" customBuiltin="1"/>
    <cellStyle name="60% - 强调文字颜色 3" xfId="30" builtinId="40" customBuiltin="1"/>
    <cellStyle name="60% - 强调文字颜色 4" xfId="34" builtinId="44" customBuiltin="1"/>
    <cellStyle name="60% - 强调文字颜色 5" xfId="38" builtinId="48" customBuiltin="1"/>
    <cellStyle name="60% - 强调文字颜色 6" xfId="42" builtinId="52" customBuiltin="1"/>
    <cellStyle name="千位分隔" xfId="1" builtinId="3"/>
    <cellStyle name="好" xfId="7" builtinId="26" customBuiltin="1"/>
    <cellStyle name="差" xfId="8" builtinId="27" customBuilti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常规" xfId="0" builtinId="0"/>
    <cellStyle name="强调文字颜色 1" xfId="19" builtinId="29" customBuiltin="1"/>
    <cellStyle name="强调文字颜色 2" xfId="23" builtinId="33" customBuiltin="1"/>
    <cellStyle name="强调文字颜色 3" xfId="27" builtinId="37" customBuiltin="1"/>
    <cellStyle name="强调文字颜色 4" xfId="31" builtinId="41" customBuiltin="1"/>
    <cellStyle name="强调文字颜色 5" xfId="35" builtinId="45" customBuiltin="1"/>
    <cellStyle name="强调文字颜色 6" xfId="39" builtinId="49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检查单元格" xfId="14" builtinId="23" customBuiltin="1"/>
    <cellStyle name="汇总" xfId="18" builtinId="25" customBuiltin="1"/>
    <cellStyle name="注释" xfId="16" builtinId="10" customBuiltin="1"/>
    <cellStyle name="百分比" xfId="43" builtinId="5"/>
    <cellStyle name="解释性文本" xfId="17" builtinId="53" customBuiltin="1"/>
    <cellStyle name="警告文本" xfId="15" builtinId="11" customBuiltin="1"/>
    <cellStyle name="计算" xfId="12" builtinId="22" customBuilti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输入" xfId="10" builtinId="20" customBuiltin="1"/>
    <cellStyle name="输出" xfId="11" builtinId="21" customBuiltin="1"/>
    <cellStyle name="适中" xfId="9" builtinId="28" customBuiltin="1"/>
    <cellStyle name="链接单元格" xfId="13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5"/>
  <sheetViews>
    <sheetView topLeftCell="A106" workbookViewId="0">
      <selection activeCell="G138" sqref="G138"/>
    </sheetView>
  </sheetViews>
  <sheetFormatPr defaultColWidth="8.77734375" defaultRowHeight="14.4" x14ac:dyDescent="0.25"/>
  <cols>
    <col min="1" max="1" width="16.77734375" customWidth="1"/>
    <col min="2" max="2" width="8.88671875" style="3"/>
    <col min="3" max="3" width="8.88671875" style="2"/>
    <col min="4" max="4" width="8.88671875" style="3"/>
    <col min="5" max="5" width="10.109375" style="16" customWidth="1"/>
    <col min="6" max="6" width="8.77734375" style="2"/>
    <col min="7" max="9" width="8.77734375" style="3"/>
    <col min="10" max="10" width="12.5546875" customWidth="1"/>
    <col min="11" max="11" width="8.88671875" style="3"/>
    <col min="12" max="12" width="8.77734375" style="2"/>
    <col min="13" max="13" width="8.77734375" style="3"/>
    <col min="14" max="14" width="10.109375" style="16" customWidth="1"/>
    <col min="15" max="15" width="8.77734375" style="2"/>
    <col min="16" max="16" width="8.77734375" style="3"/>
    <col min="18" max="18" width="11.6640625" style="15" customWidth="1"/>
    <col min="19" max="19" width="11.77734375" style="11" customWidth="1"/>
    <col min="20" max="23" width="8.77734375" style="11"/>
    <col min="24" max="24" width="11.6640625" style="11" customWidth="1"/>
    <col min="25" max="25" width="14.6640625" style="11" customWidth="1"/>
    <col min="26" max="26" width="8.77734375" style="11"/>
    <col min="27" max="28" width="8.77734375" style="10"/>
    <col min="29" max="29" width="14.77734375" style="16" customWidth="1"/>
    <col min="30" max="30" width="8.77734375" style="2"/>
  </cols>
  <sheetData>
    <row r="1" spans="1:31" x14ac:dyDescent="0.25">
      <c r="B1" s="3" t="s">
        <v>110</v>
      </c>
      <c r="E1" s="16" t="s">
        <v>111</v>
      </c>
      <c r="K1" s="3" t="s">
        <v>112</v>
      </c>
      <c r="N1" s="16" t="s">
        <v>111</v>
      </c>
      <c r="S1" s="11" t="s">
        <v>0</v>
      </c>
      <c r="U1" s="11" t="s">
        <v>1</v>
      </c>
      <c r="Y1" s="11" t="s">
        <v>105</v>
      </c>
      <c r="AA1" s="10" t="s">
        <v>1</v>
      </c>
      <c r="AC1" s="16" t="s">
        <v>108</v>
      </c>
      <c r="AD1" s="2">
        <v>1</v>
      </c>
      <c r="AE1">
        <v>87</v>
      </c>
    </row>
    <row r="2" spans="1:31" x14ac:dyDescent="0.25">
      <c r="A2" s="1">
        <v>38471</v>
      </c>
      <c r="B2" s="3">
        <v>1.41755795306E-2</v>
      </c>
      <c r="C2" s="2">
        <v>1</v>
      </c>
      <c r="E2" s="16">
        <f>B2</f>
        <v>1.41755795306E-2</v>
      </c>
      <c r="F2" s="2">
        <v>1</v>
      </c>
      <c r="J2" s="1">
        <v>38471</v>
      </c>
      <c r="K2" s="3">
        <v>1.0693253821E-2</v>
      </c>
      <c r="L2" s="2">
        <v>1</v>
      </c>
      <c r="N2" s="16">
        <f>K2</f>
        <v>1.0693253821E-2</v>
      </c>
      <c r="O2" s="2">
        <v>1</v>
      </c>
      <c r="R2" s="17">
        <v>38471</v>
      </c>
      <c r="S2" s="18">
        <v>932.39499999999998</v>
      </c>
      <c r="T2" s="19">
        <f>S3/S2-1</f>
        <v>-8.1992074174571883E-2</v>
      </c>
      <c r="U2" s="18">
        <v>15.002000000000001</v>
      </c>
      <c r="AC2" s="16" t="e">
        <f>IF(AA2&gt;$AE$1,#REF!-Z2,#REF!)</f>
        <v>#REF!</v>
      </c>
      <c r="AD2" s="2" t="e">
        <f>AD1*(1+AC2)</f>
        <v>#REF!</v>
      </c>
    </row>
    <row r="3" spans="1:31" x14ac:dyDescent="0.25">
      <c r="A3" s="1">
        <v>38503</v>
      </c>
      <c r="B3" s="3">
        <v>-7.1418506468899998E-3</v>
      </c>
      <c r="C3" s="2">
        <f>C2*(1+B2)</f>
        <v>1.0141755795306</v>
      </c>
      <c r="E3" s="16">
        <f>B3</f>
        <v>-7.1418506468899998E-3</v>
      </c>
      <c r="F3" s="2">
        <f>F2*(1+E2)</f>
        <v>1.0141755795306</v>
      </c>
      <c r="J3" s="1">
        <v>38503</v>
      </c>
      <c r="K3" s="3">
        <v>-4.4691299380299997E-2</v>
      </c>
      <c r="L3" s="2">
        <f>L2*(1+K2)</f>
        <v>1.0106932538210001</v>
      </c>
      <c r="N3" s="16">
        <f>K3</f>
        <v>-4.4691299380299997E-2</v>
      </c>
      <c r="O3" s="2">
        <f>O2*(1+N2)</f>
        <v>1.0106932538210001</v>
      </c>
      <c r="R3" s="17">
        <v>38503</v>
      </c>
      <c r="S3" s="18">
        <v>855.94600000000003</v>
      </c>
      <c r="T3" s="19">
        <f t="shared" ref="T3:T66" si="0">S4/S3-1</f>
        <v>2.6567096522444267E-2</v>
      </c>
      <c r="U3" s="18">
        <v>13.4932</v>
      </c>
      <c r="AC3" s="16" t="e">
        <f>IF(AA3&gt;$AE$1,#REF!-Z3,#REF!)</f>
        <v>#REF!</v>
      </c>
      <c r="AD3" s="2" t="e">
        <f t="shared" ref="AD3:AD66" si="1">AD2*(1+AC3)</f>
        <v>#REF!</v>
      </c>
    </row>
    <row r="4" spans="1:31" x14ac:dyDescent="0.25">
      <c r="A4" s="1">
        <v>38533</v>
      </c>
      <c r="B4" s="3">
        <v>-4.29001598007E-2</v>
      </c>
      <c r="C4" s="2">
        <f t="shared" ref="C4:C67" si="2">C3*(1+B3)</f>
        <v>1.0069324890118694</v>
      </c>
      <c r="E4" s="16">
        <f>IF(T2+T3&lt;0,B4-T4,B4)</f>
        <v>-5.3686720642684371E-2</v>
      </c>
      <c r="F4" s="2">
        <f t="shared" ref="F4:F67" si="3">F3*(1+E3)</f>
        <v>1.0069324890118694</v>
      </c>
      <c r="J4" s="1">
        <v>38533</v>
      </c>
      <c r="K4" s="3">
        <v>-3.7282977100600002E-2</v>
      </c>
      <c r="L4" s="2">
        <f t="shared" ref="L4:L67" si="4">L3*(1+K3)</f>
        <v>0.96552405903283622</v>
      </c>
      <c r="N4" s="16">
        <f>IF(T2+T3&lt;0,K4-T4,K4)</f>
        <v>-4.8069537942584374E-2</v>
      </c>
      <c r="O4" s="2">
        <f t="shared" ref="O4:O67" si="5">O3*(1+N3)</f>
        <v>0.96552405903283622</v>
      </c>
      <c r="R4" s="17">
        <v>38533</v>
      </c>
      <c r="S4" s="18">
        <v>878.68600000000004</v>
      </c>
      <c r="T4" s="19">
        <f t="shared" si="0"/>
        <v>1.0786560841984372E-2</v>
      </c>
      <c r="U4" s="18">
        <v>13.2521</v>
      </c>
      <c r="AC4" s="16" t="e">
        <f>IF(AA4&gt;$AE$1,#REF!-Z4,#REF!)</f>
        <v>#REF!</v>
      </c>
      <c r="AD4" s="2" t="e">
        <f t="shared" si="1"/>
        <v>#REF!</v>
      </c>
    </row>
    <row r="5" spans="1:31" x14ac:dyDescent="0.25">
      <c r="A5" s="1">
        <v>38562</v>
      </c>
      <c r="B5" s="3">
        <v>0.28456638643799997</v>
      </c>
      <c r="C5" s="2">
        <f t="shared" si="2"/>
        <v>0.96373492432474361</v>
      </c>
      <c r="E5" s="16">
        <f t="shared" ref="E5:E68" si="6">IF(T3+T4&lt;0,B5-T5,B5)</f>
        <v>0.28456638643799997</v>
      </c>
      <c r="F5" s="2">
        <f t="shared" si="3"/>
        <v>0.95287358576824632</v>
      </c>
      <c r="J5" s="1">
        <v>38562</v>
      </c>
      <c r="K5" s="3">
        <v>0.25018981751399999</v>
      </c>
      <c r="L5" s="2">
        <f t="shared" si="4"/>
        <v>0.92952644764983661</v>
      </c>
      <c r="N5" s="16">
        <f t="shared" ref="N5:N68" si="7">IF(T3+T4&lt;0,K5-T5,K5)</f>
        <v>0.25018981751399999</v>
      </c>
      <c r="O5" s="2">
        <f t="shared" si="5"/>
        <v>0.91911176364267921</v>
      </c>
      <c r="R5" s="17">
        <v>38562</v>
      </c>
      <c r="S5" s="18">
        <v>888.16399999999999</v>
      </c>
      <c r="T5" s="19">
        <f t="shared" si="0"/>
        <v>4.4757499741038931E-2</v>
      </c>
      <c r="U5" s="18">
        <v>13.556100000000001</v>
      </c>
      <c r="AC5" s="16" t="e">
        <f>IF(AA5&gt;$AE$1,#REF!-Z5,#REF!)</f>
        <v>#REF!</v>
      </c>
      <c r="AD5" s="2" t="e">
        <f t="shared" si="1"/>
        <v>#REF!</v>
      </c>
    </row>
    <row r="6" spans="1:31" x14ac:dyDescent="0.25">
      <c r="A6" s="1">
        <v>38595</v>
      </c>
      <c r="B6" s="3">
        <v>1.76001531466E-2</v>
      </c>
      <c r="C6" s="2">
        <f t="shared" si="2"/>
        <v>1.2379814892239351</v>
      </c>
      <c r="E6" s="16">
        <f t="shared" si="6"/>
        <v>1.76001531466E-2</v>
      </c>
      <c r="F6" s="2">
        <f t="shared" si="3"/>
        <v>1.2240293788025358</v>
      </c>
      <c r="J6" s="1">
        <v>38595</v>
      </c>
      <c r="K6" s="3">
        <v>1.8119561106899999E-2</v>
      </c>
      <c r="L6" s="2">
        <f t="shared" si="4"/>
        <v>1.1620844999617859</v>
      </c>
      <c r="N6" s="16">
        <f t="shared" si="7"/>
        <v>1.8119561106899999E-2</v>
      </c>
      <c r="O6" s="2">
        <f t="shared" si="5"/>
        <v>1.1490641680634119</v>
      </c>
      <c r="R6" s="17">
        <v>38595</v>
      </c>
      <c r="S6" s="18">
        <v>927.91600000000005</v>
      </c>
      <c r="T6" s="19">
        <f t="shared" si="0"/>
        <v>-1.1341543846641322E-2</v>
      </c>
      <c r="U6" s="18">
        <v>14.093999999999999</v>
      </c>
      <c r="AC6" s="16" t="e">
        <f>IF(AA6&gt;$AE$1,#REF!-Z6,#REF!)</f>
        <v>#REF!</v>
      </c>
      <c r="AD6" s="2" t="e">
        <f t="shared" si="1"/>
        <v>#REF!</v>
      </c>
    </row>
    <row r="7" spans="1:31" x14ac:dyDescent="0.25">
      <c r="A7" s="1">
        <v>38625</v>
      </c>
      <c r="B7" s="3">
        <v>-6.11646939855E-2</v>
      </c>
      <c r="C7" s="2">
        <f t="shared" si="2"/>
        <v>1.2597701530269323</v>
      </c>
      <c r="E7" s="16">
        <f t="shared" si="6"/>
        <v>-6.11646939855E-2</v>
      </c>
      <c r="F7" s="2">
        <f t="shared" si="3"/>
        <v>1.245572483325398</v>
      </c>
      <c r="J7" s="1">
        <v>38625</v>
      </c>
      <c r="K7" s="3">
        <v>-4.4127275102100003E-2</v>
      </c>
      <c r="L7" s="2">
        <f t="shared" si="4"/>
        <v>1.1831409610702248</v>
      </c>
      <c r="N7" s="16">
        <f t="shared" si="7"/>
        <v>-4.4127275102100003E-2</v>
      </c>
      <c r="O7" s="2">
        <f t="shared" si="5"/>
        <v>1.1698847064723863</v>
      </c>
      <c r="R7" s="17">
        <v>38625</v>
      </c>
      <c r="S7" s="18">
        <v>917.39200000000005</v>
      </c>
      <c r="T7" s="19">
        <f t="shared" si="0"/>
        <v>-4.4811814360709468E-2</v>
      </c>
      <c r="U7" s="18">
        <v>14.244999999999999</v>
      </c>
      <c r="AC7" s="16" t="e">
        <f>IF(AA7&gt;$AE$1,#REF!-Z7,#REF!)</f>
        <v>#REF!</v>
      </c>
      <c r="AD7" s="2" t="e">
        <f t="shared" si="1"/>
        <v>#REF!</v>
      </c>
    </row>
    <row r="8" spans="1:31" x14ac:dyDescent="0.25">
      <c r="A8" s="1">
        <v>38656</v>
      </c>
      <c r="B8" s="3">
        <v>6.0446060841299998E-2</v>
      </c>
      <c r="C8" s="2">
        <f t="shared" si="2"/>
        <v>1.1827166971249736</v>
      </c>
      <c r="E8" s="16">
        <f t="shared" si="6"/>
        <v>6.3249952739113713E-2</v>
      </c>
      <c r="F8" s="2">
        <f t="shared" si="3"/>
        <v>1.1693874235460409</v>
      </c>
      <c r="J8" s="1">
        <v>38656</v>
      </c>
      <c r="K8" s="3">
        <v>4.5729474869299999E-2</v>
      </c>
      <c r="L8" s="2">
        <f t="shared" si="4"/>
        <v>1.1309321743965159</v>
      </c>
      <c r="N8" s="16">
        <f t="shared" si="7"/>
        <v>4.8533366767113714E-2</v>
      </c>
      <c r="O8" s="2">
        <f t="shared" si="5"/>
        <v>1.1182608821921398</v>
      </c>
      <c r="R8" s="17">
        <v>38656</v>
      </c>
      <c r="S8" s="18">
        <v>876.28200000000004</v>
      </c>
      <c r="T8" s="19">
        <f t="shared" si="0"/>
        <v>-2.8038918978137151E-3</v>
      </c>
      <c r="U8" s="18">
        <v>13.347099999999999</v>
      </c>
      <c r="AC8" s="16" t="e">
        <f>IF(AA8&gt;$AE$1,#REF!-Z8,#REF!)</f>
        <v>#REF!</v>
      </c>
      <c r="AD8" s="2" t="e">
        <f t="shared" si="1"/>
        <v>#REF!</v>
      </c>
    </row>
    <row r="9" spans="1:31" x14ac:dyDescent="0.25">
      <c r="A9" s="1">
        <v>38686</v>
      </c>
      <c r="B9" s="3">
        <v>1.6600248417800001E-2</v>
      </c>
      <c r="C9" s="2">
        <f t="shared" si="2"/>
        <v>1.2542072625574112</v>
      </c>
      <c r="E9" s="16">
        <f t="shared" si="6"/>
        <v>-4.0191443282483308E-2</v>
      </c>
      <c r="F9" s="2">
        <f t="shared" si="3"/>
        <v>1.2433511228190419</v>
      </c>
      <c r="J9" s="1">
        <v>38686</v>
      </c>
      <c r="K9" s="3">
        <v>4.4250565827500003E-3</v>
      </c>
      <c r="L9" s="2">
        <f t="shared" si="4"/>
        <v>1.1826491088444642</v>
      </c>
      <c r="N9" s="16">
        <f t="shared" si="7"/>
        <v>-5.2366635117533311E-2</v>
      </c>
      <c r="O9" s="2">
        <f t="shared" si="5"/>
        <v>1.1725338477288871</v>
      </c>
      <c r="R9" s="17">
        <v>38686</v>
      </c>
      <c r="S9" s="18">
        <v>873.82500000000005</v>
      </c>
      <c r="T9" s="19">
        <f t="shared" si="0"/>
        <v>5.6791691700283309E-2</v>
      </c>
      <c r="U9" s="18">
        <v>13.3055</v>
      </c>
      <c r="AC9" s="16" t="e">
        <f>IF(AA9&gt;$AE$1,#REF!-Z9,#REF!)</f>
        <v>#REF!</v>
      </c>
      <c r="AD9" s="2" t="e">
        <f t="shared" si="1"/>
        <v>#REF!</v>
      </c>
    </row>
    <row r="10" spans="1:31" x14ac:dyDescent="0.25">
      <c r="A10" s="1">
        <v>38716</v>
      </c>
      <c r="B10" s="3">
        <v>4.2198837886000002E-3</v>
      </c>
      <c r="C10" s="2">
        <f t="shared" si="2"/>
        <v>1.2750274146832732</v>
      </c>
      <c r="D10" s="3">
        <f>C10/C2-1</f>
        <v>0.27502741468327319</v>
      </c>
      <c r="E10" s="16">
        <f t="shared" si="6"/>
        <v>4.2198837886000002E-3</v>
      </c>
      <c r="F10" s="2">
        <f t="shared" si="3"/>
        <v>1.1933790466860486</v>
      </c>
      <c r="G10" s="3">
        <f>F10/F2-1</f>
        <v>0.19337904668604855</v>
      </c>
      <c r="J10" s="1">
        <v>38716</v>
      </c>
      <c r="K10" s="3">
        <v>1.6588977401000001E-3</v>
      </c>
      <c r="L10" s="2">
        <f t="shared" si="4"/>
        <v>1.1878823980686397</v>
      </c>
      <c r="M10" s="3">
        <f>L10/L2-1</f>
        <v>0.18788239806863971</v>
      </c>
      <c r="N10" s="16">
        <f t="shared" si="7"/>
        <v>1.6588977401000001E-3</v>
      </c>
      <c r="O10" s="2">
        <f t="shared" si="5"/>
        <v>1.1111321955619111</v>
      </c>
      <c r="P10" s="3">
        <f>O10/O2-1</f>
        <v>0.11113219556191112</v>
      </c>
      <c r="R10" s="17">
        <v>38716</v>
      </c>
      <c r="S10" s="18">
        <v>923.45100000000002</v>
      </c>
      <c r="T10" s="19">
        <f t="shared" si="0"/>
        <v>9.3287028764926339E-2</v>
      </c>
      <c r="U10" s="18">
        <v>13.857799999999999</v>
      </c>
      <c r="AC10" s="16" t="e">
        <f>IF(AA10&gt;$AE$1,#REF!-Z10,#REF!)</f>
        <v>#REF!</v>
      </c>
      <c r="AD10" s="2" t="e">
        <f t="shared" si="1"/>
        <v>#REF!</v>
      </c>
    </row>
    <row r="11" spans="1:31" x14ac:dyDescent="0.25">
      <c r="A11" s="1">
        <v>38742</v>
      </c>
      <c r="B11" s="3">
        <v>6.9947561450500004E-2</v>
      </c>
      <c r="C11" s="2">
        <f t="shared" si="2"/>
        <v>1.2804078822005158</v>
      </c>
      <c r="E11" s="16">
        <f t="shared" si="6"/>
        <v>6.9947561450500004E-2</v>
      </c>
      <c r="F11" s="2">
        <f t="shared" si="3"/>
        <v>1.198414967578814</v>
      </c>
      <c r="J11" s="1">
        <v>38742</v>
      </c>
      <c r="K11" s="3">
        <v>5.2826369382100002E-2</v>
      </c>
      <c r="L11" s="2">
        <f t="shared" si="4"/>
        <v>1.1898529734943004</v>
      </c>
      <c r="N11" s="16">
        <f t="shared" si="7"/>
        <v>5.2826369382100002E-2</v>
      </c>
      <c r="O11" s="2">
        <f t="shared" si="5"/>
        <v>1.112975450250081</v>
      </c>
      <c r="R11" s="17">
        <v>38742</v>
      </c>
      <c r="S11" s="18">
        <v>1009.597</v>
      </c>
      <c r="T11" s="19">
        <f t="shared" si="0"/>
        <v>4.3000325872600609E-2</v>
      </c>
      <c r="U11" s="18">
        <v>15.142200000000001</v>
      </c>
      <c r="AC11" s="16" t="e">
        <f>IF(AA11&gt;$AE$1,#REF!-Z11,#REF!)</f>
        <v>#REF!</v>
      </c>
      <c r="AD11" s="2" t="e">
        <f t="shared" si="1"/>
        <v>#REF!</v>
      </c>
    </row>
    <row r="12" spans="1:31" x14ac:dyDescent="0.25">
      <c r="A12" s="1">
        <v>38776</v>
      </c>
      <c r="B12" s="3">
        <v>1.7864383580999999E-2</v>
      </c>
      <c r="C12" s="2">
        <f t="shared" si="2"/>
        <v>1.369969291222441</v>
      </c>
      <c r="E12" s="16">
        <f t="shared" si="6"/>
        <v>1.7864383580999999E-2</v>
      </c>
      <c r="F12" s="2">
        <f t="shared" si="3"/>
        <v>1.2822411721667322</v>
      </c>
      <c r="J12" s="1">
        <v>38776</v>
      </c>
      <c r="K12" s="3">
        <v>7.4041165657899996E-3</v>
      </c>
      <c r="L12" s="2">
        <f t="shared" si="4"/>
        <v>1.2527085861825005</v>
      </c>
      <c r="N12" s="16">
        <f t="shared" si="7"/>
        <v>7.4041165657899996E-3</v>
      </c>
      <c r="O12" s="2">
        <f t="shared" si="5"/>
        <v>1.1717699024982009</v>
      </c>
      <c r="R12" s="17">
        <v>38776</v>
      </c>
      <c r="S12" s="18">
        <v>1053.01</v>
      </c>
      <c r="T12" s="19">
        <f t="shared" si="0"/>
        <v>7.6713421524960967E-3</v>
      </c>
      <c r="U12" s="18">
        <v>15.680999999999999</v>
      </c>
      <c r="AC12" s="16" t="e">
        <f>IF(AA12&gt;$AE$1,#REF!-Z12,#REF!)</f>
        <v>#REF!</v>
      </c>
      <c r="AD12" s="2" t="e">
        <f t="shared" si="1"/>
        <v>#REF!</v>
      </c>
    </row>
    <row r="13" spans="1:31" x14ac:dyDescent="0.25">
      <c r="A13" s="1">
        <v>38807</v>
      </c>
      <c r="B13" s="3">
        <v>2.5751678891799998E-2</v>
      </c>
      <c r="C13" s="2">
        <f t="shared" si="2"/>
        <v>1.3944429481350293</v>
      </c>
      <c r="E13" s="16">
        <f t="shared" si="6"/>
        <v>2.5751678891799998E-2</v>
      </c>
      <c r="F13" s="2">
        <f t="shared" si="3"/>
        <v>1.3051476203096697</v>
      </c>
      <c r="J13" s="1">
        <v>38807</v>
      </c>
      <c r="K13" s="3">
        <v>-1.6302175068E-2</v>
      </c>
      <c r="L13" s="2">
        <f t="shared" si="4"/>
        <v>1.2619837865775618</v>
      </c>
      <c r="N13" s="16">
        <f t="shared" si="7"/>
        <v>-1.6302175068E-2</v>
      </c>
      <c r="O13" s="2">
        <f t="shared" si="5"/>
        <v>1.180445823444582</v>
      </c>
      <c r="R13" s="17">
        <v>38807</v>
      </c>
      <c r="S13" s="18">
        <v>1061.088</v>
      </c>
      <c r="T13" s="19">
        <f t="shared" si="0"/>
        <v>0.10485369733707284</v>
      </c>
      <c r="U13" s="18">
        <v>16.193999999999999</v>
      </c>
      <c r="AC13" s="16" t="e">
        <f>IF(AA13&gt;$AE$1,#REF!-Z13,#REF!)</f>
        <v>#REF!</v>
      </c>
      <c r="AD13" s="2" t="e">
        <f t="shared" si="1"/>
        <v>#REF!</v>
      </c>
    </row>
    <row r="14" spans="1:31" x14ac:dyDescent="0.25">
      <c r="A14" s="1">
        <v>38835</v>
      </c>
      <c r="B14" s="3">
        <v>0.43291697542500002</v>
      </c>
      <c r="C14" s="2">
        <f t="shared" si="2"/>
        <v>1.4303521951683376</v>
      </c>
      <c r="E14" s="16">
        <f t="shared" si="6"/>
        <v>0.43291697542500002</v>
      </c>
      <c r="F14" s="2">
        <f t="shared" si="3"/>
        <v>1.3387573627342813</v>
      </c>
      <c r="J14" s="1">
        <v>38835</v>
      </c>
      <c r="K14" s="3">
        <v>0.40304577861399998</v>
      </c>
      <c r="L14" s="2">
        <f t="shared" si="4"/>
        <v>1.2414107059557968</v>
      </c>
      <c r="N14" s="16">
        <f t="shared" si="7"/>
        <v>0.40304577861399998</v>
      </c>
      <c r="O14" s="2">
        <f t="shared" si="5"/>
        <v>1.1612019889724989</v>
      </c>
      <c r="R14" s="17">
        <v>38835</v>
      </c>
      <c r="S14" s="18">
        <v>1172.347</v>
      </c>
      <c r="T14" s="19">
        <f t="shared" si="0"/>
        <v>0.16471573689359897</v>
      </c>
      <c r="U14" s="18">
        <v>17.831099999999999</v>
      </c>
      <c r="AC14" s="16" t="e">
        <f>IF(AA14&gt;$AE$1,#REF!-Z14,#REF!)</f>
        <v>#REF!</v>
      </c>
      <c r="AD14" s="2" t="e">
        <f t="shared" si="1"/>
        <v>#REF!</v>
      </c>
    </row>
    <row r="15" spans="1:31" x14ac:dyDescent="0.25">
      <c r="A15" s="1">
        <v>38868</v>
      </c>
      <c r="B15" s="3">
        <v>4.4096071995900002E-2</v>
      </c>
      <c r="C15" s="2">
        <f t="shared" si="2"/>
        <v>2.0495759412931234</v>
      </c>
      <c r="E15" s="16">
        <f t="shared" si="6"/>
        <v>4.4096071995900002E-2</v>
      </c>
      <c r="F15" s="2">
        <f t="shared" si="3"/>
        <v>1.9183281510371559</v>
      </c>
      <c r="J15" s="1">
        <v>38868</v>
      </c>
      <c r="K15" s="3">
        <v>4.40396887714E-2</v>
      </c>
      <c r="L15" s="2">
        <f t="shared" si="4"/>
        <v>1.7417560505175065</v>
      </c>
      <c r="N15" s="16">
        <f t="shared" si="7"/>
        <v>4.40396887714E-2</v>
      </c>
      <c r="O15" s="2">
        <f t="shared" si="5"/>
        <v>1.6292195487460452</v>
      </c>
      <c r="R15" s="17">
        <v>38868</v>
      </c>
      <c r="S15" s="18">
        <v>1365.451</v>
      </c>
      <c r="T15" s="19">
        <f t="shared" si="0"/>
        <v>2.0881012940046961E-2</v>
      </c>
      <c r="U15" s="18">
        <v>19.770099999999999</v>
      </c>
      <c r="AC15" s="16" t="e">
        <f>IF(AA15&gt;$AE$1,#REF!-Z15,#REF!)</f>
        <v>#REF!</v>
      </c>
      <c r="AD15" s="2" t="e">
        <f t="shared" si="1"/>
        <v>#REF!</v>
      </c>
    </row>
    <row r="16" spans="1:31" x14ac:dyDescent="0.25">
      <c r="A16" s="1">
        <v>38898</v>
      </c>
      <c r="B16" s="3">
        <v>-2.3696203197900001E-2</v>
      </c>
      <c r="C16" s="2">
        <f t="shared" si="2"/>
        <v>2.1399541895614496</v>
      </c>
      <c r="E16" s="16">
        <f t="shared" si="6"/>
        <v>-2.3696203197900001E-2</v>
      </c>
      <c r="F16" s="2">
        <f t="shared" si="3"/>
        <v>2.002918887297052</v>
      </c>
      <c r="J16" s="1">
        <v>38898</v>
      </c>
      <c r="K16" s="3">
        <v>-3.3186886582299999E-2</v>
      </c>
      <c r="L16" s="2">
        <f t="shared" si="4"/>
        <v>1.8184624448980005</v>
      </c>
      <c r="N16" s="16">
        <f t="shared" si="7"/>
        <v>-3.3186886582299999E-2</v>
      </c>
      <c r="O16" s="2">
        <f t="shared" si="5"/>
        <v>1.700969870613102</v>
      </c>
      <c r="R16" s="17">
        <v>38898</v>
      </c>
      <c r="S16" s="18">
        <v>1393.963</v>
      </c>
      <c r="T16" s="19">
        <f t="shared" si="0"/>
        <v>-7.1476072176951622E-2</v>
      </c>
      <c r="U16" s="18">
        <v>18.487100000000002</v>
      </c>
      <c r="AC16" s="16" t="e">
        <f>IF(AA16&gt;$AE$1,#REF!-Z16,#REF!)</f>
        <v>#REF!</v>
      </c>
      <c r="AD16" s="2" t="e">
        <f t="shared" si="1"/>
        <v>#REF!</v>
      </c>
    </row>
    <row r="17" spans="1:34" x14ac:dyDescent="0.25">
      <c r="A17" s="1">
        <v>38929</v>
      </c>
      <c r="B17" s="3">
        <v>5.0496619849000002E-2</v>
      </c>
      <c r="C17" s="2">
        <f t="shared" si="2"/>
        <v>2.089245400251404</v>
      </c>
      <c r="E17" s="16">
        <f t="shared" si="6"/>
        <v>1.6219373277806204E-2</v>
      </c>
      <c r="F17" s="2">
        <f t="shared" si="3"/>
        <v>1.9554573143547493</v>
      </c>
      <c r="J17" s="1">
        <v>38929</v>
      </c>
      <c r="K17" s="3">
        <v>5.5790658824300003E-2</v>
      </c>
      <c r="L17" s="2">
        <f t="shared" si="4"/>
        <v>1.7581133379849987</v>
      </c>
      <c r="N17" s="16">
        <f t="shared" si="7"/>
        <v>2.1513412253106205E-2</v>
      </c>
      <c r="O17" s="2">
        <f t="shared" si="5"/>
        <v>1.6445199764371556</v>
      </c>
      <c r="R17" s="17">
        <v>38929</v>
      </c>
      <c r="S17" s="18">
        <v>1294.328</v>
      </c>
      <c r="T17" s="19">
        <f t="shared" si="0"/>
        <v>3.4277246571193798E-2</v>
      </c>
      <c r="U17" s="18">
        <v>19.034400000000002</v>
      </c>
      <c r="AC17" s="16" t="e">
        <f>IF(AA17&gt;$AE$1,#REF!-Z17,#REF!)</f>
        <v>#REF!</v>
      </c>
      <c r="AD17" s="2" t="e">
        <f t="shared" si="1"/>
        <v>#REF!</v>
      </c>
    </row>
    <row r="18" spans="1:34" x14ac:dyDescent="0.25">
      <c r="A18" s="1">
        <v>38960</v>
      </c>
      <c r="B18" s="3">
        <v>0.180173673556</v>
      </c>
      <c r="C18" s="2">
        <f t="shared" si="2"/>
        <v>2.1947452309991711</v>
      </c>
      <c r="E18" s="16">
        <f t="shared" si="6"/>
        <v>0.13193934965524279</v>
      </c>
      <c r="F18" s="2">
        <f t="shared" si="3"/>
        <v>1.9871736064650853</v>
      </c>
      <c r="J18" s="1">
        <v>38960</v>
      </c>
      <c r="K18" s="3">
        <v>0.16789296847900001</v>
      </c>
      <c r="L18" s="2">
        <f t="shared" si="4"/>
        <v>1.856199639398971</v>
      </c>
      <c r="N18" s="16">
        <f t="shared" si="7"/>
        <v>0.1196586445782428</v>
      </c>
      <c r="O18" s="2">
        <f t="shared" si="5"/>
        <v>1.6798992126487167</v>
      </c>
      <c r="R18" s="17">
        <v>38960</v>
      </c>
      <c r="S18" s="18">
        <v>1338.694</v>
      </c>
      <c r="T18" s="19">
        <f t="shared" si="0"/>
        <v>4.8234323900757214E-2</v>
      </c>
      <c r="U18" s="18">
        <v>19.334399999999999</v>
      </c>
      <c r="AC18" s="16" t="e">
        <f>IF(AA18&gt;$AE$1,#REF!-Z18,#REF!)</f>
        <v>#REF!</v>
      </c>
      <c r="AD18" s="2" t="e">
        <f t="shared" si="1"/>
        <v>#REF!</v>
      </c>
    </row>
    <row r="19" spans="1:34" x14ac:dyDescent="0.25">
      <c r="A19" s="1">
        <v>38989</v>
      </c>
      <c r="B19" s="3">
        <v>-3.34358820692E-2</v>
      </c>
      <c r="C19" s="2">
        <f t="shared" si="2"/>
        <v>2.5901805417878037</v>
      </c>
      <c r="E19" s="16">
        <f t="shared" si="6"/>
        <v>-3.34358820692E-2</v>
      </c>
      <c r="F19" s="2">
        <f t="shared" si="3"/>
        <v>2.249359999754152</v>
      </c>
      <c r="J19" s="1">
        <v>38989</v>
      </c>
      <c r="K19" s="3">
        <v>-3.99887597434E-2</v>
      </c>
      <c r="L19" s="2">
        <f t="shared" si="4"/>
        <v>2.1678425069473137</v>
      </c>
      <c r="N19" s="16">
        <f t="shared" si="7"/>
        <v>-3.99887597434E-2</v>
      </c>
      <c r="O19" s="2">
        <f t="shared" si="5"/>
        <v>1.8809136754623195</v>
      </c>
      <c r="R19" s="17">
        <v>38989</v>
      </c>
      <c r="S19" s="18">
        <v>1403.2650000000001</v>
      </c>
      <c r="T19" s="19">
        <f t="shared" si="0"/>
        <v>4.3618275949303786E-2</v>
      </c>
      <c r="U19" s="18">
        <v>21.918800000000001</v>
      </c>
      <c r="AC19" s="16" t="e">
        <f>IF(AA19&gt;$AE$1,#REF!-Z19,#REF!)</f>
        <v>#REF!</v>
      </c>
      <c r="AD19" s="2" t="e">
        <f t="shared" si="1"/>
        <v>#REF!</v>
      </c>
    </row>
    <row r="20" spans="1:34" x14ac:dyDescent="0.25">
      <c r="A20" s="1">
        <v>39021</v>
      </c>
      <c r="B20" s="3">
        <v>-1.6527060341099999E-2</v>
      </c>
      <c r="C20" s="2">
        <f t="shared" si="2"/>
        <v>2.5035755706546499</v>
      </c>
      <c r="E20" s="16">
        <f t="shared" si="6"/>
        <v>-1.6527060341099999E-2</v>
      </c>
      <c r="F20" s="2">
        <f t="shared" si="3"/>
        <v>2.1741506640711963</v>
      </c>
      <c r="J20" s="1">
        <v>39021</v>
      </c>
      <c r="K20" s="3">
        <v>-1.9317785501800001E-2</v>
      </c>
      <c r="L20" s="2">
        <f t="shared" si="4"/>
        <v>2.0811531737754678</v>
      </c>
      <c r="N20" s="16">
        <f t="shared" si="7"/>
        <v>-1.9317785501800001E-2</v>
      </c>
      <c r="O20" s="2">
        <f t="shared" si="5"/>
        <v>1.8056982703961812</v>
      </c>
      <c r="R20" s="17">
        <v>39021</v>
      </c>
      <c r="S20" s="18">
        <v>1464.473</v>
      </c>
      <c r="T20" s="19">
        <f t="shared" si="0"/>
        <v>0.17063134656630741</v>
      </c>
      <c r="U20" s="18">
        <v>19.273900000000001</v>
      </c>
      <c r="AC20" s="16" t="e">
        <f>IF(AA20&gt;$AE$1,#REF!-Z20,#REF!)</f>
        <v>#REF!</v>
      </c>
      <c r="AD20" s="2" t="e">
        <f t="shared" si="1"/>
        <v>#REF!</v>
      </c>
    </row>
    <row r="21" spans="1:34" x14ac:dyDescent="0.25">
      <c r="A21" s="1">
        <v>39051</v>
      </c>
      <c r="B21" s="3">
        <v>-3.5711813341000003E-4</v>
      </c>
      <c r="C21" s="2">
        <f t="shared" si="2"/>
        <v>2.4621988261299368</v>
      </c>
      <c r="E21" s="16">
        <f t="shared" si="6"/>
        <v>-3.5711813341000003E-4</v>
      </c>
      <c r="F21" s="2">
        <f t="shared" si="3"/>
        <v>2.1382183448554493</v>
      </c>
      <c r="J21" s="1">
        <v>39051</v>
      </c>
      <c r="K21" s="3">
        <v>-6.04263527151E-4</v>
      </c>
      <c r="L21" s="2">
        <f t="shared" si="4"/>
        <v>2.0409499031680829</v>
      </c>
      <c r="N21" s="16">
        <f t="shared" si="7"/>
        <v>-6.04263527151E-4</v>
      </c>
      <c r="O21" s="2">
        <f t="shared" si="5"/>
        <v>1.7708161785276966</v>
      </c>
      <c r="R21" s="17">
        <v>39051</v>
      </c>
      <c r="S21" s="18">
        <v>1714.3579999999999</v>
      </c>
      <c r="T21" s="19">
        <f t="shared" si="0"/>
        <v>0.19056054803022482</v>
      </c>
      <c r="U21" s="18">
        <v>24.1419</v>
      </c>
      <c r="AC21" s="16" t="e">
        <f>IF(AA21&gt;$AE$1,#REF!-Z21,#REF!)</f>
        <v>#REF!</v>
      </c>
      <c r="AD21" s="2" t="e">
        <f t="shared" si="1"/>
        <v>#REF!</v>
      </c>
    </row>
    <row r="22" spans="1:34" x14ac:dyDescent="0.25">
      <c r="A22" s="1">
        <v>39080</v>
      </c>
      <c r="B22" s="3">
        <v>0.32364338684299998</v>
      </c>
      <c r="C22" s="2">
        <f t="shared" si="2"/>
        <v>2.4613195302810649</v>
      </c>
      <c r="D22" s="3">
        <f>C22/C10-1</f>
        <v>0.93040518339950817</v>
      </c>
      <c r="E22" s="16">
        <f t="shared" si="6"/>
        <v>0.32364338684299998</v>
      </c>
      <c r="F22" s="2">
        <f t="shared" si="3"/>
        <v>2.1374547483113115</v>
      </c>
      <c r="G22" s="3">
        <f>F22/F10-1</f>
        <v>0.79109458494927654</v>
      </c>
      <c r="J22" s="1">
        <v>39080</v>
      </c>
      <c r="K22" s="3">
        <v>0.32364338684299998</v>
      </c>
      <c r="L22" s="2">
        <f t="shared" si="4"/>
        <v>2.0397166315808559</v>
      </c>
      <c r="M22" s="3">
        <f>L22/L10-1</f>
        <v>0.7171031702272892</v>
      </c>
      <c r="N22" s="16">
        <f t="shared" si="7"/>
        <v>0.32364338684299998</v>
      </c>
      <c r="O22" s="2">
        <f t="shared" si="5"/>
        <v>1.7697461388977234</v>
      </c>
      <c r="P22" s="3">
        <f>O22/O10-1</f>
        <v>0.59274130113991008</v>
      </c>
      <c r="R22" s="17">
        <v>39080</v>
      </c>
      <c r="S22" s="18">
        <v>2041.047</v>
      </c>
      <c r="T22" s="19">
        <f t="shared" si="0"/>
        <v>0.16868205386745139</v>
      </c>
      <c r="U22" s="18">
        <v>31.315899999999999</v>
      </c>
      <c r="AC22" s="16" t="e">
        <f>IF(AA22&gt;$AE$1,#REF!-Z22,#REF!)</f>
        <v>#REF!</v>
      </c>
      <c r="AD22" s="2" t="e">
        <f t="shared" si="1"/>
        <v>#REF!</v>
      </c>
    </row>
    <row r="23" spans="1:34" s="5" customFormat="1" x14ac:dyDescent="0.25">
      <c r="A23" s="1">
        <v>39113</v>
      </c>
      <c r="B23" s="3">
        <v>0.242034481612</v>
      </c>
      <c r="C23" s="2">
        <f t="shared" si="2"/>
        <v>3.2579093191640505</v>
      </c>
      <c r="D23" s="3"/>
      <c r="E23" s="16">
        <f t="shared" si="6"/>
        <v>0.242034481612</v>
      </c>
      <c r="F23" s="2">
        <f t="shared" si="3"/>
        <v>2.8292278422784367</v>
      </c>
      <c r="G23" s="3"/>
      <c r="H23" s="3"/>
      <c r="I23" s="3"/>
      <c r="J23" s="1">
        <v>39113</v>
      </c>
      <c r="K23" s="3">
        <v>0.21415662029099999</v>
      </c>
      <c r="L23" s="2">
        <f t="shared" si="4"/>
        <v>2.6998574304256797</v>
      </c>
      <c r="M23" s="3"/>
      <c r="N23" s="16">
        <f t="shared" si="7"/>
        <v>0.21415662029099999</v>
      </c>
      <c r="O23" s="2">
        <f t="shared" si="5"/>
        <v>2.342512773142905</v>
      </c>
      <c r="P23" s="3"/>
      <c r="Q23"/>
      <c r="R23" s="17">
        <v>39113</v>
      </c>
      <c r="S23" s="18">
        <v>2385.335</v>
      </c>
      <c r="T23" s="19">
        <f t="shared" si="0"/>
        <v>6.6756241785745019E-2</v>
      </c>
      <c r="U23" s="18">
        <v>28.886399999999998</v>
      </c>
      <c r="V23" s="11"/>
      <c r="W23" s="11"/>
      <c r="X23" s="20" t="s">
        <v>2</v>
      </c>
      <c r="Y23" s="21">
        <v>2142.8910000000001</v>
      </c>
      <c r="Z23" s="22">
        <f t="shared" ref="Z23:Z86" si="8">(Y24-Y23)/Y23</f>
        <v>0.17296353384283186</v>
      </c>
      <c r="AA23" s="23">
        <v>43.843400000000003</v>
      </c>
      <c r="AB23" s="23"/>
      <c r="AC23" s="16" t="e">
        <f>IF(AA23&gt;$AE$1,#REF!-Z23,#REF!)</f>
        <v>#REF!</v>
      </c>
      <c r="AD23" s="4" t="e">
        <f t="shared" si="1"/>
        <v>#REF!</v>
      </c>
    </row>
    <row r="24" spans="1:34" x14ac:dyDescent="0.25">
      <c r="A24" s="1">
        <v>39141</v>
      </c>
      <c r="B24" s="3">
        <v>0.30226966615299999</v>
      </c>
      <c r="C24" s="2">
        <f t="shared" si="2"/>
        <v>4.0464357123668249</v>
      </c>
      <c r="E24" s="16">
        <f t="shared" si="6"/>
        <v>0.30226966615299999</v>
      </c>
      <c r="F24" s="2">
        <f t="shared" si="3"/>
        <v>3.5139985364465351</v>
      </c>
      <c r="J24" s="1">
        <v>39141</v>
      </c>
      <c r="K24" s="3">
        <v>0.33426602896800001</v>
      </c>
      <c r="L24" s="2">
        <f t="shared" si="4"/>
        <v>3.2780497729931866</v>
      </c>
      <c r="N24" s="16">
        <f t="shared" si="7"/>
        <v>0.33426602896800001</v>
      </c>
      <c r="O24" s="2">
        <f t="shared" si="5"/>
        <v>2.8441773916276873</v>
      </c>
      <c r="R24" s="17">
        <v>39141</v>
      </c>
      <c r="S24" s="18">
        <v>2544.5709999999999</v>
      </c>
      <c r="T24" s="19">
        <f t="shared" si="0"/>
        <v>9.3223179860180805E-2</v>
      </c>
      <c r="U24" s="18">
        <v>29.410399999999999</v>
      </c>
      <c r="X24" s="20" t="s">
        <v>3</v>
      </c>
      <c r="Y24" s="21">
        <v>2513.5329999999999</v>
      </c>
      <c r="Z24" s="22">
        <f t="shared" si="8"/>
        <v>0.16412396415722411</v>
      </c>
      <c r="AA24" s="23">
        <v>51.240900000000003</v>
      </c>
      <c r="AB24" s="23"/>
      <c r="AC24" s="16" t="e">
        <f>IF(AA24&gt;$AE$1,#REF!-Z24,#REF!)</f>
        <v>#REF!</v>
      </c>
      <c r="AD24" s="2" t="e">
        <f t="shared" si="1"/>
        <v>#REF!</v>
      </c>
    </row>
    <row r="25" spans="1:34" x14ac:dyDescent="0.25">
      <c r="A25" s="1">
        <v>39171</v>
      </c>
      <c r="B25" s="3">
        <v>0.31651095479500002</v>
      </c>
      <c r="C25" s="2">
        <f t="shared" si="2"/>
        <v>5.2695504842535215</v>
      </c>
      <c r="E25" s="16">
        <f t="shared" si="6"/>
        <v>0.31651095479500002</v>
      </c>
      <c r="F25" s="2">
        <f t="shared" si="3"/>
        <v>4.5761737009203598</v>
      </c>
      <c r="J25" s="1">
        <v>39171</v>
      </c>
      <c r="K25" s="3">
        <v>0.30591213867799999</v>
      </c>
      <c r="L25" s="2">
        <f t="shared" si="4"/>
        <v>4.3737904533710728</v>
      </c>
      <c r="N25" s="16">
        <f t="shared" si="7"/>
        <v>0.30591213867799999</v>
      </c>
      <c r="O25" s="2">
        <f t="shared" si="5"/>
        <v>3.7948892740076383</v>
      </c>
      <c r="R25" s="17">
        <v>39171</v>
      </c>
      <c r="S25" s="18">
        <v>2781.7840000000001</v>
      </c>
      <c r="T25" s="19">
        <f t="shared" si="0"/>
        <v>0.27929019650698961</v>
      </c>
      <c r="U25" s="18">
        <v>32.576999999999998</v>
      </c>
      <c r="X25" s="20" t="s">
        <v>4</v>
      </c>
      <c r="Y25" s="21">
        <v>2926.0639999999999</v>
      </c>
      <c r="Z25" s="22">
        <f t="shared" si="8"/>
        <v>0.33410923342756688</v>
      </c>
      <c r="AA25" s="23">
        <v>59.543300000000002</v>
      </c>
      <c r="AB25" s="23"/>
      <c r="AC25" s="16" t="e">
        <f>IF(AA25&gt;$AE$1,#REF!-Z25,#REF!)</f>
        <v>#REF!</v>
      </c>
      <c r="AD25" s="2" t="e">
        <f t="shared" si="1"/>
        <v>#REF!</v>
      </c>
    </row>
    <row r="26" spans="1:34" x14ac:dyDescent="0.25">
      <c r="A26" s="1">
        <v>39202</v>
      </c>
      <c r="B26" s="3">
        <v>-2.47977797832E-2</v>
      </c>
      <c r="C26" s="2">
        <f t="shared" si="2"/>
        <v>6.9374209393650581</v>
      </c>
      <c r="E26" s="16">
        <f t="shared" si="6"/>
        <v>-2.47977797832E-2</v>
      </c>
      <c r="F26" s="2">
        <f t="shared" si="3"/>
        <v>6.0245828083064321</v>
      </c>
      <c r="J26" s="1">
        <v>39202</v>
      </c>
      <c r="K26" s="3">
        <v>-1.2427851465799999E-2</v>
      </c>
      <c r="L26" s="2">
        <f t="shared" si="4"/>
        <v>5.7117860450912366</v>
      </c>
      <c r="N26" s="16">
        <f t="shared" si="7"/>
        <v>-1.2427851465799999E-2</v>
      </c>
      <c r="O26" s="2">
        <f t="shared" si="5"/>
        <v>4.9557919678655171</v>
      </c>
      <c r="R26" s="17">
        <v>39202</v>
      </c>
      <c r="S26" s="18">
        <v>3558.7089999999998</v>
      </c>
      <c r="T26" s="19">
        <f t="shared" si="0"/>
        <v>0.103757570512228</v>
      </c>
      <c r="U26" s="18">
        <v>34.218400000000003</v>
      </c>
      <c r="X26" s="20" t="s">
        <v>5</v>
      </c>
      <c r="Y26" s="21">
        <v>3903.6889999999999</v>
      </c>
      <c r="Z26" s="22">
        <f t="shared" si="8"/>
        <v>9.3268700452315778E-2</v>
      </c>
      <c r="AA26" s="23">
        <v>72.402299999999997</v>
      </c>
      <c r="AB26" s="23"/>
      <c r="AC26" s="16" t="e">
        <f>IF(AA26&gt;$AE$1,#REF!-Z26,#REF!)</f>
        <v>#REF!</v>
      </c>
      <c r="AD26" s="2" t="e">
        <f t="shared" si="1"/>
        <v>#REF!</v>
      </c>
    </row>
    <row r="27" spans="1:34" x14ac:dyDescent="0.25">
      <c r="A27" s="1">
        <v>39233</v>
      </c>
      <c r="B27" s="3">
        <v>-0.12866555482799999</v>
      </c>
      <c r="C27" s="2">
        <f t="shared" si="2"/>
        <v>6.7653883026473229</v>
      </c>
      <c r="E27" s="16">
        <f t="shared" si="6"/>
        <v>-0.12866555482799999</v>
      </c>
      <c r="F27" s="2">
        <f t="shared" si="3"/>
        <v>5.8751865305403967</v>
      </c>
      <c r="J27" s="1">
        <v>39233</v>
      </c>
      <c r="K27" s="3">
        <v>-0.10150575479899999</v>
      </c>
      <c r="L27" s="2">
        <f t="shared" si="4"/>
        <v>5.6408008165184134</v>
      </c>
      <c r="N27" s="16">
        <f t="shared" si="7"/>
        <v>-0.10150575479899999</v>
      </c>
      <c r="O27" s="2">
        <f t="shared" si="5"/>
        <v>4.8942021213934792</v>
      </c>
      <c r="R27" s="17">
        <v>39233</v>
      </c>
      <c r="S27" s="18">
        <v>3927.9520000000002</v>
      </c>
      <c r="T27" s="19">
        <f t="shared" si="0"/>
        <v>-4.1719959918043892E-2</v>
      </c>
      <c r="U27" s="18">
        <v>37.755499999999998</v>
      </c>
      <c r="X27" s="20" t="s">
        <v>6</v>
      </c>
      <c r="Y27" s="21">
        <v>4267.7809999999999</v>
      </c>
      <c r="Z27" s="22">
        <f t="shared" si="8"/>
        <v>-0.15987113678044867</v>
      </c>
      <c r="AA27" s="23">
        <v>79.252399999999994</v>
      </c>
      <c r="AB27" s="23"/>
      <c r="AC27" s="16" t="e">
        <f>IF(AA27&gt;$AE$1,#REF!-Z27,#REF!)</f>
        <v>#REF!</v>
      </c>
      <c r="AD27" s="2" t="e">
        <f t="shared" si="1"/>
        <v>#REF!</v>
      </c>
    </row>
    <row r="28" spans="1:34" x14ac:dyDescent="0.25">
      <c r="A28" s="1">
        <v>39262</v>
      </c>
      <c r="B28" s="3">
        <v>0.23670339544300001</v>
      </c>
      <c r="C28" s="2">
        <f t="shared" si="2"/>
        <v>5.8949158630603442</v>
      </c>
      <c r="E28" s="16">
        <f t="shared" si="6"/>
        <v>0.23670339544300001</v>
      </c>
      <c r="F28" s="2">
        <f t="shared" si="3"/>
        <v>5.1192523958704239</v>
      </c>
      <c r="J28" s="1">
        <v>39262</v>
      </c>
      <c r="K28" s="3">
        <v>0.22108964366299999</v>
      </c>
      <c r="L28" s="2">
        <f t="shared" si="4"/>
        <v>5.0682270719668958</v>
      </c>
      <c r="N28" s="16">
        <f t="shared" si="7"/>
        <v>0.22108964366299999</v>
      </c>
      <c r="O28" s="2">
        <f t="shared" si="5"/>
        <v>4.397412440922567</v>
      </c>
      <c r="R28" s="17">
        <v>39262</v>
      </c>
      <c r="S28" s="18">
        <v>3764.078</v>
      </c>
      <c r="T28" s="19">
        <f t="shared" si="0"/>
        <v>0.1850349541109404</v>
      </c>
      <c r="U28" s="18">
        <v>35.161499999999997</v>
      </c>
      <c r="X28" s="20" t="s">
        <v>7</v>
      </c>
      <c r="Y28" s="21">
        <v>3585.4859999999999</v>
      </c>
      <c r="Z28" s="22">
        <f t="shared" si="8"/>
        <v>0.22816934719588919</v>
      </c>
      <c r="AA28" s="23">
        <v>66.117599999999996</v>
      </c>
      <c r="AB28" s="23"/>
      <c r="AC28" s="16" t="e">
        <f>IF(AA28&gt;$AE$1,#REF!-Z28,#REF!)</f>
        <v>#REF!</v>
      </c>
      <c r="AD28" s="2" t="e">
        <f t="shared" si="1"/>
        <v>#REF!</v>
      </c>
      <c r="AH28">
        <f>3.07/2.31</f>
        <v>1.329004329004329</v>
      </c>
    </row>
    <row r="29" spans="1:34" x14ac:dyDescent="0.25">
      <c r="A29" s="1">
        <v>39294</v>
      </c>
      <c r="B29" s="3">
        <v>0.30934820784799999</v>
      </c>
      <c r="C29" s="2">
        <f t="shared" si="2"/>
        <v>7.2902624636975304</v>
      </c>
      <c r="E29" s="16">
        <f t="shared" si="6"/>
        <v>0.30934820784799999</v>
      </c>
      <c r="F29" s="2">
        <f t="shared" si="3"/>
        <v>6.3309968201026665</v>
      </c>
      <c r="J29" s="1">
        <v>39294</v>
      </c>
      <c r="K29" s="3">
        <v>0.265514765115</v>
      </c>
      <c r="L29" s="2">
        <f t="shared" si="4"/>
        <v>6.1887595893112257</v>
      </c>
      <c r="N29" s="16">
        <f t="shared" si="7"/>
        <v>0.265514765115</v>
      </c>
      <c r="O29" s="2">
        <f t="shared" si="5"/>
        <v>5.3696347905253798</v>
      </c>
      <c r="R29" s="17">
        <v>39294</v>
      </c>
      <c r="S29" s="18">
        <v>4460.5640000000003</v>
      </c>
      <c r="T29" s="19">
        <f t="shared" si="0"/>
        <v>0.18747606804879369</v>
      </c>
      <c r="U29" s="18">
        <v>35.596899999999998</v>
      </c>
      <c r="X29" s="20" t="s">
        <v>8</v>
      </c>
      <c r="Y29" s="21">
        <v>4403.5839999999998</v>
      </c>
      <c r="Z29" s="22">
        <f t="shared" si="8"/>
        <v>0.11219315902682919</v>
      </c>
      <c r="AA29" s="23">
        <v>70.579899999999995</v>
      </c>
      <c r="AB29" s="23"/>
      <c r="AC29" s="16" t="e">
        <f>IF(AA29&gt;$AE$1,#REF!-Z29,#REF!)</f>
        <v>#REF!</v>
      </c>
      <c r="AD29" s="2" t="e">
        <f t="shared" si="1"/>
        <v>#REF!</v>
      </c>
    </row>
    <row r="30" spans="1:34" x14ac:dyDescent="0.25">
      <c r="A30" s="1">
        <v>39325</v>
      </c>
      <c r="B30" s="3">
        <v>-2.5304218328300002E-2</v>
      </c>
      <c r="C30" s="2">
        <f t="shared" si="2"/>
        <v>9.5454920915839079</v>
      </c>
      <c r="E30" s="16">
        <f t="shared" si="6"/>
        <v>-2.5304218328300002E-2</v>
      </c>
      <c r="F30" s="2">
        <f t="shared" si="3"/>
        <v>8.2894793402928144</v>
      </c>
      <c r="J30" s="1">
        <v>39325</v>
      </c>
      <c r="K30" s="3">
        <v>-2.99441879072E-2</v>
      </c>
      <c r="L30" s="2">
        <f t="shared" si="4"/>
        <v>7.8319666380203996</v>
      </c>
      <c r="N30" s="16">
        <f t="shared" si="7"/>
        <v>-2.99441879072E-2</v>
      </c>
      <c r="O30" s="2">
        <f t="shared" si="5"/>
        <v>6.7953521106850587</v>
      </c>
      <c r="R30" s="17">
        <v>39325</v>
      </c>
      <c r="S30" s="18">
        <v>5296.8130000000001</v>
      </c>
      <c r="T30" s="19">
        <f t="shared" si="0"/>
        <v>5.3617146763534906E-2</v>
      </c>
      <c r="U30" s="18">
        <v>42.313200000000002</v>
      </c>
      <c r="X30" s="20" t="s">
        <v>9</v>
      </c>
      <c r="Y30" s="21">
        <v>4897.6360000000004</v>
      </c>
      <c r="Z30" s="22">
        <f t="shared" si="8"/>
        <v>3.7980364404377784E-2</v>
      </c>
      <c r="AA30" s="23">
        <v>78.696200000000005</v>
      </c>
      <c r="AB30" s="23"/>
      <c r="AC30" s="16" t="e">
        <f>IF(AA30&gt;$AE$1,#REF!-Z30,#REF!)</f>
        <v>#REF!</v>
      </c>
      <c r="AD30" s="2" t="e">
        <f t="shared" si="1"/>
        <v>#REF!</v>
      </c>
    </row>
    <row r="31" spans="1:34" x14ac:dyDescent="0.25">
      <c r="A31" s="1">
        <v>39353</v>
      </c>
      <c r="B31" s="3">
        <v>-0.108297926121</v>
      </c>
      <c r="C31" s="2">
        <f t="shared" si="2"/>
        <v>9.3039508756474074</v>
      </c>
      <c r="E31" s="16">
        <f t="shared" si="6"/>
        <v>-0.108297926121</v>
      </c>
      <c r="F31" s="2">
        <f t="shared" si="3"/>
        <v>8.0797205452381125</v>
      </c>
      <c r="J31" s="1">
        <v>39353</v>
      </c>
      <c r="K31" s="3">
        <v>-0.13204127381799999</v>
      </c>
      <c r="L31" s="2">
        <f t="shared" si="4"/>
        <v>7.5974447573285957</v>
      </c>
      <c r="N31" s="16">
        <f t="shared" si="7"/>
        <v>-0.13204127381799999</v>
      </c>
      <c r="O31" s="2">
        <f t="shared" si="5"/>
        <v>6.5918708101871175</v>
      </c>
      <c r="R31" s="17">
        <v>39353</v>
      </c>
      <c r="S31" s="18">
        <v>5580.8130000000001</v>
      </c>
      <c r="T31" s="19">
        <f t="shared" si="0"/>
        <v>1.9303639093443792E-2</v>
      </c>
      <c r="U31" s="18">
        <v>45.318300000000001</v>
      </c>
      <c r="X31" s="20" t="s">
        <v>10</v>
      </c>
      <c r="Y31" s="21">
        <v>5083.6499999999996</v>
      </c>
      <c r="Z31" s="22">
        <f t="shared" si="8"/>
        <v>-0.10493779076057551</v>
      </c>
      <c r="AA31" s="23">
        <v>82.194900000000004</v>
      </c>
      <c r="AB31" s="23"/>
      <c r="AC31" s="16" t="e">
        <f>IF(AA31&gt;$AE$1,#REF!-Z31,#REF!)</f>
        <v>#REF!</v>
      </c>
      <c r="AD31" s="2" t="e">
        <f t="shared" si="1"/>
        <v>#REF!</v>
      </c>
    </row>
    <row r="32" spans="1:34" x14ac:dyDescent="0.25">
      <c r="A32" s="1">
        <v>39386</v>
      </c>
      <c r="B32" s="3">
        <v>4.8370166111999999E-2</v>
      </c>
      <c r="C32" s="2">
        <f t="shared" si="2"/>
        <v>8.2963522910831315</v>
      </c>
      <c r="E32" s="16">
        <f t="shared" si="6"/>
        <v>4.8370166111999999E-2</v>
      </c>
      <c r="F32" s="2">
        <f t="shared" si="3"/>
        <v>7.2047035665515899</v>
      </c>
      <c r="J32" s="1">
        <v>39386</v>
      </c>
      <c r="K32" s="3">
        <v>8.1447841316399996E-2</v>
      </c>
      <c r="L32" s="2">
        <f t="shared" si="4"/>
        <v>6.5942684738090422</v>
      </c>
      <c r="N32" s="16">
        <f t="shared" si="7"/>
        <v>8.1447841316399996E-2</v>
      </c>
      <c r="O32" s="2">
        <f t="shared" si="5"/>
        <v>5.7214717915663185</v>
      </c>
      <c r="R32" s="17">
        <v>39386</v>
      </c>
      <c r="S32" s="18">
        <v>5688.5429999999997</v>
      </c>
      <c r="T32" s="19">
        <f t="shared" si="0"/>
        <v>-0.16720186522278191</v>
      </c>
      <c r="U32" s="18">
        <v>47.252400000000002</v>
      </c>
      <c r="X32" s="20" t="s">
        <v>11</v>
      </c>
      <c r="Y32" s="21">
        <v>4550.183</v>
      </c>
      <c r="Z32" s="22">
        <f t="shared" si="8"/>
        <v>-9.3897542142810569E-2</v>
      </c>
      <c r="AA32" s="23">
        <v>64.806600000000003</v>
      </c>
      <c r="AB32" s="23"/>
      <c r="AC32" s="16" t="e">
        <f>IF(AA32&gt;$AE$1,#REF!-Z32,#REF!)</f>
        <v>#REF!</v>
      </c>
      <c r="AD32" s="2" t="e">
        <f t="shared" si="1"/>
        <v>#REF!</v>
      </c>
    </row>
    <row r="33" spans="1:30" x14ac:dyDescent="0.25">
      <c r="A33" s="1">
        <v>39416</v>
      </c>
      <c r="B33" s="3">
        <v>0.220765267096</v>
      </c>
      <c r="C33" s="2">
        <f t="shared" si="2"/>
        <v>8.6976482295264947</v>
      </c>
      <c r="E33" s="16">
        <f t="shared" si="6"/>
        <v>9.3930719596608064E-2</v>
      </c>
      <c r="F33" s="2">
        <f t="shared" si="3"/>
        <v>7.5531962748534092</v>
      </c>
      <c r="J33" s="1">
        <v>39416</v>
      </c>
      <c r="K33" s="3">
        <v>0.238369972184</v>
      </c>
      <c r="L33" s="2">
        <f t="shared" si="4"/>
        <v>7.1313574060615794</v>
      </c>
      <c r="N33" s="16">
        <f t="shared" si="7"/>
        <v>0.11153542468460806</v>
      </c>
      <c r="O33" s="2">
        <f t="shared" si="5"/>
        <v>6.1874733181420707</v>
      </c>
      <c r="R33" s="17">
        <v>39416</v>
      </c>
      <c r="S33" s="18">
        <v>4737.4080000000004</v>
      </c>
      <c r="T33" s="19">
        <f t="shared" si="0"/>
        <v>0.12683454749939194</v>
      </c>
      <c r="U33" s="18">
        <v>40.167299999999997</v>
      </c>
      <c r="X33" s="20" t="s">
        <v>12</v>
      </c>
      <c r="Y33" s="21">
        <v>4122.9319999999998</v>
      </c>
      <c r="Z33" s="22">
        <f t="shared" si="8"/>
        <v>0.20002051937795731</v>
      </c>
      <c r="AA33" s="23">
        <v>58.886200000000002</v>
      </c>
      <c r="AB33" s="23"/>
      <c r="AC33" s="16" t="e">
        <f>IF(AA33&gt;$AE$1,#REF!-Z33,#REF!)</f>
        <v>#REF!</v>
      </c>
      <c r="AD33" s="2" t="e">
        <f t="shared" si="1"/>
        <v>#REF!</v>
      </c>
    </row>
    <row r="34" spans="1:30" x14ac:dyDescent="0.25">
      <c r="A34" s="1">
        <v>39444</v>
      </c>
      <c r="B34" s="3">
        <v>-0.128188242575</v>
      </c>
      <c r="C34" s="2">
        <f t="shared" si="2"/>
        <v>10.617786864024964</v>
      </c>
      <c r="D34" s="3">
        <f t="shared" ref="D34" si="9">C34/C22-1</f>
        <v>3.3138595917339062</v>
      </c>
      <c r="E34" s="16">
        <f t="shared" si="6"/>
        <v>6.2885312892164147E-3</v>
      </c>
      <c r="F34" s="2">
        <f t="shared" si="3"/>
        <v>8.2626734362048104</v>
      </c>
      <c r="G34" s="3">
        <f t="shared" ref="G34" si="10">F34/F22-1</f>
        <v>2.8656600532632122</v>
      </c>
      <c r="J34" s="1">
        <v>39444</v>
      </c>
      <c r="K34" s="3">
        <v>-0.135672013472</v>
      </c>
      <c r="L34" s="2">
        <f t="shared" si="4"/>
        <v>8.8312588725786405</v>
      </c>
      <c r="M34" s="3">
        <f t="shared" ref="M34" si="11">L34/L22-1</f>
        <v>3.3296498816769899</v>
      </c>
      <c r="N34" s="16">
        <f t="shared" si="7"/>
        <v>-1.1952396077835881E-3</v>
      </c>
      <c r="O34" s="2">
        <f t="shared" si="5"/>
        <v>6.8775957824057281</v>
      </c>
      <c r="P34" s="3">
        <f t="shared" ref="P34" si="12">O34/O22-1</f>
        <v>2.8862047110832521</v>
      </c>
      <c r="R34" s="17">
        <v>39444</v>
      </c>
      <c r="S34" s="18">
        <v>5338.2749999999996</v>
      </c>
      <c r="T34" s="19">
        <f t="shared" si="0"/>
        <v>-0.13447677386421641</v>
      </c>
      <c r="U34" s="18">
        <v>42.901800000000001</v>
      </c>
      <c r="X34" s="20" t="s">
        <v>13</v>
      </c>
      <c r="Y34" s="21">
        <v>4947.6030000000001</v>
      </c>
      <c r="Z34" s="22">
        <f t="shared" si="8"/>
        <v>-5.743953182985783E-2</v>
      </c>
      <c r="AA34" s="23">
        <v>66.767899999999997</v>
      </c>
      <c r="AB34" s="23"/>
      <c r="AC34" s="16" t="e">
        <f>IF(AA34&gt;$AE$1,#REF!-Z34,#REF!)</f>
        <v>#REF!</v>
      </c>
      <c r="AD34" s="2" t="e">
        <f t="shared" si="1"/>
        <v>#REF!</v>
      </c>
    </row>
    <row r="35" spans="1:30" x14ac:dyDescent="0.25">
      <c r="A35" s="1">
        <v>39478</v>
      </c>
      <c r="B35" s="3">
        <v>0.15202808616800001</v>
      </c>
      <c r="C35" s="2">
        <f t="shared" si="2"/>
        <v>9.2567114258896837</v>
      </c>
      <c r="E35" s="16">
        <f t="shared" si="6"/>
        <v>0.14030854061340403</v>
      </c>
      <c r="F35" s="2">
        <f t="shared" si="3"/>
        <v>8.3146335166409617</v>
      </c>
      <c r="J35" s="1">
        <v>39478</v>
      </c>
      <c r="K35" s="3">
        <v>0.15614302344700001</v>
      </c>
      <c r="L35" s="2">
        <f t="shared" si="4"/>
        <v>7.6331041998434319</v>
      </c>
      <c r="N35" s="16">
        <f t="shared" si="7"/>
        <v>0.14442347789240403</v>
      </c>
      <c r="O35" s="2">
        <f t="shared" si="5"/>
        <v>6.8693754075202715</v>
      </c>
      <c r="R35" s="17">
        <v>39478</v>
      </c>
      <c r="S35" s="18">
        <v>4620.4009999999998</v>
      </c>
      <c r="T35" s="19">
        <f t="shared" si="0"/>
        <v>1.1719545554595978E-2</v>
      </c>
      <c r="U35" s="18">
        <v>33.572000000000003</v>
      </c>
      <c r="X35" s="20" t="s">
        <v>14</v>
      </c>
      <c r="Y35" s="21">
        <v>4663.415</v>
      </c>
      <c r="Z35" s="22">
        <f t="shared" si="8"/>
        <v>8.4530756966729362E-2</v>
      </c>
      <c r="AA35" s="23">
        <v>57.047600000000003</v>
      </c>
      <c r="AB35" s="23"/>
      <c r="AC35" s="16" t="e">
        <f>IF(AA35&gt;$AE$1,#REF!-Z35,#REF!)</f>
        <v>#REF!</v>
      </c>
      <c r="AD35" s="2" t="e">
        <f t="shared" si="1"/>
        <v>#REF!</v>
      </c>
    </row>
    <row r="36" spans="1:30" s="38" customFormat="1" x14ac:dyDescent="0.25">
      <c r="A36" s="6">
        <v>39507</v>
      </c>
      <c r="B36" s="9">
        <v>-0.28142194158799999</v>
      </c>
      <c r="C36" s="7">
        <f t="shared" si="2"/>
        <v>10.663991548177149</v>
      </c>
      <c r="D36" s="9"/>
      <c r="E36" s="28">
        <f t="shared" si="6"/>
        <v>-9.2308550994253002E-2</v>
      </c>
      <c r="F36" s="7">
        <f t="shared" si="3"/>
        <v>9.4812476110961494</v>
      </c>
      <c r="G36" s="9"/>
      <c r="H36" s="9"/>
      <c r="I36" s="9"/>
      <c r="J36" s="6">
        <v>39507</v>
      </c>
      <c r="K36" s="9">
        <v>-0.28078683215799999</v>
      </c>
      <c r="L36" s="7">
        <f t="shared" si="4"/>
        <v>8.8249601678929785</v>
      </c>
      <c r="M36" s="9"/>
      <c r="N36" s="28">
        <f t="shared" si="7"/>
        <v>-9.1673441564253E-2</v>
      </c>
      <c r="O36" s="7">
        <f t="shared" si="5"/>
        <v>7.8614744948228994</v>
      </c>
      <c r="P36" s="9"/>
      <c r="Q36" s="8"/>
      <c r="R36" s="25">
        <v>39507</v>
      </c>
      <c r="S36" s="26">
        <v>4674.55</v>
      </c>
      <c r="T36" s="27">
        <f t="shared" si="0"/>
        <v>-0.18911339059374699</v>
      </c>
      <c r="U36" s="26">
        <v>33.1661</v>
      </c>
      <c r="V36" s="24"/>
      <c r="W36" s="24"/>
      <c r="X36" s="29" t="s">
        <v>15</v>
      </c>
      <c r="Y36" s="26">
        <v>5057.6170000000002</v>
      </c>
      <c r="Z36" s="34">
        <f t="shared" si="8"/>
        <v>-0.20039457317546983</v>
      </c>
      <c r="AA36" s="35">
        <v>61.894799999999996</v>
      </c>
      <c r="AB36" s="35"/>
      <c r="AC36" s="36" t="e">
        <f>IF(AA36&gt;$AE$1,#REF!-Z36,#REF!)</f>
        <v>#REF!</v>
      </c>
      <c r="AD36" s="37" t="e">
        <f t="shared" si="1"/>
        <v>#REF!</v>
      </c>
    </row>
    <row r="37" spans="1:30" s="38" customFormat="1" x14ac:dyDescent="0.25">
      <c r="A37" s="6">
        <v>39538</v>
      </c>
      <c r="B37" s="9">
        <v>9.3173294184600002E-3</v>
      </c>
      <c r="C37" s="7">
        <f t="shared" si="2"/>
        <v>7.6629103416111146</v>
      </c>
      <c r="D37" s="9"/>
      <c r="E37" s="28">
        <f t="shared" si="6"/>
        <v>-3.5159036683377914E-2</v>
      </c>
      <c r="F37" s="7">
        <f t="shared" si="3"/>
        <v>8.6060473824981418</v>
      </c>
      <c r="G37" s="9"/>
      <c r="H37" s="9"/>
      <c r="I37" s="9"/>
      <c r="J37" s="6">
        <v>39538</v>
      </c>
      <c r="K37" s="9">
        <v>1.2858554502900001E-2</v>
      </c>
      <c r="L37" s="7">
        <f t="shared" si="4"/>
        <v>6.3470275584297768</v>
      </c>
      <c r="M37" s="9"/>
      <c r="N37" s="28">
        <f t="shared" si="7"/>
        <v>-3.1617811598937916E-2</v>
      </c>
      <c r="O37" s="7">
        <f t="shared" si="5"/>
        <v>7.1407860721128866</v>
      </c>
      <c r="P37" s="9"/>
      <c r="Q37" s="8"/>
      <c r="R37" s="25">
        <v>39538</v>
      </c>
      <c r="S37" s="26">
        <v>3790.53</v>
      </c>
      <c r="T37" s="27">
        <f t="shared" si="0"/>
        <v>4.4476366101837916E-2</v>
      </c>
      <c r="U37" s="26">
        <v>25.805099999999999</v>
      </c>
      <c r="V37" s="24"/>
      <c r="W37" s="24"/>
      <c r="X37" s="29" t="s">
        <v>16</v>
      </c>
      <c r="Y37" s="26">
        <v>4044.098</v>
      </c>
      <c r="Z37" s="34">
        <f t="shared" si="8"/>
        <v>-3.4845842014708861E-2</v>
      </c>
      <c r="AA37" s="35">
        <v>47.025500000000001</v>
      </c>
      <c r="AB37" s="35"/>
      <c r="AC37" s="36" t="e">
        <f>IF(AA37&gt;$AE$1,#REF!-Z37,#REF!)</f>
        <v>#REF!</v>
      </c>
      <c r="AD37" s="37" t="e">
        <f t="shared" si="1"/>
        <v>#REF!</v>
      </c>
    </row>
    <row r="38" spans="1:30" s="38" customFormat="1" x14ac:dyDescent="0.25">
      <c r="A38" s="6">
        <v>39568</v>
      </c>
      <c r="B38" s="9">
        <v>-3.61918864512E-2</v>
      </c>
      <c r="C38" s="7">
        <f t="shared" si="2"/>
        <v>7.7343082015680302</v>
      </c>
      <c r="D38" s="9"/>
      <c r="E38" s="28">
        <f t="shared" si="6"/>
        <v>5.1653161904254924E-2</v>
      </c>
      <c r="F38" s="7">
        <f t="shared" si="3"/>
        <v>8.3034670468780014</v>
      </c>
      <c r="G38" s="9"/>
      <c r="H38" s="9"/>
      <c r="I38" s="9"/>
      <c r="J38" s="6">
        <v>39568</v>
      </c>
      <c r="K38" s="9">
        <v>-4.1764958470299998E-2</v>
      </c>
      <c r="L38" s="7">
        <f t="shared" si="4"/>
        <v>6.4286411582212546</v>
      </c>
      <c r="M38" s="9"/>
      <c r="N38" s="28">
        <f t="shared" si="7"/>
        <v>4.6080089885154926E-2</v>
      </c>
      <c r="O38" s="7">
        <f t="shared" si="5"/>
        <v>6.9150100434165012</v>
      </c>
      <c r="P38" s="9"/>
      <c r="Q38" s="8"/>
      <c r="R38" s="25">
        <v>39568</v>
      </c>
      <c r="S38" s="26">
        <v>3959.1190000000001</v>
      </c>
      <c r="T38" s="27">
        <f t="shared" si="0"/>
        <v>-8.7845048355454924E-2</v>
      </c>
      <c r="U38" s="26">
        <v>27.602599999999999</v>
      </c>
      <c r="V38" s="24"/>
      <c r="W38" s="24"/>
      <c r="X38" s="29" t="s">
        <v>17</v>
      </c>
      <c r="Y38" s="26">
        <v>3903.1779999999999</v>
      </c>
      <c r="Z38" s="34">
        <f t="shared" si="8"/>
        <v>-3.7801760514124649E-2</v>
      </c>
      <c r="AA38" s="35">
        <v>45.344299999999997</v>
      </c>
      <c r="AB38" s="35"/>
      <c r="AC38" s="36" t="e">
        <f>IF(AA38&gt;$AE$1,#REF!-Z38,#REF!)</f>
        <v>#REF!</v>
      </c>
      <c r="AD38" s="37" t="e">
        <f t="shared" si="1"/>
        <v>#REF!</v>
      </c>
    </row>
    <row r="39" spans="1:30" s="38" customFormat="1" x14ac:dyDescent="0.25">
      <c r="A39" s="6">
        <v>39598</v>
      </c>
      <c r="B39" s="9">
        <v>-0.21988813086</v>
      </c>
      <c r="C39" s="7">
        <f t="shared" si="2"/>
        <v>7.4543889973582953</v>
      </c>
      <c r="D39" s="9"/>
      <c r="E39" s="28">
        <f t="shared" si="6"/>
        <v>7.0396215193172795E-3</v>
      </c>
      <c r="F39" s="7">
        <f t="shared" si="3"/>
        <v>8.732367374617036</v>
      </c>
      <c r="G39" s="9"/>
      <c r="H39" s="9"/>
      <c r="I39" s="9"/>
      <c r="J39" s="6">
        <v>39598</v>
      </c>
      <c r="K39" s="9">
        <v>-0.22279445287399999</v>
      </c>
      <c r="L39" s="7">
        <f t="shared" si="4"/>
        <v>6.1601492272276825</v>
      </c>
      <c r="M39" s="9"/>
      <c r="N39" s="28">
        <f t="shared" si="7"/>
        <v>4.133299505317295E-3</v>
      </c>
      <c r="O39" s="7">
        <f t="shared" si="5"/>
        <v>7.2336543277738832</v>
      </c>
      <c r="P39" s="9"/>
      <c r="Q39" s="8"/>
      <c r="R39" s="25">
        <v>39598</v>
      </c>
      <c r="S39" s="26">
        <v>3611.33</v>
      </c>
      <c r="T39" s="27">
        <f t="shared" si="0"/>
        <v>-0.22692775237931728</v>
      </c>
      <c r="U39" s="26">
        <v>25.485299999999999</v>
      </c>
      <c r="V39" s="24"/>
      <c r="W39" s="24"/>
      <c r="X39" s="29" t="s">
        <v>18</v>
      </c>
      <c r="Y39" s="26">
        <v>3755.6309999999999</v>
      </c>
      <c r="Z39" s="34">
        <f t="shared" si="8"/>
        <v>-0.25080073095573019</v>
      </c>
      <c r="AA39" s="35">
        <v>43.691800000000001</v>
      </c>
      <c r="AB39" s="35"/>
      <c r="AC39" s="36" t="e">
        <f>IF(AA39&gt;$AE$1,#REF!-Z39,#REF!)</f>
        <v>#REF!</v>
      </c>
      <c r="AD39" s="37" t="e">
        <f t="shared" si="1"/>
        <v>#REF!</v>
      </c>
    </row>
    <row r="40" spans="1:30" s="38" customFormat="1" x14ac:dyDescent="0.25">
      <c r="A40" s="6">
        <v>39629</v>
      </c>
      <c r="B40" s="9">
        <v>0.184787206688</v>
      </c>
      <c r="C40" s="7">
        <f t="shared" si="2"/>
        <v>5.81525733402583</v>
      </c>
      <c r="D40" s="9"/>
      <c r="E40" s="28">
        <f t="shared" si="6"/>
        <v>0.17999069230078493</v>
      </c>
      <c r="F40" s="7">
        <f t="shared" si="3"/>
        <v>8.7938399359019748</v>
      </c>
      <c r="G40" s="9"/>
      <c r="H40" s="9"/>
      <c r="I40" s="9"/>
      <c r="J40" s="6">
        <v>39629</v>
      </c>
      <c r="K40" s="9">
        <v>0.176865390397</v>
      </c>
      <c r="L40" s="7">
        <f t="shared" si="4"/>
        <v>4.7877021505252966</v>
      </c>
      <c r="M40" s="9"/>
      <c r="N40" s="28">
        <f t="shared" si="7"/>
        <v>0.17206887600978493</v>
      </c>
      <c r="O40" s="7">
        <f t="shared" si="5"/>
        <v>7.2635531876285082</v>
      </c>
      <c r="P40" s="9"/>
      <c r="Q40" s="8"/>
      <c r="R40" s="25">
        <v>39629</v>
      </c>
      <c r="S40" s="26">
        <v>2791.819</v>
      </c>
      <c r="T40" s="27">
        <f t="shared" si="0"/>
        <v>4.7965143872150673E-3</v>
      </c>
      <c r="U40" s="26">
        <v>20.031400000000001</v>
      </c>
      <c r="V40" s="24"/>
      <c r="W40" s="24"/>
      <c r="X40" s="29" t="s">
        <v>19</v>
      </c>
      <c r="Y40" s="26">
        <v>2813.7159999999999</v>
      </c>
      <c r="Z40" s="34">
        <f t="shared" si="8"/>
        <v>7.2324641150706123E-2</v>
      </c>
      <c r="AA40" s="35">
        <v>31.083400000000001</v>
      </c>
      <c r="AB40" s="35"/>
      <c r="AC40" s="36" t="e">
        <f>IF(AA40&gt;$AE$1,#REF!-Z40,#REF!)</f>
        <v>#REF!</v>
      </c>
      <c r="AD40" s="37" t="e">
        <f t="shared" si="1"/>
        <v>#REF!</v>
      </c>
    </row>
    <row r="41" spans="1:30" s="38" customFormat="1" x14ac:dyDescent="0.25">
      <c r="A41" s="6">
        <v>39660</v>
      </c>
      <c r="B41" s="9">
        <v>-0.23686429317499999</v>
      </c>
      <c r="C41" s="7">
        <f t="shared" si="2"/>
        <v>6.8898424929523694</v>
      </c>
      <c r="D41" s="9"/>
      <c r="E41" s="28">
        <f t="shared" si="6"/>
        <v>-8.9435045453795409E-2</v>
      </c>
      <c r="F41" s="7">
        <f t="shared" si="3"/>
        <v>10.376649273947262</v>
      </c>
      <c r="G41" s="9"/>
      <c r="H41" s="9"/>
      <c r="I41" s="9"/>
      <c r="J41" s="6">
        <v>39660</v>
      </c>
      <c r="K41" s="9">
        <v>-0.245970274617</v>
      </c>
      <c r="L41" s="7">
        <f t="shared" si="4"/>
        <v>5.6344809604825095</v>
      </c>
      <c r="M41" s="9"/>
      <c r="N41" s="28">
        <f t="shared" si="7"/>
        <v>-9.8541026895795414E-2</v>
      </c>
      <c r="O41" s="7">
        <f t="shared" si="5"/>
        <v>8.5133846204610375</v>
      </c>
      <c r="P41" s="9"/>
      <c r="Q41" s="8"/>
      <c r="R41" s="25">
        <v>39660</v>
      </c>
      <c r="S41" s="26">
        <v>2805.21</v>
      </c>
      <c r="T41" s="27">
        <f t="shared" si="0"/>
        <v>-0.14742924772120458</v>
      </c>
      <c r="U41" s="26">
        <v>19.764700000000001</v>
      </c>
      <c r="V41" s="24"/>
      <c r="W41" s="24"/>
      <c r="X41" s="29" t="s">
        <v>20</v>
      </c>
      <c r="Y41" s="26">
        <v>3017.2170000000001</v>
      </c>
      <c r="Z41" s="34">
        <f t="shared" si="8"/>
        <v>-0.23533574151279149</v>
      </c>
      <c r="AA41" s="35">
        <v>32.3095</v>
      </c>
      <c r="AB41" s="35"/>
      <c r="AC41" s="36" t="e">
        <f>IF(AA41&gt;$AE$1,#REF!-Z41,#REF!)</f>
        <v>#REF!</v>
      </c>
      <c r="AD41" s="37" t="e">
        <f t="shared" si="1"/>
        <v>#REF!</v>
      </c>
    </row>
    <row r="42" spans="1:30" s="38" customFormat="1" x14ac:dyDescent="0.25">
      <c r="A42" s="6">
        <v>39689</v>
      </c>
      <c r="B42" s="9">
        <v>-0.159026481454</v>
      </c>
      <c r="C42" s="7">
        <f t="shared" si="2"/>
        <v>5.2578848207721265</v>
      </c>
      <c r="D42" s="9"/>
      <c r="E42" s="28">
        <f t="shared" si="6"/>
        <v>-9.7151366470139666E-2</v>
      </c>
      <c r="F42" s="7">
        <f t="shared" si="3"/>
        <v>9.4486131744736959</v>
      </c>
      <c r="G42" s="9"/>
      <c r="H42" s="9"/>
      <c r="I42" s="9"/>
      <c r="J42" s="6">
        <v>39689</v>
      </c>
      <c r="K42" s="9">
        <v>-0.15380579720199999</v>
      </c>
      <c r="L42" s="7">
        <f t="shared" si="4"/>
        <v>4.248566131308368</v>
      </c>
      <c r="M42" s="9"/>
      <c r="N42" s="28">
        <f t="shared" si="7"/>
        <v>-9.1930682218139659E-2</v>
      </c>
      <c r="O42" s="7">
        <f t="shared" si="5"/>
        <v>7.6744669576019362</v>
      </c>
      <c r="P42" s="9"/>
      <c r="Q42" s="8"/>
      <c r="R42" s="25">
        <v>39689</v>
      </c>
      <c r="S42" s="26">
        <v>2391.64</v>
      </c>
      <c r="T42" s="27">
        <f t="shared" si="0"/>
        <v>-6.1875114983860335E-2</v>
      </c>
      <c r="U42" s="26">
        <v>17.427700000000002</v>
      </c>
      <c r="V42" s="24"/>
      <c r="W42" s="24"/>
      <c r="X42" s="29" t="s">
        <v>21</v>
      </c>
      <c r="Y42" s="26">
        <v>2307.1579999999999</v>
      </c>
      <c r="Z42" s="34">
        <f t="shared" si="8"/>
        <v>-7.4185209682214967E-2</v>
      </c>
      <c r="AA42" s="35">
        <v>24.633199999999999</v>
      </c>
      <c r="AB42" s="35"/>
      <c r="AC42" s="36" t="e">
        <f>IF(AA42&gt;$AE$1,#REF!-Z42,#REF!)</f>
        <v>#REF!</v>
      </c>
      <c r="AD42" s="37" t="e">
        <f t="shared" si="1"/>
        <v>#REF!</v>
      </c>
    </row>
    <row r="43" spans="1:30" s="38" customFormat="1" x14ac:dyDescent="0.25">
      <c r="A43" s="6">
        <v>39717</v>
      </c>
      <c r="B43" s="9">
        <v>-0.17320100138799999</v>
      </c>
      <c r="C43" s="7">
        <f t="shared" si="2"/>
        <v>4.4217418978343401</v>
      </c>
      <c r="D43" s="9"/>
      <c r="E43" s="28">
        <f t="shared" si="6"/>
        <v>8.5304197936139192E-2</v>
      </c>
      <c r="F43" s="7">
        <f t="shared" si="3"/>
        <v>8.5306674933258115</v>
      </c>
      <c r="G43" s="9"/>
      <c r="H43" s="9"/>
      <c r="I43" s="9"/>
      <c r="J43" s="6">
        <v>39717</v>
      </c>
      <c r="K43" s="9">
        <v>-0.21057423112199999</v>
      </c>
      <c r="L43" s="7">
        <f t="shared" si="4"/>
        <v>3.5951120305170678</v>
      </c>
      <c r="M43" s="9"/>
      <c r="N43" s="28">
        <f t="shared" si="7"/>
        <v>4.7930968202139185E-2</v>
      </c>
      <c r="O43" s="7">
        <f t="shared" si="5"/>
        <v>6.9689479745290202</v>
      </c>
      <c r="P43" s="9"/>
      <c r="Q43" s="8"/>
      <c r="R43" s="25">
        <v>39717</v>
      </c>
      <c r="S43" s="26">
        <v>2243.6570000000002</v>
      </c>
      <c r="T43" s="27">
        <f t="shared" si="0"/>
        <v>-0.25850519932413918</v>
      </c>
      <c r="U43" s="26">
        <v>16.521599999999999</v>
      </c>
      <c r="V43" s="24"/>
      <c r="W43" s="24"/>
      <c r="X43" s="29" t="s">
        <v>22</v>
      </c>
      <c r="Y43" s="26">
        <v>2136.0010000000002</v>
      </c>
      <c r="Z43" s="34">
        <f t="shared" si="8"/>
        <v>-0.26871663449595773</v>
      </c>
      <c r="AA43" s="35">
        <v>22.8111</v>
      </c>
      <c r="AB43" s="35"/>
      <c r="AC43" s="36" t="e">
        <f>IF(AA43&gt;$AE$1,#REF!-Z43,#REF!)</f>
        <v>#REF!</v>
      </c>
      <c r="AD43" s="37" t="e">
        <f t="shared" si="1"/>
        <v>#REF!</v>
      </c>
    </row>
    <row r="44" spans="1:30" x14ac:dyDescent="0.25">
      <c r="A44" s="1">
        <v>39752</v>
      </c>
      <c r="B44" s="3">
        <v>0.30545831047100003</v>
      </c>
      <c r="C44" s="2">
        <f t="shared" si="2"/>
        <v>3.6558917732501568</v>
      </c>
      <c r="E44" s="16">
        <f t="shared" si="6"/>
        <v>0.20551962107533028</v>
      </c>
      <c r="F44" s="2">
        <f t="shared" si="3"/>
        <v>9.2583692417038659</v>
      </c>
      <c r="J44" s="1">
        <v>39752</v>
      </c>
      <c r="K44" s="3">
        <v>0.30817054944599998</v>
      </c>
      <c r="L44" s="2">
        <f t="shared" si="4"/>
        <v>2.838074078893484</v>
      </c>
      <c r="N44" s="16">
        <f t="shared" si="7"/>
        <v>0.20823186005033023</v>
      </c>
      <c r="O44" s="2">
        <f t="shared" si="5"/>
        <v>7.302976398298533</v>
      </c>
      <c r="R44" s="17">
        <v>39752</v>
      </c>
      <c r="S44" s="18">
        <v>1663.66</v>
      </c>
      <c r="T44" s="19">
        <f t="shared" si="0"/>
        <v>9.9938689395669744E-2</v>
      </c>
      <c r="U44" s="18">
        <v>12.798400000000001</v>
      </c>
      <c r="X44" s="20" t="s">
        <v>23</v>
      </c>
      <c r="Y44" s="21">
        <v>1562.0219999999999</v>
      </c>
      <c r="Z44" s="22">
        <f t="shared" si="8"/>
        <v>0.17888864561446646</v>
      </c>
      <c r="AA44" s="23">
        <v>17.224399999999999</v>
      </c>
      <c r="AB44" s="23"/>
      <c r="AC44" s="16" t="e">
        <f>IF(AA44&gt;$AE$1,#REF!-Z44,#REF!)</f>
        <v>#REF!</v>
      </c>
      <c r="AD44" s="2" t="e">
        <f t="shared" si="1"/>
        <v>#REF!</v>
      </c>
    </row>
    <row r="45" spans="1:30" x14ac:dyDescent="0.25">
      <c r="A45" s="1">
        <v>39780</v>
      </c>
      <c r="B45" s="3">
        <v>0.20020177535899999</v>
      </c>
      <c r="C45" s="2">
        <f t="shared" si="2"/>
        <v>4.7726142975719776</v>
      </c>
      <c r="E45" s="16">
        <f t="shared" si="6"/>
        <v>0.20686981184576117</v>
      </c>
      <c r="F45" s="2">
        <f t="shared" si="3"/>
        <v>11.161145780034337</v>
      </c>
      <c r="J45" s="1">
        <v>39780</v>
      </c>
      <c r="K45" s="3">
        <v>0.18091593019499999</v>
      </c>
      <c r="L45" s="2">
        <f t="shared" si="4"/>
        <v>3.7126849271545388</v>
      </c>
      <c r="N45" s="16">
        <f t="shared" si="7"/>
        <v>0.18758396668176117</v>
      </c>
      <c r="O45" s="2">
        <f t="shared" si="5"/>
        <v>8.8236887576198964</v>
      </c>
      <c r="R45" s="17">
        <v>39780</v>
      </c>
      <c r="S45" s="18">
        <v>1829.924</v>
      </c>
      <c r="T45" s="19">
        <f t="shared" si="0"/>
        <v>-6.6680364867611752E-3</v>
      </c>
      <c r="U45" s="18">
        <v>13.795400000000001</v>
      </c>
      <c r="X45" s="20" t="s">
        <v>24</v>
      </c>
      <c r="Y45" s="21">
        <v>1841.45</v>
      </c>
      <c r="Z45" s="22">
        <f t="shared" si="8"/>
        <v>5.3209698878601074E-2</v>
      </c>
      <c r="AA45" s="23">
        <v>20.2607</v>
      </c>
      <c r="AB45" s="23"/>
      <c r="AC45" s="16" t="e">
        <f>IF(AA45&gt;$AE$1,#REF!-Z45,#REF!)</f>
        <v>#REF!</v>
      </c>
      <c r="AD45" s="2" t="e">
        <f t="shared" si="1"/>
        <v>#REF!</v>
      </c>
    </row>
    <row r="46" spans="1:30" x14ac:dyDescent="0.25">
      <c r="A46" s="1">
        <v>39813</v>
      </c>
      <c r="B46" s="3">
        <v>0.181565340411</v>
      </c>
      <c r="C46" s="2">
        <f t="shared" si="2"/>
        <v>5.7281001530496338</v>
      </c>
      <c r="D46" s="3">
        <f t="shared" ref="D46" si="13">C46/C34-1</f>
        <v>-0.46051844641396011</v>
      </c>
      <c r="E46" s="16">
        <f t="shared" si="6"/>
        <v>0.181565340411</v>
      </c>
      <c r="F46" s="2">
        <f t="shared" si="3"/>
        <v>13.470049907533152</v>
      </c>
      <c r="G46" s="3">
        <f t="shared" ref="G46" si="14">F46/F34-1</f>
        <v>0.63022900657201575</v>
      </c>
      <c r="J46" s="1">
        <v>39813</v>
      </c>
      <c r="K46" s="3">
        <v>0.18142822404100001</v>
      </c>
      <c r="L46" s="2">
        <f t="shared" si="4"/>
        <v>4.3843687742716586</v>
      </c>
      <c r="M46" s="3">
        <f t="shared" ref="M46" si="15">L46/L34-1</f>
        <v>-0.50353977416682083</v>
      </c>
      <c r="N46" s="16">
        <f t="shared" si="7"/>
        <v>0.18142822404100001</v>
      </c>
      <c r="O46" s="2">
        <f t="shared" si="5"/>
        <v>10.478871295539497</v>
      </c>
      <c r="P46" s="3">
        <f t="shared" ref="P46" si="16">O46/O34-1</f>
        <v>0.52362418889847451</v>
      </c>
      <c r="R46" s="17">
        <v>39813</v>
      </c>
      <c r="S46" s="18">
        <v>1817.722</v>
      </c>
      <c r="T46" s="19">
        <f t="shared" si="0"/>
        <v>0.11825790742478781</v>
      </c>
      <c r="U46" s="18">
        <v>15.831099999999999</v>
      </c>
      <c r="X46" s="20" t="s">
        <v>25</v>
      </c>
      <c r="Y46" s="21">
        <v>1939.433</v>
      </c>
      <c r="Z46" s="22">
        <f t="shared" si="8"/>
        <v>0.15398778921468279</v>
      </c>
      <c r="AA46" s="23">
        <v>35.785800000000002</v>
      </c>
      <c r="AB46" s="23"/>
      <c r="AC46" s="16" t="e">
        <f>IF(AA46&gt;$AE$1,#REF!-Z46,#REF!)</f>
        <v>#REF!</v>
      </c>
      <c r="AD46" s="2" t="e">
        <f t="shared" si="1"/>
        <v>#REF!</v>
      </c>
    </row>
    <row r="47" spans="1:30" x14ac:dyDescent="0.25">
      <c r="A47" s="1">
        <v>39836</v>
      </c>
      <c r="B47" s="3">
        <v>0.15478355248100001</v>
      </c>
      <c r="C47" s="2">
        <f t="shared" si="2"/>
        <v>6.7681246072463921</v>
      </c>
      <c r="E47" s="16">
        <f t="shared" si="6"/>
        <v>0.15478355248100001</v>
      </c>
      <c r="F47" s="2">
        <f t="shared" si="3"/>
        <v>15.915744104347569</v>
      </c>
      <c r="J47" s="1">
        <v>39836</v>
      </c>
      <c r="K47" s="3">
        <v>0.13460155022500001</v>
      </c>
      <c r="L47" s="2">
        <f t="shared" si="4"/>
        <v>5.1798170145285809</v>
      </c>
      <c r="N47" s="16">
        <f t="shared" si="7"/>
        <v>0.13460155022500001</v>
      </c>
      <c r="O47" s="2">
        <f t="shared" si="5"/>
        <v>12.38003430464344</v>
      </c>
      <c r="R47" s="17">
        <v>39836</v>
      </c>
      <c r="S47" s="18">
        <v>2032.682</v>
      </c>
      <c r="T47" s="19">
        <f t="shared" si="0"/>
        <v>5.3036825238773178E-2</v>
      </c>
      <c r="U47" s="18">
        <v>17.272099999999998</v>
      </c>
      <c r="X47" s="20" t="s">
        <v>26</v>
      </c>
      <c r="Y47" s="21">
        <v>2238.0819999999999</v>
      </c>
      <c r="Z47" s="22">
        <f t="shared" si="8"/>
        <v>7.9919770589281444E-2</v>
      </c>
      <c r="AA47" s="23">
        <v>39.6723</v>
      </c>
      <c r="AB47" s="23"/>
      <c r="AC47" s="16" t="e">
        <f>IF(AA47&gt;$AE$1,#REF!-Z47,#REF!)</f>
        <v>#REF!</v>
      </c>
      <c r="AD47" s="2" t="e">
        <f t="shared" si="1"/>
        <v>#REF!</v>
      </c>
    </row>
    <row r="48" spans="1:30" x14ac:dyDescent="0.25">
      <c r="A48" s="1">
        <v>39871</v>
      </c>
      <c r="B48" s="3">
        <v>0.279982195213</v>
      </c>
      <c r="C48" s="2">
        <f t="shared" si="2"/>
        <v>7.8157189775900608</v>
      </c>
      <c r="E48" s="16">
        <f t="shared" si="6"/>
        <v>0.279982195213</v>
      </c>
      <c r="F48" s="2">
        <f t="shared" si="3"/>
        <v>18.379239517197018</v>
      </c>
      <c r="J48" s="1">
        <v>39871</v>
      </c>
      <c r="K48" s="3">
        <v>0.28643799194899999</v>
      </c>
      <c r="L48" s="2">
        <f t="shared" si="4"/>
        <v>5.8770284145659595</v>
      </c>
      <c r="N48" s="16">
        <f t="shared" si="7"/>
        <v>0.28643799194899999</v>
      </c>
      <c r="O48" s="2">
        <f t="shared" si="5"/>
        <v>14.046406113887127</v>
      </c>
      <c r="R48" s="17">
        <v>39871</v>
      </c>
      <c r="S48" s="18">
        <v>2140.489</v>
      </c>
      <c r="T48" s="19">
        <f t="shared" si="0"/>
        <v>0.1715963034614989</v>
      </c>
      <c r="U48" s="18">
        <v>18.045300000000001</v>
      </c>
      <c r="X48" s="20" t="s">
        <v>27</v>
      </c>
      <c r="Y48" s="21">
        <v>2416.9490000000001</v>
      </c>
      <c r="Z48" s="22">
        <f t="shared" si="8"/>
        <v>0.20570520933623343</v>
      </c>
      <c r="AA48" s="23">
        <v>42.813899999999997</v>
      </c>
      <c r="AB48" s="23"/>
      <c r="AC48" s="16" t="e">
        <f>IF(AA48&gt;$AE$1,#REF!-Z48,#REF!)</f>
        <v>#REF!</v>
      </c>
      <c r="AD48" s="2" t="e">
        <f t="shared" si="1"/>
        <v>#REF!</v>
      </c>
    </row>
    <row r="49" spans="1:30" x14ac:dyDescent="0.25">
      <c r="A49" s="1">
        <v>39903</v>
      </c>
      <c r="B49" s="3">
        <v>0.135932572912</v>
      </c>
      <c r="C49" s="2">
        <f t="shared" si="2"/>
        <v>10.003981134103629</v>
      </c>
      <c r="E49" s="16">
        <f t="shared" si="6"/>
        <v>0.135932572912</v>
      </c>
      <c r="F49" s="2">
        <f t="shared" si="3"/>
        <v>23.525099343567355</v>
      </c>
      <c r="J49" s="1">
        <v>39903</v>
      </c>
      <c r="K49" s="3">
        <v>0.12969647425</v>
      </c>
      <c r="L49" s="2">
        <f t="shared" si="4"/>
        <v>7.560432632261449</v>
      </c>
      <c r="N49" s="16">
        <f t="shared" si="7"/>
        <v>0.12969647425</v>
      </c>
      <c r="O49" s="2">
        <f t="shared" si="5"/>
        <v>18.069830475249113</v>
      </c>
      <c r="R49" s="17">
        <v>39903</v>
      </c>
      <c r="S49" s="18">
        <v>2507.7890000000002</v>
      </c>
      <c r="T49" s="19">
        <f t="shared" si="0"/>
        <v>4.5911757328866099E-2</v>
      </c>
      <c r="U49" s="18">
        <v>22.225999999999999</v>
      </c>
      <c r="X49" s="20" t="s">
        <v>28</v>
      </c>
      <c r="Y49" s="21">
        <v>2914.1280000000002</v>
      </c>
      <c r="Z49" s="22">
        <f t="shared" si="8"/>
        <v>5.9053342886791496E-2</v>
      </c>
      <c r="AA49" s="23">
        <v>64.921099999999996</v>
      </c>
      <c r="AB49" s="23"/>
      <c r="AC49" s="16" t="e">
        <f>IF(AA49&gt;$AE$1,#REF!-Z49,#REF!)</f>
        <v>#REF!</v>
      </c>
      <c r="AD49" s="2" t="e">
        <f t="shared" si="1"/>
        <v>#REF!</v>
      </c>
    </row>
    <row r="50" spans="1:30" x14ac:dyDescent="0.25">
      <c r="A50" s="1">
        <v>39933</v>
      </c>
      <c r="B50" s="3">
        <v>8.3491573164800006E-2</v>
      </c>
      <c r="C50" s="2">
        <f t="shared" si="2"/>
        <v>11.363848029025442</v>
      </c>
      <c r="E50" s="16">
        <f t="shared" si="6"/>
        <v>8.3491573164800006E-2</v>
      </c>
      <c r="F50" s="2">
        <f t="shared" si="3"/>
        <v>26.722926625348869</v>
      </c>
      <c r="J50" s="1">
        <v>39933</v>
      </c>
      <c r="K50" s="3">
        <v>7.9266684927399994E-2</v>
      </c>
      <c r="L50" s="2">
        <f t="shared" si="4"/>
        <v>8.5409940884704056</v>
      </c>
      <c r="N50" s="16">
        <f t="shared" si="7"/>
        <v>7.9266684927399994E-2</v>
      </c>
      <c r="O50" s="2">
        <f t="shared" si="5"/>
        <v>20.413423778184125</v>
      </c>
      <c r="R50" s="17">
        <v>39933</v>
      </c>
      <c r="S50" s="18">
        <v>2622.9259999999999</v>
      </c>
      <c r="T50" s="19">
        <f t="shared" si="0"/>
        <v>5.215015597085082E-2</v>
      </c>
      <c r="U50" s="18">
        <v>23.119900000000001</v>
      </c>
      <c r="X50" s="20" t="s">
        <v>29</v>
      </c>
      <c r="Y50" s="21">
        <v>3086.2170000000001</v>
      </c>
      <c r="Z50" s="22">
        <f t="shared" si="8"/>
        <v>6.1736099567852795E-2</v>
      </c>
      <c r="AA50" s="23">
        <v>69.539000000000001</v>
      </c>
      <c r="AB50" s="23"/>
      <c r="AC50" s="16" t="e">
        <f>IF(AA50&gt;$AE$1,#REF!-Z50,#REF!)</f>
        <v>#REF!</v>
      </c>
      <c r="AD50" s="2" t="e">
        <f t="shared" si="1"/>
        <v>#REF!</v>
      </c>
    </row>
    <row r="51" spans="1:30" x14ac:dyDescent="0.25">
      <c r="A51" s="1">
        <v>39960</v>
      </c>
      <c r="B51" s="3">
        <v>0.119457391515</v>
      </c>
      <c r="C51" s="2">
        <f t="shared" si="2"/>
        <v>12.31263357817449</v>
      </c>
      <c r="E51" s="16">
        <f t="shared" si="6"/>
        <v>0.119457391515</v>
      </c>
      <c r="F51" s="2">
        <f t="shared" si="3"/>
        <v>28.954065808866766</v>
      </c>
      <c r="J51" s="1">
        <v>39960</v>
      </c>
      <c r="K51" s="3">
        <v>0.14543610762</v>
      </c>
      <c r="L51" s="2">
        <f t="shared" si="4"/>
        <v>9.2180103758479746</v>
      </c>
      <c r="N51" s="16">
        <f t="shared" si="7"/>
        <v>0.14543610762</v>
      </c>
      <c r="O51" s="2">
        <f t="shared" si="5"/>
        <v>22.031528209098941</v>
      </c>
      <c r="R51" s="17">
        <v>39960</v>
      </c>
      <c r="S51" s="18">
        <v>2759.712</v>
      </c>
      <c r="T51" s="19">
        <f t="shared" si="0"/>
        <v>0.14739291636228713</v>
      </c>
      <c r="U51" s="18">
        <v>24.506</v>
      </c>
      <c r="X51" s="20" t="s">
        <v>30</v>
      </c>
      <c r="Y51" s="21">
        <v>3276.748</v>
      </c>
      <c r="Z51" s="22">
        <f t="shared" si="8"/>
        <v>5.3563777257207408E-2</v>
      </c>
      <c r="AA51" s="23">
        <v>74.0154</v>
      </c>
      <c r="AB51" s="23"/>
      <c r="AC51" s="16" t="e">
        <f>IF(AA51&gt;$AE$1,#REF!-Z51,#REF!)</f>
        <v>#REF!</v>
      </c>
      <c r="AD51" s="2" t="e">
        <f t="shared" si="1"/>
        <v>#REF!</v>
      </c>
    </row>
    <row r="52" spans="1:30" x14ac:dyDescent="0.25">
      <c r="A52" s="1">
        <v>39994</v>
      </c>
      <c r="B52" s="3">
        <v>0.17685033988599999</v>
      </c>
      <c r="C52" s="2">
        <f t="shared" si="2"/>
        <v>13.783468668103213</v>
      </c>
      <c r="E52" s="16">
        <f t="shared" si="6"/>
        <v>0.17685033988599999</v>
      </c>
      <c r="F52" s="2">
        <f t="shared" si="3"/>
        <v>32.412842984147638</v>
      </c>
      <c r="J52" s="1">
        <v>39994</v>
      </c>
      <c r="K52" s="3">
        <v>0.17567826044500001</v>
      </c>
      <c r="L52" s="2">
        <f t="shared" si="4"/>
        <v>10.558641924912077</v>
      </c>
      <c r="N52" s="16">
        <f t="shared" si="7"/>
        <v>0.17567826044500001</v>
      </c>
      <c r="O52" s="2">
        <f t="shared" si="5"/>
        <v>25.235707916750517</v>
      </c>
      <c r="R52" s="17">
        <v>39994</v>
      </c>
      <c r="S52" s="18">
        <v>3166.4740000000002</v>
      </c>
      <c r="T52" s="19">
        <f t="shared" si="0"/>
        <v>0.17942607455485171</v>
      </c>
      <c r="U52" s="18">
        <v>27.593900000000001</v>
      </c>
      <c r="X52" s="20" t="s">
        <v>31</v>
      </c>
      <c r="Y52" s="21">
        <v>3452.2629999999999</v>
      </c>
      <c r="Z52" s="22">
        <f t="shared" si="8"/>
        <v>0.13797355531719338</v>
      </c>
      <c r="AA52" s="23">
        <v>93.313699999999997</v>
      </c>
      <c r="AB52" s="23"/>
      <c r="AC52" s="16" t="e">
        <f>IF(AA52&gt;$AE$1,#REF!-Z52,#REF!)</f>
        <v>#REF!</v>
      </c>
      <c r="AD52" s="2" t="e">
        <f t="shared" si="1"/>
        <v>#REF!</v>
      </c>
    </row>
    <row r="53" spans="1:30" x14ac:dyDescent="0.25">
      <c r="A53" s="1">
        <v>40025</v>
      </c>
      <c r="B53" s="3">
        <v>-0.115982426363</v>
      </c>
      <c r="C53" s="2">
        <f t="shared" si="2"/>
        <v>16.221079786865296</v>
      </c>
      <c r="E53" s="16">
        <f t="shared" si="6"/>
        <v>-0.115982426363</v>
      </c>
      <c r="F53" s="2">
        <f t="shared" si="3"/>
        <v>38.145065282565696</v>
      </c>
      <c r="J53" s="1">
        <v>40025</v>
      </c>
      <c r="K53" s="3">
        <v>-9.7751520708900003E-2</v>
      </c>
      <c r="L53" s="2">
        <f t="shared" si="4"/>
        <v>12.413565770942277</v>
      </c>
      <c r="N53" s="16">
        <f t="shared" si="7"/>
        <v>-9.7751520708900003E-2</v>
      </c>
      <c r="O53" s="2">
        <f t="shared" si="5"/>
        <v>29.669073184663365</v>
      </c>
      <c r="R53" s="17">
        <v>40025</v>
      </c>
      <c r="S53" s="18">
        <v>3734.6219999999998</v>
      </c>
      <c r="T53" s="19">
        <f t="shared" si="0"/>
        <v>-0.24215328887367982</v>
      </c>
      <c r="U53" s="18">
        <v>32.115200000000002</v>
      </c>
      <c r="X53" s="20" t="s">
        <v>32</v>
      </c>
      <c r="Y53" s="21">
        <v>3928.5839999999998</v>
      </c>
      <c r="Z53" s="22">
        <f t="shared" si="8"/>
        <v>-0.16560343370537578</v>
      </c>
      <c r="AA53" s="23">
        <v>96.540800000000004</v>
      </c>
      <c r="AB53" s="23"/>
      <c r="AC53" s="16" t="e">
        <f>IF(AA53&gt;$AE$1,#REF!-Z53,#REF!)</f>
        <v>#REF!</v>
      </c>
      <c r="AD53" s="2" t="e">
        <f t="shared" si="1"/>
        <v>#REF!</v>
      </c>
    </row>
    <row r="54" spans="1:30" x14ac:dyDescent="0.25">
      <c r="A54" s="1">
        <v>40056</v>
      </c>
      <c r="B54" s="3">
        <v>0.140782790435</v>
      </c>
      <c r="C54" s="2">
        <f t="shared" si="2"/>
        <v>14.339719594956843</v>
      </c>
      <c r="E54" s="16">
        <f t="shared" si="6"/>
        <v>7.911590411916683E-2</v>
      </c>
      <c r="F54" s="2">
        <f t="shared" si="3"/>
        <v>33.720908057318688</v>
      </c>
      <c r="J54" s="1">
        <v>40056</v>
      </c>
      <c r="K54" s="3">
        <v>0.139224512276</v>
      </c>
      <c r="L54" s="2">
        <f t="shared" si="4"/>
        <v>11.200120839412721</v>
      </c>
      <c r="N54" s="16">
        <f t="shared" si="7"/>
        <v>7.7557625960166826E-2</v>
      </c>
      <c r="O54" s="2">
        <f t="shared" si="5"/>
        <v>26.768876162838872</v>
      </c>
      <c r="R54" s="17">
        <v>40056</v>
      </c>
      <c r="S54" s="18">
        <v>2830.2710000000002</v>
      </c>
      <c r="T54" s="19">
        <f t="shared" si="0"/>
        <v>6.1666886315833169E-2</v>
      </c>
      <c r="U54" s="18">
        <v>24.861599999999999</v>
      </c>
      <c r="X54" s="20" t="s">
        <v>33</v>
      </c>
      <c r="Y54" s="21">
        <v>3277.9969999999998</v>
      </c>
      <c r="Z54" s="22">
        <f t="shared" si="8"/>
        <v>3.7408820081287507E-2</v>
      </c>
      <c r="AA54" s="23">
        <v>80.569000000000003</v>
      </c>
      <c r="AB54" s="23"/>
      <c r="AC54" s="16" t="e">
        <f>IF(AA54&gt;$AE$1,#REF!-Z54,#REF!)</f>
        <v>#REF!</v>
      </c>
      <c r="AD54" s="2" t="e">
        <f t="shared" si="1"/>
        <v>#REF!</v>
      </c>
    </row>
    <row r="55" spans="1:30" x14ac:dyDescent="0.25">
      <c r="A55" s="1">
        <v>40086</v>
      </c>
      <c r="B55" s="3">
        <v>0.122614961031</v>
      </c>
      <c r="C55" s="2">
        <f t="shared" si="2"/>
        <v>16.358505333590315</v>
      </c>
      <c r="E55" s="16">
        <f t="shared" si="6"/>
        <v>3.0906181259933274E-2</v>
      </c>
      <c r="F55" s="2">
        <f t="shared" si="3"/>
        <v>36.38876818599276</v>
      </c>
      <c r="J55" s="1">
        <v>40086</v>
      </c>
      <c r="K55" s="3">
        <v>0.112478915212</v>
      </c>
      <c r="L55" s="2">
        <f t="shared" si="4"/>
        <v>12.759452200712222</v>
      </c>
      <c r="N55" s="16">
        <f t="shared" si="7"/>
        <v>2.0770135440933271E-2</v>
      </c>
      <c r="O55" s="2">
        <f t="shared" si="5"/>
        <v>28.845006647650358</v>
      </c>
      <c r="R55" s="17">
        <v>40086</v>
      </c>
      <c r="S55" s="18">
        <v>3004.8049999999998</v>
      </c>
      <c r="T55" s="19">
        <f t="shared" si="0"/>
        <v>9.1708779771066729E-2</v>
      </c>
      <c r="U55" s="18">
        <v>24.636199999999999</v>
      </c>
      <c r="X55" s="20" t="s">
        <v>34</v>
      </c>
      <c r="Y55" s="21">
        <v>3400.623</v>
      </c>
      <c r="Z55" s="22">
        <f t="shared" si="8"/>
        <v>0.12558287113861194</v>
      </c>
      <c r="AA55" s="23">
        <v>74.088499999999996</v>
      </c>
      <c r="AB55" s="23"/>
      <c r="AC55" s="16" t="e">
        <f>IF(AA55&gt;$AE$1,#REF!-Z55,#REF!)</f>
        <v>#REF!</v>
      </c>
      <c r="AD55" s="2" t="e">
        <f t="shared" si="1"/>
        <v>#REF!</v>
      </c>
    </row>
    <row r="56" spans="1:30" x14ac:dyDescent="0.25">
      <c r="A56" s="1">
        <v>40116</v>
      </c>
      <c r="B56" s="3">
        <v>0.201669655841</v>
      </c>
      <c r="C56" s="2">
        <f t="shared" si="2"/>
        <v>18.3643028275939</v>
      </c>
      <c r="E56" s="16">
        <f t="shared" si="6"/>
        <v>0.201669655841</v>
      </c>
      <c r="F56" s="2">
        <f t="shared" si="3"/>
        <v>37.513406051374744</v>
      </c>
      <c r="J56" s="1">
        <v>40116</v>
      </c>
      <c r="K56" s="3">
        <v>0.20063048616199999</v>
      </c>
      <c r="L56" s="2">
        <f t="shared" si="4"/>
        <v>14.194621542947699</v>
      </c>
      <c r="N56" s="16">
        <f t="shared" si="7"/>
        <v>0.20063048616199999</v>
      </c>
      <c r="O56" s="2">
        <f t="shared" si="5"/>
        <v>29.444121342516677</v>
      </c>
      <c r="R56" s="17">
        <v>40116</v>
      </c>
      <c r="S56" s="18">
        <v>3280.3719999999998</v>
      </c>
      <c r="T56" s="19">
        <f t="shared" si="0"/>
        <v>7.0509381253101688E-2</v>
      </c>
      <c r="U56" s="18">
        <v>26.4907</v>
      </c>
      <c r="X56" s="20" t="s">
        <v>35</v>
      </c>
      <c r="Y56" s="21">
        <v>3827.683</v>
      </c>
      <c r="Z56" s="22">
        <f t="shared" si="8"/>
        <v>0.15091244494384734</v>
      </c>
      <c r="AA56" s="23">
        <v>83.312899999999999</v>
      </c>
      <c r="AB56" s="23"/>
      <c r="AC56" s="16" t="e">
        <f>IF(AA56&gt;$AE$1,#REF!-Z56,#REF!)</f>
        <v>#REF!</v>
      </c>
      <c r="AD56" s="2" t="e">
        <f t="shared" si="1"/>
        <v>#REF!</v>
      </c>
    </row>
    <row r="57" spans="1:30" x14ac:dyDescent="0.25">
      <c r="A57" s="1">
        <v>40147</v>
      </c>
      <c r="B57" s="3">
        <v>7.2042988892000004E-2</v>
      </c>
      <c r="C57" s="2">
        <f t="shared" si="2"/>
        <v>22.067825458594665</v>
      </c>
      <c r="E57" s="16">
        <f t="shared" si="6"/>
        <v>7.2042988892000004E-2</v>
      </c>
      <c r="F57" s="2">
        <f t="shared" si="3"/>
        <v>45.07872173917918</v>
      </c>
      <c r="J57" s="1">
        <v>40147</v>
      </c>
      <c r="K57" s="3">
        <v>5.4342504238099998E-2</v>
      </c>
      <c r="L57" s="2">
        <f t="shared" si="4"/>
        <v>17.042495363994895</v>
      </c>
      <c r="N57" s="16">
        <f t="shared" si="7"/>
        <v>5.4342504238099998E-2</v>
      </c>
      <c r="O57" s="2">
        <f t="shared" si="5"/>
        <v>35.351509722078724</v>
      </c>
      <c r="R57" s="17">
        <v>40147</v>
      </c>
      <c r="S57" s="18">
        <v>3511.6689999999999</v>
      </c>
      <c r="T57" s="19">
        <f t="shared" si="0"/>
        <v>1.822922376795777E-2</v>
      </c>
      <c r="U57" s="18">
        <v>27.966999999999999</v>
      </c>
      <c r="X57" s="20" t="s">
        <v>36</v>
      </c>
      <c r="Y57" s="21">
        <v>4405.3280000000004</v>
      </c>
      <c r="Z57" s="22">
        <f t="shared" si="8"/>
        <v>1.8143257437357597E-2</v>
      </c>
      <c r="AA57" s="23">
        <v>95.8596</v>
      </c>
      <c r="AB57" s="23"/>
      <c r="AC57" s="16" t="e">
        <f>IF(AA57&gt;$AE$1,#REF!-Z57,#REF!)</f>
        <v>#REF!</v>
      </c>
      <c r="AD57" s="2" t="e">
        <f t="shared" si="1"/>
        <v>#REF!</v>
      </c>
    </row>
    <row r="58" spans="1:30" x14ac:dyDescent="0.25">
      <c r="A58" s="1">
        <v>40178</v>
      </c>
      <c r="B58" s="3">
        <v>-6.4496342073300003E-2</v>
      </c>
      <c r="C58" s="2">
        <f t="shared" si="2"/>
        <v>23.657657562978795</v>
      </c>
      <c r="D58" s="3">
        <f t="shared" ref="D58" si="17">C58/C46-1</f>
        <v>3.1301054330175226</v>
      </c>
      <c r="E58" s="16">
        <f t="shared" si="6"/>
        <v>-6.4496342073300003E-2</v>
      </c>
      <c r="F58" s="2">
        <f t="shared" si="3"/>
        <v>48.326327588700423</v>
      </c>
      <c r="G58" s="3">
        <f t="shared" ref="G58" si="18">F58/F46-1</f>
        <v>2.5876873449202167</v>
      </c>
      <c r="J58" s="1">
        <v>40178</v>
      </c>
      <c r="K58" s="3">
        <v>-5.3290124610699999E-2</v>
      </c>
      <c r="L58" s="2">
        <f t="shared" si="4"/>
        <v>17.968627240540588</v>
      </c>
      <c r="M58" s="3">
        <f t="shared" ref="M58" si="19">L58/L46-1</f>
        <v>3.0983384759931782</v>
      </c>
      <c r="N58" s="16">
        <f t="shared" si="7"/>
        <v>-5.3290124610699999E-2</v>
      </c>
      <c r="O58" s="2">
        <f t="shared" si="5"/>
        <v>37.272599288974021</v>
      </c>
      <c r="P58" s="3">
        <f t="shared" ref="P58" si="20">O58/O46-1</f>
        <v>2.5569288177859111</v>
      </c>
      <c r="R58" s="17">
        <v>40178</v>
      </c>
      <c r="S58" s="18">
        <v>3575.6840000000002</v>
      </c>
      <c r="T58" s="19">
        <f t="shared" si="0"/>
        <v>-0.10390431592948368</v>
      </c>
      <c r="U58" s="18">
        <v>23.058599999999998</v>
      </c>
      <c r="X58" s="20" t="s">
        <v>37</v>
      </c>
      <c r="Y58" s="21">
        <v>4485.2550000000001</v>
      </c>
      <c r="Z58" s="22">
        <f t="shared" si="8"/>
        <v>-2.4659913427441643E-2</v>
      </c>
      <c r="AA58" s="23">
        <v>55.278199999999998</v>
      </c>
      <c r="AB58" s="23"/>
      <c r="AC58" s="16" t="e">
        <f>IF(AA58&gt;$AE$1,#REF!-Z58,#REF!)</f>
        <v>#REF!</v>
      </c>
      <c r="AD58" s="2" t="e">
        <f t="shared" si="1"/>
        <v>#REF!</v>
      </c>
    </row>
    <row r="59" spans="1:30" x14ac:dyDescent="0.25">
      <c r="A59" s="1">
        <v>40207</v>
      </c>
      <c r="B59" s="3">
        <v>0.104243837768</v>
      </c>
      <c r="C59" s="2">
        <f t="shared" si="2"/>
        <v>22.131825188143921</v>
      </c>
      <c r="E59" s="16">
        <f t="shared" si="6"/>
        <v>8.0053060480384464E-2</v>
      </c>
      <c r="F59" s="2">
        <f t="shared" si="3"/>
        <v>45.209456233393247</v>
      </c>
      <c r="J59" s="1">
        <v>40207</v>
      </c>
      <c r="K59" s="3">
        <v>9.7247648067099998E-2</v>
      </c>
      <c r="L59" s="2">
        <f t="shared" si="4"/>
        <v>17.011076855808962</v>
      </c>
      <c r="N59" s="16">
        <f t="shared" si="7"/>
        <v>7.3056870779484459E-2</v>
      </c>
      <c r="O59" s="2">
        <f t="shared" si="5"/>
        <v>35.286337828299907</v>
      </c>
      <c r="R59" s="17">
        <v>40207</v>
      </c>
      <c r="S59" s="18">
        <v>3204.1550000000002</v>
      </c>
      <c r="T59" s="19">
        <f t="shared" si="0"/>
        <v>2.4190777287615539E-2</v>
      </c>
      <c r="U59" s="18">
        <v>20.8339</v>
      </c>
      <c r="X59" s="20" t="s">
        <v>38</v>
      </c>
      <c r="Y59" s="21">
        <v>4374.6490000000003</v>
      </c>
      <c r="Z59" s="22">
        <f t="shared" si="8"/>
        <v>5.9438368655405249E-2</v>
      </c>
      <c r="AA59" s="23">
        <v>52.135800000000003</v>
      </c>
      <c r="AB59" s="23"/>
      <c r="AC59" s="16" t="e">
        <f>IF(AA59&gt;$AE$1,#REF!-Z59,#REF!)</f>
        <v>#REF!</v>
      </c>
      <c r="AD59" s="2" t="e">
        <f t="shared" si="1"/>
        <v>#REF!</v>
      </c>
    </row>
    <row r="60" spans="1:30" x14ac:dyDescent="0.25">
      <c r="A60" s="1">
        <v>40235</v>
      </c>
      <c r="B60" s="3">
        <v>0.11136720723</v>
      </c>
      <c r="C60" s="2">
        <f t="shared" si="2"/>
        <v>24.438931582566532</v>
      </c>
      <c r="E60" s="16">
        <f t="shared" si="6"/>
        <v>9.1882896517087878E-2</v>
      </c>
      <c r="F60" s="2">
        <f t="shared" si="3"/>
        <v>48.828611567530366</v>
      </c>
      <c r="J60" s="1">
        <v>40235</v>
      </c>
      <c r="K60" s="3">
        <v>4.9368379308100001E-2</v>
      </c>
      <c r="L60" s="2">
        <f t="shared" si="4"/>
        <v>18.665364071125065</v>
      </c>
      <c r="N60" s="16">
        <f t="shared" si="7"/>
        <v>2.9884068595187878E-2</v>
      </c>
      <c r="O60" s="2">
        <f t="shared" si="5"/>
        <v>37.864247251303247</v>
      </c>
      <c r="R60" s="17">
        <v>40235</v>
      </c>
      <c r="S60" s="18">
        <v>3281.6660000000002</v>
      </c>
      <c r="T60" s="19">
        <f t="shared" si="0"/>
        <v>1.9484310712912123E-2</v>
      </c>
      <c r="U60" s="18">
        <v>21.114100000000001</v>
      </c>
      <c r="X60" s="20" t="s">
        <v>39</v>
      </c>
      <c r="Y60" s="21">
        <v>4634.6710000000003</v>
      </c>
      <c r="Z60" s="22">
        <f t="shared" si="8"/>
        <v>2.6212432338778711E-2</v>
      </c>
      <c r="AA60" s="23">
        <v>55.397500000000001</v>
      </c>
      <c r="AB60" s="23"/>
      <c r="AC60" s="16" t="e">
        <f>IF(AA60&gt;$AE$1,#REF!-Z60,#REF!)</f>
        <v>#REF!</v>
      </c>
      <c r="AD60" s="2" t="e">
        <f t="shared" si="1"/>
        <v>#REF!</v>
      </c>
    </row>
    <row r="61" spans="1:30" x14ac:dyDescent="0.25">
      <c r="A61" s="1">
        <v>40268</v>
      </c>
      <c r="B61" s="3">
        <v>-9.7970608114099994E-2</v>
      </c>
      <c r="C61" s="2">
        <f t="shared" si="2"/>
        <v>27.160627140602013</v>
      </c>
      <c r="E61" s="16">
        <f t="shared" si="6"/>
        <v>-9.7970608114099994E-2</v>
      </c>
      <c r="F61" s="2">
        <f t="shared" si="3"/>
        <v>53.31512583126284</v>
      </c>
      <c r="J61" s="1">
        <v>40268</v>
      </c>
      <c r="K61" s="3">
        <v>-4.9996949025299997E-2</v>
      </c>
      <c r="L61" s="2">
        <f t="shared" si="4"/>
        <v>19.586842844512148</v>
      </c>
      <c r="N61" s="16">
        <f t="shared" si="7"/>
        <v>-4.9996949025299997E-2</v>
      </c>
      <c r="O61" s="2">
        <f t="shared" si="5"/>
        <v>38.995785013466346</v>
      </c>
      <c r="R61" s="17">
        <v>40268</v>
      </c>
      <c r="S61" s="18">
        <v>3345.607</v>
      </c>
      <c r="T61" s="19">
        <f t="shared" si="0"/>
        <v>-8.3166373097617319E-2</v>
      </c>
      <c r="U61" s="18">
        <v>19.254200000000001</v>
      </c>
      <c r="X61" s="20" t="s">
        <v>40</v>
      </c>
      <c r="Y61" s="21">
        <v>4756.1570000000002</v>
      </c>
      <c r="Z61" s="22">
        <f t="shared" si="8"/>
        <v>-6.6750529892095775E-2</v>
      </c>
      <c r="AA61" s="23">
        <v>49.247500000000002</v>
      </c>
      <c r="AB61" s="23"/>
      <c r="AC61" s="16" t="e">
        <f>IF(AA61&gt;$AE$1,#REF!-Z61,#REF!)</f>
        <v>#REF!</v>
      </c>
      <c r="AD61" s="2" t="e">
        <f t="shared" si="1"/>
        <v>#REF!</v>
      </c>
    </row>
    <row r="62" spans="1:30" x14ac:dyDescent="0.25">
      <c r="A62" s="1">
        <v>40298</v>
      </c>
      <c r="B62" s="3">
        <v>-0.101906498547</v>
      </c>
      <c r="C62" s="2">
        <f t="shared" si="2"/>
        <v>24.499683982876906</v>
      </c>
      <c r="E62" s="16">
        <f t="shared" si="6"/>
        <v>-6.0258322422075822E-3</v>
      </c>
      <c r="F62" s="2">
        <f t="shared" si="3"/>
        <v>48.091810531894261</v>
      </c>
      <c r="J62" s="1">
        <v>40298</v>
      </c>
      <c r="K62" s="3">
        <v>-8.3273156846400007E-2</v>
      </c>
      <c r="L62" s="2">
        <f t="shared" si="4"/>
        <v>18.607560461248511</v>
      </c>
      <c r="N62" s="16">
        <f t="shared" si="7"/>
        <v>1.260750945839241E-2</v>
      </c>
      <c r="O62" s="2">
        <f t="shared" si="5"/>
        <v>37.04611473794651</v>
      </c>
      <c r="R62" s="17">
        <v>40298</v>
      </c>
      <c r="S62" s="18">
        <v>3067.3649999999998</v>
      </c>
      <c r="T62" s="19">
        <f t="shared" si="0"/>
        <v>-9.5880666304792417E-2</v>
      </c>
      <c r="U62" s="18">
        <v>17.744499999999999</v>
      </c>
      <c r="X62" s="20" t="s">
        <v>41</v>
      </c>
      <c r="Y62" s="21">
        <v>4438.6809999999996</v>
      </c>
      <c r="Z62" s="22">
        <f t="shared" si="8"/>
        <v>-7.5318996792065038E-2</v>
      </c>
      <c r="AA62" s="23">
        <v>46.113100000000003</v>
      </c>
      <c r="AB62" s="23"/>
      <c r="AC62" s="16" t="e">
        <f>IF(AA62&gt;$AE$1,#REF!-Z62,#REF!)</f>
        <v>#REF!</v>
      </c>
      <c r="AD62" s="2" t="e">
        <f t="shared" si="1"/>
        <v>#REF!</v>
      </c>
    </row>
    <row r="63" spans="1:30" x14ac:dyDescent="0.25">
      <c r="A63" s="1">
        <v>40329</v>
      </c>
      <c r="B63" s="3">
        <v>-5.6956121035600001E-2</v>
      </c>
      <c r="C63" s="2">
        <f t="shared" si="2"/>
        <v>22.003006972673901</v>
      </c>
      <c r="E63" s="16">
        <f t="shared" si="6"/>
        <v>1.8836879558645651E-2</v>
      </c>
      <c r="F63" s="2">
        <f t="shared" si="3"/>
        <v>47.802017349405034</v>
      </c>
      <c r="J63" s="1">
        <v>40329</v>
      </c>
      <c r="K63" s="3">
        <v>-5.6799645894899997E-2</v>
      </c>
      <c r="L63" s="2">
        <f t="shared" si="4"/>
        <v>17.058050160430092</v>
      </c>
      <c r="N63" s="16">
        <f t="shared" si="7"/>
        <v>1.8993354699345655E-2</v>
      </c>
      <c r="O63" s="2">
        <f t="shared" si="5"/>
        <v>37.513173979901858</v>
      </c>
      <c r="R63" s="17">
        <v>40329</v>
      </c>
      <c r="S63" s="18">
        <v>2773.2640000000001</v>
      </c>
      <c r="T63" s="19">
        <f t="shared" si="0"/>
        <v>-7.5793000594245652E-2</v>
      </c>
      <c r="U63" s="18">
        <v>16.100200000000001</v>
      </c>
      <c r="X63" s="20" t="s">
        <v>42</v>
      </c>
      <c r="Y63" s="21">
        <v>4104.3639999999996</v>
      </c>
      <c r="Z63" s="22">
        <f t="shared" si="8"/>
        <v>-0.10717860306736919</v>
      </c>
      <c r="AA63" s="23">
        <v>42.705800000000004</v>
      </c>
      <c r="AB63" s="23"/>
      <c r="AC63" s="16" t="e">
        <f>IF(AA63&gt;$AE$1,#REF!-Z63,#REF!)</f>
        <v>#REF!</v>
      </c>
      <c r="AD63" s="2" t="e">
        <f t="shared" si="1"/>
        <v>#REF!</v>
      </c>
    </row>
    <row r="64" spans="1:30" x14ac:dyDescent="0.25">
      <c r="A64" s="1">
        <v>40359</v>
      </c>
      <c r="B64" s="3">
        <v>0.23385417309199999</v>
      </c>
      <c r="C64" s="2">
        <f t="shared" si="2"/>
        <v>20.749801044391138</v>
      </c>
      <c r="E64" s="16">
        <f t="shared" si="6"/>
        <v>0.1145534907072038</v>
      </c>
      <c r="F64" s="2">
        <f t="shared" si="3"/>
        <v>48.702458192876058</v>
      </c>
      <c r="J64" s="1">
        <v>40359</v>
      </c>
      <c r="K64" s="3">
        <v>0.19713668156899999</v>
      </c>
      <c r="L64" s="2">
        <f t="shared" si="4"/>
        <v>16.08915895166022</v>
      </c>
      <c r="N64" s="16">
        <f t="shared" si="7"/>
        <v>7.7835999184203808E-2</v>
      </c>
      <c r="O64" s="2">
        <f t="shared" si="5"/>
        <v>38.2256749992004</v>
      </c>
      <c r="R64" s="17">
        <v>40359</v>
      </c>
      <c r="S64" s="18">
        <v>2563.0700000000002</v>
      </c>
      <c r="T64" s="19">
        <f t="shared" si="0"/>
        <v>0.11930068238479619</v>
      </c>
      <c r="U64" s="18">
        <v>14.043100000000001</v>
      </c>
      <c r="X64" s="20" t="s">
        <v>43</v>
      </c>
      <c r="Y64" s="21">
        <v>3664.4639999999999</v>
      </c>
      <c r="Z64" s="22">
        <f t="shared" si="8"/>
        <v>0.1437225198555642</v>
      </c>
      <c r="AA64" s="23">
        <v>33.567100000000003</v>
      </c>
      <c r="AB64" s="23"/>
      <c r="AC64" s="16" t="e">
        <f>IF(AA64&gt;$AE$1,#REF!-Z64,#REF!)</f>
        <v>#REF!</v>
      </c>
      <c r="AD64" s="2" t="e">
        <f t="shared" si="1"/>
        <v>#REF!</v>
      </c>
    </row>
    <row r="65" spans="1:30" x14ac:dyDescent="0.25">
      <c r="A65" s="1">
        <v>40389</v>
      </c>
      <c r="B65" s="3">
        <v>4.09666195658E-2</v>
      </c>
      <c r="C65" s="2">
        <f t="shared" si="2"/>
        <v>25.602228609450748</v>
      </c>
      <c r="E65" s="16">
        <f t="shared" si="6"/>
        <v>4.09666195658E-2</v>
      </c>
      <c r="F65" s="2">
        <f t="shared" si="3"/>
        <v>54.28149478489167</v>
      </c>
      <c r="J65" s="1">
        <v>40389</v>
      </c>
      <c r="K65" s="3">
        <v>7.7859761003900005E-2</v>
      </c>
      <c r="L65" s="2">
        <f t="shared" si="4"/>
        <v>19.260922356626686</v>
      </c>
      <c r="N65" s="16">
        <f t="shared" si="7"/>
        <v>7.7859761003900005E-2</v>
      </c>
      <c r="O65" s="2">
        <f t="shared" si="5"/>
        <v>41.201008607253797</v>
      </c>
      <c r="R65" s="17">
        <v>40389</v>
      </c>
      <c r="S65" s="18">
        <v>2868.846</v>
      </c>
      <c r="T65" s="19">
        <f t="shared" si="0"/>
        <v>1.1970666951101716E-2</v>
      </c>
      <c r="U65" s="18">
        <v>15.3466</v>
      </c>
      <c r="X65" s="20" t="s">
        <v>44</v>
      </c>
      <c r="Y65" s="21">
        <v>4191.13</v>
      </c>
      <c r="Z65" s="22">
        <f t="shared" si="8"/>
        <v>9.5000393688575546E-2</v>
      </c>
      <c r="AA65" s="23">
        <v>38.729799999999997</v>
      </c>
      <c r="AB65" s="23"/>
      <c r="AC65" s="16" t="e">
        <f>IF(AA65&gt;$AE$1,#REF!-Z65,#REF!)</f>
        <v>#REF!</v>
      </c>
      <c r="AD65" s="2" t="e">
        <f t="shared" si="1"/>
        <v>#REF!</v>
      </c>
    </row>
    <row r="66" spans="1:30" x14ac:dyDescent="0.25">
      <c r="A66" s="1">
        <v>40421</v>
      </c>
      <c r="B66" s="3">
        <v>1.1760465979799999E-2</v>
      </c>
      <c r="C66" s="2">
        <f t="shared" si="2"/>
        <v>26.651065368930759</v>
      </c>
      <c r="E66" s="16">
        <f t="shared" si="6"/>
        <v>1.1760465979799999E-2</v>
      </c>
      <c r="F66" s="2">
        <f t="shared" si="3"/>
        <v>56.505224131207285</v>
      </c>
      <c r="J66" s="1">
        <v>40421</v>
      </c>
      <c r="K66" s="3">
        <v>4.3557143737800001E-2</v>
      </c>
      <c r="L66" s="2">
        <f t="shared" si="4"/>
        <v>20.760573168028316</v>
      </c>
      <c r="N66" s="16">
        <f t="shared" si="7"/>
        <v>4.3557143737800001E-2</v>
      </c>
      <c r="O66" s="2">
        <f t="shared" si="5"/>
        <v>44.408909290534204</v>
      </c>
      <c r="R66" s="17">
        <v>40421</v>
      </c>
      <c r="S66" s="18">
        <v>2903.1880000000001</v>
      </c>
      <c r="T66" s="19">
        <f t="shared" si="0"/>
        <v>1.1155323044873322E-2</v>
      </c>
      <c r="U66" s="18">
        <v>15.1492</v>
      </c>
      <c r="X66" s="20" t="s">
        <v>45</v>
      </c>
      <c r="Y66" s="21">
        <v>4589.2889999999998</v>
      </c>
      <c r="Z66" s="22">
        <f t="shared" si="8"/>
        <v>1.5539662026078507E-2</v>
      </c>
      <c r="AA66" s="23">
        <v>42.503300000000003</v>
      </c>
      <c r="AB66" s="23"/>
      <c r="AC66" s="16" t="e">
        <f>IF(AA66&gt;$AE$1,#REF!-Z66,#REF!)</f>
        <v>#REF!</v>
      </c>
      <c r="AD66" s="2" t="e">
        <f t="shared" si="1"/>
        <v>#REF!</v>
      </c>
    </row>
    <row r="67" spans="1:30" x14ac:dyDescent="0.25">
      <c r="A67" s="1">
        <v>40451</v>
      </c>
      <c r="B67" s="3">
        <v>0.102447552025</v>
      </c>
      <c r="C67" s="2">
        <f t="shared" si="2"/>
        <v>26.964494316527496</v>
      </c>
      <c r="E67" s="16">
        <f t="shared" si="6"/>
        <v>0.102447552025</v>
      </c>
      <c r="F67" s="2">
        <f t="shared" si="3"/>
        <v>57.169751897283327</v>
      </c>
      <c r="J67" s="1">
        <v>40451</v>
      </c>
      <c r="K67" s="3">
        <v>8.12304482952E-2</v>
      </c>
      <c r="L67" s="2">
        <f t="shared" si="4"/>
        <v>21.664844437587238</v>
      </c>
      <c r="N67" s="16">
        <f t="shared" si="7"/>
        <v>8.12304482952E-2</v>
      </c>
      <c r="O67" s="2">
        <f t="shared" si="5"/>
        <v>46.343234535740919</v>
      </c>
      <c r="R67" s="17">
        <v>40451</v>
      </c>
      <c r="S67" s="18">
        <v>2935.5740000000001</v>
      </c>
      <c r="T67" s="19">
        <f t="shared" ref="T67:T125" si="21">S68/S67-1</f>
        <v>0.15138742882993239</v>
      </c>
      <c r="U67" s="18">
        <v>14.3873</v>
      </c>
      <c r="X67" s="20" t="s">
        <v>46</v>
      </c>
      <c r="Y67" s="21">
        <v>4660.6049999999996</v>
      </c>
      <c r="Z67" s="22">
        <f t="shared" si="8"/>
        <v>8.4728699385594936E-2</v>
      </c>
      <c r="AA67" s="23">
        <v>41.863799999999998</v>
      </c>
      <c r="AB67" s="23"/>
      <c r="AC67" s="16" t="e">
        <f>IF(AA67&gt;$AE$1,#REF!-Z67,#REF!)</f>
        <v>#REF!</v>
      </c>
      <c r="AD67" s="2" t="e">
        <f t="shared" ref="AD67:AD123" si="22">AD66*(1+AC67)</f>
        <v>#REF!</v>
      </c>
    </row>
    <row r="68" spans="1:30" x14ac:dyDescent="0.25">
      <c r="A68" s="1">
        <v>40480</v>
      </c>
      <c r="B68" s="3">
        <v>5.4491234008000003E-2</v>
      </c>
      <c r="C68" s="2">
        <f t="shared" ref="C68:C126" si="23">C67*(1+B67)</f>
        <v>29.726940750847767</v>
      </c>
      <c r="E68" s="16">
        <f t="shared" si="6"/>
        <v>5.4491234008000003E-2</v>
      </c>
      <c r="F68" s="2">
        <f t="shared" ref="F68:F126" si="24">F67*(1+E67)</f>
        <v>63.026653029036609</v>
      </c>
      <c r="J68" s="1">
        <v>40480</v>
      </c>
      <c r="K68" s="3">
        <v>4.2494030030300001E-2</v>
      </c>
      <c r="L68" s="2">
        <f t="shared" ref="L68:L126" si="25">L67*(1+K67)</f>
        <v>23.424689463498218</v>
      </c>
      <c r="N68" s="16">
        <f t="shared" si="7"/>
        <v>4.2494030030300001E-2</v>
      </c>
      <c r="O68" s="2">
        <f t="shared" ref="O68:O126" si="26">O67*(1+N67)</f>
        <v>50.107716252528746</v>
      </c>
      <c r="R68" s="17">
        <v>40480</v>
      </c>
      <c r="S68" s="18">
        <v>3379.9830000000002</v>
      </c>
      <c r="T68" s="19">
        <f t="shared" si="21"/>
        <v>-7.1893261001608644E-2</v>
      </c>
      <c r="U68" s="18">
        <v>16.3888</v>
      </c>
      <c r="X68" s="20" t="s">
        <v>47</v>
      </c>
      <c r="Y68" s="21">
        <v>5055.4920000000002</v>
      </c>
      <c r="Z68" s="22">
        <f t="shared" si="8"/>
        <v>1.0955016841090799E-2</v>
      </c>
      <c r="AA68" s="23">
        <v>45.372300000000003</v>
      </c>
      <c r="AB68" s="23"/>
      <c r="AC68" s="16" t="e">
        <f>IF(AA68&gt;$AE$1,#REF!-Z68,#REF!)</f>
        <v>#REF!</v>
      </c>
      <c r="AD68" s="2" t="e">
        <f t="shared" si="22"/>
        <v>#REF!</v>
      </c>
    </row>
    <row r="69" spans="1:30" x14ac:dyDescent="0.25">
      <c r="A69" s="1">
        <v>40512</v>
      </c>
      <c r="B69" s="3">
        <v>3.41350771328E-2</v>
      </c>
      <c r="C69" s="2">
        <f t="shared" si="23"/>
        <v>31.34679843564416</v>
      </c>
      <c r="E69" s="16">
        <f t="shared" ref="E69:E125" si="27">IF(T67+T68&lt;0,B69-T69,B69)</f>
        <v>3.41350771328E-2</v>
      </c>
      <c r="F69" s="2">
        <f t="shared" si="24"/>
        <v>66.461053127982865</v>
      </c>
      <c r="J69" s="1">
        <v>40512</v>
      </c>
      <c r="K69" s="3">
        <v>-1.0471078468E-2</v>
      </c>
      <c r="L69" s="2">
        <f t="shared" si="25"/>
        <v>24.420098921010563</v>
      </c>
      <c r="N69" s="16">
        <f t="shared" ref="N69:N125" si="28">IF(T67+T68&lt;0,K69-T69,K69)</f>
        <v>-1.0471078468E-2</v>
      </c>
      <c r="O69" s="2">
        <f t="shared" si="26"/>
        <v>52.236995051713457</v>
      </c>
      <c r="R69" s="17">
        <v>40512</v>
      </c>
      <c r="S69" s="18">
        <v>3136.9850000000001</v>
      </c>
      <c r="T69" s="19">
        <f t="shared" si="21"/>
        <v>-2.7810142541325744E-3</v>
      </c>
      <c r="U69" s="18">
        <v>15.4064</v>
      </c>
      <c r="X69" s="20" t="s">
        <v>48</v>
      </c>
      <c r="Y69" s="21">
        <v>5110.875</v>
      </c>
      <c r="Z69" s="22">
        <f t="shared" si="8"/>
        <v>-3.4076161127008515E-2</v>
      </c>
      <c r="AA69" s="23">
        <v>45.877499999999998</v>
      </c>
      <c r="AB69" s="23"/>
      <c r="AC69" s="16" t="e">
        <f>IF(AA69&gt;$AE$1,#REF!-Z69,#REF!)</f>
        <v>#REF!</v>
      </c>
      <c r="AD69" s="2" t="e">
        <f t="shared" si="22"/>
        <v>#REF!</v>
      </c>
    </row>
    <row r="70" spans="1:30" x14ac:dyDescent="0.25">
      <c r="A70" s="1">
        <v>40543</v>
      </c>
      <c r="B70" s="3">
        <v>-9.1736896305899998E-2</v>
      </c>
      <c r="C70" s="2">
        <f t="shared" si="23"/>
        <v>32.416823818111205</v>
      </c>
      <c r="D70" s="3">
        <f t="shared" ref="D70" si="29">C70/C58-1</f>
        <v>0.37024655682054441</v>
      </c>
      <c r="E70" s="16">
        <f t="shared" si="27"/>
        <v>-7.5193199983885864E-2</v>
      </c>
      <c r="F70" s="2">
        <f t="shared" si="24"/>
        <v>68.729706302833677</v>
      </c>
      <c r="G70" s="3">
        <f t="shared" ref="G70" si="30">F70/F58-1</f>
        <v>0.4222000663444565</v>
      </c>
      <c r="J70" s="1">
        <v>40543</v>
      </c>
      <c r="K70" s="3">
        <v>-5.4289372083100002E-2</v>
      </c>
      <c r="L70" s="2">
        <f t="shared" si="25"/>
        <v>24.164394149012338</v>
      </c>
      <c r="M70" s="3">
        <f t="shared" ref="M70" si="31">L70/L58-1</f>
        <v>0.34481025320025216</v>
      </c>
      <c r="N70" s="16">
        <f t="shared" si="28"/>
        <v>-3.7745675761085867E-2</v>
      </c>
      <c r="O70" s="2">
        <f t="shared" si="26"/>
        <v>51.690017377594437</v>
      </c>
      <c r="P70" s="3">
        <f t="shared" ref="P70" si="32">O70/O58-1</f>
        <v>0.38681010618128187</v>
      </c>
      <c r="R70" s="17">
        <v>40543</v>
      </c>
      <c r="S70" s="18">
        <v>3128.261</v>
      </c>
      <c r="T70" s="19">
        <f t="shared" si="21"/>
        <v>-1.6543696322014134E-2</v>
      </c>
      <c r="U70" s="18">
        <v>14.1805</v>
      </c>
      <c r="X70" s="20" t="s">
        <v>49</v>
      </c>
      <c r="Y70" s="21">
        <v>4936.7160000000003</v>
      </c>
      <c r="Z70" s="22">
        <f t="shared" si="8"/>
        <v>-6.600663274938251E-2</v>
      </c>
      <c r="AA70" s="23">
        <v>41.200800000000001</v>
      </c>
      <c r="AB70" s="23"/>
      <c r="AC70" s="16" t="e">
        <f>IF(AA70&gt;$AE$1,#REF!-Z70,#REF!)</f>
        <v>#REF!</v>
      </c>
      <c r="AD70" s="2" t="e">
        <f t="shared" si="22"/>
        <v>#REF!</v>
      </c>
    </row>
    <row r="71" spans="1:30" x14ac:dyDescent="0.25">
      <c r="A71" s="1">
        <v>40574</v>
      </c>
      <c r="B71" s="3">
        <v>8.6964165945499994E-2</v>
      </c>
      <c r="C71" s="2">
        <f t="shared" si="23"/>
        <v>29.443005012942507</v>
      </c>
      <c r="E71" s="16">
        <f t="shared" si="27"/>
        <v>3.3965441417561137E-2</v>
      </c>
      <c r="F71" s="2">
        <f t="shared" si="24"/>
        <v>63.561699751970963</v>
      </c>
      <c r="J71" s="1">
        <v>40574</v>
      </c>
      <c r="K71" s="3">
        <v>8.9997394059300004E-2</v>
      </c>
      <c r="L71" s="2">
        <f t="shared" si="25"/>
        <v>22.852524363893924</v>
      </c>
      <c r="N71" s="16">
        <f t="shared" si="28"/>
        <v>3.6998669531361147E-2</v>
      </c>
      <c r="O71" s="2">
        <f t="shared" si="26"/>
        <v>49.73894274157486</v>
      </c>
      <c r="R71" s="17">
        <v>40574</v>
      </c>
      <c r="S71" s="18">
        <v>3076.5079999999998</v>
      </c>
      <c r="T71" s="19">
        <f t="shared" si="21"/>
        <v>5.2998724527938856E-2</v>
      </c>
      <c r="U71" s="18">
        <v>14.478300000000001</v>
      </c>
      <c r="X71" s="20" t="s">
        <v>50</v>
      </c>
      <c r="Y71" s="21">
        <v>4610.8599999999997</v>
      </c>
      <c r="Z71" s="22">
        <f t="shared" si="8"/>
        <v>0.10504504582659201</v>
      </c>
      <c r="AA71" s="23">
        <v>37.703000000000003</v>
      </c>
      <c r="AB71" s="23"/>
      <c r="AC71" s="16" t="e">
        <f>IF(AA71&gt;$AE$1,#REF!-Z71,#REF!)</f>
        <v>#REF!</v>
      </c>
      <c r="AD71" s="2" t="e">
        <f t="shared" si="22"/>
        <v>#REF!</v>
      </c>
    </row>
    <row r="72" spans="1:30" x14ac:dyDescent="0.25">
      <c r="A72" s="1">
        <v>40602</v>
      </c>
      <c r="B72" s="3">
        <v>-2.9635528372400001E-2</v>
      </c>
      <c r="C72" s="2">
        <f t="shared" si="23"/>
        <v>32.003491386822226</v>
      </c>
      <c r="E72" s="16">
        <f t="shared" si="27"/>
        <v>-2.9635528372400001E-2</v>
      </c>
      <c r="F72" s="2">
        <f t="shared" si="24"/>
        <v>65.72060094129715</v>
      </c>
      <c r="J72" s="1">
        <v>40602</v>
      </c>
      <c r="K72" s="3">
        <v>2.1737511550400001E-2</v>
      </c>
      <c r="L72" s="2">
        <f t="shared" si="25"/>
        <v>24.909192004321039</v>
      </c>
      <c r="N72" s="16">
        <f t="shared" si="28"/>
        <v>2.1737511550400001E-2</v>
      </c>
      <c r="O72" s="2">
        <f t="shared" si="26"/>
        <v>51.579217446909681</v>
      </c>
      <c r="R72" s="17">
        <v>40602</v>
      </c>
      <c r="S72" s="18">
        <v>3239.5590000000002</v>
      </c>
      <c r="T72" s="19">
        <f t="shared" si="21"/>
        <v>-5.0225972115340856E-3</v>
      </c>
      <c r="U72" s="18">
        <v>14.933999999999999</v>
      </c>
      <c r="X72" s="20" t="s">
        <v>51</v>
      </c>
      <c r="Y72" s="21">
        <v>5095.2079999999996</v>
      </c>
      <c r="Z72" s="22">
        <f t="shared" si="8"/>
        <v>-1.8606894949136442E-2</v>
      </c>
      <c r="AA72" s="23">
        <v>41.704099999999997</v>
      </c>
      <c r="AB72" s="23"/>
      <c r="AC72" s="16" t="e">
        <f>IF(AA72&gt;$AE$1,#REF!-Z72,#REF!)</f>
        <v>#REF!</v>
      </c>
      <c r="AD72" s="2" t="e">
        <f t="shared" si="22"/>
        <v>#REF!</v>
      </c>
    </row>
    <row r="73" spans="1:30" x14ac:dyDescent="0.25">
      <c r="A73" s="1">
        <v>40633</v>
      </c>
      <c r="B73" s="3">
        <v>-8.9695583291399997E-2</v>
      </c>
      <c r="C73" s="2">
        <f t="shared" si="23"/>
        <v>31.055051009812196</v>
      </c>
      <c r="E73" s="16">
        <f t="shared" si="27"/>
        <v>-8.9695583291399997E-2</v>
      </c>
      <c r="F73" s="2">
        <f t="shared" si="24"/>
        <v>63.772936207450158</v>
      </c>
      <c r="J73" s="1">
        <v>40633</v>
      </c>
      <c r="K73" s="3">
        <v>-6.7656762085699998E-2</v>
      </c>
      <c r="L73" s="2">
        <f t="shared" si="25"/>
        <v>25.450655853226095</v>
      </c>
      <c r="N73" s="16">
        <f t="shared" si="28"/>
        <v>-6.7656762085699998E-2</v>
      </c>
      <c r="O73" s="2">
        <f t="shared" si="26"/>
        <v>52.700421281922466</v>
      </c>
      <c r="R73" s="17">
        <v>40633</v>
      </c>
      <c r="S73" s="18">
        <v>3223.288</v>
      </c>
      <c r="T73" s="19">
        <f t="shared" si="21"/>
        <v>-9.4825532189490858E-3</v>
      </c>
      <c r="U73" s="18">
        <v>14.267099999999999</v>
      </c>
      <c r="X73" s="20" t="s">
        <v>52</v>
      </c>
      <c r="Y73" s="21">
        <v>5000.402</v>
      </c>
      <c r="Z73" s="22">
        <f t="shared" si="8"/>
        <v>-3.2704570552527588E-2</v>
      </c>
      <c r="AA73" s="23">
        <v>39.090800000000002</v>
      </c>
      <c r="AB73" s="23"/>
      <c r="AC73" s="16" t="e">
        <f>IF(AA73&gt;$AE$1,#REF!-Z73,#REF!)</f>
        <v>#REF!</v>
      </c>
      <c r="AD73" s="2" t="e">
        <f t="shared" si="22"/>
        <v>#REF!</v>
      </c>
    </row>
    <row r="74" spans="1:30" x14ac:dyDescent="0.25">
      <c r="A74" s="1">
        <v>40662</v>
      </c>
      <c r="B74" s="3">
        <v>-6.5608653588799998E-2</v>
      </c>
      <c r="C74" s="2">
        <f t="shared" si="23"/>
        <v>28.269550095342911</v>
      </c>
      <c r="E74" s="16">
        <f t="shared" si="27"/>
        <v>-5.7328046661092869E-3</v>
      </c>
      <c r="F74" s="2">
        <f t="shared" si="24"/>
        <v>58.052785496117671</v>
      </c>
      <c r="J74" s="1">
        <v>40662</v>
      </c>
      <c r="K74" s="3">
        <v>-6.1214463097000002E-2</v>
      </c>
      <c r="L74" s="2">
        <f t="shared" si="25"/>
        <v>23.728746885239349</v>
      </c>
      <c r="N74" s="16">
        <f t="shared" si="28"/>
        <v>-1.3386141743092911E-3</v>
      </c>
      <c r="O74" s="2">
        <f t="shared" si="26"/>
        <v>49.134881417435274</v>
      </c>
      <c r="R74" s="17">
        <v>40662</v>
      </c>
      <c r="S74" s="18">
        <v>3192.723</v>
      </c>
      <c r="T74" s="19">
        <f t="shared" si="21"/>
        <v>-5.9875848922690711E-2</v>
      </c>
      <c r="U74" s="18">
        <v>14.262700000000001</v>
      </c>
      <c r="X74" s="20" t="s">
        <v>53</v>
      </c>
      <c r="Y74" s="21">
        <v>4836.866</v>
      </c>
      <c r="Z74" s="22">
        <f t="shared" si="8"/>
        <v>-8.1166193150688931E-2</v>
      </c>
      <c r="AA74" s="23">
        <v>37.9208</v>
      </c>
      <c r="AB74" s="23"/>
      <c r="AC74" s="16" t="e">
        <f>IF(AA74&gt;$AE$1,#REF!-Z74,#REF!)</f>
        <v>#REF!</v>
      </c>
      <c r="AD74" s="2" t="e">
        <f t="shared" si="22"/>
        <v>#REF!</v>
      </c>
    </row>
    <row r="75" spans="1:30" x14ac:dyDescent="0.25">
      <c r="A75" s="1">
        <v>40694</v>
      </c>
      <c r="B75" s="3">
        <v>2.08455917102E-2</v>
      </c>
      <c r="C75" s="2">
        <f t="shared" si="23"/>
        <v>26.414822976026329</v>
      </c>
      <c r="E75" s="16">
        <f t="shared" si="27"/>
        <v>6.6752747146150912E-3</v>
      </c>
      <c r="F75" s="2">
        <f t="shared" si="24"/>
        <v>57.71998021654489</v>
      </c>
      <c r="J75" s="1">
        <v>40694</v>
      </c>
      <c r="K75" s="3">
        <v>2.5416660277999999E-2</v>
      </c>
      <c r="L75" s="2">
        <f t="shared" si="25"/>
        <v>22.276204384694811</v>
      </c>
      <c r="N75" s="16">
        <f t="shared" si="28"/>
        <v>1.124634328241509E-2</v>
      </c>
      <c r="O75" s="2">
        <f t="shared" si="26"/>
        <v>49.069108768716887</v>
      </c>
      <c r="R75" s="17">
        <v>40694</v>
      </c>
      <c r="S75" s="18">
        <v>3001.556</v>
      </c>
      <c r="T75" s="19">
        <f t="shared" si="21"/>
        <v>1.4170316995584908E-2</v>
      </c>
      <c r="U75" s="18">
        <v>13.521000000000001</v>
      </c>
      <c r="X75" s="20" t="s">
        <v>54</v>
      </c>
      <c r="Y75" s="21">
        <v>4444.2759999999998</v>
      </c>
      <c r="Z75" s="22">
        <f t="shared" si="8"/>
        <v>3.0388751733690818E-2</v>
      </c>
      <c r="AA75" s="23">
        <v>34.897199999999998</v>
      </c>
      <c r="AB75" s="23"/>
      <c r="AC75" s="16" t="e">
        <f>IF(AA75&gt;$AE$1,#REF!-Z75,#REF!)</f>
        <v>#REF!</v>
      </c>
      <c r="AD75" s="2" t="e">
        <f t="shared" si="22"/>
        <v>#REF!</v>
      </c>
    </row>
    <row r="76" spans="1:30" x14ac:dyDescent="0.25">
      <c r="A76" s="1">
        <v>40724</v>
      </c>
      <c r="B76" s="3">
        <v>7.2293530930900005E-2</v>
      </c>
      <c r="C76" s="2">
        <f t="shared" si="23"/>
        <v>26.965455590881781</v>
      </c>
      <c r="E76" s="16">
        <f t="shared" si="27"/>
        <v>9.5949212482917587E-2</v>
      </c>
      <c r="F76" s="2">
        <f t="shared" si="24"/>
        <v>58.10527694101247</v>
      </c>
      <c r="J76" s="1">
        <v>40724</v>
      </c>
      <c r="K76" s="3">
        <v>4.9446677901399998E-2</v>
      </c>
      <c r="L76" s="2">
        <f t="shared" si="25"/>
        <v>22.842391103823893</v>
      </c>
      <c r="N76" s="16">
        <f t="shared" si="28"/>
        <v>7.3102359453417587E-2</v>
      </c>
      <c r="O76" s="2">
        <f t="shared" si="26"/>
        <v>49.620956810492039</v>
      </c>
      <c r="R76" s="17">
        <v>40724</v>
      </c>
      <c r="S76" s="18">
        <v>3044.0889999999999</v>
      </c>
      <c r="T76" s="19">
        <f t="shared" si="21"/>
        <v>-2.3655681552017582E-2</v>
      </c>
      <c r="U76" s="18">
        <v>12.8788</v>
      </c>
      <c r="X76" s="20" t="s">
        <v>55</v>
      </c>
      <c r="Y76" s="21">
        <v>4579.3320000000003</v>
      </c>
      <c r="Z76" s="22">
        <f t="shared" si="8"/>
        <v>1.0697630134700731E-2</v>
      </c>
      <c r="AA76" s="23">
        <v>34.161499999999997</v>
      </c>
      <c r="AB76" s="23"/>
      <c r="AC76" s="16" t="e">
        <f>IF(AA76&gt;$AE$1,#REF!-Z76,#REF!)</f>
        <v>#REF!</v>
      </c>
      <c r="AD76" s="2" t="e">
        <f t="shared" si="22"/>
        <v>#REF!</v>
      </c>
    </row>
    <row r="77" spans="1:30" x14ac:dyDescent="0.25">
      <c r="A77" s="1">
        <v>40753</v>
      </c>
      <c r="B77" s="3">
        <v>3.87489347858E-2</v>
      </c>
      <c r="C77" s="2">
        <f t="shared" si="23"/>
        <v>28.914883588707006</v>
      </c>
      <c r="E77" s="16">
        <f t="shared" si="27"/>
        <v>8.0908985040184289E-2</v>
      </c>
      <c r="F77" s="2">
        <f t="shared" si="24"/>
        <v>63.680432504604447</v>
      </c>
      <c r="J77" s="1">
        <v>40753</v>
      </c>
      <c r="K77" s="3">
        <v>1.2970672430800001E-2</v>
      </c>
      <c r="L77" s="2">
        <f t="shared" si="25"/>
        <v>23.971871459232478</v>
      </c>
      <c r="N77" s="16">
        <f t="shared" si="28"/>
        <v>5.5130722685184298E-2</v>
      </c>
      <c r="O77" s="2">
        <f t="shared" si="26"/>
        <v>53.248365831675144</v>
      </c>
      <c r="R77" s="17">
        <v>40753</v>
      </c>
      <c r="S77" s="18">
        <v>2972.0790000000002</v>
      </c>
      <c r="T77" s="19">
        <f t="shared" si="21"/>
        <v>-4.2160050254384296E-2</v>
      </c>
      <c r="U77" s="18">
        <v>12.725300000000001</v>
      </c>
      <c r="X77" s="20" t="s">
        <v>56</v>
      </c>
      <c r="Y77" s="21">
        <v>4628.32</v>
      </c>
      <c r="Z77" s="22">
        <f t="shared" si="8"/>
        <v>-4.2733000311128047E-2</v>
      </c>
      <c r="AA77" s="23">
        <v>33.837000000000003</v>
      </c>
      <c r="AB77" s="23"/>
      <c r="AC77" s="16" t="e">
        <f>IF(AA77&gt;$AE$1,#REF!-Z77,#REF!)</f>
        <v>#REF!</v>
      </c>
      <c r="AD77" s="2" t="e">
        <f t="shared" si="22"/>
        <v>#REF!</v>
      </c>
    </row>
    <row r="78" spans="1:30" x14ac:dyDescent="0.25">
      <c r="A78" s="1">
        <v>40786</v>
      </c>
      <c r="B78" s="3">
        <v>-8.2948062675699999E-2</v>
      </c>
      <c r="C78" s="2">
        <f t="shared" si="23"/>
        <v>30.035304527224817</v>
      </c>
      <c r="E78" s="16">
        <f t="shared" si="27"/>
        <v>1.0288988641298555E-2</v>
      </c>
      <c r="F78" s="2">
        <f t="shared" si="24"/>
        <v>68.83275166547196</v>
      </c>
      <c r="J78" s="1">
        <v>40786</v>
      </c>
      <c r="K78" s="3">
        <v>-7.6501151538600001E-2</v>
      </c>
      <c r="L78" s="2">
        <f t="shared" si="25"/>
        <v>24.282802751483427</v>
      </c>
      <c r="N78" s="16">
        <f t="shared" si="28"/>
        <v>1.6735899778398552E-2</v>
      </c>
      <c r="O78" s="2">
        <f t="shared" si="26"/>
        <v>56.183986721780471</v>
      </c>
      <c r="R78" s="17">
        <v>40786</v>
      </c>
      <c r="S78" s="18">
        <v>2846.7759999999998</v>
      </c>
      <c r="T78" s="19">
        <f t="shared" si="21"/>
        <v>-9.3237051316998554E-2</v>
      </c>
      <c r="U78" s="18">
        <v>12.1591</v>
      </c>
      <c r="X78" s="20" t="s">
        <v>57</v>
      </c>
      <c r="Y78" s="21">
        <v>4430.5379999999996</v>
      </c>
      <c r="Z78" s="22">
        <f t="shared" si="8"/>
        <v>-0.12948991747729049</v>
      </c>
      <c r="AA78" s="23">
        <v>32.448300000000003</v>
      </c>
      <c r="AB78" s="23"/>
      <c r="AC78" s="16" t="e">
        <f>IF(AA78&gt;$AE$1,#REF!-Z78,#REF!)</f>
        <v>#REF!</v>
      </c>
      <c r="AD78" s="2" t="e">
        <f t="shared" si="22"/>
        <v>#REF!</v>
      </c>
    </row>
    <row r="79" spans="1:30" x14ac:dyDescent="0.25">
      <c r="A79" s="1">
        <v>40816</v>
      </c>
      <c r="B79" s="3">
        <v>7.0897995269499997E-2</v>
      </c>
      <c r="C79" s="2">
        <f t="shared" si="23"/>
        <v>27.543934204816836</v>
      </c>
      <c r="E79" s="16">
        <f t="shared" si="27"/>
        <v>2.675211971828681E-2</v>
      </c>
      <c r="F79" s="2">
        <f t="shared" si="24"/>
        <v>69.540971065507321</v>
      </c>
      <c r="J79" s="1">
        <v>40816</v>
      </c>
      <c r="K79" s="3">
        <v>5.17155392347E-2</v>
      </c>
      <c r="L79" s="2">
        <f t="shared" si="25"/>
        <v>22.425140378410259</v>
      </c>
      <c r="N79" s="16">
        <f t="shared" si="28"/>
        <v>7.5696636834868131E-3</v>
      </c>
      <c r="O79" s="2">
        <f t="shared" si="26"/>
        <v>57.124276292707066</v>
      </c>
      <c r="R79" s="17">
        <v>40816</v>
      </c>
      <c r="S79" s="18">
        <v>2581.3510000000001</v>
      </c>
      <c r="T79" s="19">
        <f t="shared" si="21"/>
        <v>4.4145875551213187E-2</v>
      </c>
      <c r="U79" s="18">
        <v>10.960800000000001</v>
      </c>
      <c r="X79" s="20" t="s">
        <v>58</v>
      </c>
      <c r="Y79" s="21">
        <v>3856.828</v>
      </c>
      <c r="Z79" s="22">
        <f t="shared" si="8"/>
        <v>3.6956275986380543E-2</v>
      </c>
      <c r="AA79" s="23">
        <v>28.0733</v>
      </c>
      <c r="AB79" s="23"/>
      <c r="AC79" s="16" t="e">
        <f>IF(AA79&gt;$AE$1,#REF!-Z79,#REF!)</f>
        <v>#REF!</v>
      </c>
      <c r="AD79" s="2" t="e">
        <f t="shared" si="22"/>
        <v>#REF!</v>
      </c>
    </row>
    <row r="80" spans="1:30" x14ac:dyDescent="0.25">
      <c r="A80" s="1">
        <v>40847</v>
      </c>
      <c r="B80" s="3">
        <v>1.42773323843E-2</v>
      </c>
      <c r="C80" s="2">
        <f t="shared" si="23"/>
        <v>29.496743921773355</v>
      </c>
      <c r="E80" s="16">
        <f t="shared" si="27"/>
        <v>7.8754959608211703E-2</v>
      </c>
      <c r="F80" s="2">
        <f t="shared" si="24"/>
        <v>71.401339448777691</v>
      </c>
      <c r="J80" s="1">
        <v>40847</v>
      </c>
      <c r="K80" s="3">
        <v>9.6022235378299993E-3</v>
      </c>
      <c r="L80" s="2">
        <f t="shared" si="25"/>
        <v>23.58486860549359</v>
      </c>
      <c r="N80" s="16">
        <f t="shared" si="28"/>
        <v>7.40798507617417E-2</v>
      </c>
      <c r="O80" s="2">
        <f t="shared" si="26"/>
        <v>57.556687852405432</v>
      </c>
      <c r="R80" s="17">
        <v>40847</v>
      </c>
      <c r="S80" s="18">
        <v>2695.3069999999998</v>
      </c>
      <c r="T80" s="19">
        <f t="shared" si="21"/>
        <v>-6.4477627223911704E-2</v>
      </c>
      <c r="U80" s="18">
        <v>11.501099999999999</v>
      </c>
      <c r="X80" s="20" t="s">
        <v>59</v>
      </c>
      <c r="Y80" s="21">
        <v>3999.3620000000001</v>
      </c>
      <c r="Z80" s="22">
        <f t="shared" si="8"/>
        <v>-4.4862155513804472E-2</v>
      </c>
      <c r="AA80" s="23">
        <v>29.211300000000001</v>
      </c>
      <c r="AB80" s="23"/>
      <c r="AC80" s="16" t="e">
        <f>IF(AA80&gt;$AE$1,#REF!-Z80,#REF!)</f>
        <v>#REF!</v>
      </c>
      <c r="AD80" s="2" t="e">
        <f t="shared" si="22"/>
        <v>#REF!</v>
      </c>
    </row>
    <row r="81" spans="1:30" x14ac:dyDescent="0.25">
      <c r="A81" s="1">
        <v>40877</v>
      </c>
      <c r="B81" s="3">
        <v>-0.189678763523</v>
      </c>
      <c r="C81" s="2">
        <f t="shared" si="23"/>
        <v>29.917878738999093</v>
      </c>
      <c r="E81" s="16">
        <f t="shared" si="27"/>
        <v>-0.11996763690096263</v>
      </c>
      <c r="F81" s="2">
        <f t="shared" si="24"/>
        <v>77.024549053038399</v>
      </c>
      <c r="J81" s="1">
        <v>40877</v>
      </c>
      <c r="K81" s="3">
        <v>-0.20806305650199999</v>
      </c>
      <c r="L81" s="2">
        <f t="shared" si="25"/>
        <v>23.811335785953887</v>
      </c>
      <c r="N81" s="16">
        <f t="shared" si="28"/>
        <v>-0.13835192987996262</v>
      </c>
      <c r="O81" s="2">
        <f t="shared" si="26"/>
        <v>61.82047869885178</v>
      </c>
      <c r="R81" s="17">
        <v>40877</v>
      </c>
      <c r="S81" s="18">
        <v>2521.52</v>
      </c>
      <c r="T81" s="19">
        <f t="shared" si="21"/>
        <v>-6.9711126622037378E-2</v>
      </c>
      <c r="U81" s="18">
        <v>10.898199999999999</v>
      </c>
      <c r="X81" s="20" t="s">
        <v>60</v>
      </c>
      <c r="Y81" s="21">
        <v>3819.942</v>
      </c>
      <c r="Z81" s="22">
        <f t="shared" si="8"/>
        <v>-0.14481031387387555</v>
      </c>
      <c r="AA81" s="23">
        <v>27.906600000000001</v>
      </c>
      <c r="AB81" s="23"/>
      <c r="AC81" s="16" t="e">
        <f>IF(AA81&gt;$AE$1,#REF!-Z81,#REF!)</f>
        <v>#REF!</v>
      </c>
      <c r="AD81" s="2" t="e">
        <f t="shared" si="22"/>
        <v>#REF!</v>
      </c>
    </row>
    <row r="82" spans="1:30" x14ac:dyDescent="0.25">
      <c r="A82" s="1">
        <v>40907</v>
      </c>
      <c r="B82" s="3">
        <v>-3.1599186779799997E-2</v>
      </c>
      <c r="C82" s="2">
        <f t="shared" si="23"/>
        <v>24.243092492554695</v>
      </c>
      <c r="D82" s="3">
        <f t="shared" ref="D82" si="33">C82/C70-1</f>
        <v>-0.25214473112538138</v>
      </c>
      <c r="E82" s="16">
        <f t="shared" si="27"/>
        <v>-8.2123924794466507E-2</v>
      </c>
      <c r="F82" s="2">
        <f t="shared" si="24"/>
        <v>67.784095919783113</v>
      </c>
      <c r="G82" s="3">
        <f t="shared" ref="G82" si="34">F82/F70-1</f>
        <v>-1.3758394061572976E-2</v>
      </c>
      <c r="J82" s="1">
        <v>40907</v>
      </c>
      <c r="K82" s="3">
        <v>-2.0285198467700001E-2</v>
      </c>
      <c r="L82" s="2">
        <f t="shared" si="25"/>
        <v>18.857076482932868</v>
      </c>
      <c r="M82" s="3">
        <f t="shared" ref="M82" si="35">L82/L70-1</f>
        <v>-0.21963379811433814</v>
      </c>
      <c r="N82" s="16">
        <f t="shared" si="28"/>
        <v>-7.0809936482366498E-2</v>
      </c>
      <c r="O82" s="2">
        <f t="shared" si="26"/>
        <v>53.26749616476252</v>
      </c>
      <c r="P82" s="3">
        <f t="shared" ref="P82" si="36">O82/O70-1</f>
        <v>3.0518054881750967E-2</v>
      </c>
      <c r="R82" s="17">
        <v>40907</v>
      </c>
      <c r="S82" s="18">
        <v>2345.7420000000002</v>
      </c>
      <c r="T82" s="19">
        <f t="shared" si="21"/>
        <v>5.0524738014666504E-2</v>
      </c>
      <c r="U82" s="18">
        <v>10.408899999999999</v>
      </c>
      <c r="X82" s="20" t="s">
        <v>61</v>
      </c>
      <c r="Y82" s="21">
        <v>3266.7750000000001</v>
      </c>
      <c r="Z82" s="22">
        <f t="shared" si="8"/>
        <v>8.4851267687551333E-3</v>
      </c>
      <c r="AA82" s="23">
        <v>23.812100000000001</v>
      </c>
      <c r="AB82" s="23"/>
      <c r="AC82" s="16" t="e">
        <f>IF(AA82&gt;$AE$1,#REF!-Z82,#REF!)</f>
        <v>#REF!</v>
      </c>
      <c r="AD82" s="2" t="e">
        <f t="shared" si="22"/>
        <v>#REF!</v>
      </c>
    </row>
    <row r="83" spans="1:30" x14ac:dyDescent="0.25">
      <c r="A83" s="1">
        <v>40939</v>
      </c>
      <c r="B83" s="3">
        <v>0.18252186807000001</v>
      </c>
      <c r="C83" s="2">
        <f t="shared" si="23"/>
        <v>23.477030484762491</v>
      </c>
      <c r="E83" s="16">
        <f t="shared" si="27"/>
        <v>0.11358311972364052</v>
      </c>
      <c r="F83" s="2">
        <f t="shared" si="24"/>
        <v>62.217399924205942</v>
      </c>
      <c r="J83" s="1">
        <v>40939</v>
      </c>
      <c r="K83" s="3">
        <v>0.14503103004599999</v>
      </c>
      <c r="L83" s="2">
        <f t="shared" si="25"/>
        <v>18.474556943955974</v>
      </c>
      <c r="N83" s="16">
        <f t="shared" si="28"/>
        <v>7.6092281699640496E-2</v>
      </c>
      <c r="O83" s="2">
        <f t="shared" si="26"/>
        <v>49.495628144760985</v>
      </c>
      <c r="R83" s="17">
        <v>40939</v>
      </c>
      <c r="S83" s="18">
        <v>2464.2600000000002</v>
      </c>
      <c r="T83" s="19">
        <f t="shared" si="21"/>
        <v>6.8938748346359491E-2</v>
      </c>
      <c r="U83" s="18">
        <v>11.0784</v>
      </c>
      <c r="X83" s="20" t="s">
        <v>62</v>
      </c>
      <c r="Y83" s="21">
        <v>3294.4940000000001</v>
      </c>
      <c r="Z83" s="22">
        <f t="shared" si="8"/>
        <v>0.12191553543579063</v>
      </c>
      <c r="AA83" s="23">
        <v>24.996200000000002</v>
      </c>
      <c r="AB83" s="23"/>
      <c r="AC83" s="16" t="e">
        <f>IF(AA83&gt;$AE$1,#REF!-Z83,#REF!)</f>
        <v>#REF!</v>
      </c>
      <c r="AD83" s="2" t="e">
        <f t="shared" si="22"/>
        <v>#REF!</v>
      </c>
    </row>
    <row r="84" spans="1:30" x14ac:dyDescent="0.25">
      <c r="A84" s="1">
        <v>40968</v>
      </c>
      <c r="B84" s="3">
        <v>-8.0706168842099996E-2</v>
      </c>
      <c r="C84" s="2">
        <f t="shared" si="23"/>
        <v>27.76210194557768</v>
      </c>
      <c r="E84" s="16">
        <f t="shared" si="27"/>
        <v>-8.0706168842099996E-2</v>
      </c>
      <c r="F84" s="2">
        <f t="shared" si="24"/>
        <v>69.284246308690655</v>
      </c>
      <c r="J84" s="1">
        <v>40968</v>
      </c>
      <c r="K84" s="3">
        <v>-3.5336582959400002E-2</v>
      </c>
      <c r="L84" s="2">
        <f t="shared" si="25"/>
        <v>21.153940967181391</v>
      </c>
      <c r="N84" s="16">
        <f t="shared" si="28"/>
        <v>-3.5336582959400002E-2</v>
      </c>
      <c r="O84" s="2">
        <f t="shared" si="26"/>
        <v>53.261863424452798</v>
      </c>
      <c r="R84" s="17">
        <v>40968</v>
      </c>
      <c r="S84" s="18">
        <v>2634.143</v>
      </c>
      <c r="T84" s="19">
        <f t="shared" si="21"/>
        <v>-6.8046419651476842E-2</v>
      </c>
      <c r="U84" s="18">
        <v>11.6332</v>
      </c>
      <c r="X84" s="20" t="s">
        <v>63</v>
      </c>
      <c r="Y84" s="21">
        <v>3696.1439999999998</v>
      </c>
      <c r="Z84" s="22">
        <f t="shared" si="8"/>
        <v>-7.5561991091256067E-2</v>
      </c>
      <c r="AA84" s="23">
        <v>28.008400000000002</v>
      </c>
      <c r="AB84" s="23"/>
      <c r="AC84" s="16" t="e">
        <f>IF(AA84&gt;$AE$1,#REF!-Z84,#REF!)</f>
        <v>#REF!</v>
      </c>
      <c r="AD84" s="2" t="e">
        <f t="shared" si="22"/>
        <v>#REF!</v>
      </c>
    </row>
    <row r="85" spans="1:30" x14ac:dyDescent="0.25">
      <c r="A85" s="1">
        <v>40998</v>
      </c>
      <c r="B85" s="3">
        <v>-5.6967544285199999E-3</v>
      </c>
      <c r="C85" s="2">
        <f t="shared" si="23"/>
        <v>25.521529058546292</v>
      </c>
      <c r="E85" s="16">
        <f t="shared" si="27"/>
        <v>-5.6967544285199999E-3</v>
      </c>
      <c r="F85" s="2">
        <f t="shared" si="24"/>
        <v>63.69258022800382</v>
      </c>
      <c r="J85" s="1">
        <v>40998</v>
      </c>
      <c r="K85" s="3">
        <v>-4.8851699512600004E-3</v>
      </c>
      <c r="L85" s="2">
        <f t="shared" si="25"/>
        <v>20.406432977276335</v>
      </c>
      <c r="N85" s="16">
        <f t="shared" si="28"/>
        <v>-4.8851699512600004E-3</v>
      </c>
      <c r="O85" s="2">
        <f t="shared" si="26"/>
        <v>51.379771168982387</v>
      </c>
      <c r="R85" s="17">
        <v>40998</v>
      </c>
      <c r="S85" s="18">
        <v>2454.8989999999999</v>
      </c>
      <c r="T85" s="19">
        <f t="shared" si="21"/>
        <v>6.9761729504961512E-2</v>
      </c>
      <c r="U85" s="18">
        <v>10.924200000000001</v>
      </c>
      <c r="X85" s="20" t="s">
        <v>64</v>
      </c>
      <c r="Y85" s="21">
        <v>3416.8560000000002</v>
      </c>
      <c r="Z85" s="22">
        <f t="shared" si="8"/>
        <v>7.251754244252602E-2</v>
      </c>
      <c r="AA85" s="23">
        <v>26.003599999999999</v>
      </c>
      <c r="AB85" s="23"/>
      <c r="AC85" s="16" t="e">
        <f>IF(AA85&gt;$AE$1,#REF!-Z85,#REF!)</f>
        <v>#REF!</v>
      </c>
      <c r="AD85" s="2" t="e">
        <f t="shared" si="22"/>
        <v>#REF!</v>
      </c>
    </row>
    <row r="86" spans="1:30" x14ac:dyDescent="0.25">
      <c r="A86" s="1">
        <v>41026</v>
      </c>
      <c r="B86" s="3">
        <v>3.01343576253E-2</v>
      </c>
      <c r="C86" s="2">
        <f t="shared" si="23"/>
        <v>25.376139174859418</v>
      </c>
      <c r="E86" s="16">
        <f t="shared" si="27"/>
        <v>3.01343576253E-2</v>
      </c>
      <c r="F86" s="2">
        <f t="shared" si="24"/>
        <v>63.32973923952607</v>
      </c>
      <c r="J86" s="1">
        <v>41026</v>
      </c>
      <c r="K86" s="3">
        <v>3.3763928697300001E-2</v>
      </c>
      <c r="L86" s="2">
        <f t="shared" si="25"/>
        <v>20.306744084083345</v>
      </c>
      <c r="N86" s="16">
        <f t="shared" si="28"/>
        <v>3.3763928697300001E-2</v>
      </c>
      <c r="O86" s="2">
        <f t="shared" si="26"/>
        <v>51.12877225476506</v>
      </c>
      <c r="R86" s="17">
        <v>41026</v>
      </c>
      <c r="S86" s="18">
        <v>2626.1570000000002</v>
      </c>
      <c r="T86" s="19">
        <f t="shared" si="21"/>
        <v>2.2409170510369059E-3</v>
      </c>
      <c r="U86" s="18">
        <v>11.390700000000001</v>
      </c>
      <c r="X86" s="20" t="s">
        <v>65</v>
      </c>
      <c r="Y86" s="21">
        <v>3664.6379999999999</v>
      </c>
      <c r="Z86" s="22">
        <f t="shared" si="8"/>
        <v>2.4273884623801839E-2</v>
      </c>
      <c r="AA86" s="23">
        <v>30.4206</v>
      </c>
      <c r="AB86" s="23"/>
      <c r="AC86" s="16" t="e">
        <f>IF(AA86&gt;$AE$1,#REF!-Z86,#REF!)</f>
        <v>#REF!</v>
      </c>
      <c r="AD86" s="2" t="e">
        <f t="shared" si="22"/>
        <v>#REF!</v>
      </c>
    </row>
    <row r="87" spans="1:30" x14ac:dyDescent="0.25">
      <c r="A87" s="1">
        <v>41060</v>
      </c>
      <c r="B87" s="3">
        <v>2.3719128924599999E-3</v>
      </c>
      <c r="C87" s="2">
        <f t="shared" si="23"/>
        <v>26.140832827904013</v>
      </c>
      <c r="E87" s="16">
        <f t="shared" si="27"/>
        <v>2.3719128924599999E-3</v>
      </c>
      <c r="F87" s="2">
        <f t="shared" si="24"/>
        <v>65.238140250086943</v>
      </c>
      <c r="J87" s="1">
        <v>41060</v>
      </c>
      <c r="K87" s="3">
        <v>-1.4701028927100001E-2</v>
      </c>
      <c r="L87" s="2">
        <f t="shared" si="25"/>
        <v>20.992379543412653</v>
      </c>
      <c r="N87" s="16">
        <f t="shared" si="28"/>
        <v>-1.4701028927100001E-2</v>
      </c>
      <c r="O87" s="2">
        <f t="shared" si="26"/>
        <v>52.855080475555432</v>
      </c>
      <c r="R87" s="17">
        <v>41060</v>
      </c>
      <c r="S87" s="18">
        <v>2632.0419999999999</v>
      </c>
      <c r="T87" s="19">
        <f t="shared" si="21"/>
        <v>-6.4752006236982518E-2</v>
      </c>
      <c r="U87" s="18">
        <v>11.209899999999999</v>
      </c>
      <c r="X87" s="20" t="s">
        <v>66</v>
      </c>
      <c r="Y87" s="21">
        <v>3753.5929999999998</v>
      </c>
      <c r="Z87" s="22">
        <f t="shared" ref="Z87:Z125" si="37">(Y88-Y87)/Y87</f>
        <v>-7.5295323707178619E-2</v>
      </c>
      <c r="AA87" s="23">
        <v>31.2135</v>
      </c>
      <c r="AB87" s="23"/>
      <c r="AC87" s="16" t="e">
        <f>IF(AA87&gt;$AE$1,#REF!-Z87,#REF!)</f>
        <v>#REF!</v>
      </c>
      <c r="AD87" s="2" t="e">
        <f t="shared" si="22"/>
        <v>#REF!</v>
      </c>
    </row>
    <row r="88" spans="1:30" x14ac:dyDescent="0.25">
      <c r="A88" s="1">
        <v>41089</v>
      </c>
      <c r="B88" s="3">
        <v>-0.108882917844</v>
      </c>
      <c r="C88" s="2">
        <f t="shared" si="23"/>
        <v>26.202836606308161</v>
      </c>
      <c r="E88" s="16">
        <f t="shared" si="27"/>
        <v>-5.6604167171676323E-2</v>
      </c>
      <c r="F88" s="2">
        <f t="shared" si="24"/>
        <v>65.392879436026234</v>
      </c>
      <c r="J88" s="1">
        <v>41089</v>
      </c>
      <c r="K88" s="3">
        <v>-8.1309863078199998E-2</v>
      </c>
      <c r="L88" s="2">
        <f t="shared" si="25"/>
        <v>20.683769964496282</v>
      </c>
      <c r="N88" s="16">
        <f t="shared" si="28"/>
        <v>-2.9031112405876316E-2</v>
      </c>
      <c r="O88" s="2">
        <f t="shared" si="26"/>
        <v>52.078056408540093</v>
      </c>
      <c r="R88" s="17">
        <v>41089</v>
      </c>
      <c r="S88" s="18">
        <v>2461.6120000000001</v>
      </c>
      <c r="T88" s="19">
        <f t="shared" si="21"/>
        <v>-5.2278750672323682E-2</v>
      </c>
      <c r="U88" s="18">
        <v>10.459899999999999</v>
      </c>
      <c r="X88" s="20" t="s">
        <v>67</v>
      </c>
      <c r="Y88" s="21">
        <v>3470.9650000000001</v>
      </c>
      <c r="Z88" s="22">
        <f t="shared" si="37"/>
        <v>-8.9823147165125586E-2</v>
      </c>
      <c r="AA88" s="23">
        <v>27.655799999999999</v>
      </c>
      <c r="AB88" s="23"/>
      <c r="AC88" s="16" t="e">
        <f>IF(AA88&gt;$AE$1,#REF!-Z88,#REF!)</f>
        <v>#REF!</v>
      </c>
      <c r="AD88" s="2" t="e">
        <f t="shared" si="22"/>
        <v>#REF!</v>
      </c>
    </row>
    <row r="89" spans="1:30" x14ac:dyDescent="0.25">
      <c r="A89" s="1">
        <v>41121</v>
      </c>
      <c r="B89" s="3">
        <v>7.4665078476100002E-2</v>
      </c>
      <c r="C89" s="2">
        <f t="shared" si="23"/>
        <v>23.34979530082375</v>
      </c>
      <c r="E89" s="16">
        <f t="shared" si="27"/>
        <v>0.12955504050654937</v>
      </c>
      <c r="F89" s="2">
        <f t="shared" si="24"/>
        <v>61.691369956592126</v>
      </c>
      <c r="J89" s="1">
        <v>41121</v>
      </c>
      <c r="K89" s="3">
        <v>8.4007731061699994E-2</v>
      </c>
      <c r="L89" s="2">
        <f t="shared" si="25"/>
        <v>19.001975460742102</v>
      </c>
      <c r="N89" s="16">
        <f t="shared" si="28"/>
        <v>0.13889769309214939</v>
      </c>
      <c r="O89" s="2">
        <f t="shared" si="26"/>
        <v>50.566172499064201</v>
      </c>
      <c r="R89" s="17">
        <v>41121</v>
      </c>
      <c r="S89" s="18">
        <v>2332.922</v>
      </c>
      <c r="T89" s="19">
        <f t="shared" si="21"/>
        <v>-5.488996203044938E-2</v>
      </c>
      <c r="U89" s="18">
        <v>10.173999999999999</v>
      </c>
      <c r="X89" s="20" t="s">
        <v>68</v>
      </c>
      <c r="Y89" s="21">
        <v>3159.192</v>
      </c>
      <c r="Z89" s="22">
        <f t="shared" si="37"/>
        <v>-6.2332393852605377E-3</v>
      </c>
      <c r="AA89" s="23">
        <v>27.930299999999999</v>
      </c>
      <c r="AB89" s="23"/>
      <c r="AC89" s="16" t="e">
        <f>IF(AA89&gt;$AE$1,#REF!-Z89,#REF!)</f>
        <v>#REF!</v>
      </c>
      <c r="AD89" s="2" t="e">
        <f t="shared" si="22"/>
        <v>#REF!</v>
      </c>
    </row>
    <row r="90" spans="1:30" x14ac:dyDescent="0.25">
      <c r="A90" s="1">
        <v>41152</v>
      </c>
      <c r="B90" s="3">
        <v>7.79176287743E-3</v>
      </c>
      <c r="C90" s="2">
        <f t="shared" si="23"/>
        <v>25.093209599360627</v>
      </c>
      <c r="E90" s="16">
        <f t="shared" si="27"/>
        <v>-3.2227866415570849E-2</v>
      </c>
      <c r="F90" s="2">
        <f t="shared" si="24"/>
        <v>69.683797890222934</v>
      </c>
      <c r="J90" s="1">
        <v>41152</v>
      </c>
      <c r="K90" s="3">
        <v>1.13730757898E-2</v>
      </c>
      <c r="L90" s="2">
        <f t="shared" si="25"/>
        <v>20.598288304889149</v>
      </c>
      <c r="N90" s="16">
        <f t="shared" si="28"/>
        <v>-2.8646553503200847E-2</v>
      </c>
      <c r="O90" s="2">
        <f t="shared" si="26"/>
        <v>57.589697207683912</v>
      </c>
      <c r="R90" s="17">
        <v>41152</v>
      </c>
      <c r="S90" s="18">
        <v>2204.8679999999999</v>
      </c>
      <c r="T90" s="19">
        <f t="shared" si="21"/>
        <v>4.0019629293000847E-2</v>
      </c>
      <c r="U90" s="18">
        <v>9.8320000000000007</v>
      </c>
      <c r="X90" s="20" t="s">
        <v>69</v>
      </c>
      <c r="Y90" s="21">
        <v>3139.5</v>
      </c>
      <c r="Z90" s="22">
        <f t="shared" si="37"/>
        <v>1.9191591017677961E-2</v>
      </c>
      <c r="AA90" s="23">
        <v>27.693300000000001</v>
      </c>
      <c r="AB90" s="23"/>
      <c r="AC90" s="16" t="e">
        <f>IF(AA90&gt;$AE$1,#REF!-Z90,#REF!)</f>
        <v>#REF!</v>
      </c>
      <c r="AD90" s="2" t="e">
        <f t="shared" si="22"/>
        <v>#REF!</v>
      </c>
    </row>
    <row r="91" spans="1:30" x14ac:dyDescent="0.25">
      <c r="A91" s="1">
        <v>41180</v>
      </c>
      <c r="B91" s="3">
        <v>1.14159094965E-3</v>
      </c>
      <c r="C91" s="2">
        <f t="shared" si="23"/>
        <v>25.288729938392496</v>
      </c>
      <c r="E91" s="16">
        <f t="shared" si="27"/>
        <v>1.7837722746435639E-2</v>
      </c>
      <c r="F91" s="2">
        <f t="shared" si="24"/>
        <v>67.438037760487191</v>
      </c>
      <c r="J91" s="1">
        <v>41180</v>
      </c>
      <c r="K91" s="3">
        <v>2.4746945841300001E-2</v>
      </c>
      <c r="L91" s="2">
        <f t="shared" si="25"/>
        <v>20.832554198920807</v>
      </c>
      <c r="N91" s="16">
        <f t="shared" si="28"/>
        <v>4.1443077638085642E-2</v>
      </c>
      <c r="O91" s="2">
        <f t="shared" si="26"/>
        <v>55.939950865390855</v>
      </c>
      <c r="R91" s="17">
        <v>41180</v>
      </c>
      <c r="S91" s="18">
        <v>2293.1060000000002</v>
      </c>
      <c r="T91" s="19">
        <f t="shared" si="21"/>
        <v>-1.669613179678564E-2</v>
      </c>
      <c r="U91" s="18">
        <v>10.0556</v>
      </c>
      <c r="X91" s="20" t="s">
        <v>70</v>
      </c>
      <c r="Y91" s="21">
        <v>3199.752</v>
      </c>
      <c r="Z91" s="22">
        <f t="shared" si="37"/>
        <v>-9.8929542039507268E-3</v>
      </c>
      <c r="AA91" s="23">
        <v>28.246300000000002</v>
      </c>
      <c r="AB91" s="23"/>
      <c r="AC91" s="16" t="e">
        <f>IF(AA91&gt;$AE$1,#REF!-Z91,#REF!)</f>
        <v>#REF!</v>
      </c>
      <c r="AD91" s="2" t="e">
        <f t="shared" si="22"/>
        <v>#REF!</v>
      </c>
    </row>
    <row r="92" spans="1:30" x14ac:dyDescent="0.25">
      <c r="A92" s="1">
        <v>41213</v>
      </c>
      <c r="B92" s="3">
        <v>-0.111933421432</v>
      </c>
      <c r="C92" s="2">
        <f t="shared" si="23"/>
        <v>25.317599323618307</v>
      </c>
      <c r="E92" s="16">
        <f t="shared" si="27"/>
        <v>-0.111933421432</v>
      </c>
      <c r="F92" s="2">
        <f t="shared" si="24"/>
        <v>68.640978780622419</v>
      </c>
      <c r="J92" s="1">
        <v>41213</v>
      </c>
      <c r="K92" s="3">
        <v>-0.10473718703</v>
      </c>
      <c r="L92" s="2">
        <f t="shared" si="25"/>
        <v>21.348096289417448</v>
      </c>
      <c r="N92" s="16">
        <f t="shared" si="28"/>
        <v>-0.10473718703</v>
      </c>
      <c r="O92" s="2">
        <f t="shared" si="26"/>
        <v>58.258274592175944</v>
      </c>
      <c r="R92" s="17">
        <v>41213</v>
      </c>
      <c r="S92" s="18">
        <v>2254.8200000000002</v>
      </c>
      <c r="T92" s="19">
        <f t="shared" si="21"/>
        <v>-5.1072369413079577E-2</v>
      </c>
      <c r="U92" s="18">
        <v>9.9703999999999997</v>
      </c>
      <c r="X92" s="20" t="s">
        <v>71</v>
      </c>
      <c r="Y92" s="21">
        <v>3168.0970000000002</v>
      </c>
      <c r="Z92" s="22">
        <f t="shared" si="37"/>
        <v>-0.11094136322214894</v>
      </c>
      <c r="AA92" s="23">
        <v>30.7605</v>
      </c>
      <c r="AB92" s="23"/>
      <c r="AC92" s="16" t="e">
        <f>IF(AA92&gt;$AE$1,#REF!-Z92,#REF!)</f>
        <v>#REF!</v>
      </c>
      <c r="AD92" s="2" t="e">
        <f t="shared" si="22"/>
        <v>#REF!</v>
      </c>
    </row>
    <row r="93" spans="1:30" x14ac:dyDescent="0.25">
      <c r="A93" s="1">
        <v>41243</v>
      </c>
      <c r="B93" s="3">
        <v>0.22046150578900001</v>
      </c>
      <c r="C93" s="2">
        <f t="shared" si="23"/>
        <v>22.48371380888122</v>
      </c>
      <c r="E93" s="16">
        <f t="shared" si="27"/>
        <v>4.1325184661494124E-2</v>
      </c>
      <c r="F93" s="2">
        <f t="shared" si="24"/>
        <v>60.957759175266041</v>
      </c>
      <c r="J93" s="1">
        <v>41243</v>
      </c>
      <c r="K93" s="3">
        <v>0.165012612428</v>
      </c>
      <c r="L93" s="2">
        <f t="shared" si="25"/>
        <v>19.112156735618285</v>
      </c>
      <c r="N93" s="16">
        <f t="shared" si="28"/>
        <v>-1.4123708699505882E-2</v>
      </c>
      <c r="O93" s="2">
        <f t="shared" si="26"/>
        <v>52.156466790170114</v>
      </c>
      <c r="R93" s="17">
        <v>41243</v>
      </c>
      <c r="S93" s="18">
        <v>2139.6610000000001</v>
      </c>
      <c r="T93" s="19">
        <f t="shared" si="21"/>
        <v>0.17913632112750588</v>
      </c>
      <c r="U93" s="18">
        <v>9.6507000000000005</v>
      </c>
      <c r="X93" s="20" t="s">
        <v>72</v>
      </c>
      <c r="Y93" s="21">
        <v>2816.6239999999998</v>
      </c>
      <c r="Z93" s="22">
        <f t="shared" si="37"/>
        <v>0.16304483665551397</v>
      </c>
      <c r="AA93" s="23">
        <v>27.391100000000002</v>
      </c>
      <c r="AB93" s="23"/>
      <c r="AC93" s="16" t="e">
        <f>IF(AA93&gt;$AE$1,#REF!-Z93,#REF!)</f>
        <v>#REF!</v>
      </c>
      <c r="AD93" s="2" t="e">
        <f t="shared" si="22"/>
        <v>#REF!</v>
      </c>
    </row>
    <row r="94" spans="1:30" x14ac:dyDescent="0.25">
      <c r="A94" s="1">
        <v>41274</v>
      </c>
      <c r="B94" s="3">
        <v>6.3176682964699998E-2</v>
      </c>
      <c r="C94" s="2">
        <f t="shared" si="23"/>
        <v>27.440507210916106</v>
      </c>
      <c r="D94" s="3">
        <f t="shared" ref="D94" si="38">C94/C82-1</f>
        <v>0.13188972155030854</v>
      </c>
      <c r="E94" s="16">
        <f t="shared" si="27"/>
        <v>6.3176682964699998E-2</v>
      </c>
      <c r="F94" s="2">
        <f t="shared" si="24"/>
        <v>63.476849829734803</v>
      </c>
      <c r="G94" s="3">
        <f t="shared" ref="G94" si="39">F94/F82-1</f>
        <v>-6.3543609036927795E-2</v>
      </c>
      <c r="J94" s="1">
        <v>41274</v>
      </c>
      <c r="K94" s="3">
        <v>8.77777109769E-2</v>
      </c>
      <c r="L94" s="2">
        <f t="shared" si="25"/>
        <v>22.265903647696057</v>
      </c>
      <c r="M94" s="3">
        <f t="shared" ref="M94" si="40">L94/L82-1</f>
        <v>0.18077177381384879</v>
      </c>
      <c r="N94" s="16">
        <f t="shared" si="28"/>
        <v>8.77777109769E-2</v>
      </c>
      <c r="O94" s="2">
        <f t="shared" si="26"/>
        <v>51.4198240464303</v>
      </c>
      <c r="P94" s="3">
        <f t="shared" ref="P94" si="41">O94/O82-1</f>
        <v>-3.4686671072677311E-2</v>
      </c>
      <c r="R94" s="17">
        <v>41274</v>
      </c>
      <c r="S94" s="18">
        <v>2522.9520000000002</v>
      </c>
      <c r="T94" s="19">
        <f t="shared" si="21"/>
        <v>6.4975473175866938E-2</v>
      </c>
      <c r="U94" s="18">
        <v>10.8355</v>
      </c>
      <c r="X94" s="20" t="s">
        <v>73</v>
      </c>
      <c r="Y94" s="21">
        <v>3275.86</v>
      </c>
      <c r="Z94" s="22">
        <f t="shared" si="37"/>
        <v>6.2205955077445245E-2</v>
      </c>
      <c r="AA94" s="23">
        <v>32.873199999999997</v>
      </c>
      <c r="AB94" s="23"/>
      <c r="AC94" s="16" t="e">
        <f>IF(AA94&gt;$AE$1,#REF!-Z94,#REF!)</f>
        <v>#REF!</v>
      </c>
      <c r="AD94" s="2" t="e">
        <f t="shared" si="22"/>
        <v>#REF!</v>
      </c>
    </row>
    <row r="95" spans="1:30" x14ac:dyDescent="0.25">
      <c r="A95" s="1">
        <v>41305</v>
      </c>
      <c r="B95" s="3">
        <v>6.24826554907E-2</v>
      </c>
      <c r="C95" s="2">
        <f t="shared" si="23"/>
        <v>29.174107435370718</v>
      </c>
      <c r="E95" s="16">
        <f t="shared" si="27"/>
        <v>6.24826554907E-2</v>
      </c>
      <c r="F95" s="2">
        <f t="shared" si="24"/>
        <v>67.487106647025826</v>
      </c>
      <c r="J95" s="1">
        <v>41305</v>
      </c>
      <c r="K95" s="3">
        <v>4.8549394726300002E-2</v>
      </c>
      <c r="L95" s="2">
        <f t="shared" si="25"/>
        <v>24.220353702723024</v>
      </c>
      <c r="N95" s="16">
        <f t="shared" si="28"/>
        <v>4.8549394726300002E-2</v>
      </c>
      <c r="O95" s="2">
        <f t="shared" si="26"/>
        <v>55.933338500060913</v>
      </c>
      <c r="R95" s="17">
        <v>41305</v>
      </c>
      <c r="S95" s="18">
        <v>2686.8820000000001</v>
      </c>
      <c r="T95" s="19">
        <f t="shared" si="21"/>
        <v>-5.0448810182210924E-3</v>
      </c>
      <c r="U95" s="18">
        <v>11.3322</v>
      </c>
      <c r="X95" s="20" t="s">
        <v>74</v>
      </c>
      <c r="Y95" s="21">
        <v>3479.6379999999999</v>
      </c>
      <c r="Z95" s="22">
        <f t="shared" si="37"/>
        <v>3.6946659393879519E-2</v>
      </c>
      <c r="AA95" s="23">
        <v>31.538599999999999</v>
      </c>
      <c r="AB95" s="23"/>
      <c r="AC95" s="16" t="e">
        <f>IF(AA95&gt;$AE$1,#REF!-Z95,#REF!)</f>
        <v>#REF!</v>
      </c>
      <c r="AD95" s="2" t="e">
        <f t="shared" si="22"/>
        <v>#REF!</v>
      </c>
    </row>
    <row r="96" spans="1:30" x14ac:dyDescent="0.25">
      <c r="A96" s="1">
        <v>41333</v>
      </c>
      <c r="B96" s="3">
        <v>-5.3954077475299997E-2</v>
      </c>
      <c r="C96" s="2">
        <f t="shared" si="23"/>
        <v>30.996983139503659</v>
      </c>
      <c r="E96" s="16">
        <f t="shared" si="27"/>
        <v>-5.3954077475299997E-2</v>
      </c>
      <c r="F96" s="2">
        <f t="shared" si="24"/>
        <v>71.703880281716081</v>
      </c>
      <c r="J96" s="1">
        <v>41333</v>
      </c>
      <c r="K96" s="3">
        <v>-3.3735932455500002E-2</v>
      </c>
      <c r="L96" s="2">
        <f t="shared" si="25"/>
        <v>25.396237215047126</v>
      </c>
      <c r="N96" s="16">
        <f t="shared" si="28"/>
        <v>-3.3735932455500002E-2</v>
      </c>
      <c r="O96" s="2">
        <f t="shared" si="26"/>
        <v>58.648868229260124</v>
      </c>
      <c r="R96" s="17">
        <v>41333</v>
      </c>
      <c r="S96" s="18">
        <v>2673.3270000000002</v>
      </c>
      <c r="T96" s="19">
        <f t="shared" si="21"/>
        <v>-6.6674970925741595E-2</v>
      </c>
      <c r="U96" s="18">
        <v>11.1357</v>
      </c>
      <c r="X96" s="20" t="s">
        <v>75</v>
      </c>
      <c r="Y96" s="21">
        <v>3608.1990000000001</v>
      </c>
      <c r="Z96" s="22">
        <f t="shared" si="37"/>
        <v>-4.4596764202861378E-2</v>
      </c>
      <c r="AA96" s="23">
        <v>32.747300000000003</v>
      </c>
      <c r="AB96" s="23"/>
      <c r="AC96" s="16" t="e">
        <f>IF(AA96&gt;$AE$1,#REF!-Z96,#REF!)</f>
        <v>#REF!</v>
      </c>
      <c r="AD96" s="2" t="e">
        <f t="shared" si="22"/>
        <v>#REF!</v>
      </c>
    </row>
    <row r="97" spans="1:30" x14ac:dyDescent="0.25">
      <c r="A97" s="1">
        <v>41362</v>
      </c>
      <c r="B97" s="3">
        <v>-2.2295705337299999E-2</v>
      </c>
      <c r="C97" s="2">
        <f t="shared" si="23"/>
        <v>29.32456950969431</v>
      </c>
      <c r="E97" s="16">
        <f t="shared" si="27"/>
        <v>-3.1472441438246471E-3</v>
      </c>
      <c r="F97" s="2">
        <f t="shared" si="24"/>
        <v>67.835163569716741</v>
      </c>
      <c r="J97" s="1">
        <v>41362</v>
      </c>
      <c r="K97" s="3">
        <v>-2.25551729346E-2</v>
      </c>
      <c r="L97" s="2">
        <f t="shared" si="25"/>
        <v>24.539471471736441</v>
      </c>
      <c r="N97" s="16">
        <f t="shared" si="28"/>
        <v>-3.4067117411246475E-3</v>
      </c>
      <c r="O97" s="2">
        <f t="shared" si="26"/>
        <v>56.670293972086284</v>
      </c>
      <c r="R97" s="17">
        <v>41362</v>
      </c>
      <c r="S97" s="18">
        <v>2495.0830000000001</v>
      </c>
      <c r="T97" s="19">
        <f t="shared" si="21"/>
        <v>-1.9148461193475352E-2</v>
      </c>
      <c r="U97" s="18">
        <v>10.503299999999999</v>
      </c>
      <c r="X97" s="20" t="s">
        <v>76</v>
      </c>
      <c r="Y97" s="21">
        <v>3447.2849999999999</v>
      </c>
      <c r="Z97" s="22">
        <f t="shared" si="37"/>
        <v>-2.3067138342202569E-2</v>
      </c>
      <c r="AA97" s="23">
        <v>31.3551</v>
      </c>
      <c r="AB97" s="23"/>
      <c r="AC97" s="16" t="e">
        <f>IF(AA97&gt;$AE$1,#REF!-Z97,#REF!)</f>
        <v>#REF!</v>
      </c>
      <c r="AD97" s="2" t="e">
        <f t="shared" si="22"/>
        <v>#REF!</v>
      </c>
    </row>
    <row r="98" spans="1:30" x14ac:dyDescent="0.25">
      <c r="A98" s="1">
        <v>41390</v>
      </c>
      <c r="B98" s="3">
        <v>0.15287088766699999</v>
      </c>
      <c r="C98" s="2">
        <f t="shared" si="23"/>
        <v>28.670757548762996</v>
      </c>
      <c r="E98" s="16">
        <f t="shared" si="27"/>
        <v>8.7852455153861114E-2</v>
      </c>
      <c r="F98" s="2">
        <f t="shared" si="24"/>
        <v>67.621669748426569</v>
      </c>
      <c r="J98" s="1">
        <v>41390</v>
      </c>
      <c r="K98" s="3">
        <v>0.147472809146</v>
      </c>
      <c r="L98" s="2">
        <f t="shared" si="25"/>
        <v>23.985979448967743</v>
      </c>
      <c r="N98" s="16">
        <f t="shared" si="28"/>
        <v>8.2454376632861121E-2</v>
      </c>
      <c r="O98" s="2">
        <f t="shared" si="26"/>
        <v>56.477234616238597</v>
      </c>
      <c r="R98" s="17">
        <v>41390</v>
      </c>
      <c r="S98" s="18">
        <v>2447.306</v>
      </c>
      <c r="T98" s="19">
        <f t="shared" si="21"/>
        <v>6.501843251313888E-2</v>
      </c>
      <c r="U98" s="18">
        <v>10.035600000000001</v>
      </c>
      <c r="X98" s="20" t="s">
        <v>77</v>
      </c>
      <c r="Y98" s="21">
        <v>3367.7660000000001</v>
      </c>
      <c r="Z98" s="22">
        <f t="shared" si="37"/>
        <v>0.14058340157837562</v>
      </c>
      <c r="AA98" s="23">
        <v>29.78</v>
      </c>
      <c r="AB98" s="23"/>
      <c r="AC98" s="16" t="e">
        <f>IF(AA98&gt;$AE$1,#REF!-Z98,#REF!)</f>
        <v>#REF!</v>
      </c>
      <c r="AD98" s="2" t="e">
        <f t="shared" si="22"/>
        <v>#REF!</v>
      </c>
    </row>
    <row r="99" spans="1:30" x14ac:dyDescent="0.25">
      <c r="A99" s="1">
        <v>41425</v>
      </c>
      <c r="B99" s="3">
        <v>-0.131539831577</v>
      </c>
      <c r="C99" s="2">
        <f t="shared" si="23"/>
        <v>33.053681705327733</v>
      </c>
      <c r="E99" s="16">
        <f t="shared" si="27"/>
        <v>-0.131539831577</v>
      </c>
      <c r="F99" s="2">
        <f t="shared" si="24"/>
        <v>73.562399457429422</v>
      </c>
      <c r="J99" s="1">
        <v>41425</v>
      </c>
      <c r="K99" s="3">
        <v>-0.12925717098200001</v>
      </c>
      <c r="L99" s="2">
        <f t="shared" si="25"/>
        <v>27.523259218425242</v>
      </c>
      <c r="N99" s="16">
        <f t="shared" si="28"/>
        <v>-0.12925717098200001</v>
      </c>
      <c r="O99" s="2">
        <f t="shared" si="26"/>
        <v>61.134029790468396</v>
      </c>
      <c r="R99" s="17">
        <v>41425</v>
      </c>
      <c r="S99" s="18">
        <v>2606.4259999999999</v>
      </c>
      <c r="T99" s="19">
        <f t="shared" si="21"/>
        <v>-0.15568713633151288</v>
      </c>
      <c r="U99" s="18">
        <v>10.4976</v>
      </c>
      <c r="X99" s="20" t="s">
        <v>78</v>
      </c>
      <c r="Y99" s="21">
        <v>3841.2179999999998</v>
      </c>
      <c r="Z99" s="22">
        <f t="shared" si="37"/>
        <v>-0.15756460580992795</v>
      </c>
      <c r="AA99" s="23">
        <v>34.022199999999998</v>
      </c>
      <c r="AB99" s="23"/>
      <c r="AC99" s="16" t="e">
        <f>IF(AA99&gt;$AE$1,#REF!-Z99,#REF!)</f>
        <v>#REF!</v>
      </c>
      <c r="AD99" s="2" t="e">
        <f t="shared" si="22"/>
        <v>#REF!</v>
      </c>
    </row>
    <row r="100" spans="1:30" x14ac:dyDescent="0.25">
      <c r="A100" s="1">
        <v>41453</v>
      </c>
      <c r="B100" s="3">
        <v>0.13853965137599999</v>
      </c>
      <c r="C100" s="2">
        <f t="shared" si="23"/>
        <v>28.705805980809156</v>
      </c>
      <c r="E100" s="16">
        <f t="shared" si="27"/>
        <v>0.14200137317589534</v>
      </c>
      <c r="F100" s="2">
        <f t="shared" si="24"/>
        <v>63.886013822399157</v>
      </c>
      <c r="J100" s="1">
        <v>41453</v>
      </c>
      <c r="K100" s="3">
        <v>0.101579314184</v>
      </c>
      <c r="L100" s="2">
        <f t="shared" si="25"/>
        <v>23.965680595647342</v>
      </c>
      <c r="N100" s="16">
        <f t="shared" si="28"/>
        <v>0.10504103598389535</v>
      </c>
      <c r="O100" s="2">
        <f t="shared" si="26"/>
        <v>53.232018049023139</v>
      </c>
      <c r="R100" s="17">
        <v>41453</v>
      </c>
      <c r="S100" s="18">
        <v>2200.6390000000001</v>
      </c>
      <c r="T100" s="19">
        <f t="shared" si="21"/>
        <v>-3.4617217998953453E-3</v>
      </c>
      <c r="U100" s="18">
        <v>9.0489999999999995</v>
      </c>
      <c r="X100" s="20" t="s">
        <v>79</v>
      </c>
      <c r="Y100" s="21">
        <v>3235.9780000000001</v>
      </c>
      <c r="Z100" s="22">
        <f t="shared" si="37"/>
        <v>6.0187368393728222E-2</v>
      </c>
      <c r="AA100" s="23">
        <v>28.7714</v>
      </c>
      <c r="AB100" s="23"/>
      <c r="AC100" s="16" t="e">
        <f>IF(AA100&gt;$AE$1,#REF!-Z100,#REF!)</f>
        <v>#REF!</v>
      </c>
      <c r="AD100" s="2" t="e">
        <f t="shared" si="22"/>
        <v>#REF!</v>
      </c>
    </row>
    <row r="101" spans="1:30" x14ac:dyDescent="0.25">
      <c r="A101" s="1">
        <v>41486</v>
      </c>
      <c r="B101" s="3">
        <v>8.7059762188000003E-2</v>
      </c>
      <c r="C101" s="2">
        <f t="shared" si="23"/>
        <v>32.682698333857552</v>
      </c>
      <c r="E101" s="16">
        <f t="shared" si="27"/>
        <v>3.1935347054720523E-2</v>
      </c>
      <c r="F101" s="2">
        <f t="shared" si="24"/>
        <v>72.957915511914067</v>
      </c>
      <c r="J101" s="1">
        <v>41486</v>
      </c>
      <c r="K101" s="3">
        <v>9.7845161165100003E-2</v>
      </c>
      <c r="L101" s="2">
        <f t="shared" si="25"/>
        <v>26.400097994505995</v>
      </c>
      <c r="N101" s="16">
        <f t="shared" si="28"/>
        <v>4.2720746031820522E-2</v>
      </c>
      <c r="O101" s="2">
        <f t="shared" si="26"/>
        <v>58.823564372405947</v>
      </c>
      <c r="R101" s="17">
        <v>41486</v>
      </c>
      <c r="S101" s="18">
        <v>2193.0210000000002</v>
      </c>
      <c r="T101" s="19">
        <f t="shared" si="21"/>
        <v>5.5124415133279481E-2</v>
      </c>
      <c r="U101" s="18">
        <v>8.8263999999999996</v>
      </c>
      <c r="X101" s="20" t="s">
        <v>80</v>
      </c>
      <c r="Y101" s="21">
        <v>3430.7429999999999</v>
      </c>
      <c r="Z101" s="22">
        <f t="shared" si="37"/>
        <v>6.8033367699066996E-2</v>
      </c>
      <c r="AA101" s="23">
        <v>27.608699999999999</v>
      </c>
      <c r="AB101" s="23"/>
      <c r="AC101" s="16" t="e">
        <f>IF(AA101&gt;$AE$1,#REF!-Z101,#REF!)</f>
        <v>#REF!</v>
      </c>
      <c r="AD101" s="2" t="e">
        <f t="shared" si="22"/>
        <v>#REF!</v>
      </c>
    </row>
    <row r="102" spans="1:30" x14ac:dyDescent="0.25">
      <c r="A102" s="1">
        <v>41516</v>
      </c>
      <c r="B102" s="3">
        <v>4.8143236264600001E-2</v>
      </c>
      <c r="C102" s="2">
        <f t="shared" si="23"/>
        <v>35.528046278465332</v>
      </c>
      <c r="E102" s="16">
        <f t="shared" si="27"/>
        <v>4.8143236264600001E-2</v>
      </c>
      <c r="F102" s="2">
        <f t="shared" si="24"/>
        <v>75.287851864176019</v>
      </c>
      <c r="J102" s="1">
        <v>41516</v>
      </c>
      <c r="K102" s="3">
        <v>2.5732648226899999E-2</v>
      </c>
      <c r="L102" s="2">
        <f t="shared" si="25"/>
        <v>28.983219837552863</v>
      </c>
      <c r="N102" s="16">
        <f t="shared" si="28"/>
        <v>2.5732648226899999E-2</v>
      </c>
      <c r="O102" s="2">
        <f t="shared" si="26"/>
        <v>61.336550926645941</v>
      </c>
      <c r="R102" s="17">
        <v>41516</v>
      </c>
      <c r="S102" s="18">
        <v>2313.91</v>
      </c>
      <c r="T102" s="19">
        <f t="shared" si="21"/>
        <v>4.1110933441663722E-2</v>
      </c>
      <c r="U102" s="18">
        <v>9.1257999999999999</v>
      </c>
      <c r="X102" s="20" t="s">
        <v>81</v>
      </c>
      <c r="Y102" s="21">
        <v>3664.1480000000001</v>
      </c>
      <c r="Z102" s="22">
        <f t="shared" si="37"/>
        <v>5.6969587472995055E-2</v>
      </c>
      <c r="AA102" s="23">
        <v>29.6996</v>
      </c>
      <c r="AB102" s="23"/>
      <c r="AC102" s="16" t="e">
        <f>IF(AA102&gt;$AE$1,#REF!-Z102,#REF!)</f>
        <v>#REF!</v>
      </c>
      <c r="AD102" s="2" t="e">
        <f t="shared" si="22"/>
        <v>#REF!</v>
      </c>
    </row>
    <row r="103" spans="1:30" x14ac:dyDescent="0.25">
      <c r="A103" s="1">
        <v>41547</v>
      </c>
      <c r="B103" s="3">
        <v>-1.7531089532299999E-2</v>
      </c>
      <c r="C103" s="2">
        <f t="shared" si="23"/>
        <v>37.238481404469127</v>
      </c>
      <c r="E103" s="16">
        <f t="shared" si="27"/>
        <v>-1.7531089532299999E-2</v>
      </c>
      <c r="F103" s="2">
        <f t="shared" si="24"/>
        <v>78.912452704327251</v>
      </c>
      <c r="J103" s="1">
        <v>41547</v>
      </c>
      <c r="K103" s="3">
        <v>-3.2015579572599998E-2</v>
      </c>
      <c r="L103" s="2">
        <f t="shared" si="25"/>
        <v>29.729034838115521</v>
      </c>
      <c r="N103" s="16">
        <f t="shared" si="28"/>
        <v>-3.2015579572599998E-2</v>
      </c>
      <c r="O103" s="2">
        <f t="shared" si="26"/>
        <v>62.91490281509266</v>
      </c>
      <c r="R103" s="17">
        <v>41547</v>
      </c>
      <c r="S103" s="18">
        <v>2409.0369999999998</v>
      </c>
      <c r="T103" s="19">
        <f t="shared" si="21"/>
        <v>-1.4661045056593158E-2</v>
      </c>
      <c r="U103" s="18">
        <v>9.0484000000000009</v>
      </c>
      <c r="X103" s="20" t="s">
        <v>82</v>
      </c>
      <c r="Y103" s="21">
        <v>3872.893</v>
      </c>
      <c r="Z103" s="22">
        <f t="shared" si="37"/>
        <v>-4.1071106276367522E-2</v>
      </c>
      <c r="AA103" s="23">
        <v>30.284199999999998</v>
      </c>
      <c r="AB103" s="23"/>
      <c r="AC103" s="16" t="e">
        <f>IF(AA103&gt;$AE$1,#REF!-Z103,#REF!)</f>
        <v>#REF!</v>
      </c>
      <c r="AD103" s="2" t="e">
        <f t="shared" si="22"/>
        <v>#REF!</v>
      </c>
    </row>
    <row r="104" spans="1:30" x14ac:dyDescent="0.25">
      <c r="A104" s="1">
        <v>41578</v>
      </c>
      <c r="B104" s="3">
        <v>8.60046509825E-2</v>
      </c>
      <c r="C104" s="2">
        <f t="shared" si="23"/>
        <v>36.585650252920487</v>
      </c>
      <c r="E104" s="16">
        <f t="shared" si="27"/>
        <v>8.60046509825E-2</v>
      </c>
      <c r="F104" s="2">
        <f t="shared" si="24"/>
        <v>77.529031430754301</v>
      </c>
      <c r="J104" s="1">
        <v>41578</v>
      </c>
      <c r="K104" s="3">
        <v>5.6306275506699997E-2</v>
      </c>
      <c r="L104" s="2">
        <f t="shared" si="25"/>
        <v>28.777242557639234</v>
      </c>
      <c r="N104" s="16">
        <f t="shared" si="28"/>
        <v>5.6306275506699997E-2</v>
      </c>
      <c r="O104" s="2">
        <f t="shared" si="26"/>
        <v>60.90064573771366</v>
      </c>
      <c r="R104" s="17">
        <v>41578</v>
      </c>
      <c r="S104" s="18">
        <v>2373.7179999999998</v>
      </c>
      <c r="T104" s="19">
        <f t="shared" si="21"/>
        <v>2.7478411504652245E-2</v>
      </c>
      <c r="U104" s="18">
        <v>8.9784000000000006</v>
      </c>
      <c r="X104" s="20" t="s">
        <v>83</v>
      </c>
      <c r="Y104" s="21">
        <v>3713.8290000000002</v>
      </c>
      <c r="Z104" s="22">
        <f t="shared" si="37"/>
        <v>6.2618391961503775E-2</v>
      </c>
      <c r="AA104" s="23">
        <v>29.041699999999999</v>
      </c>
      <c r="AB104" s="23"/>
      <c r="AC104" s="16" t="e">
        <f>IF(AA104&gt;$AE$1,#REF!-Z104,#REF!)</f>
        <v>#REF!</v>
      </c>
      <c r="AD104" s="2" t="e">
        <f t="shared" si="22"/>
        <v>#REF!</v>
      </c>
    </row>
    <row r="105" spans="1:30" x14ac:dyDescent="0.25">
      <c r="A105" s="1">
        <v>41607</v>
      </c>
      <c r="B105" s="3">
        <v>7.6101718686599998E-2</v>
      </c>
      <c r="C105" s="2">
        <f t="shared" si="23"/>
        <v>39.732186333890731</v>
      </c>
      <c r="E105" s="16">
        <f t="shared" si="27"/>
        <v>7.6101718686599998E-2</v>
      </c>
      <c r="F105" s="2">
        <f t="shared" si="24"/>
        <v>84.196888719967603</v>
      </c>
      <c r="J105" s="1">
        <v>41607</v>
      </c>
      <c r="K105" s="3">
        <v>3.6350701972E-2</v>
      </c>
      <c r="L105" s="2">
        <f t="shared" si="25"/>
        <v>30.397581905412803</v>
      </c>
      <c r="N105" s="16">
        <f t="shared" si="28"/>
        <v>3.6350701972E-2</v>
      </c>
      <c r="O105" s="2">
        <f t="shared" si="26"/>
        <v>64.329734275157307</v>
      </c>
      <c r="R105" s="17">
        <v>41607</v>
      </c>
      <c r="S105" s="18">
        <v>2438.944</v>
      </c>
      <c r="T105" s="19">
        <f t="shared" si="21"/>
        <v>-4.4657851922799474E-2</v>
      </c>
      <c r="U105" s="18">
        <v>9.2329000000000008</v>
      </c>
      <c r="X105" s="20" t="s">
        <v>84</v>
      </c>
      <c r="Y105" s="21">
        <v>3946.3829999999998</v>
      </c>
      <c r="Z105" s="22">
        <f t="shared" si="37"/>
        <v>-2.9720125998920991E-2</v>
      </c>
      <c r="AA105" s="23">
        <v>31.0105</v>
      </c>
      <c r="AB105" s="23"/>
      <c r="AC105" s="16" t="e">
        <f>IF(AA105&gt;$AE$1,#REF!-Z105,#REF!)</f>
        <v>#REF!</v>
      </c>
      <c r="AD105" s="2" t="e">
        <f t="shared" si="22"/>
        <v>#REF!</v>
      </c>
    </row>
    <row r="106" spans="1:30" x14ac:dyDescent="0.25">
      <c r="A106" s="1">
        <v>41639</v>
      </c>
      <c r="B106" s="3">
        <v>3.9511707377099997E-2</v>
      </c>
      <c r="C106" s="2">
        <f t="shared" si="23"/>
        <v>42.755874001076059</v>
      </c>
      <c r="D106" s="3">
        <f t="shared" ref="D106" si="42">C106/C94-1</f>
        <v>0.55812987247070089</v>
      </c>
      <c r="E106" s="16">
        <f t="shared" si="27"/>
        <v>9.4264744467673217E-2</v>
      </c>
      <c r="F106" s="2">
        <f t="shared" si="24"/>
        <v>90.604416659621535</v>
      </c>
      <c r="G106" s="3">
        <f t="shared" ref="G106" si="43">F106/F94-1</f>
        <v>0.42736157989332391</v>
      </c>
      <c r="J106" s="1">
        <v>41639</v>
      </c>
      <c r="K106" s="3">
        <v>-6.1417449045300004E-4</v>
      </c>
      <c r="L106" s="2">
        <f t="shared" si="25"/>
        <v>31.502555345925924</v>
      </c>
      <c r="M106" s="3">
        <f t="shared" ref="M106" si="44">L106/L94-1</f>
        <v>0.41483390229192962</v>
      </c>
      <c r="N106" s="16">
        <f t="shared" si="28"/>
        <v>5.413886260012022E-2</v>
      </c>
      <c r="O106" s="2">
        <f t="shared" si="26"/>
        <v>66.668165273731503</v>
      </c>
      <c r="P106" s="3">
        <f t="shared" ref="P106" si="45">O106/O94-1</f>
        <v>0.29654596276977707</v>
      </c>
      <c r="R106" s="17">
        <v>41639</v>
      </c>
      <c r="S106" s="18">
        <v>2330.0259999999998</v>
      </c>
      <c r="T106" s="19">
        <f t="shared" si="21"/>
        <v>-5.475303709057322E-2</v>
      </c>
      <c r="U106" s="18">
        <v>8.6949000000000005</v>
      </c>
      <c r="X106" s="20" t="s">
        <v>85</v>
      </c>
      <c r="Y106" s="21">
        <v>3829.096</v>
      </c>
      <c r="Z106" s="22">
        <f t="shared" si="37"/>
        <v>1.4708432486414591E-2</v>
      </c>
      <c r="AA106" s="23">
        <v>28.431999999999999</v>
      </c>
      <c r="AB106" s="23"/>
      <c r="AC106" s="16" t="e">
        <f>IF(AA106&gt;$AE$1,#REF!-Z106,#REF!)</f>
        <v>#REF!</v>
      </c>
      <c r="AD106" s="2" t="e">
        <f t="shared" si="22"/>
        <v>#REF!</v>
      </c>
    </row>
    <row r="107" spans="1:30" x14ac:dyDescent="0.25">
      <c r="A107" s="1">
        <v>41669</v>
      </c>
      <c r="B107" s="3">
        <v>5.7100833814600002E-2</v>
      </c>
      <c r="C107" s="2">
        <f t="shared" si="23"/>
        <v>44.445231583258739</v>
      </c>
      <c r="E107" s="16">
        <f t="shared" si="27"/>
        <v>6.7761234731760364E-2</v>
      </c>
      <c r="F107" s="2">
        <f t="shared" si="24"/>
        <v>99.145218843683352</v>
      </c>
      <c r="J107" s="1">
        <v>41669</v>
      </c>
      <c r="K107" s="3">
        <v>3.9203235067599998E-2</v>
      </c>
      <c r="L107" s="2">
        <f t="shared" si="25"/>
        <v>31.483207280048372</v>
      </c>
      <c r="N107" s="16">
        <f t="shared" si="28"/>
        <v>4.986363598476036E-2</v>
      </c>
      <c r="O107" s="2">
        <f t="shared" si="26"/>
        <v>70.277503913288157</v>
      </c>
      <c r="R107" s="17">
        <v>41669</v>
      </c>
      <c r="S107" s="18">
        <v>2202.4499999999998</v>
      </c>
      <c r="T107" s="19">
        <f t="shared" si="21"/>
        <v>-1.0660400917160362E-2</v>
      </c>
      <c r="U107" s="18">
        <v>8.2697000000000003</v>
      </c>
      <c r="X107" s="20" t="s">
        <v>86</v>
      </c>
      <c r="Y107" s="21">
        <v>3885.4160000000002</v>
      </c>
      <c r="Z107" s="22">
        <f t="shared" si="37"/>
        <v>2.3295575042672372E-2</v>
      </c>
      <c r="AA107" s="23">
        <v>29.004200000000001</v>
      </c>
      <c r="AB107" s="23"/>
      <c r="AC107" s="16" t="e">
        <f>IF(AA107&gt;$AE$1,#REF!-Z107,#REF!)</f>
        <v>#REF!</v>
      </c>
      <c r="AD107" s="2" t="e">
        <f t="shared" si="22"/>
        <v>#REF!</v>
      </c>
    </row>
    <row r="108" spans="1:30" x14ac:dyDescent="0.25">
      <c r="A108" s="1">
        <v>41698</v>
      </c>
      <c r="B108" s="3">
        <v>-1.0538885162399999E-2</v>
      </c>
      <c r="C108" s="2">
        <f t="shared" si="23"/>
        <v>46.983091365745807</v>
      </c>
      <c r="E108" s="16">
        <f t="shared" si="27"/>
        <v>4.4525947609217274E-3</v>
      </c>
      <c r="F108" s="2">
        <f t="shared" si="24"/>
        <v>105.86342129028193</v>
      </c>
      <c r="J108" s="1">
        <v>41698</v>
      </c>
      <c r="K108" s="3">
        <v>2.06787089445E-2</v>
      </c>
      <c r="L108" s="2">
        <f t="shared" si="25"/>
        <v>32.717450855730085</v>
      </c>
      <c r="N108" s="16">
        <f t="shared" si="28"/>
        <v>3.5670188867821723E-2</v>
      </c>
      <c r="O108" s="2">
        <f t="shared" si="26"/>
        <v>73.781795786337938</v>
      </c>
      <c r="R108" s="17">
        <v>41698</v>
      </c>
      <c r="S108" s="18">
        <v>2178.971</v>
      </c>
      <c r="T108" s="19">
        <f t="shared" si="21"/>
        <v>-1.4991479923321727E-2</v>
      </c>
      <c r="U108" s="18">
        <v>8.2911999999999999</v>
      </c>
      <c r="X108" s="20" t="s">
        <v>87</v>
      </c>
      <c r="Y108" s="21">
        <v>3975.9290000000001</v>
      </c>
      <c r="Z108" s="22">
        <f t="shared" si="37"/>
        <v>-3.4053173484737791E-2</v>
      </c>
      <c r="AA108" s="23">
        <v>29.607900000000001</v>
      </c>
      <c r="AB108" s="23"/>
      <c r="AC108" s="16" t="e">
        <f>IF(AA108&gt;$AE$1,#REF!-Z108,#REF!)</f>
        <v>#REF!</v>
      </c>
      <c r="AD108" s="2" t="e">
        <f t="shared" si="22"/>
        <v>#REF!</v>
      </c>
    </row>
    <row r="109" spans="1:30" x14ac:dyDescent="0.25">
      <c r="A109" s="1">
        <v>41729</v>
      </c>
      <c r="B109" s="3">
        <v>2.7934438511300001E-2</v>
      </c>
      <c r="C109" s="2">
        <f t="shared" si="23"/>
        <v>46.487941961267666</v>
      </c>
      <c r="E109" s="16">
        <f t="shared" si="27"/>
        <v>2.2178499816659585E-2</v>
      </c>
      <c r="F109" s="2">
        <f t="shared" si="24"/>
        <v>106.3347882052923</v>
      </c>
      <c r="J109" s="1">
        <v>41729</v>
      </c>
      <c r="K109" s="3">
        <v>4.2160067607099998E-2</v>
      </c>
      <c r="L109" s="2">
        <f t="shared" si="25"/>
        <v>33.394005499381706</v>
      </c>
      <c r="N109" s="16">
        <f t="shared" si="28"/>
        <v>3.6404128912459581E-2</v>
      </c>
      <c r="O109" s="2">
        <f t="shared" si="26"/>
        <v>76.413606377043664</v>
      </c>
      <c r="R109" s="17">
        <v>41729</v>
      </c>
      <c r="S109" s="18">
        <v>2146.3049999999998</v>
      </c>
      <c r="T109" s="19">
        <f t="shared" si="21"/>
        <v>5.7559386946404167E-3</v>
      </c>
      <c r="U109" s="18">
        <v>8.0635999999999992</v>
      </c>
      <c r="X109" s="20" t="s">
        <v>88</v>
      </c>
      <c r="Y109" s="21">
        <v>3840.5360000000001</v>
      </c>
      <c r="Z109" s="22">
        <f t="shared" si="37"/>
        <v>-1.9363443019411869E-2</v>
      </c>
      <c r="AA109" s="23">
        <v>27.9574</v>
      </c>
      <c r="AB109" s="23"/>
      <c r="AC109" s="16" t="e">
        <f>IF(AA109&gt;$AE$1,#REF!-Z109,#REF!)</f>
        <v>#REF!</v>
      </c>
      <c r="AD109" s="2" t="e">
        <f t="shared" si="22"/>
        <v>#REF!</v>
      </c>
    </row>
    <row r="110" spans="1:30" x14ac:dyDescent="0.25">
      <c r="A110" s="1">
        <v>41759</v>
      </c>
      <c r="B110" s="3">
        <v>7.7669997284099998E-2</v>
      </c>
      <c r="C110" s="2">
        <f t="shared" si="23"/>
        <v>47.78655651750158</v>
      </c>
      <c r="E110" s="16">
        <f t="shared" si="27"/>
        <v>7.8686832272859261E-2</v>
      </c>
      <c r="F110" s="2">
        <f t="shared" si="24"/>
        <v>108.69313428600792</v>
      </c>
      <c r="J110" s="1">
        <v>41759</v>
      </c>
      <c r="K110" s="3">
        <v>3.2398292457600002E-2</v>
      </c>
      <c r="L110" s="2">
        <f t="shared" si="25"/>
        <v>34.801899028907506</v>
      </c>
      <c r="N110" s="16">
        <f t="shared" si="28"/>
        <v>3.3415127446359265E-2</v>
      </c>
      <c r="O110" s="2">
        <f t="shared" si="26"/>
        <v>79.195377154259504</v>
      </c>
      <c r="R110" s="17">
        <v>41759</v>
      </c>
      <c r="S110" s="18">
        <v>2158.6590000000001</v>
      </c>
      <c r="T110" s="19">
        <f t="shared" si="21"/>
        <v>-1.0168349887592631E-3</v>
      </c>
      <c r="U110" s="18">
        <v>8.1026000000000007</v>
      </c>
      <c r="X110" s="20" t="s">
        <v>89</v>
      </c>
      <c r="Y110" s="21">
        <v>3766.17</v>
      </c>
      <c r="Z110" s="22">
        <f t="shared" si="37"/>
        <v>1.6745924905142293E-2</v>
      </c>
      <c r="AA110" s="23">
        <v>27.484200000000001</v>
      </c>
      <c r="AB110" s="23"/>
      <c r="AC110" s="16" t="e">
        <f>IF(AA110&gt;$AE$1,#REF!-Z110,#REF!)</f>
        <v>#REF!</v>
      </c>
      <c r="AD110" s="2" t="e">
        <f t="shared" si="22"/>
        <v>#REF!</v>
      </c>
    </row>
    <row r="111" spans="1:30" x14ac:dyDescent="0.25">
      <c r="A111" s="1">
        <v>41789</v>
      </c>
      <c r="B111" s="3">
        <v>8.0946413674500006E-2</v>
      </c>
      <c r="C111" s="2">
        <f t="shared" si="23"/>
        <v>51.498138232432417</v>
      </c>
      <c r="E111" s="16">
        <f t="shared" si="27"/>
        <v>8.0946413674500006E-2</v>
      </c>
      <c r="F111" s="2">
        <f t="shared" si="24"/>
        <v>117.24585271278239</v>
      </c>
      <c r="J111" s="1">
        <v>41789</v>
      </c>
      <c r="K111" s="3">
        <v>5.5353202352299999E-2</v>
      </c>
      <c r="L111" s="2">
        <f t="shared" si="25"/>
        <v>35.929421131725917</v>
      </c>
      <c r="N111" s="16">
        <f t="shared" si="28"/>
        <v>5.5353202352299999E-2</v>
      </c>
      <c r="O111" s="2">
        <f t="shared" si="26"/>
        <v>81.841700775031569</v>
      </c>
      <c r="R111" s="17">
        <v>41789</v>
      </c>
      <c r="S111" s="18">
        <v>2156.4639999999999</v>
      </c>
      <c r="T111" s="19">
        <f t="shared" si="21"/>
        <v>4.0130509945910386E-3</v>
      </c>
      <c r="U111" s="18">
        <v>8.1656999999999993</v>
      </c>
      <c r="X111" s="20" t="s">
        <v>90</v>
      </c>
      <c r="Y111" s="21">
        <v>3829.2379999999998</v>
      </c>
      <c r="Z111" s="22">
        <f t="shared" si="37"/>
        <v>2.498277725228883E-2</v>
      </c>
      <c r="AA111" s="23">
        <v>28.0044</v>
      </c>
      <c r="AB111" s="23"/>
      <c r="AC111" s="16" t="e">
        <f>IF(AA111&gt;$AE$1,#REF!-Z111,#REF!)</f>
        <v>#REF!</v>
      </c>
      <c r="AD111" s="2" t="e">
        <f t="shared" si="22"/>
        <v>#REF!</v>
      </c>
    </row>
    <row r="112" spans="1:30" x14ac:dyDescent="0.25">
      <c r="A112" s="1">
        <v>41820</v>
      </c>
      <c r="B112" s="3">
        <v>7.0519435114600001E-2</v>
      </c>
      <c r="C112" s="2">
        <f t="shared" si="23"/>
        <v>55.666727833261476</v>
      </c>
      <c r="E112" s="16">
        <f t="shared" si="27"/>
        <v>7.0519435114600001E-2</v>
      </c>
      <c r="F112" s="2">
        <f t="shared" si="24"/>
        <v>126.73648400809077</v>
      </c>
      <c r="J112" s="1">
        <v>41820</v>
      </c>
      <c r="K112" s="3">
        <v>7.9262288573700004E-2</v>
      </c>
      <c r="L112" s="2">
        <f t="shared" si="25"/>
        <v>37.918229650031343</v>
      </c>
      <c r="N112" s="16">
        <f t="shared" si="28"/>
        <v>7.9262288573700004E-2</v>
      </c>
      <c r="O112" s="2">
        <f t="shared" si="26"/>
        <v>86.371900998888279</v>
      </c>
      <c r="R112" s="17">
        <v>41820</v>
      </c>
      <c r="S112" s="18">
        <v>2165.1179999999999</v>
      </c>
      <c r="T112" s="19">
        <f t="shared" si="21"/>
        <v>8.5507117856856052E-2</v>
      </c>
      <c r="U112" s="18">
        <v>8.0317000000000007</v>
      </c>
      <c r="X112" s="20" t="s">
        <v>91</v>
      </c>
      <c r="Y112" s="21">
        <v>3924.9029999999998</v>
      </c>
      <c r="Z112" s="22">
        <f t="shared" si="37"/>
        <v>8.4624256956159244E-2</v>
      </c>
      <c r="AA112" s="23">
        <v>26.357099999999999</v>
      </c>
      <c r="AB112" s="23"/>
      <c r="AC112" s="16" t="e">
        <f>IF(AA112&gt;$AE$1,#REF!-Z112,#REF!)</f>
        <v>#REF!</v>
      </c>
      <c r="AD112" s="2" t="e">
        <f t="shared" si="22"/>
        <v>#REF!</v>
      </c>
    </row>
    <row r="113" spans="1:30" x14ac:dyDescent="0.25">
      <c r="A113" s="1">
        <v>41851</v>
      </c>
      <c r="B113" s="3">
        <v>0.103807096237</v>
      </c>
      <c r="C113" s="2">
        <f t="shared" si="23"/>
        <v>59.59231403474125</v>
      </c>
      <c r="E113" s="16">
        <f t="shared" si="27"/>
        <v>0.103807096237</v>
      </c>
      <c r="F113" s="2">
        <f t="shared" si="24"/>
        <v>135.67386926875184</v>
      </c>
      <c r="J113" s="1">
        <v>41851</v>
      </c>
      <c r="K113" s="3">
        <v>0.122524114309</v>
      </c>
      <c r="L113" s="2">
        <f t="shared" si="25"/>
        <v>40.923715310755952</v>
      </c>
      <c r="N113" s="16">
        <f t="shared" si="28"/>
        <v>0.122524114309</v>
      </c>
      <c r="O113" s="2">
        <f t="shared" si="26"/>
        <v>93.217935540521211</v>
      </c>
      <c r="R113" s="17">
        <v>41851</v>
      </c>
      <c r="S113" s="18">
        <v>2350.2510000000002</v>
      </c>
      <c r="T113" s="19">
        <f t="shared" si="21"/>
        <v>-5.0905201189150873E-3</v>
      </c>
      <c r="U113" s="18">
        <v>8.6054999999999993</v>
      </c>
      <c r="X113" s="20" t="s">
        <v>92</v>
      </c>
      <c r="Y113" s="21">
        <v>4257.0450000000001</v>
      </c>
      <c r="Z113" s="22">
        <f t="shared" si="37"/>
        <v>4.0129714391085793E-2</v>
      </c>
      <c r="AA113" s="23">
        <v>28.5261</v>
      </c>
      <c r="AB113" s="23"/>
      <c r="AC113" s="16" t="e">
        <f>IF(AA113&gt;$AE$1,#REF!-Z113,#REF!)</f>
        <v>#REF!</v>
      </c>
      <c r="AD113" s="2" t="e">
        <f t="shared" si="22"/>
        <v>#REF!</v>
      </c>
    </row>
    <row r="114" spans="1:30" x14ac:dyDescent="0.25">
      <c r="A114" s="1">
        <v>41880</v>
      </c>
      <c r="B114" s="3">
        <v>0.22866268779000001</v>
      </c>
      <c r="C114" s="2">
        <f t="shared" si="23"/>
        <v>65.778419112731157</v>
      </c>
      <c r="E114" s="16">
        <f t="shared" si="27"/>
        <v>0.22866268779000001</v>
      </c>
      <c r="F114" s="2">
        <f t="shared" si="24"/>
        <v>149.75777967277932</v>
      </c>
      <c r="J114" s="1">
        <v>41880</v>
      </c>
      <c r="K114" s="3">
        <v>0.17117680987200001</v>
      </c>
      <c r="L114" s="2">
        <f t="shared" si="25"/>
        <v>45.937857283439982</v>
      </c>
      <c r="N114" s="16">
        <f t="shared" si="28"/>
        <v>0.17117680987200001</v>
      </c>
      <c r="O114" s="2">
        <f t="shared" si="26"/>
        <v>104.63938053033702</v>
      </c>
      <c r="R114" s="17">
        <v>41880</v>
      </c>
      <c r="S114" s="18">
        <v>2338.2869999999998</v>
      </c>
      <c r="T114" s="19">
        <f t="shared" si="21"/>
        <v>4.8198103996643704E-2</v>
      </c>
      <c r="U114" s="18">
        <v>8.5550999999999995</v>
      </c>
      <c r="X114" s="20" t="s">
        <v>93</v>
      </c>
      <c r="Y114" s="21">
        <v>4427.8789999999999</v>
      </c>
      <c r="Z114" s="22">
        <f t="shared" si="37"/>
        <v>0.11026498239902215</v>
      </c>
      <c r="AA114" s="23">
        <v>29.803599999999999</v>
      </c>
      <c r="AB114" s="23"/>
      <c r="AC114" s="16" t="e">
        <f>IF(AA114&gt;$AE$1,#REF!-Z114,#REF!)</f>
        <v>#REF!</v>
      </c>
      <c r="AD114" s="2" t="e">
        <f t="shared" si="22"/>
        <v>#REF!</v>
      </c>
    </row>
    <row r="115" spans="1:30" x14ac:dyDescent="0.25">
      <c r="A115" s="1">
        <v>41912</v>
      </c>
      <c r="B115" s="3">
        <v>1.3459010186899999E-2</v>
      </c>
      <c r="C115" s="2">
        <f t="shared" si="23"/>
        <v>80.819489225625375</v>
      </c>
      <c r="E115" s="16">
        <f t="shared" si="27"/>
        <v>1.3459010186899999E-2</v>
      </c>
      <c r="F115" s="2">
        <f t="shared" si="24"/>
        <v>184.00179609021967</v>
      </c>
      <c r="J115" s="1">
        <v>41912</v>
      </c>
      <c r="K115" s="3">
        <v>-3.8147596607100002E-3</v>
      </c>
      <c r="L115" s="2">
        <f t="shared" si="25"/>
        <v>53.801353145574467</v>
      </c>
      <c r="N115" s="16">
        <f t="shared" si="28"/>
        <v>-3.8147596607100002E-3</v>
      </c>
      <c r="O115" s="2">
        <f t="shared" si="26"/>
        <v>122.5512158765024</v>
      </c>
      <c r="R115" s="17">
        <v>41912</v>
      </c>
      <c r="S115" s="18">
        <v>2450.9879999999998</v>
      </c>
      <c r="T115" s="19">
        <f t="shared" si="21"/>
        <v>2.3393423386813827E-2</v>
      </c>
      <c r="U115" s="18">
        <v>8.7114999999999991</v>
      </c>
      <c r="X115" s="20" t="s">
        <v>94</v>
      </c>
      <c r="Y115" s="21">
        <v>4916.1189999999997</v>
      </c>
      <c r="Z115" s="22">
        <f t="shared" si="37"/>
        <v>1.4299287710488799E-2</v>
      </c>
      <c r="AA115" s="23">
        <v>34.189500000000002</v>
      </c>
      <c r="AB115" s="23"/>
      <c r="AC115" s="16" t="e">
        <f>IF(AA115&gt;$AE$1,#REF!-Z115,#REF!)</f>
        <v>#REF!</v>
      </c>
      <c r="AD115" s="2" t="e">
        <f t="shared" si="22"/>
        <v>#REF!</v>
      </c>
    </row>
    <row r="116" spans="1:30" x14ac:dyDescent="0.25">
      <c r="A116" s="1">
        <v>41943</v>
      </c>
      <c r="B116" s="3">
        <v>1.41947495423E-2</v>
      </c>
      <c r="C116" s="2">
        <f t="shared" si="23"/>
        <v>81.907239554413124</v>
      </c>
      <c r="E116" s="16">
        <f t="shared" si="27"/>
        <v>1.41947495423E-2</v>
      </c>
      <c r="F116" s="2">
        <f t="shared" si="24"/>
        <v>186.47827813820587</v>
      </c>
      <c r="J116" s="1">
        <v>41943</v>
      </c>
      <c r="K116" s="3">
        <v>-4.8710063250700002E-3</v>
      </c>
      <c r="L116" s="2">
        <f t="shared" si="25"/>
        <v>53.596113913903118</v>
      </c>
      <c r="N116" s="16">
        <f t="shared" si="28"/>
        <v>-4.8710063250700002E-3</v>
      </c>
      <c r="O116" s="2">
        <f t="shared" si="26"/>
        <v>122.08371244180576</v>
      </c>
      <c r="R116" s="17">
        <v>41943</v>
      </c>
      <c r="S116" s="18">
        <v>2508.3249999999998</v>
      </c>
      <c r="T116" s="19">
        <f t="shared" si="21"/>
        <v>0.11979867042747649</v>
      </c>
      <c r="U116" s="18">
        <v>8.9281000000000006</v>
      </c>
      <c r="X116" s="20" t="s">
        <v>95</v>
      </c>
      <c r="Y116" s="21">
        <v>4986.4160000000002</v>
      </c>
      <c r="Z116" s="22">
        <f t="shared" si="37"/>
        <v>5.1911232436282824E-2</v>
      </c>
      <c r="AA116" s="23">
        <v>34.693300000000001</v>
      </c>
      <c r="AB116" s="23"/>
      <c r="AC116" s="16" t="e">
        <f>IF(AA116&gt;$AE$1,#REF!-Z116,#REF!)</f>
        <v>#REF!</v>
      </c>
      <c r="AD116" s="2" t="e">
        <f t="shared" si="22"/>
        <v>#REF!</v>
      </c>
    </row>
    <row r="117" spans="1:30" x14ac:dyDescent="0.25">
      <c r="A117" s="1">
        <v>41971</v>
      </c>
      <c r="B117" s="3">
        <v>-0.17212073735399999</v>
      </c>
      <c r="C117" s="2">
        <f t="shared" si="23"/>
        <v>83.069892305589192</v>
      </c>
      <c r="E117" s="16">
        <f t="shared" si="27"/>
        <v>-0.17212073735399999</v>
      </c>
      <c r="F117" s="2">
        <f t="shared" si="24"/>
        <v>189.12529059145706</v>
      </c>
      <c r="J117" s="1">
        <v>41971</v>
      </c>
      <c r="K117" s="3">
        <v>-0.13297970542599999</v>
      </c>
      <c r="L117" s="2">
        <f t="shared" si="25"/>
        <v>53.335046904029326</v>
      </c>
      <c r="N117" s="16">
        <f t="shared" si="28"/>
        <v>-0.13297970542599999</v>
      </c>
      <c r="O117" s="2">
        <f t="shared" si="26"/>
        <v>121.4890419063137</v>
      </c>
      <c r="R117" s="17">
        <v>41971</v>
      </c>
      <c r="S117" s="18">
        <v>2808.819</v>
      </c>
      <c r="T117" s="19">
        <f t="shared" si="21"/>
        <v>0.25807501302148705</v>
      </c>
      <c r="U117" s="18">
        <v>9.9987999999999992</v>
      </c>
      <c r="X117" s="20" t="s">
        <v>96</v>
      </c>
      <c r="Y117" s="21">
        <v>5245.2669999999998</v>
      </c>
      <c r="Z117" s="22">
        <f t="shared" si="37"/>
        <v>1.4765120631609433E-2</v>
      </c>
      <c r="AA117" s="23">
        <v>36.515000000000001</v>
      </c>
      <c r="AB117" s="23"/>
      <c r="AC117" s="16" t="e">
        <f>IF(AA117&gt;$AE$1,#REF!-Z117,#REF!)</f>
        <v>#REF!</v>
      </c>
      <c r="AD117" s="2" t="e">
        <f t="shared" si="22"/>
        <v>#REF!</v>
      </c>
    </row>
    <row r="118" spans="1:30" x14ac:dyDescent="0.25">
      <c r="A118" s="1">
        <v>42004</v>
      </c>
      <c r="B118" s="3">
        <v>0.11994306901100001</v>
      </c>
      <c r="C118" s="2">
        <f t="shared" si="23"/>
        <v>68.771841190033811</v>
      </c>
      <c r="D118" s="3">
        <f t="shared" ref="D118" si="46">C118/C106-1</f>
        <v>0.60847702910488977</v>
      </c>
      <c r="E118" s="16">
        <f t="shared" si="27"/>
        <v>0.11994306901100001</v>
      </c>
      <c r="F118" s="2">
        <f t="shared" si="24"/>
        <v>156.57290612256594</v>
      </c>
      <c r="G118" s="3">
        <f t="shared" ref="G118" si="47">F118/F106-1</f>
        <v>0.7280935289365833</v>
      </c>
      <c r="J118" s="1">
        <v>42004</v>
      </c>
      <c r="K118" s="3">
        <v>0.12769834812299999</v>
      </c>
      <c r="L118" s="2">
        <f t="shared" si="25"/>
        <v>46.242568077849612</v>
      </c>
      <c r="M118" s="3">
        <f t="shared" ref="M118" si="48">L118/L106-1</f>
        <v>0.46789895518205782</v>
      </c>
      <c r="N118" s="16">
        <f t="shared" si="28"/>
        <v>0.12769834812299999</v>
      </c>
      <c r="O118" s="2">
        <f t="shared" si="26"/>
        <v>105.33346490112514</v>
      </c>
      <c r="P118" s="3">
        <f t="shared" ref="P118" si="49">O118/O106-1</f>
        <v>0.57996645728345064</v>
      </c>
      <c r="R118" s="17">
        <v>42004</v>
      </c>
      <c r="S118" s="18">
        <v>3533.7049999999999</v>
      </c>
      <c r="T118" s="19">
        <f t="shared" si="21"/>
        <v>-2.8105062533516523E-2</v>
      </c>
      <c r="U118" s="18">
        <v>13.129200000000001</v>
      </c>
      <c r="X118" s="20" t="s">
        <v>97</v>
      </c>
      <c r="Y118" s="21">
        <v>5322.7139999999999</v>
      </c>
      <c r="Z118" s="22">
        <f t="shared" si="37"/>
        <v>5.8243595278649224E-2</v>
      </c>
      <c r="AA118" s="23">
        <v>37.164400000000001</v>
      </c>
      <c r="AB118" s="23"/>
      <c r="AC118" s="16" t="e">
        <f>IF(AA118&gt;$AE$1,#REF!-Z118,#REF!)</f>
        <v>#REF!</v>
      </c>
      <c r="AD118" s="2" t="e">
        <f t="shared" si="22"/>
        <v>#REF!</v>
      </c>
    </row>
    <row r="119" spans="1:30" x14ac:dyDescent="0.25">
      <c r="A119" s="1">
        <v>42034</v>
      </c>
      <c r="B119" s="3">
        <v>0.105213812209</v>
      </c>
      <c r="C119" s="2">
        <f t="shared" si="23"/>
        <v>77.020546883903563</v>
      </c>
      <c r="E119" s="16">
        <f t="shared" si="27"/>
        <v>0.105213812209</v>
      </c>
      <c r="F119" s="2">
        <f t="shared" si="24"/>
        <v>175.35274100687769</v>
      </c>
      <c r="J119" s="1">
        <v>42034</v>
      </c>
      <c r="K119" s="3">
        <v>8.0592294019199998E-2</v>
      </c>
      <c r="L119" s="2">
        <f t="shared" si="25"/>
        <v>52.147667634356381</v>
      </c>
      <c r="N119" s="16">
        <f t="shared" si="28"/>
        <v>8.0592294019199998E-2</v>
      </c>
      <c r="O119" s="2">
        <f t="shared" si="26"/>
        <v>118.78437437107083</v>
      </c>
      <c r="R119" s="17">
        <v>42034</v>
      </c>
      <c r="S119" s="18">
        <v>3434.39</v>
      </c>
      <c r="T119" s="19">
        <f t="shared" si="21"/>
        <v>4.0313709275882958E-2</v>
      </c>
      <c r="U119" s="18">
        <v>12.8719</v>
      </c>
      <c r="X119" s="20" t="s">
        <v>98</v>
      </c>
      <c r="Y119" s="21">
        <v>5632.7280000000001</v>
      </c>
      <c r="Z119" s="22">
        <f t="shared" si="37"/>
        <v>6.8481027310390213E-2</v>
      </c>
      <c r="AA119" s="23">
        <v>39.502699999999997</v>
      </c>
      <c r="AB119" s="23"/>
      <c r="AC119" s="16" t="e">
        <f>IF(AA119&gt;$AE$1,#REF!-Z119,#REF!)</f>
        <v>#REF!</v>
      </c>
      <c r="AD119" s="2" t="e">
        <f t="shared" si="22"/>
        <v>#REF!</v>
      </c>
    </row>
    <row r="120" spans="1:30" x14ac:dyDescent="0.25">
      <c r="A120" s="1">
        <v>42062</v>
      </c>
      <c r="B120" s="3">
        <v>0.27319337962700002</v>
      </c>
      <c r="C120" s="2">
        <f t="shared" si="23"/>
        <v>85.124172239981078</v>
      </c>
      <c r="E120" s="16">
        <f t="shared" si="27"/>
        <v>0.27319337962700002</v>
      </c>
      <c r="F120" s="2">
        <f t="shared" si="24"/>
        <v>193.80227136950876</v>
      </c>
      <c r="J120" s="1">
        <v>42062</v>
      </c>
      <c r="K120" s="3">
        <v>0.25589711949400001</v>
      </c>
      <c r="L120" s="2">
        <f t="shared" si="25"/>
        <v>56.350367796759954</v>
      </c>
      <c r="N120" s="16">
        <f t="shared" si="28"/>
        <v>0.25589711949400001</v>
      </c>
      <c r="O120" s="2">
        <f t="shared" si="26"/>
        <v>128.35747959527089</v>
      </c>
      <c r="R120" s="17">
        <v>42062</v>
      </c>
      <c r="S120" s="18">
        <v>3572.8429999999998</v>
      </c>
      <c r="T120" s="19">
        <f t="shared" si="21"/>
        <v>0.1338880549747079</v>
      </c>
      <c r="U120" s="18">
        <v>13.207700000000001</v>
      </c>
      <c r="X120" s="20" t="s">
        <v>99</v>
      </c>
      <c r="Y120" s="21">
        <v>6018.4629999999997</v>
      </c>
      <c r="Z120" s="22">
        <f t="shared" si="37"/>
        <v>0.20514224312752286</v>
      </c>
      <c r="AA120" s="23">
        <v>42.300400000000003</v>
      </c>
      <c r="AB120" s="23"/>
      <c r="AC120" s="16" t="e">
        <f>IF(AA120&gt;$AE$1,#REF!-Z120,#REF!)</f>
        <v>#REF!</v>
      </c>
      <c r="AD120" s="2" t="e">
        <f t="shared" si="22"/>
        <v>#REF!</v>
      </c>
    </row>
    <row r="121" spans="1:30" x14ac:dyDescent="0.25">
      <c r="A121" s="1">
        <v>42094</v>
      </c>
      <c r="B121" s="3">
        <v>0.14003988871199999</v>
      </c>
      <c r="C121" s="2">
        <f t="shared" si="23"/>
        <v>108.37953254217237</v>
      </c>
      <c r="E121" s="16">
        <f t="shared" si="27"/>
        <v>0.14003988871199999</v>
      </c>
      <c r="F121" s="2">
        <f t="shared" si="24"/>
        <v>246.74776886433386</v>
      </c>
      <c r="J121" s="1">
        <v>42094</v>
      </c>
      <c r="K121" s="3">
        <v>0.18658958348099999</v>
      </c>
      <c r="L121" s="2">
        <f t="shared" si="25"/>
        <v>70.77026459837829</v>
      </c>
      <c r="N121" s="16">
        <f t="shared" si="28"/>
        <v>0.18658958348099999</v>
      </c>
      <c r="O121" s="2">
        <f t="shared" si="26"/>
        <v>161.20378888921059</v>
      </c>
      <c r="R121" s="17">
        <v>42094</v>
      </c>
      <c r="S121" s="18">
        <v>4051.2040000000002</v>
      </c>
      <c r="T121" s="19">
        <f t="shared" si="21"/>
        <v>0.17246280365047029</v>
      </c>
      <c r="U121" s="18">
        <v>14.559100000000001</v>
      </c>
      <c r="X121" s="20" t="s">
        <v>100</v>
      </c>
      <c r="Y121" s="21">
        <v>7253.1040000000003</v>
      </c>
      <c r="Z121" s="22">
        <f t="shared" si="37"/>
        <v>0.16773080876821847</v>
      </c>
      <c r="AA121" s="23">
        <v>52.193100000000001</v>
      </c>
      <c r="AB121" s="23"/>
      <c r="AC121" s="16" t="e">
        <f>IF(AA121&gt;$AE$1,#REF!-Z121,#REF!)</f>
        <v>#REF!</v>
      </c>
      <c r="AD121" s="2" t="e">
        <f t="shared" si="22"/>
        <v>#REF!</v>
      </c>
    </row>
    <row r="122" spans="1:30" x14ac:dyDescent="0.25">
      <c r="A122" s="1">
        <v>42124</v>
      </c>
      <c r="B122" s="3">
        <v>0.51316029623000003</v>
      </c>
      <c r="C122" s="2">
        <f t="shared" si="23"/>
        <v>123.55699021803677</v>
      </c>
      <c r="E122" s="16">
        <f t="shared" si="27"/>
        <v>0.51316029623000003</v>
      </c>
      <c r="F122" s="2">
        <f t="shared" si="24"/>
        <v>281.30229895602946</v>
      </c>
      <c r="J122" s="1">
        <v>42124</v>
      </c>
      <c r="K122" s="3">
        <v>0.44496597885900002</v>
      </c>
      <c r="L122" s="2">
        <f t="shared" si="25"/>
        <v>83.975258792629859</v>
      </c>
      <c r="N122" s="16">
        <f t="shared" si="28"/>
        <v>0.44496597885900002</v>
      </c>
      <c r="O122" s="2">
        <f t="shared" si="26"/>
        <v>191.28273671360745</v>
      </c>
      <c r="R122" s="17">
        <v>42124</v>
      </c>
      <c r="S122" s="18">
        <v>4749.8860000000004</v>
      </c>
      <c r="T122" s="19">
        <f t="shared" si="21"/>
        <v>1.9146354249343966E-2</v>
      </c>
      <c r="U122" s="18">
        <v>17.027899999999999</v>
      </c>
      <c r="X122" s="20" t="s">
        <v>101</v>
      </c>
      <c r="Y122" s="21">
        <v>8469.6730000000007</v>
      </c>
      <c r="Z122" s="22">
        <f t="shared" si="37"/>
        <v>0.17676857182089539</v>
      </c>
      <c r="AA122" s="23">
        <v>60.962499999999999</v>
      </c>
      <c r="AB122" s="23"/>
      <c r="AC122" s="16" t="e">
        <f>IF(AA122&gt;$AE$1,#REF!-Z122,#REF!)</f>
        <v>#REF!</v>
      </c>
      <c r="AD122" s="2" t="e">
        <f t="shared" si="22"/>
        <v>#REF!</v>
      </c>
    </row>
    <row r="123" spans="1:30" s="5" customFormat="1" x14ac:dyDescent="0.25">
      <c r="A123" s="1">
        <v>42153</v>
      </c>
      <c r="B123" s="3">
        <v>-0.32903576148800001</v>
      </c>
      <c r="C123" s="2">
        <f t="shared" si="23"/>
        <v>186.96153191961176</v>
      </c>
      <c r="D123" s="3"/>
      <c r="E123" s="16">
        <f t="shared" si="27"/>
        <v>-0.32903576148800001</v>
      </c>
      <c r="F123" s="2">
        <f t="shared" si="24"/>
        <v>425.65547001848557</v>
      </c>
      <c r="G123" s="3"/>
      <c r="H123" s="3"/>
      <c r="I123" s="3"/>
      <c r="J123" s="1">
        <v>42153</v>
      </c>
      <c r="K123" s="3">
        <v>-0.36006568849999998</v>
      </c>
      <c r="L123" s="2">
        <f t="shared" si="25"/>
        <v>121.34139202123025</v>
      </c>
      <c r="M123" s="3"/>
      <c r="N123" s="16">
        <f t="shared" si="28"/>
        <v>-0.36006568849999998</v>
      </c>
      <c r="O123" s="2">
        <f t="shared" si="26"/>
        <v>276.39704689420614</v>
      </c>
      <c r="P123" s="3"/>
      <c r="Q123"/>
      <c r="R123" s="17">
        <v>42153</v>
      </c>
      <c r="S123" s="18">
        <v>4840.8289999999997</v>
      </c>
      <c r="T123" s="19">
        <f t="shared" si="21"/>
        <v>-7.5985125688182831E-2</v>
      </c>
      <c r="U123" s="18">
        <v>16.822299999999998</v>
      </c>
      <c r="V123" s="11"/>
      <c r="W123" s="11"/>
      <c r="X123" s="20" t="s">
        <v>102</v>
      </c>
      <c r="Y123" s="21">
        <v>9966.8449999999993</v>
      </c>
      <c r="Z123" s="22">
        <f t="shared" si="37"/>
        <v>-0.10643528619136736</v>
      </c>
      <c r="AA123" s="23">
        <v>71.871799999999993</v>
      </c>
      <c r="AB123" s="23"/>
      <c r="AC123" s="16" t="e">
        <f>IF(AA123&gt;$AE$1,#REF!-Z123,#REF!)</f>
        <v>#REF!</v>
      </c>
      <c r="AD123" s="4" t="e">
        <f t="shared" si="22"/>
        <v>#REF!</v>
      </c>
    </row>
    <row r="124" spans="1:30" x14ac:dyDescent="0.25">
      <c r="A124" s="1">
        <v>42185</v>
      </c>
      <c r="B124" s="3">
        <v>-8.2796402143199999E-2</v>
      </c>
      <c r="C124" s="2">
        <f t="shared" si="23"/>
        <v>125.44450189547929</v>
      </c>
      <c r="E124" s="16">
        <f t="shared" si="27"/>
        <v>6.3928009537735198E-2</v>
      </c>
      <c r="F124" s="2">
        <f t="shared" si="24"/>
        <v>285.59959830942063</v>
      </c>
      <c r="J124" s="1">
        <v>42185</v>
      </c>
      <c r="K124" s="3">
        <v>-0.14036574645300001</v>
      </c>
      <c r="L124" s="2">
        <f t="shared" si="25"/>
        <v>77.650520159557573</v>
      </c>
      <c r="N124" s="16">
        <f t="shared" si="28"/>
        <v>6.3586652279351841E-3</v>
      </c>
      <c r="O124" s="2">
        <f t="shared" si="26"/>
        <v>176.87595390487704</v>
      </c>
      <c r="R124" s="17">
        <v>42185</v>
      </c>
      <c r="S124" s="18">
        <v>4472.9979999999996</v>
      </c>
      <c r="T124" s="19">
        <f t="shared" si="21"/>
        <v>-0.1467244116809352</v>
      </c>
      <c r="U124" s="18">
        <v>16.541699999999999</v>
      </c>
      <c r="X124" s="20" t="s">
        <v>103</v>
      </c>
      <c r="Y124" s="21">
        <v>8906.0210000000006</v>
      </c>
      <c r="Z124" s="22">
        <f t="shared" si="37"/>
        <v>-0.12484138539534108</v>
      </c>
      <c r="AA124" s="23">
        <v>61.951799999999999</v>
      </c>
      <c r="AB124" s="23"/>
    </row>
    <row r="125" spans="1:30" x14ac:dyDescent="0.25">
      <c r="A125" s="1">
        <v>42216</v>
      </c>
      <c r="B125" s="3">
        <v>-0.15559999999999999</v>
      </c>
      <c r="C125" s="2">
        <f t="shared" si="23"/>
        <v>115.05814846988778</v>
      </c>
      <c r="E125" s="16">
        <f t="shared" si="27"/>
        <v>-3.765517855739256E-2</v>
      </c>
      <c r="F125" s="2">
        <f t="shared" si="24"/>
        <v>303.85741215411861</v>
      </c>
      <c r="J125" s="1">
        <v>42216</v>
      </c>
      <c r="K125" s="3">
        <v>-0.17</v>
      </c>
      <c r="L125" s="2">
        <f t="shared" si="25"/>
        <v>66.751046934897545</v>
      </c>
      <c r="N125" s="16">
        <f t="shared" si="28"/>
        <v>-5.2055178557392584E-2</v>
      </c>
      <c r="O125" s="2">
        <f t="shared" si="26"/>
        <v>178.00064888262986</v>
      </c>
      <c r="R125" s="17">
        <v>42216</v>
      </c>
      <c r="S125" s="18">
        <v>3816.7</v>
      </c>
      <c r="T125" s="19">
        <f t="shared" si="21"/>
        <v>-0.11794482144260743</v>
      </c>
      <c r="U125" s="18">
        <v>14.5181</v>
      </c>
      <c r="X125" s="20" t="s">
        <v>104</v>
      </c>
      <c r="Y125" s="21">
        <v>7794.1809999999996</v>
      </c>
      <c r="Z125" s="22">
        <f t="shared" si="37"/>
        <v>-1</v>
      </c>
      <c r="AA125" s="23">
        <v>54.481200000000001</v>
      </c>
      <c r="AB125" s="23"/>
    </row>
    <row r="126" spans="1:30" x14ac:dyDescent="0.25">
      <c r="A126" s="1">
        <v>42247</v>
      </c>
      <c r="C126" s="2">
        <f t="shared" si="23"/>
        <v>97.15510056797325</v>
      </c>
      <c r="D126" s="3">
        <f>C126/C118-1</f>
        <v>0.41271629327924186</v>
      </c>
      <c r="F126" s="2">
        <f t="shared" si="24"/>
        <v>292.41560704346807</v>
      </c>
      <c r="G126" s="3">
        <f>F126/F118-1</f>
        <v>0.86760030381350828</v>
      </c>
      <c r="J126" s="1">
        <v>42247</v>
      </c>
      <c r="L126" s="2">
        <f t="shared" si="25"/>
        <v>55.403368955964957</v>
      </c>
      <c r="M126" s="3">
        <f>L126/L118-1</f>
        <v>0.19810320358274836</v>
      </c>
      <c r="O126" s="2">
        <f t="shared" si="26"/>
        <v>168.73479332171283</v>
      </c>
      <c r="P126" s="3">
        <f>O126/O118-1</f>
        <v>0.60191059394183521</v>
      </c>
      <c r="R126" s="15">
        <v>42247</v>
      </c>
      <c r="S126" s="18">
        <v>3366.54</v>
      </c>
    </row>
    <row r="127" spans="1:30" x14ac:dyDescent="0.25">
      <c r="T127" s="11" t="s">
        <v>106</v>
      </c>
      <c r="U127" s="30">
        <f>AVERAGE(U2:U125)</f>
        <v>17.55282903225806</v>
      </c>
    </row>
    <row r="128" spans="1:30" s="12" customFormat="1" x14ac:dyDescent="0.25">
      <c r="A128" s="31" t="s">
        <v>113</v>
      </c>
      <c r="B128" s="32">
        <f>MIN(B2:B125)</f>
        <v>-0.32903576148800001</v>
      </c>
      <c r="C128" s="14"/>
      <c r="D128" s="32"/>
      <c r="E128" s="32">
        <f>MIN(E2:E124)</f>
        <v>-0.32903576148800001</v>
      </c>
      <c r="F128" s="14"/>
      <c r="G128" s="32"/>
      <c r="H128" s="32"/>
      <c r="I128" s="32"/>
      <c r="K128" s="32">
        <f>MIN(K2:K125)</f>
        <v>-0.36006568849999998</v>
      </c>
      <c r="L128" s="14"/>
      <c r="M128" s="32"/>
      <c r="N128" s="32">
        <f>MIN(N2:N124)</f>
        <v>-0.36006568849999998</v>
      </c>
      <c r="O128" s="14"/>
      <c r="P128" s="32"/>
      <c r="R128" s="13"/>
      <c r="T128" s="12" t="s">
        <v>107</v>
      </c>
      <c r="U128" s="33">
        <f>MAX(U2:U125)</f>
        <v>47.252400000000002</v>
      </c>
      <c r="Z128" s="12" t="s">
        <v>109</v>
      </c>
      <c r="AA128" s="14">
        <f>AVERAGE(AA2:AA123)</f>
        <v>43.390793069306916</v>
      </c>
      <c r="AB128" s="14"/>
      <c r="AC128" s="32"/>
      <c r="AD128" s="14"/>
    </row>
    <row r="129" spans="26:27" customFormat="1" x14ac:dyDescent="0.25">
      <c r="Z129" s="11" t="s">
        <v>107</v>
      </c>
      <c r="AA129" s="10">
        <f>MAX(AA2:AA123)</f>
        <v>96.540800000000004</v>
      </c>
    </row>
    <row r="130" spans="26:27" customFormat="1" x14ac:dyDescent="0.25">
      <c r="Z130" s="11"/>
      <c r="AA130" s="10"/>
    </row>
    <row r="131" spans="26:27" customFormat="1" x14ac:dyDescent="0.25">
      <c r="Z131" s="11"/>
      <c r="AA131" s="10"/>
    </row>
    <row r="132" spans="26:27" customFormat="1" x14ac:dyDescent="0.25">
      <c r="Z132" s="11"/>
      <c r="AA132" s="10"/>
    </row>
    <row r="133" spans="26:27" customFormat="1" x14ac:dyDescent="0.25">
      <c r="Z133" s="11"/>
      <c r="AA133" s="10"/>
    </row>
    <row r="134" spans="26:27" customFormat="1" x14ac:dyDescent="0.25">
      <c r="Z134" s="11"/>
      <c r="AA134" s="10"/>
    </row>
    <row r="135" spans="26:27" customFormat="1" x14ac:dyDescent="0.25">
      <c r="Z135" s="11"/>
      <c r="AA135" s="10"/>
    </row>
  </sheetData>
  <phoneticPr fontId="18" type="noConversion"/>
  <pageMargins left="0.7" right="0.7" top="0.75" bottom="0.75" header="0.3" footer="0.3"/>
  <pageSetup paperSize="9" orientation="portrait" horizontalDpi="4294967294" verticalDpi="4294967294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9"/>
  <sheetViews>
    <sheetView topLeftCell="A103" workbookViewId="0">
      <selection activeCell="B123" sqref="B123:B125"/>
    </sheetView>
  </sheetViews>
  <sheetFormatPr defaultColWidth="8.77734375" defaultRowHeight="14.4" x14ac:dyDescent="0.25"/>
  <cols>
    <col min="1" max="1" width="16.77734375" customWidth="1"/>
    <col min="2" max="2" width="8.77734375" style="3"/>
    <col min="3" max="3" width="8.77734375" style="2"/>
    <col min="4" max="4" width="8.77734375" style="3"/>
    <col min="5" max="5" width="10.109375" style="16" customWidth="1"/>
    <col min="6" max="6" width="8.77734375" style="2"/>
    <col min="7" max="9" width="8.77734375" style="3"/>
    <col min="10" max="10" width="12.5546875" customWidth="1"/>
    <col min="11" max="11" width="8.77734375" style="3"/>
    <col min="12" max="12" width="8.77734375" style="2"/>
    <col min="13" max="13" width="8.77734375" style="3"/>
    <col min="14" max="14" width="10.109375" style="16" customWidth="1"/>
    <col min="15" max="15" width="8.77734375" style="2"/>
    <col min="16" max="16" width="8.77734375" style="3"/>
    <col min="18" max="18" width="11.6640625" style="11" customWidth="1"/>
    <col min="19" max="19" width="14.6640625" style="11" customWidth="1"/>
    <col min="20" max="20" width="8.77734375" style="11"/>
    <col min="21" max="21" width="8.77734375" style="10"/>
    <col min="22" max="23" width="8.77734375" style="11"/>
    <col min="28" max="28" width="8.77734375" style="10"/>
  </cols>
  <sheetData>
    <row r="1" spans="1:21" x14ac:dyDescent="0.25">
      <c r="B1" s="3" t="s">
        <v>110</v>
      </c>
      <c r="E1" s="16" t="s">
        <v>114</v>
      </c>
      <c r="K1" s="3" t="s">
        <v>112</v>
      </c>
      <c r="N1" s="16" t="s">
        <v>114</v>
      </c>
      <c r="S1" s="11" t="s">
        <v>105</v>
      </c>
      <c r="U1" s="10" t="s">
        <v>1</v>
      </c>
    </row>
    <row r="2" spans="1:21" x14ac:dyDescent="0.25">
      <c r="A2" s="1">
        <v>38471</v>
      </c>
      <c r="B2" s="3">
        <v>1.41755795306E-2</v>
      </c>
      <c r="C2" s="2">
        <v>1</v>
      </c>
      <c r="E2" s="16">
        <f>B2</f>
        <v>1.41755795306E-2</v>
      </c>
      <c r="F2" s="2">
        <v>1</v>
      </c>
      <c r="J2" s="1">
        <v>38471</v>
      </c>
      <c r="K2" s="3">
        <v>1.0693253821E-2</v>
      </c>
      <c r="L2" s="2">
        <v>1</v>
      </c>
      <c r="N2" s="16">
        <f>K2</f>
        <v>1.0693253821E-2</v>
      </c>
      <c r="O2" s="2">
        <v>1</v>
      </c>
      <c r="R2" s="1">
        <v>38471</v>
      </c>
      <c r="S2" s="11">
        <v>2142.8910000000001</v>
      </c>
      <c r="T2" s="11">
        <v>0</v>
      </c>
    </row>
    <row r="3" spans="1:21" x14ac:dyDescent="0.25">
      <c r="A3" s="1">
        <v>38503</v>
      </c>
      <c r="B3" s="3">
        <v>-7.1418506468899998E-3</v>
      </c>
      <c r="C3" s="2">
        <f>C2*(1+B2)</f>
        <v>1.0141755795306</v>
      </c>
      <c r="E3" s="16">
        <f>B3</f>
        <v>-7.1418506468899998E-3</v>
      </c>
      <c r="F3" s="2">
        <f>F2*(1+E2)</f>
        <v>1.0141755795306</v>
      </c>
      <c r="J3" s="1">
        <v>38503</v>
      </c>
      <c r="K3" s="3">
        <v>-4.4691299380299997E-2</v>
      </c>
      <c r="L3" s="2">
        <f>L2*(1+K2)</f>
        <v>1.0106932538210001</v>
      </c>
      <c r="N3" s="16">
        <f>K3</f>
        <v>-4.4691299380299997E-2</v>
      </c>
      <c r="O3" s="2">
        <f>O2*(1+N2)</f>
        <v>1.0106932538210001</v>
      </c>
      <c r="R3" s="1">
        <v>38503</v>
      </c>
      <c r="S3" s="11">
        <v>2142.8910000000001</v>
      </c>
      <c r="T3" s="11">
        <v>0</v>
      </c>
    </row>
    <row r="4" spans="1:21" x14ac:dyDescent="0.25">
      <c r="A4" s="1">
        <v>38533</v>
      </c>
      <c r="B4" s="3">
        <v>-4.29001598007E-2</v>
      </c>
      <c r="C4" s="2">
        <f t="shared" ref="C4:C67" si="0">C3*(1+B3)</f>
        <v>1.0069324890118694</v>
      </c>
      <c r="E4" s="16">
        <f>IF(T2+T3&lt;0,B4-T4,B4)</f>
        <v>-4.29001598007E-2</v>
      </c>
      <c r="F4" s="2">
        <f t="shared" ref="F4:F67" si="1">F3*(1+E3)</f>
        <v>1.0069324890118694</v>
      </c>
      <c r="J4" s="1">
        <v>38533</v>
      </c>
      <c r="K4" s="3">
        <v>-3.7282977100600002E-2</v>
      </c>
      <c r="L4" s="2">
        <f t="shared" ref="L4:L67" si="2">L3*(1+K3)</f>
        <v>0.96552405903283622</v>
      </c>
      <c r="N4" s="16">
        <f>IF(T2+T3&lt;0,K4-T4,K4)</f>
        <v>-3.7282977100600002E-2</v>
      </c>
      <c r="O4" s="2">
        <f t="shared" ref="O4:O67" si="3">O3*(1+N3)</f>
        <v>0.96552405903283622</v>
      </c>
      <c r="R4" s="1">
        <v>38533</v>
      </c>
      <c r="S4" s="11">
        <v>2142.8910000000001</v>
      </c>
      <c r="T4" s="11">
        <v>0</v>
      </c>
    </row>
    <row r="5" spans="1:21" x14ac:dyDescent="0.25">
      <c r="A5" s="1">
        <v>38562</v>
      </c>
      <c r="B5" s="3">
        <v>0.28456638643799997</v>
      </c>
      <c r="C5" s="2">
        <f t="shared" si="0"/>
        <v>0.96373492432474361</v>
      </c>
      <c r="E5" s="16">
        <f t="shared" ref="E5:E68" si="4">IF(T3+T4&lt;0,B5-T5,B5)</f>
        <v>0.28456638643799997</v>
      </c>
      <c r="F5" s="2">
        <f t="shared" si="1"/>
        <v>0.96373492432474361</v>
      </c>
      <c r="J5" s="1">
        <v>38562</v>
      </c>
      <c r="K5" s="3">
        <v>0.25018981751399999</v>
      </c>
      <c r="L5" s="2">
        <f t="shared" si="2"/>
        <v>0.92952644764983661</v>
      </c>
      <c r="N5" s="16">
        <f t="shared" ref="N5:N68" si="5">IF(T3+T4&lt;0,K5-T5,K5)</f>
        <v>0.25018981751399999</v>
      </c>
      <c r="O5" s="2">
        <f t="shared" si="3"/>
        <v>0.92952644764983661</v>
      </c>
      <c r="R5" s="1">
        <v>38562</v>
      </c>
      <c r="S5" s="11">
        <v>2142.8910000000001</v>
      </c>
      <c r="T5" s="11">
        <v>0</v>
      </c>
    </row>
    <row r="6" spans="1:21" x14ac:dyDescent="0.25">
      <c r="A6" s="1">
        <v>38595</v>
      </c>
      <c r="B6" s="3">
        <v>1.76001531466E-2</v>
      </c>
      <c r="C6" s="2">
        <f t="shared" si="0"/>
        <v>1.2379814892239351</v>
      </c>
      <c r="E6" s="16">
        <f t="shared" si="4"/>
        <v>1.76001531466E-2</v>
      </c>
      <c r="F6" s="2">
        <f t="shared" si="1"/>
        <v>1.2379814892239351</v>
      </c>
      <c r="J6" s="1">
        <v>38595</v>
      </c>
      <c r="K6" s="3">
        <v>1.8119561106899999E-2</v>
      </c>
      <c r="L6" s="2">
        <f t="shared" si="2"/>
        <v>1.1620844999617859</v>
      </c>
      <c r="N6" s="16">
        <f t="shared" si="5"/>
        <v>1.8119561106899999E-2</v>
      </c>
      <c r="O6" s="2">
        <f t="shared" si="3"/>
        <v>1.1620844999617859</v>
      </c>
      <c r="R6" s="1">
        <v>38595</v>
      </c>
      <c r="S6" s="11">
        <v>2142.8910000000001</v>
      </c>
      <c r="T6" s="11">
        <v>0</v>
      </c>
    </row>
    <row r="7" spans="1:21" x14ac:dyDescent="0.25">
      <c r="A7" s="1">
        <v>38625</v>
      </c>
      <c r="B7" s="3">
        <v>-6.11646939855E-2</v>
      </c>
      <c r="C7" s="2">
        <f t="shared" si="0"/>
        <v>1.2597701530269323</v>
      </c>
      <c r="E7" s="16">
        <f t="shared" si="4"/>
        <v>-6.11646939855E-2</v>
      </c>
      <c r="F7" s="2">
        <f t="shared" si="1"/>
        <v>1.2597701530269323</v>
      </c>
      <c r="J7" s="1">
        <v>38625</v>
      </c>
      <c r="K7" s="3">
        <v>-4.4127275102100003E-2</v>
      </c>
      <c r="L7" s="2">
        <f t="shared" si="2"/>
        <v>1.1831409610702248</v>
      </c>
      <c r="N7" s="16">
        <f t="shared" si="5"/>
        <v>-4.4127275102100003E-2</v>
      </c>
      <c r="O7" s="2">
        <f t="shared" si="3"/>
        <v>1.1831409610702248</v>
      </c>
      <c r="R7" s="1">
        <v>38625</v>
      </c>
      <c r="S7" s="11">
        <v>2142.8910000000001</v>
      </c>
      <c r="T7" s="11">
        <v>0</v>
      </c>
    </row>
    <row r="8" spans="1:21" x14ac:dyDescent="0.25">
      <c r="A8" s="1">
        <v>38656</v>
      </c>
      <c r="B8" s="3">
        <v>6.0446060841299998E-2</v>
      </c>
      <c r="C8" s="2">
        <f t="shared" si="0"/>
        <v>1.1827166971249736</v>
      </c>
      <c r="E8" s="16">
        <f t="shared" si="4"/>
        <v>6.0446060841299998E-2</v>
      </c>
      <c r="F8" s="2">
        <f t="shared" si="1"/>
        <v>1.1827166971249736</v>
      </c>
      <c r="J8" s="1">
        <v>38656</v>
      </c>
      <c r="K8" s="3">
        <v>4.5729474869299999E-2</v>
      </c>
      <c r="L8" s="2">
        <f t="shared" si="2"/>
        <v>1.1309321743965159</v>
      </c>
      <c r="N8" s="16">
        <f t="shared" si="5"/>
        <v>4.5729474869299999E-2</v>
      </c>
      <c r="O8" s="2">
        <f t="shared" si="3"/>
        <v>1.1309321743965159</v>
      </c>
      <c r="R8" s="1">
        <v>38656</v>
      </c>
      <c r="S8" s="11">
        <v>2142.8910000000001</v>
      </c>
      <c r="T8" s="11">
        <v>0</v>
      </c>
    </row>
    <row r="9" spans="1:21" x14ac:dyDescent="0.25">
      <c r="A9" s="1">
        <v>38686</v>
      </c>
      <c r="B9" s="3">
        <v>1.6600248417800001E-2</v>
      </c>
      <c r="C9" s="2">
        <f t="shared" si="0"/>
        <v>1.2542072625574112</v>
      </c>
      <c r="E9" s="16">
        <f t="shared" si="4"/>
        <v>1.6600248417800001E-2</v>
      </c>
      <c r="F9" s="2">
        <f t="shared" si="1"/>
        <v>1.2542072625574112</v>
      </c>
      <c r="J9" s="1">
        <v>38686</v>
      </c>
      <c r="K9" s="3">
        <v>4.4250565827500003E-3</v>
      </c>
      <c r="L9" s="2">
        <f t="shared" si="2"/>
        <v>1.1826491088444642</v>
      </c>
      <c r="N9" s="16">
        <f t="shared" si="5"/>
        <v>4.4250565827500003E-3</v>
      </c>
      <c r="O9" s="2">
        <f t="shared" si="3"/>
        <v>1.1826491088444642</v>
      </c>
      <c r="R9" s="1">
        <v>38686</v>
      </c>
      <c r="S9" s="11">
        <v>2142.8910000000001</v>
      </c>
      <c r="T9" s="11">
        <v>0</v>
      </c>
    </row>
    <row r="10" spans="1:21" x14ac:dyDescent="0.25">
      <c r="A10" s="1">
        <v>38716</v>
      </c>
      <c r="B10" s="3">
        <v>4.2198837886000002E-3</v>
      </c>
      <c r="C10" s="2">
        <f t="shared" si="0"/>
        <v>1.2750274146832732</v>
      </c>
      <c r="D10" s="3">
        <f>C10/C2-1</f>
        <v>0.27502741468327319</v>
      </c>
      <c r="E10" s="16">
        <f t="shared" si="4"/>
        <v>4.2198837886000002E-3</v>
      </c>
      <c r="F10" s="2">
        <f t="shared" si="1"/>
        <v>1.2750274146832732</v>
      </c>
      <c r="G10" s="3">
        <f>F10/F2-1</f>
        <v>0.27502741468327319</v>
      </c>
      <c r="J10" s="1">
        <v>38716</v>
      </c>
      <c r="K10" s="3">
        <v>1.6588977401000001E-3</v>
      </c>
      <c r="L10" s="2">
        <f t="shared" si="2"/>
        <v>1.1878823980686397</v>
      </c>
      <c r="M10" s="3">
        <f>L10/L2-1</f>
        <v>0.18788239806863971</v>
      </c>
      <c r="N10" s="16">
        <f t="shared" si="5"/>
        <v>1.6588977401000001E-3</v>
      </c>
      <c r="O10" s="2">
        <f t="shared" si="3"/>
        <v>1.1878823980686397</v>
      </c>
      <c r="P10" s="3">
        <f>O10/O2-1</f>
        <v>0.18788239806863971</v>
      </c>
      <c r="R10" s="1">
        <v>38716</v>
      </c>
      <c r="S10" s="11">
        <v>2142.8910000000001</v>
      </c>
      <c r="T10" s="11">
        <v>0</v>
      </c>
    </row>
    <row r="11" spans="1:21" x14ac:dyDescent="0.25">
      <c r="A11" s="1">
        <v>38742</v>
      </c>
      <c r="B11" s="3">
        <v>6.9947561450500004E-2</v>
      </c>
      <c r="C11" s="2">
        <f t="shared" si="0"/>
        <v>1.2804078822005158</v>
      </c>
      <c r="E11" s="16">
        <f t="shared" si="4"/>
        <v>6.9947561450500004E-2</v>
      </c>
      <c r="F11" s="2">
        <f t="shared" si="1"/>
        <v>1.2804078822005158</v>
      </c>
      <c r="J11" s="1">
        <v>38742</v>
      </c>
      <c r="K11" s="3">
        <v>5.2826369382100002E-2</v>
      </c>
      <c r="L11" s="2">
        <f t="shared" si="2"/>
        <v>1.1898529734943004</v>
      </c>
      <c r="N11" s="16">
        <f t="shared" si="5"/>
        <v>5.2826369382100002E-2</v>
      </c>
      <c r="O11" s="2">
        <f t="shared" si="3"/>
        <v>1.1898529734943004</v>
      </c>
      <c r="R11" s="1">
        <v>38742</v>
      </c>
      <c r="S11" s="11">
        <v>2142.8910000000001</v>
      </c>
      <c r="T11" s="11">
        <v>0</v>
      </c>
    </row>
    <row r="12" spans="1:21" x14ac:dyDescent="0.25">
      <c r="A12" s="1">
        <v>38776</v>
      </c>
      <c r="B12" s="3">
        <v>1.7864383580999999E-2</v>
      </c>
      <c r="C12" s="2">
        <f t="shared" si="0"/>
        <v>1.369969291222441</v>
      </c>
      <c r="E12" s="16">
        <f t="shared" si="4"/>
        <v>1.7864383580999999E-2</v>
      </c>
      <c r="F12" s="2">
        <f t="shared" si="1"/>
        <v>1.369969291222441</v>
      </c>
      <c r="J12" s="1">
        <v>38776</v>
      </c>
      <c r="K12" s="3">
        <v>7.4041165657899996E-3</v>
      </c>
      <c r="L12" s="2">
        <f t="shared" si="2"/>
        <v>1.2527085861825005</v>
      </c>
      <c r="N12" s="16">
        <f t="shared" si="5"/>
        <v>7.4041165657899996E-3</v>
      </c>
      <c r="O12" s="2">
        <f t="shared" si="3"/>
        <v>1.2527085861825005</v>
      </c>
      <c r="R12" s="1">
        <v>38776</v>
      </c>
      <c r="S12" s="11">
        <v>2142.8910000000001</v>
      </c>
      <c r="T12" s="11">
        <v>0</v>
      </c>
    </row>
    <row r="13" spans="1:21" x14ac:dyDescent="0.25">
      <c r="A13" s="1">
        <v>38807</v>
      </c>
      <c r="B13" s="3">
        <v>2.5751678891799998E-2</v>
      </c>
      <c r="C13" s="2">
        <f t="shared" si="0"/>
        <v>1.3944429481350293</v>
      </c>
      <c r="E13" s="16">
        <f t="shared" si="4"/>
        <v>2.5751678891799998E-2</v>
      </c>
      <c r="F13" s="2">
        <f t="shared" si="1"/>
        <v>1.3944429481350293</v>
      </c>
      <c r="J13" s="1">
        <v>38807</v>
      </c>
      <c r="K13" s="3">
        <v>-1.6302175068E-2</v>
      </c>
      <c r="L13" s="2">
        <f t="shared" si="2"/>
        <v>1.2619837865775618</v>
      </c>
      <c r="N13" s="16">
        <f t="shared" si="5"/>
        <v>-1.6302175068E-2</v>
      </c>
      <c r="O13" s="2">
        <f t="shared" si="3"/>
        <v>1.2619837865775618</v>
      </c>
      <c r="R13" s="1">
        <v>38807</v>
      </c>
      <c r="S13" s="11">
        <v>2142.8910000000001</v>
      </c>
      <c r="T13" s="11">
        <v>0</v>
      </c>
    </row>
    <row r="14" spans="1:21" x14ac:dyDescent="0.25">
      <c r="A14" s="1">
        <v>38835</v>
      </c>
      <c r="B14" s="3">
        <v>0.43291697542500002</v>
      </c>
      <c r="C14" s="2">
        <f t="shared" si="0"/>
        <v>1.4303521951683376</v>
      </c>
      <c r="E14" s="16">
        <f t="shared" si="4"/>
        <v>0.43291697542500002</v>
      </c>
      <c r="F14" s="2">
        <f t="shared" si="1"/>
        <v>1.4303521951683376</v>
      </c>
      <c r="J14" s="1">
        <v>38835</v>
      </c>
      <c r="K14" s="3">
        <v>0.40304577861399998</v>
      </c>
      <c r="L14" s="2">
        <f t="shared" si="2"/>
        <v>1.2414107059557968</v>
      </c>
      <c r="N14" s="16">
        <f t="shared" si="5"/>
        <v>0.40304577861399998</v>
      </c>
      <c r="O14" s="2">
        <f t="shared" si="3"/>
        <v>1.2414107059557968</v>
      </c>
      <c r="R14" s="1">
        <v>38835</v>
      </c>
      <c r="S14" s="11">
        <v>2142.8910000000001</v>
      </c>
      <c r="T14" s="11">
        <v>0</v>
      </c>
    </row>
    <row r="15" spans="1:21" x14ac:dyDescent="0.25">
      <c r="A15" s="1">
        <v>38868</v>
      </c>
      <c r="B15" s="3">
        <v>4.4096071995900002E-2</v>
      </c>
      <c r="C15" s="2">
        <f t="shared" si="0"/>
        <v>2.0495759412931234</v>
      </c>
      <c r="E15" s="16">
        <f t="shared" si="4"/>
        <v>4.4096071995900002E-2</v>
      </c>
      <c r="F15" s="2">
        <f t="shared" si="1"/>
        <v>2.0495759412931234</v>
      </c>
      <c r="J15" s="1">
        <v>38868</v>
      </c>
      <c r="K15" s="3">
        <v>4.40396887714E-2</v>
      </c>
      <c r="L15" s="2">
        <f t="shared" si="2"/>
        <v>1.7417560505175065</v>
      </c>
      <c r="N15" s="16">
        <f t="shared" si="5"/>
        <v>4.40396887714E-2</v>
      </c>
      <c r="O15" s="2">
        <f t="shared" si="3"/>
        <v>1.7417560505175065</v>
      </c>
      <c r="R15" s="1">
        <v>38868</v>
      </c>
      <c r="S15" s="11">
        <v>2142.8910000000001</v>
      </c>
      <c r="T15" s="11">
        <v>0</v>
      </c>
    </row>
    <row r="16" spans="1:21" x14ac:dyDescent="0.25">
      <c r="A16" s="1">
        <v>38898</v>
      </c>
      <c r="B16" s="3">
        <v>-2.3696203197900001E-2</v>
      </c>
      <c r="C16" s="2">
        <f t="shared" si="0"/>
        <v>2.1399541895614496</v>
      </c>
      <c r="E16" s="16">
        <f t="shared" si="4"/>
        <v>-2.3696203197900001E-2</v>
      </c>
      <c r="F16" s="2">
        <f t="shared" si="1"/>
        <v>2.1399541895614496</v>
      </c>
      <c r="J16" s="1">
        <v>38898</v>
      </c>
      <c r="K16" s="3">
        <v>-3.3186886582299999E-2</v>
      </c>
      <c r="L16" s="2">
        <f t="shared" si="2"/>
        <v>1.8184624448980005</v>
      </c>
      <c r="N16" s="16">
        <f t="shared" si="5"/>
        <v>-3.3186886582299999E-2</v>
      </c>
      <c r="O16" s="2">
        <f t="shared" si="3"/>
        <v>1.8184624448980005</v>
      </c>
      <c r="R16" s="1">
        <v>38898</v>
      </c>
      <c r="S16" s="11">
        <v>2142.8910000000001</v>
      </c>
      <c r="T16" s="11">
        <v>0</v>
      </c>
    </row>
    <row r="17" spans="1:31" x14ac:dyDescent="0.25">
      <c r="A17" s="1">
        <v>38929</v>
      </c>
      <c r="B17" s="3">
        <v>5.0496619849000002E-2</v>
      </c>
      <c r="C17" s="2">
        <f t="shared" si="0"/>
        <v>2.089245400251404</v>
      </c>
      <c r="E17" s="16">
        <f t="shared" si="4"/>
        <v>5.0496619849000002E-2</v>
      </c>
      <c r="F17" s="2">
        <f t="shared" si="1"/>
        <v>2.089245400251404</v>
      </c>
      <c r="J17" s="1">
        <v>38929</v>
      </c>
      <c r="K17" s="3">
        <v>5.5790658824300003E-2</v>
      </c>
      <c r="L17" s="2">
        <f t="shared" si="2"/>
        <v>1.7581133379849987</v>
      </c>
      <c r="N17" s="16">
        <f t="shared" si="5"/>
        <v>5.5790658824300003E-2</v>
      </c>
      <c r="O17" s="2">
        <f t="shared" si="3"/>
        <v>1.7581133379849987</v>
      </c>
      <c r="R17" s="1">
        <v>38929</v>
      </c>
      <c r="S17" s="11">
        <v>2142.8910000000001</v>
      </c>
      <c r="T17" s="11">
        <v>0</v>
      </c>
    </row>
    <row r="18" spans="1:31" x14ac:dyDescent="0.25">
      <c r="A18" s="1">
        <v>38960</v>
      </c>
      <c r="B18" s="3">
        <v>0.180173673556</v>
      </c>
      <c r="C18" s="2">
        <f t="shared" si="0"/>
        <v>2.1947452309991711</v>
      </c>
      <c r="E18" s="16">
        <f t="shared" si="4"/>
        <v>0.180173673556</v>
      </c>
      <c r="F18" s="2">
        <f t="shared" si="1"/>
        <v>2.1947452309991711</v>
      </c>
      <c r="J18" s="1">
        <v>38960</v>
      </c>
      <c r="K18" s="3">
        <v>0.16789296847900001</v>
      </c>
      <c r="L18" s="2">
        <f t="shared" si="2"/>
        <v>1.856199639398971</v>
      </c>
      <c r="N18" s="16">
        <f t="shared" si="5"/>
        <v>0.16789296847900001</v>
      </c>
      <c r="O18" s="2">
        <f t="shared" si="3"/>
        <v>1.856199639398971</v>
      </c>
      <c r="R18" s="1">
        <v>38960</v>
      </c>
      <c r="S18" s="11">
        <v>2142.8910000000001</v>
      </c>
      <c r="T18" s="11">
        <v>0</v>
      </c>
    </row>
    <row r="19" spans="1:31" x14ac:dyDescent="0.25">
      <c r="A19" s="1">
        <v>38989</v>
      </c>
      <c r="B19" s="3">
        <v>-3.34358820692E-2</v>
      </c>
      <c r="C19" s="2">
        <f t="shared" si="0"/>
        <v>2.5901805417878037</v>
      </c>
      <c r="E19" s="16">
        <f t="shared" si="4"/>
        <v>-3.34358820692E-2</v>
      </c>
      <c r="F19" s="2">
        <f t="shared" si="1"/>
        <v>2.5901805417878037</v>
      </c>
      <c r="J19" s="1">
        <v>38989</v>
      </c>
      <c r="K19" s="3">
        <v>-3.99887597434E-2</v>
      </c>
      <c r="L19" s="2">
        <f t="shared" si="2"/>
        <v>2.1678425069473137</v>
      </c>
      <c r="N19" s="16">
        <f t="shared" si="5"/>
        <v>-3.99887597434E-2</v>
      </c>
      <c r="O19" s="2">
        <f t="shared" si="3"/>
        <v>2.1678425069473137</v>
      </c>
      <c r="R19" s="1">
        <v>38989</v>
      </c>
      <c r="S19" s="11">
        <v>2142.8910000000001</v>
      </c>
      <c r="T19" s="11">
        <v>0</v>
      </c>
    </row>
    <row r="20" spans="1:31" x14ac:dyDescent="0.25">
      <c r="A20" s="1">
        <v>39021</v>
      </c>
      <c r="B20" s="3">
        <v>-1.6527060341099999E-2</v>
      </c>
      <c r="C20" s="2">
        <f t="shared" si="0"/>
        <v>2.5035755706546499</v>
      </c>
      <c r="E20" s="16">
        <f t="shared" si="4"/>
        <v>-1.6527060341099999E-2</v>
      </c>
      <c r="F20" s="2">
        <f t="shared" si="1"/>
        <v>2.5035755706546499</v>
      </c>
      <c r="J20" s="1">
        <v>39021</v>
      </c>
      <c r="K20" s="3">
        <v>-1.9317785501800001E-2</v>
      </c>
      <c r="L20" s="2">
        <f t="shared" si="2"/>
        <v>2.0811531737754678</v>
      </c>
      <c r="N20" s="16">
        <f t="shared" si="5"/>
        <v>-1.9317785501800001E-2</v>
      </c>
      <c r="O20" s="2">
        <f t="shared" si="3"/>
        <v>2.0811531737754678</v>
      </c>
      <c r="R20" s="1">
        <v>39021</v>
      </c>
      <c r="S20" s="11">
        <v>2142.8910000000001</v>
      </c>
      <c r="T20" s="11">
        <v>0</v>
      </c>
    </row>
    <row r="21" spans="1:31" x14ac:dyDescent="0.25">
      <c r="A21" s="1">
        <v>39051</v>
      </c>
      <c r="B21" s="3">
        <v>-3.5711813341000003E-4</v>
      </c>
      <c r="C21" s="2">
        <f t="shared" si="0"/>
        <v>2.4621988261299368</v>
      </c>
      <c r="E21" s="16">
        <f t="shared" si="4"/>
        <v>-3.5711813341000003E-4</v>
      </c>
      <c r="F21" s="2">
        <f t="shared" si="1"/>
        <v>2.4621988261299368</v>
      </c>
      <c r="J21" s="1">
        <v>39051</v>
      </c>
      <c r="K21" s="3">
        <v>-6.04263527151E-4</v>
      </c>
      <c r="L21" s="2">
        <f t="shared" si="2"/>
        <v>2.0409499031680829</v>
      </c>
      <c r="N21" s="16">
        <f t="shared" si="5"/>
        <v>-6.04263527151E-4</v>
      </c>
      <c r="O21" s="2">
        <f t="shared" si="3"/>
        <v>2.0409499031680829</v>
      </c>
      <c r="R21" s="1">
        <v>39051</v>
      </c>
      <c r="S21" s="11">
        <v>2142.8910000000001</v>
      </c>
      <c r="T21" s="11">
        <v>0</v>
      </c>
    </row>
    <row r="22" spans="1:31" x14ac:dyDescent="0.25">
      <c r="A22" s="1">
        <v>39080</v>
      </c>
      <c r="B22" s="3">
        <v>0.32364338684299998</v>
      </c>
      <c r="C22" s="2">
        <f t="shared" si="0"/>
        <v>2.4613195302810649</v>
      </c>
      <c r="D22" s="3">
        <f>C22/C10-1</f>
        <v>0.93040518339950817</v>
      </c>
      <c r="E22" s="16">
        <f t="shared" si="4"/>
        <v>0.32364338684299998</v>
      </c>
      <c r="F22" s="2">
        <f t="shared" si="1"/>
        <v>2.4613195302810649</v>
      </c>
      <c r="G22" s="3">
        <f>F22/F10-1</f>
        <v>0.93040518339950817</v>
      </c>
      <c r="J22" s="1">
        <v>39080</v>
      </c>
      <c r="K22" s="3">
        <v>0.32364338684299998</v>
      </c>
      <c r="L22" s="2">
        <f t="shared" si="2"/>
        <v>2.0397166315808559</v>
      </c>
      <c r="M22" s="3">
        <f>L22/L10-1</f>
        <v>0.7171031702272892</v>
      </c>
      <c r="N22" s="16">
        <f t="shared" si="5"/>
        <v>0.32364338684299998</v>
      </c>
      <c r="O22" s="2">
        <f t="shared" si="3"/>
        <v>2.0397166315808559</v>
      </c>
      <c r="P22" s="3">
        <f>O22/O10-1</f>
        <v>0.7171031702272892</v>
      </c>
      <c r="R22" s="1">
        <v>39080</v>
      </c>
      <c r="S22" s="11">
        <v>2142.8910000000001</v>
      </c>
      <c r="T22" s="11">
        <v>0</v>
      </c>
    </row>
    <row r="23" spans="1:31" s="5" customFormat="1" x14ac:dyDescent="0.25">
      <c r="A23" s="1">
        <v>39113</v>
      </c>
      <c r="B23" s="3">
        <v>0.242034481612</v>
      </c>
      <c r="C23" s="2">
        <f t="shared" si="0"/>
        <v>3.2579093191640505</v>
      </c>
      <c r="D23" s="3"/>
      <c r="E23" s="16">
        <f t="shared" si="4"/>
        <v>0.242034481612</v>
      </c>
      <c r="F23" s="2">
        <f t="shared" si="1"/>
        <v>3.2579093191640505</v>
      </c>
      <c r="G23" s="3"/>
      <c r="H23" s="3"/>
      <c r="I23" s="3"/>
      <c r="J23" s="1">
        <v>39113</v>
      </c>
      <c r="K23" s="3">
        <v>0.21415662029099999</v>
      </c>
      <c r="L23" s="2">
        <f t="shared" si="2"/>
        <v>2.6998574304256797</v>
      </c>
      <c r="M23" s="3"/>
      <c r="N23" s="16">
        <f t="shared" si="5"/>
        <v>0.21415662029099999</v>
      </c>
      <c r="O23" s="2">
        <f t="shared" si="3"/>
        <v>2.6998574304256797</v>
      </c>
      <c r="P23" s="3"/>
      <c r="Q23"/>
      <c r="R23" s="20" t="s">
        <v>2</v>
      </c>
      <c r="S23" s="21">
        <v>2142.8910000000001</v>
      </c>
      <c r="T23" s="22">
        <f t="shared" ref="T23:T86" si="6">(S24-S23)/S23</f>
        <v>0.17296353384283186</v>
      </c>
      <c r="U23" s="23">
        <v>43.843400000000003</v>
      </c>
      <c r="V23" s="11"/>
      <c r="W23" s="11"/>
      <c r="AB23" s="23"/>
    </row>
    <row r="24" spans="1:31" x14ac:dyDescent="0.25">
      <c r="A24" s="1">
        <v>39141</v>
      </c>
      <c r="B24" s="3">
        <v>0.30226966615299999</v>
      </c>
      <c r="C24" s="2">
        <f t="shared" si="0"/>
        <v>4.0464357123668249</v>
      </c>
      <c r="E24" s="16">
        <f t="shared" si="4"/>
        <v>0.30226966615299999</v>
      </c>
      <c r="F24" s="2">
        <f t="shared" si="1"/>
        <v>4.0464357123668249</v>
      </c>
      <c r="J24" s="1">
        <v>39141</v>
      </c>
      <c r="K24" s="3">
        <v>0.33426602896800001</v>
      </c>
      <c r="L24" s="2">
        <f t="shared" si="2"/>
        <v>3.2780497729931866</v>
      </c>
      <c r="N24" s="16">
        <f t="shared" si="5"/>
        <v>0.33426602896800001</v>
      </c>
      <c r="O24" s="2">
        <f t="shared" si="3"/>
        <v>3.2780497729931866</v>
      </c>
      <c r="R24" s="20" t="s">
        <v>3</v>
      </c>
      <c r="S24" s="21">
        <v>2513.5329999999999</v>
      </c>
      <c r="T24" s="22">
        <f t="shared" si="6"/>
        <v>0.16412396415722411</v>
      </c>
      <c r="U24" s="23">
        <v>51.240900000000003</v>
      </c>
      <c r="AB24" s="23"/>
    </row>
    <row r="25" spans="1:31" x14ac:dyDescent="0.25">
      <c r="A25" s="1">
        <v>39171</v>
      </c>
      <c r="B25" s="3">
        <v>0.31651095479500002</v>
      </c>
      <c r="C25" s="2">
        <f t="shared" si="0"/>
        <v>5.2695504842535215</v>
      </c>
      <c r="E25" s="16">
        <f t="shared" si="4"/>
        <v>0.31651095479500002</v>
      </c>
      <c r="F25" s="2">
        <f t="shared" si="1"/>
        <v>5.2695504842535215</v>
      </c>
      <c r="J25" s="1">
        <v>39171</v>
      </c>
      <c r="K25" s="3">
        <v>0.30591213867799999</v>
      </c>
      <c r="L25" s="2">
        <f t="shared" si="2"/>
        <v>4.3737904533710728</v>
      </c>
      <c r="N25" s="16">
        <f t="shared" si="5"/>
        <v>0.30591213867799999</v>
      </c>
      <c r="O25" s="2">
        <f t="shared" si="3"/>
        <v>4.3737904533710728</v>
      </c>
      <c r="R25" s="20" t="s">
        <v>4</v>
      </c>
      <c r="S25" s="21">
        <v>2926.0639999999999</v>
      </c>
      <c r="T25" s="22">
        <f t="shared" si="6"/>
        <v>0.33410923342756688</v>
      </c>
      <c r="U25" s="23">
        <v>59.543300000000002</v>
      </c>
      <c r="AB25" s="23"/>
    </row>
    <row r="26" spans="1:31" x14ac:dyDescent="0.25">
      <c r="A26" s="1">
        <v>39202</v>
      </c>
      <c r="B26" s="3">
        <v>-2.47977797832E-2</v>
      </c>
      <c r="C26" s="2">
        <f t="shared" si="0"/>
        <v>6.9374209393650581</v>
      </c>
      <c r="E26" s="16">
        <f t="shared" si="4"/>
        <v>-2.47977797832E-2</v>
      </c>
      <c r="F26" s="2">
        <f t="shared" si="1"/>
        <v>6.9374209393650581</v>
      </c>
      <c r="J26" s="1">
        <v>39202</v>
      </c>
      <c r="K26" s="3">
        <v>-1.2427851465799999E-2</v>
      </c>
      <c r="L26" s="2">
        <f t="shared" si="2"/>
        <v>5.7117860450912366</v>
      </c>
      <c r="N26" s="16">
        <f t="shared" si="5"/>
        <v>-1.2427851465799999E-2</v>
      </c>
      <c r="O26" s="2">
        <f t="shared" si="3"/>
        <v>5.7117860450912366</v>
      </c>
      <c r="R26" s="20" t="s">
        <v>5</v>
      </c>
      <c r="S26" s="21">
        <v>3903.6889999999999</v>
      </c>
      <c r="T26" s="22">
        <f t="shared" si="6"/>
        <v>9.3268700452315778E-2</v>
      </c>
      <c r="U26" s="23">
        <v>72.402299999999997</v>
      </c>
      <c r="AB26" s="23"/>
    </row>
    <row r="27" spans="1:31" x14ac:dyDescent="0.25">
      <c r="A27" s="1">
        <v>39233</v>
      </c>
      <c r="B27" s="3">
        <v>-0.12866555482799999</v>
      </c>
      <c r="C27" s="2">
        <f t="shared" si="0"/>
        <v>6.7653883026473229</v>
      </c>
      <c r="E27" s="16">
        <f t="shared" si="4"/>
        <v>-0.12866555482799999</v>
      </c>
      <c r="F27" s="2">
        <f t="shared" si="1"/>
        <v>6.7653883026473229</v>
      </c>
      <c r="J27" s="1">
        <v>39233</v>
      </c>
      <c r="K27" s="3">
        <v>-0.10150575479899999</v>
      </c>
      <c r="L27" s="2">
        <f t="shared" si="2"/>
        <v>5.6408008165184134</v>
      </c>
      <c r="N27" s="16">
        <f t="shared" si="5"/>
        <v>-0.10150575479899999</v>
      </c>
      <c r="O27" s="2">
        <f t="shared" si="3"/>
        <v>5.6408008165184134</v>
      </c>
      <c r="R27" s="20" t="s">
        <v>6</v>
      </c>
      <c r="S27" s="21">
        <v>4267.7809999999999</v>
      </c>
      <c r="T27" s="22">
        <f t="shared" si="6"/>
        <v>-0.15987113678044867</v>
      </c>
      <c r="U27" s="23">
        <v>79.252399999999994</v>
      </c>
      <c r="AB27" s="23"/>
    </row>
    <row r="28" spans="1:31" x14ac:dyDescent="0.25">
      <c r="A28" s="1">
        <v>39262</v>
      </c>
      <c r="B28" s="3">
        <v>0.23670339544300001</v>
      </c>
      <c r="C28" s="2">
        <f t="shared" si="0"/>
        <v>5.8949158630603442</v>
      </c>
      <c r="E28" s="16">
        <f t="shared" si="4"/>
        <v>8.5340482471108203E-3</v>
      </c>
      <c r="F28" s="2">
        <f t="shared" si="1"/>
        <v>5.8949158630603442</v>
      </c>
      <c r="J28" s="1">
        <v>39262</v>
      </c>
      <c r="K28" s="3">
        <v>0.22108964366299999</v>
      </c>
      <c r="L28" s="2">
        <f t="shared" si="2"/>
        <v>5.0682270719668958</v>
      </c>
      <c r="N28" s="16">
        <f t="shared" si="5"/>
        <v>-7.0797035328891977E-3</v>
      </c>
      <c r="O28" s="2">
        <f t="shared" si="3"/>
        <v>5.0682270719668958</v>
      </c>
      <c r="R28" s="20" t="s">
        <v>7</v>
      </c>
      <c r="S28" s="21">
        <v>3585.4859999999999</v>
      </c>
      <c r="T28" s="22">
        <f t="shared" si="6"/>
        <v>0.22816934719588919</v>
      </c>
      <c r="U28" s="23">
        <v>66.117599999999996</v>
      </c>
      <c r="AB28" s="23"/>
      <c r="AE28">
        <f>3.07/2.31</f>
        <v>1.329004329004329</v>
      </c>
    </row>
    <row r="29" spans="1:31" x14ac:dyDescent="0.25">
      <c r="A29" s="1">
        <v>39294</v>
      </c>
      <c r="B29" s="3">
        <v>0.30934820784799999</v>
      </c>
      <c r="C29" s="2">
        <f t="shared" si="0"/>
        <v>7.2902624636975304</v>
      </c>
      <c r="E29" s="16">
        <f t="shared" si="4"/>
        <v>0.30934820784799999</v>
      </c>
      <c r="F29" s="2">
        <f t="shared" si="1"/>
        <v>5.9452233594483603</v>
      </c>
      <c r="J29" s="1">
        <v>39294</v>
      </c>
      <c r="K29" s="3">
        <v>0.265514765115</v>
      </c>
      <c r="L29" s="2">
        <f t="shared" si="2"/>
        <v>6.1887595893112257</v>
      </c>
      <c r="N29" s="16">
        <f t="shared" si="5"/>
        <v>0.265514765115</v>
      </c>
      <c r="O29" s="2">
        <f t="shared" si="3"/>
        <v>5.0323455268600066</v>
      </c>
      <c r="R29" s="20" t="s">
        <v>8</v>
      </c>
      <c r="S29" s="21">
        <v>4403.5839999999998</v>
      </c>
      <c r="T29" s="22">
        <f t="shared" si="6"/>
        <v>0.11219315902682919</v>
      </c>
      <c r="U29" s="23">
        <v>70.579899999999995</v>
      </c>
      <c r="AB29" s="23"/>
    </row>
    <row r="30" spans="1:31" x14ac:dyDescent="0.25">
      <c r="A30" s="1">
        <v>39325</v>
      </c>
      <c r="B30" s="3">
        <v>-2.5304218328300002E-2</v>
      </c>
      <c r="C30" s="2">
        <f t="shared" si="0"/>
        <v>9.5454920915839079</v>
      </c>
      <c r="E30" s="16">
        <f t="shared" si="4"/>
        <v>-2.5304218328300002E-2</v>
      </c>
      <c r="F30" s="2">
        <f t="shared" si="1"/>
        <v>7.7843675509497769</v>
      </c>
      <c r="J30" s="1">
        <v>39325</v>
      </c>
      <c r="K30" s="3">
        <v>-2.99441879072E-2</v>
      </c>
      <c r="L30" s="2">
        <f t="shared" si="2"/>
        <v>7.8319666380203996</v>
      </c>
      <c r="N30" s="16">
        <f t="shared" si="5"/>
        <v>-2.99441879072E-2</v>
      </c>
      <c r="O30" s="2">
        <f t="shared" si="3"/>
        <v>6.3685075674017622</v>
      </c>
      <c r="R30" s="20" t="s">
        <v>9</v>
      </c>
      <c r="S30" s="21">
        <v>4897.6360000000004</v>
      </c>
      <c r="T30" s="22">
        <f t="shared" si="6"/>
        <v>3.7980364404377784E-2</v>
      </c>
      <c r="U30" s="23">
        <v>78.696200000000005</v>
      </c>
      <c r="AB30" s="23"/>
    </row>
    <row r="31" spans="1:31" x14ac:dyDescent="0.25">
      <c r="A31" s="1">
        <v>39353</v>
      </c>
      <c r="B31" s="3">
        <v>-0.108297926121</v>
      </c>
      <c r="C31" s="2">
        <f t="shared" si="0"/>
        <v>9.3039508756474074</v>
      </c>
      <c r="E31" s="16">
        <f t="shared" si="4"/>
        <v>-0.108297926121</v>
      </c>
      <c r="F31" s="2">
        <f t="shared" si="1"/>
        <v>7.5873902148928103</v>
      </c>
      <c r="J31" s="1">
        <v>39353</v>
      </c>
      <c r="K31" s="3">
        <v>-0.13204127381799999</v>
      </c>
      <c r="L31" s="2">
        <f t="shared" si="2"/>
        <v>7.5974447573285957</v>
      </c>
      <c r="N31" s="16">
        <f t="shared" si="5"/>
        <v>-0.13204127381799999</v>
      </c>
      <c r="O31" s="2">
        <f t="shared" si="3"/>
        <v>6.1778077801150584</v>
      </c>
      <c r="R31" s="20" t="s">
        <v>10</v>
      </c>
      <c r="S31" s="21">
        <v>5083.6499999999996</v>
      </c>
      <c r="T31" s="22">
        <f t="shared" si="6"/>
        <v>-0.10493779076057551</v>
      </c>
      <c r="U31" s="23">
        <v>82.194900000000004</v>
      </c>
      <c r="AB31" s="23"/>
    </row>
    <row r="32" spans="1:31" x14ac:dyDescent="0.25">
      <c r="A32" s="1">
        <v>39386</v>
      </c>
      <c r="B32" s="3">
        <v>4.8370166111999999E-2</v>
      </c>
      <c r="C32" s="2">
        <f t="shared" si="0"/>
        <v>8.2963522910831315</v>
      </c>
      <c r="E32" s="16">
        <f t="shared" si="4"/>
        <v>0.14226770825481055</v>
      </c>
      <c r="F32" s="2">
        <f t="shared" si="1"/>
        <v>6.7656915899491503</v>
      </c>
      <c r="J32" s="1">
        <v>39386</v>
      </c>
      <c r="K32" s="3">
        <v>8.1447841316399996E-2</v>
      </c>
      <c r="L32" s="2">
        <f t="shared" si="2"/>
        <v>6.5942684738090422</v>
      </c>
      <c r="N32" s="16">
        <f t="shared" si="5"/>
        <v>0.17534538345921058</v>
      </c>
      <c r="O32" s="2">
        <f t="shared" si="3"/>
        <v>5.3620821714259153</v>
      </c>
      <c r="R32" s="20" t="s">
        <v>11</v>
      </c>
      <c r="S32" s="21">
        <v>4550.183</v>
      </c>
      <c r="T32" s="22">
        <f t="shared" si="6"/>
        <v>-9.3897542142810569E-2</v>
      </c>
      <c r="U32" s="23">
        <v>64.806600000000003</v>
      </c>
      <c r="AB32" s="23"/>
    </row>
    <row r="33" spans="1:28" x14ac:dyDescent="0.25">
      <c r="A33" s="1">
        <v>39416</v>
      </c>
      <c r="B33" s="3">
        <v>0.220765267096</v>
      </c>
      <c r="C33" s="2">
        <f t="shared" si="0"/>
        <v>8.6976482295264947</v>
      </c>
      <c r="E33" s="16">
        <f t="shared" si="4"/>
        <v>2.0744747718042689E-2</v>
      </c>
      <c r="F33" s="2">
        <f t="shared" si="1"/>
        <v>7.7282310272100609</v>
      </c>
      <c r="J33" s="1">
        <v>39416</v>
      </c>
      <c r="K33" s="3">
        <v>0.238369972184</v>
      </c>
      <c r="L33" s="2">
        <f t="shared" si="2"/>
        <v>7.1313574060615794</v>
      </c>
      <c r="N33" s="16">
        <f t="shared" si="5"/>
        <v>3.8349452806042683E-2</v>
      </c>
      <c r="O33" s="2">
        <f t="shared" si="3"/>
        <v>6.3022985259143898</v>
      </c>
      <c r="R33" s="20" t="s">
        <v>12</v>
      </c>
      <c r="S33" s="21">
        <v>4122.9319999999998</v>
      </c>
      <c r="T33" s="22">
        <f t="shared" si="6"/>
        <v>0.20002051937795731</v>
      </c>
      <c r="U33" s="23">
        <v>58.886200000000002</v>
      </c>
      <c r="AB33" s="23"/>
    </row>
    <row r="34" spans="1:28" x14ac:dyDescent="0.25">
      <c r="A34" s="1">
        <v>39444</v>
      </c>
      <c r="B34" s="3">
        <v>-0.128188242575</v>
      </c>
      <c r="C34" s="2">
        <f t="shared" si="0"/>
        <v>10.617786864024964</v>
      </c>
      <c r="D34" s="3">
        <f t="shared" ref="D34" si="7">C34/C22-1</f>
        <v>3.3138595917339062</v>
      </c>
      <c r="E34" s="16">
        <f t="shared" si="4"/>
        <v>-0.128188242575</v>
      </c>
      <c r="F34" s="2">
        <f t="shared" si="1"/>
        <v>7.8885512301762839</v>
      </c>
      <c r="G34" s="3">
        <f t="shared" ref="G34" si="8">F34/F22-1</f>
        <v>2.2050089933977279</v>
      </c>
      <c r="J34" s="1">
        <v>39444</v>
      </c>
      <c r="K34" s="3">
        <v>-0.135672013472</v>
      </c>
      <c r="L34" s="2">
        <f t="shared" si="2"/>
        <v>8.8312588725786405</v>
      </c>
      <c r="M34" s="3">
        <f t="shared" ref="M34" si="9">L34/L22-1</f>
        <v>3.3296498816769899</v>
      </c>
      <c r="N34" s="16">
        <f t="shared" si="5"/>
        <v>-0.135672013472</v>
      </c>
      <c r="O34" s="2">
        <f t="shared" si="3"/>
        <v>6.5439882258035356</v>
      </c>
      <c r="P34" s="3">
        <f t="shared" ref="P34" si="10">O34/O22-1</f>
        <v>2.2082830156322757</v>
      </c>
      <c r="R34" s="20" t="s">
        <v>13</v>
      </c>
      <c r="S34" s="21">
        <v>4947.6030000000001</v>
      </c>
      <c r="T34" s="22">
        <f t="shared" si="6"/>
        <v>-5.743953182985783E-2</v>
      </c>
      <c r="U34" s="23">
        <v>66.767899999999997</v>
      </c>
      <c r="AB34" s="23"/>
    </row>
    <row r="35" spans="1:28" x14ac:dyDescent="0.25">
      <c r="A35" s="1">
        <v>39478</v>
      </c>
      <c r="B35" s="3">
        <v>0.15202808616800001</v>
      </c>
      <c r="C35" s="2">
        <f t="shared" si="0"/>
        <v>9.2567114258896837</v>
      </c>
      <c r="E35" s="16">
        <f t="shared" si="4"/>
        <v>0.15202808616800001</v>
      </c>
      <c r="F35" s="2">
        <f t="shared" si="1"/>
        <v>6.8773317115171313</v>
      </c>
      <c r="J35" s="1">
        <v>39478</v>
      </c>
      <c r="K35" s="3">
        <v>0.15614302344700001</v>
      </c>
      <c r="L35" s="2">
        <f t="shared" si="2"/>
        <v>7.6331041998434319</v>
      </c>
      <c r="N35" s="16">
        <f t="shared" si="5"/>
        <v>0.15614302344700001</v>
      </c>
      <c r="O35" s="2">
        <f t="shared" si="3"/>
        <v>5.656152167071709</v>
      </c>
      <c r="R35" s="20" t="s">
        <v>14</v>
      </c>
      <c r="S35" s="21">
        <v>4663.415</v>
      </c>
      <c r="T35" s="22">
        <f t="shared" si="6"/>
        <v>8.4530756966729362E-2</v>
      </c>
      <c r="U35" s="23">
        <v>57.047600000000003</v>
      </c>
      <c r="AB35" s="23"/>
    </row>
    <row r="36" spans="1:28" s="38" customFormat="1" x14ac:dyDescent="0.25">
      <c r="A36" s="6">
        <v>39507</v>
      </c>
      <c r="B36" s="9">
        <v>-0.28142194158799999</v>
      </c>
      <c r="C36" s="7">
        <f t="shared" si="0"/>
        <v>10.663991548177149</v>
      </c>
      <c r="D36" s="9"/>
      <c r="E36" s="16">
        <f t="shared" si="4"/>
        <v>-0.28142194158799999</v>
      </c>
      <c r="F36" s="7">
        <f t="shared" si="1"/>
        <v>7.9228792895615756</v>
      </c>
      <c r="G36" s="9"/>
      <c r="H36" s="9"/>
      <c r="I36" s="9"/>
      <c r="J36" s="6">
        <v>39507</v>
      </c>
      <c r="K36" s="9">
        <v>-0.28078683215799999</v>
      </c>
      <c r="L36" s="7">
        <f t="shared" si="2"/>
        <v>8.8249601678929785</v>
      </c>
      <c r="M36" s="9"/>
      <c r="N36" s="16">
        <f t="shared" si="5"/>
        <v>-0.28078683215799999</v>
      </c>
      <c r="O36" s="7">
        <f t="shared" si="3"/>
        <v>6.5393208675145873</v>
      </c>
      <c r="P36" s="9"/>
      <c r="Q36" s="8"/>
      <c r="R36" s="29" t="s">
        <v>15</v>
      </c>
      <c r="S36" s="26">
        <v>5057.6170000000002</v>
      </c>
      <c r="T36" s="34">
        <f t="shared" si="6"/>
        <v>-0.20039457317546983</v>
      </c>
      <c r="U36" s="35">
        <v>61.894799999999996</v>
      </c>
      <c r="V36" s="24"/>
      <c r="W36" s="24"/>
      <c r="AB36" s="35"/>
    </row>
    <row r="37" spans="1:28" s="38" customFormat="1" x14ac:dyDescent="0.25">
      <c r="A37" s="6">
        <v>39538</v>
      </c>
      <c r="B37" s="9">
        <v>9.3173294184600002E-3</v>
      </c>
      <c r="C37" s="7">
        <f t="shared" si="0"/>
        <v>7.6629103416111146</v>
      </c>
      <c r="D37" s="9"/>
      <c r="E37" s="16">
        <f t="shared" si="4"/>
        <v>4.4163171433168863E-2</v>
      </c>
      <c r="F37" s="7">
        <f t="shared" si="1"/>
        <v>5.6932072169258037</v>
      </c>
      <c r="G37" s="9"/>
      <c r="H37" s="9"/>
      <c r="I37" s="9"/>
      <c r="J37" s="6">
        <v>39538</v>
      </c>
      <c r="K37" s="9">
        <v>1.2858554502900001E-2</v>
      </c>
      <c r="L37" s="7">
        <f t="shared" si="2"/>
        <v>6.3470275584297768</v>
      </c>
      <c r="M37" s="9"/>
      <c r="N37" s="16">
        <f t="shared" si="5"/>
        <v>4.7704396517608862E-2</v>
      </c>
      <c r="O37" s="7">
        <f t="shared" si="3"/>
        <v>4.7031656766604613</v>
      </c>
      <c r="P37" s="9"/>
      <c r="Q37" s="8"/>
      <c r="R37" s="29" t="s">
        <v>16</v>
      </c>
      <c r="S37" s="26">
        <v>4044.098</v>
      </c>
      <c r="T37" s="34">
        <f t="shared" si="6"/>
        <v>-3.4845842014708861E-2</v>
      </c>
      <c r="U37" s="35">
        <v>47.025500000000001</v>
      </c>
      <c r="V37" s="24"/>
      <c r="W37" s="24"/>
      <c r="AB37" s="35"/>
    </row>
    <row r="38" spans="1:28" s="38" customFormat="1" x14ac:dyDescent="0.25">
      <c r="A38" s="6">
        <v>39568</v>
      </c>
      <c r="B38" s="9">
        <v>-3.61918864512E-2</v>
      </c>
      <c r="C38" s="7">
        <f t="shared" si="0"/>
        <v>7.7343082015680302</v>
      </c>
      <c r="D38" s="9"/>
      <c r="E38" s="16">
        <f t="shared" si="4"/>
        <v>1.6098740629246489E-3</v>
      </c>
      <c r="F38" s="7">
        <f t="shared" si="1"/>
        <v>5.9446373032514526</v>
      </c>
      <c r="G38" s="9"/>
      <c r="H38" s="9"/>
      <c r="I38" s="9"/>
      <c r="J38" s="6">
        <v>39568</v>
      </c>
      <c r="K38" s="9">
        <v>-4.1764958470299998E-2</v>
      </c>
      <c r="L38" s="7">
        <f t="shared" si="2"/>
        <v>6.4286411582212546</v>
      </c>
      <c r="M38" s="9"/>
      <c r="N38" s="16">
        <f t="shared" si="5"/>
        <v>-3.9631979561753489E-3</v>
      </c>
      <c r="O38" s="7">
        <f t="shared" si="3"/>
        <v>4.9275273569878806</v>
      </c>
      <c r="P38" s="9"/>
      <c r="Q38" s="8"/>
      <c r="R38" s="29" t="s">
        <v>17</v>
      </c>
      <c r="S38" s="26">
        <v>3903.1779999999999</v>
      </c>
      <c r="T38" s="34">
        <f t="shared" si="6"/>
        <v>-3.7801760514124649E-2</v>
      </c>
      <c r="U38" s="35">
        <v>45.344299999999997</v>
      </c>
      <c r="V38" s="24"/>
      <c r="W38" s="24"/>
      <c r="AB38" s="35"/>
    </row>
    <row r="39" spans="1:28" s="38" customFormat="1" x14ac:dyDescent="0.25">
      <c r="A39" s="6">
        <v>39598</v>
      </c>
      <c r="B39" s="9">
        <v>-0.21988813086</v>
      </c>
      <c r="C39" s="7">
        <f t="shared" si="0"/>
        <v>7.4543889973582953</v>
      </c>
      <c r="D39" s="9"/>
      <c r="E39" s="16">
        <f t="shared" si="4"/>
        <v>3.0912600095730186E-2</v>
      </c>
      <c r="F39" s="7">
        <f t="shared" si="1"/>
        <v>5.9542074206594515</v>
      </c>
      <c r="G39" s="9"/>
      <c r="H39" s="9"/>
      <c r="I39" s="9"/>
      <c r="J39" s="6">
        <v>39598</v>
      </c>
      <c r="K39" s="9">
        <v>-0.22279445287399999</v>
      </c>
      <c r="L39" s="7">
        <f t="shared" si="2"/>
        <v>6.1601492272276825</v>
      </c>
      <c r="M39" s="9"/>
      <c r="N39" s="16">
        <f t="shared" si="5"/>
        <v>2.8006278081730202E-2</v>
      </c>
      <c r="O39" s="7">
        <f t="shared" si="3"/>
        <v>4.9079985906376677</v>
      </c>
      <c r="P39" s="9"/>
      <c r="Q39" s="8"/>
      <c r="R39" s="29" t="s">
        <v>18</v>
      </c>
      <c r="S39" s="26">
        <v>3755.6309999999999</v>
      </c>
      <c r="T39" s="34">
        <f t="shared" si="6"/>
        <v>-0.25080073095573019</v>
      </c>
      <c r="U39" s="35">
        <v>43.691800000000001</v>
      </c>
      <c r="V39" s="24"/>
      <c r="W39" s="24"/>
      <c r="AB39" s="35"/>
    </row>
    <row r="40" spans="1:28" s="38" customFormat="1" x14ac:dyDescent="0.25">
      <c r="A40" s="6">
        <v>39629</v>
      </c>
      <c r="B40" s="9">
        <v>0.184787206688</v>
      </c>
      <c r="C40" s="7">
        <f t="shared" si="0"/>
        <v>5.81525733402583</v>
      </c>
      <c r="D40" s="9"/>
      <c r="E40" s="16">
        <f t="shared" si="4"/>
        <v>0.11246256553729388</v>
      </c>
      <c r="F40" s="7">
        <f t="shared" si="1"/>
        <v>6.1382674535413271</v>
      </c>
      <c r="G40" s="9"/>
      <c r="H40" s="9"/>
      <c r="I40" s="9"/>
      <c r="J40" s="6">
        <v>39629</v>
      </c>
      <c r="K40" s="9">
        <v>0.176865390397</v>
      </c>
      <c r="L40" s="7">
        <f t="shared" si="2"/>
        <v>4.7877021505252966</v>
      </c>
      <c r="M40" s="9"/>
      <c r="N40" s="16">
        <f t="shared" si="5"/>
        <v>0.10454074924629388</v>
      </c>
      <c r="O40" s="7">
        <f t="shared" si="3"/>
        <v>5.0454533639918067</v>
      </c>
      <c r="P40" s="9"/>
      <c r="Q40" s="8"/>
      <c r="R40" s="29" t="s">
        <v>19</v>
      </c>
      <c r="S40" s="26">
        <v>2813.7159999999999</v>
      </c>
      <c r="T40" s="34">
        <f t="shared" si="6"/>
        <v>7.2324641150706123E-2</v>
      </c>
      <c r="U40" s="35">
        <v>31.083400000000001</v>
      </c>
      <c r="V40" s="24"/>
      <c r="W40" s="24"/>
      <c r="AB40" s="35"/>
    </row>
    <row r="41" spans="1:28" s="38" customFormat="1" x14ac:dyDescent="0.25">
      <c r="A41" s="6">
        <v>39660</v>
      </c>
      <c r="B41" s="9">
        <v>-0.23686429317499999</v>
      </c>
      <c r="C41" s="7">
        <f t="shared" si="0"/>
        <v>6.8898424929523694</v>
      </c>
      <c r="D41" s="9"/>
      <c r="E41" s="16">
        <f t="shared" si="4"/>
        <v>-1.5285516622084994E-3</v>
      </c>
      <c r="F41" s="7">
        <f t="shared" si="1"/>
        <v>6.8285927593206566</v>
      </c>
      <c r="G41" s="9"/>
      <c r="H41" s="9"/>
      <c r="I41" s="9"/>
      <c r="J41" s="6">
        <v>39660</v>
      </c>
      <c r="K41" s="9">
        <v>-0.245970274617</v>
      </c>
      <c r="L41" s="7">
        <f t="shared" si="2"/>
        <v>5.6344809604825095</v>
      </c>
      <c r="M41" s="9"/>
      <c r="N41" s="16">
        <f t="shared" si="5"/>
        <v>-1.0634533104208505E-2</v>
      </c>
      <c r="O41" s="7">
        <f t="shared" si="3"/>
        <v>5.5729088389507444</v>
      </c>
      <c r="P41" s="9"/>
      <c r="Q41" s="8"/>
      <c r="R41" s="29" t="s">
        <v>20</v>
      </c>
      <c r="S41" s="26">
        <v>3017.2170000000001</v>
      </c>
      <c r="T41" s="34">
        <f t="shared" si="6"/>
        <v>-0.23533574151279149</v>
      </c>
      <c r="U41" s="35">
        <v>32.3095</v>
      </c>
      <c r="V41" s="24"/>
      <c r="W41" s="24"/>
      <c r="AB41" s="35"/>
    </row>
    <row r="42" spans="1:28" s="38" customFormat="1" x14ac:dyDescent="0.25">
      <c r="A42" s="6">
        <v>39689</v>
      </c>
      <c r="B42" s="9">
        <v>-0.159026481454</v>
      </c>
      <c r="C42" s="7">
        <f t="shared" si="0"/>
        <v>5.2578848207721265</v>
      </c>
      <c r="D42" s="9"/>
      <c r="E42" s="16">
        <f t="shared" si="4"/>
        <v>-8.4841271771785035E-2</v>
      </c>
      <c r="F42" s="7">
        <f t="shared" si="1"/>
        <v>6.8181549025078514</v>
      </c>
      <c r="G42" s="9"/>
      <c r="H42" s="9"/>
      <c r="I42" s="9"/>
      <c r="J42" s="6">
        <v>39689</v>
      </c>
      <c r="K42" s="9">
        <v>-0.15380579720199999</v>
      </c>
      <c r="L42" s="7">
        <f t="shared" si="2"/>
        <v>4.248566131308368</v>
      </c>
      <c r="M42" s="9"/>
      <c r="N42" s="16">
        <f t="shared" si="5"/>
        <v>-7.9620587519785027E-2</v>
      </c>
      <c r="O42" s="7">
        <f t="shared" si="3"/>
        <v>5.5136435554161869</v>
      </c>
      <c r="P42" s="9"/>
      <c r="Q42" s="8"/>
      <c r="R42" s="29" t="s">
        <v>21</v>
      </c>
      <c r="S42" s="26">
        <v>2307.1579999999999</v>
      </c>
      <c r="T42" s="34">
        <f t="shared" si="6"/>
        <v>-7.4185209682214967E-2</v>
      </c>
      <c r="U42" s="35">
        <v>24.633199999999999</v>
      </c>
      <c r="V42" s="24"/>
      <c r="W42" s="24"/>
      <c r="AB42" s="35"/>
    </row>
    <row r="43" spans="1:28" s="38" customFormat="1" x14ac:dyDescent="0.25">
      <c r="A43" s="6">
        <v>39717</v>
      </c>
      <c r="B43" s="9">
        <v>-0.17320100138799999</v>
      </c>
      <c r="C43" s="7">
        <f t="shared" si="0"/>
        <v>4.4217418978343401</v>
      </c>
      <c r="D43" s="9"/>
      <c r="E43" s="16">
        <f t="shared" si="4"/>
        <v>9.5515633107957743E-2</v>
      </c>
      <c r="F43" s="7">
        <f t="shared" si="1"/>
        <v>6.2396939694420546</v>
      </c>
      <c r="G43" s="9"/>
      <c r="H43" s="9"/>
      <c r="I43" s="9"/>
      <c r="J43" s="6">
        <v>39717</v>
      </c>
      <c r="K43" s="9">
        <v>-0.21057423112199999</v>
      </c>
      <c r="L43" s="7">
        <f t="shared" si="2"/>
        <v>3.5951120305170678</v>
      </c>
      <c r="M43" s="9"/>
      <c r="N43" s="16">
        <f t="shared" si="5"/>
        <v>5.8142403373957735E-2</v>
      </c>
      <c r="O43" s="7">
        <f t="shared" si="3"/>
        <v>5.0746440161592732</v>
      </c>
      <c r="P43" s="9"/>
      <c r="Q43" s="8"/>
      <c r="R43" s="29" t="s">
        <v>22</v>
      </c>
      <c r="S43" s="26">
        <v>2136.0010000000002</v>
      </c>
      <c r="T43" s="34">
        <f t="shared" si="6"/>
        <v>-0.26871663449595773</v>
      </c>
      <c r="U43" s="35">
        <v>22.8111</v>
      </c>
      <c r="V43" s="24"/>
      <c r="W43" s="24"/>
      <c r="AB43" s="35"/>
    </row>
    <row r="44" spans="1:28" x14ac:dyDescent="0.25">
      <c r="A44" s="1">
        <v>39752</v>
      </c>
      <c r="B44" s="3">
        <v>0.30545831047100003</v>
      </c>
      <c r="C44" s="2">
        <f t="shared" si="0"/>
        <v>3.6558917732501568</v>
      </c>
      <c r="E44" s="16">
        <f t="shared" si="4"/>
        <v>0.12656966485653356</v>
      </c>
      <c r="F44" s="2">
        <f t="shared" si="1"/>
        <v>6.835682289333219</v>
      </c>
      <c r="J44" s="1">
        <v>39752</v>
      </c>
      <c r="K44" s="3">
        <v>0.30817054944599998</v>
      </c>
      <c r="L44" s="2">
        <f t="shared" si="2"/>
        <v>2.838074078893484</v>
      </c>
      <c r="N44" s="16">
        <f t="shared" si="5"/>
        <v>0.12928190383153351</v>
      </c>
      <c r="O44" s="2">
        <f t="shared" si="3"/>
        <v>5.3696960155260465</v>
      </c>
      <c r="R44" s="20" t="s">
        <v>23</v>
      </c>
      <c r="S44" s="21">
        <v>1562.0219999999999</v>
      </c>
      <c r="T44" s="22">
        <f t="shared" si="6"/>
        <v>0.17888864561446646</v>
      </c>
      <c r="U44" s="23">
        <v>17.224399999999999</v>
      </c>
      <c r="AB44" s="23"/>
    </row>
    <row r="45" spans="1:28" x14ac:dyDescent="0.25">
      <c r="A45" s="1">
        <v>39780</v>
      </c>
      <c r="B45" s="3">
        <v>0.20020177535899999</v>
      </c>
      <c r="C45" s="2">
        <f t="shared" si="0"/>
        <v>4.7726142975719776</v>
      </c>
      <c r="E45" s="16">
        <f t="shared" si="4"/>
        <v>0.14699207648039891</v>
      </c>
      <c r="F45" s="2">
        <f t="shared" si="1"/>
        <v>7.7008723057598667</v>
      </c>
      <c r="J45" s="1">
        <v>39780</v>
      </c>
      <c r="K45" s="3">
        <v>0.18091593019499999</v>
      </c>
      <c r="L45" s="2">
        <f t="shared" si="2"/>
        <v>3.7126849271545388</v>
      </c>
      <c r="N45" s="16">
        <f t="shared" si="5"/>
        <v>0.12770623131639891</v>
      </c>
      <c r="O45" s="2">
        <f t="shared" si="3"/>
        <v>6.063900539409854</v>
      </c>
      <c r="R45" s="20" t="s">
        <v>24</v>
      </c>
      <c r="S45" s="21">
        <v>1841.45</v>
      </c>
      <c r="T45" s="22">
        <f t="shared" si="6"/>
        <v>5.3209698878601074E-2</v>
      </c>
      <c r="U45" s="23">
        <v>20.2607</v>
      </c>
      <c r="AB45" s="23"/>
    </row>
    <row r="46" spans="1:28" x14ac:dyDescent="0.25">
      <c r="A46" s="1">
        <v>39813</v>
      </c>
      <c r="B46" s="3">
        <v>0.181565340411</v>
      </c>
      <c r="C46" s="2">
        <f t="shared" si="0"/>
        <v>5.7281001530496338</v>
      </c>
      <c r="D46" s="3">
        <f t="shared" ref="D46" si="11">C46/C34-1</f>
        <v>-0.46051844641396011</v>
      </c>
      <c r="E46" s="16">
        <f t="shared" si="4"/>
        <v>0.181565340411</v>
      </c>
      <c r="F46" s="2">
        <f t="shared" si="1"/>
        <v>8.8328395166939071</v>
      </c>
      <c r="G46" s="3">
        <f t="shared" ref="G46" si="12">F46/F34-1</f>
        <v>0.11970363872461309</v>
      </c>
      <c r="J46" s="1">
        <v>39813</v>
      </c>
      <c r="K46" s="3">
        <v>0.18142822404100001</v>
      </c>
      <c r="L46" s="2">
        <f t="shared" si="2"/>
        <v>4.3843687742716586</v>
      </c>
      <c r="M46" s="3">
        <f t="shared" ref="M46" si="13">L46/L34-1</f>
        <v>-0.50353977416682083</v>
      </c>
      <c r="N46" s="16">
        <f t="shared" si="5"/>
        <v>0.18142822404100001</v>
      </c>
      <c r="O46" s="2">
        <f t="shared" si="3"/>
        <v>6.8382984243753642</v>
      </c>
      <c r="P46" s="3">
        <f t="shared" ref="P46" si="14">O46/O34-1</f>
        <v>4.4974133268048444E-2</v>
      </c>
      <c r="R46" s="20" t="s">
        <v>25</v>
      </c>
      <c r="S46" s="21">
        <v>1939.433</v>
      </c>
      <c r="T46" s="22">
        <f t="shared" si="6"/>
        <v>0.15398778921468279</v>
      </c>
      <c r="U46" s="23">
        <v>35.785800000000002</v>
      </c>
      <c r="AB46" s="23"/>
    </row>
    <row r="47" spans="1:28" x14ac:dyDescent="0.25">
      <c r="A47" s="1">
        <v>39836</v>
      </c>
      <c r="B47" s="3">
        <v>0.15478355248100001</v>
      </c>
      <c r="C47" s="2">
        <f t="shared" si="0"/>
        <v>6.7681246072463921</v>
      </c>
      <c r="E47" s="16">
        <f t="shared" si="4"/>
        <v>0.15478355248100001</v>
      </c>
      <c r="F47" s="2">
        <f t="shared" si="1"/>
        <v>10.436577030338169</v>
      </c>
      <c r="J47" s="1">
        <v>39836</v>
      </c>
      <c r="K47" s="3">
        <v>0.13460155022500001</v>
      </c>
      <c r="L47" s="2">
        <f t="shared" si="2"/>
        <v>5.1798170145285809</v>
      </c>
      <c r="N47" s="16">
        <f t="shared" si="5"/>
        <v>0.13460155022500001</v>
      </c>
      <c r="O47" s="2">
        <f t="shared" si="3"/>
        <v>8.0789587629721549</v>
      </c>
      <c r="R47" s="20" t="s">
        <v>26</v>
      </c>
      <c r="S47" s="21">
        <v>2238.0819999999999</v>
      </c>
      <c r="T47" s="22">
        <f t="shared" si="6"/>
        <v>7.9919770589281444E-2</v>
      </c>
      <c r="U47" s="23">
        <v>39.6723</v>
      </c>
      <c r="AB47" s="23"/>
    </row>
    <row r="48" spans="1:28" x14ac:dyDescent="0.25">
      <c r="A48" s="1">
        <v>39871</v>
      </c>
      <c r="B48" s="3">
        <v>0.279982195213</v>
      </c>
      <c r="C48" s="2">
        <f t="shared" si="0"/>
        <v>7.8157189775900608</v>
      </c>
      <c r="E48" s="16">
        <f t="shared" si="4"/>
        <v>0.279982195213</v>
      </c>
      <c r="F48" s="2">
        <f t="shared" si="1"/>
        <v>12.051987498835516</v>
      </c>
      <c r="J48" s="1">
        <v>39871</v>
      </c>
      <c r="K48" s="3">
        <v>0.28643799194899999</v>
      </c>
      <c r="L48" s="2">
        <f t="shared" si="2"/>
        <v>5.8770284145659595</v>
      </c>
      <c r="N48" s="16">
        <f t="shared" si="5"/>
        <v>0.28643799194899999</v>
      </c>
      <c r="O48" s="2">
        <f t="shared" si="3"/>
        <v>9.1663991366720552</v>
      </c>
      <c r="R48" s="20" t="s">
        <v>27</v>
      </c>
      <c r="S48" s="21">
        <v>2416.9490000000001</v>
      </c>
      <c r="T48" s="22">
        <f t="shared" si="6"/>
        <v>0.20570520933623343</v>
      </c>
      <c r="U48" s="23">
        <v>42.813899999999997</v>
      </c>
      <c r="AB48" s="23"/>
    </row>
    <row r="49" spans="1:28" x14ac:dyDescent="0.25">
      <c r="A49" s="1">
        <v>39903</v>
      </c>
      <c r="B49" s="3">
        <v>0.135932572912</v>
      </c>
      <c r="C49" s="2">
        <f t="shared" si="0"/>
        <v>10.003981134103629</v>
      </c>
      <c r="E49" s="16">
        <f t="shared" si="4"/>
        <v>0.135932572912</v>
      </c>
      <c r="F49" s="2">
        <f t="shared" si="1"/>
        <v>15.426329415439115</v>
      </c>
      <c r="J49" s="1">
        <v>39903</v>
      </c>
      <c r="K49" s="3">
        <v>0.12969647425</v>
      </c>
      <c r="L49" s="2">
        <f t="shared" si="2"/>
        <v>7.560432632261449</v>
      </c>
      <c r="N49" s="16">
        <f t="shared" si="5"/>
        <v>0.12969647425</v>
      </c>
      <c r="O49" s="2">
        <f t="shared" si="3"/>
        <v>11.792004098783448</v>
      </c>
      <c r="R49" s="20" t="s">
        <v>28</v>
      </c>
      <c r="S49" s="21">
        <v>2914.1280000000002</v>
      </c>
      <c r="T49" s="22">
        <f t="shared" si="6"/>
        <v>5.9053342886791496E-2</v>
      </c>
      <c r="U49" s="23">
        <v>64.921099999999996</v>
      </c>
      <c r="AB49" s="23"/>
    </row>
    <row r="50" spans="1:28" x14ac:dyDescent="0.25">
      <c r="A50" s="1">
        <v>39933</v>
      </c>
      <c r="B50" s="3">
        <v>8.3491573164800006E-2</v>
      </c>
      <c r="C50" s="2">
        <f t="shared" si="0"/>
        <v>11.363848029025442</v>
      </c>
      <c r="E50" s="16">
        <f t="shared" si="4"/>
        <v>8.3491573164800006E-2</v>
      </c>
      <c r="F50" s="2">
        <f t="shared" si="1"/>
        <v>17.523270063467823</v>
      </c>
      <c r="J50" s="1">
        <v>39933</v>
      </c>
      <c r="K50" s="3">
        <v>7.9266684927399994E-2</v>
      </c>
      <c r="L50" s="2">
        <f t="shared" si="2"/>
        <v>8.5409940884704056</v>
      </c>
      <c r="N50" s="16">
        <f t="shared" si="5"/>
        <v>7.9266684927399994E-2</v>
      </c>
      <c r="O50" s="2">
        <f t="shared" si="3"/>
        <v>13.321385454737209</v>
      </c>
      <c r="R50" s="20" t="s">
        <v>29</v>
      </c>
      <c r="S50" s="21">
        <v>3086.2170000000001</v>
      </c>
      <c r="T50" s="22">
        <f t="shared" si="6"/>
        <v>6.1736099567852795E-2</v>
      </c>
      <c r="U50" s="23">
        <v>69.539000000000001</v>
      </c>
      <c r="AB50" s="23"/>
    </row>
    <row r="51" spans="1:28" x14ac:dyDescent="0.25">
      <c r="A51" s="1">
        <v>39960</v>
      </c>
      <c r="B51" s="3">
        <v>0.119457391515</v>
      </c>
      <c r="C51" s="2">
        <f t="shared" si="0"/>
        <v>12.31263357817449</v>
      </c>
      <c r="E51" s="16">
        <f t="shared" si="4"/>
        <v>0.119457391515</v>
      </c>
      <c r="F51" s="2">
        <f t="shared" si="1"/>
        <v>18.986315448058399</v>
      </c>
      <c r="J51" s="1">
        <v>39960</v>
      </c>
      <c r="K51" s="3">
        <v>0.14543610762</v>
      </c>
      <c r="L51" s="2">
        <f t="shared" si="2"/>
        <v>9.2180103758479746</v>
      </c>
      <c r="N51" s="16">
        <f t="shared" si="5"/>
        <v>0.14543610762</v>
      </c>
      <c r="O51" s="2">
        <f t="shared" si="3"/>
        <v>14.377327518374312</v>
      </c>
      <c r="R51" s="20" t="s">
        <v>30</v>
      </c>
      <c r="S51" s="21">
        <v>3276.748</v>
      </c>
      <c r="T51" s="22">
        <f t="shared" si="6"/>
        <v>5.3563777257207408E-2</v>
      </c>
      <c r="U51" s="23">
        <v>74.0154</v>
      </c>
      <c r="AB51" s="23"/>
    </row>
    <row r="52" spans="1:28" x14ac:dyDescent="0.25">
      <c r="A52" s="1">
        <v>39994</v>
      </c>
      <c r="B52" s="3">
        <v>0.17685033988599999</v>
      </c>
      <c r="C52" s="2">
        <f t="shared" si="0"/>
        <v>13.783468668103213</v>
      </c>
      <c r="E52" s="16">
        <f t="shared" si="4"/>
        <v>0.17685033988599999</v>
      </c>
      <c r="F52" s="2">
        <f t="shared" si="1"/>
        <v>21.2543711659644</v>
      </c>
      <c r="J52" s="1">
        <v>39994</v>
      </c>
      <c r="K52" s="3">
        <v>0.17567826044500001</v>
      </c>
      <c r="L52" s="2">
        <f t="shared" si="2"/>
        <v>10.558641924912077</v>
      </c>
      <c r="N52" s="16">
        <f t="shared" si="5"/>
        <v>0.17567826044500001</v>
      </c>
      <c r="O52" s="2">
        <f t="shared" si="3"/>
        <v>16.468310070624586</v>
      </c>
      <c r="R52" s="20" t="s">
        <v>31</v>
      </c>
      <c r="S52" s="21">
        <v>3452.2629999999999</v>
      </c>
      <c r="T52" s="22">
        <f t="shared" si="6"/>
        <v>0.13797355531719338</v>
      </c>
      <c r="U52" s="23">
        <v>93.313699999999997</v>
      </c>
      <c r="AB52" s="23"/>
    </row>
    <row r="53" spans="1:28" x14ac:dyDescent="0.25">
      <c r="A53" s="1">
        <v>40025</v>
      </c>
      <c r="B53" s="3">
        <v>-0.115982426363</v>
      </c>
      <c r="C53" s="2">
        <f t="shared" si="0"/>
        <v>16.221079786865296</v>
      </c>
      <c r="E53" s="16">
        <f t="shared" si="4"/>
        <v>-0.115982426363</v>
      </c>
      <c r="F53" s="2">
        <f t="shared" si="1"/>
        <v>25.013213930728401</v>
      </c>
      <c r="J53" s="1">
        <v>40025</v>
      </c>
      <c r="K53" s="3">
        <v>-9.7751520708900003E-2</v>
      </c>
      <c r="L53" s="2">
        <f t="shared" si="2"/>
        <v>12.413565770942277</v>
      </c>
      <c r="N53" s="16">
        <f t="shared" si="5"/>
        <v>-9.7751520708900003E-2</v>
      </c>
      <c r="O53" s="2">
        <f t="shared" si="3"/>
        <v>19.36143413630079</v>
      </c>
      <c r="R53" s="20" t="s">
        <v>32</v>
      </c>
      <c r="S53" s="21">
        <v>3928.5839999999998</v>
      </c>
      <c r="T53" s="22">
        <f t="shared" si="6"/>
        <v>-0.16560343370537578</v>
      </c>
      <c r="U53" s="23">
        <v>96.540800000000004</v>
      </c>
      <c r="AB53" s="23"/>
    </row>
    <row r="54" spans="1:28" x14ac:dyDescent="0.25">
      <c r="A54" s="1">
        <v>40056</v>
      </c>
      <c r="B54" s="3">
        <v>0.140782790435</v>
      </c>
      <c r="C54" s="2">
        <f t="shared" si="0"/>
        <v>14.339719594956843</v>
      </c>
      <c r="E54" s="16">
        <f t="shared" si="4"/>
        <v>0.10337397035371249</v>
      </c>
      <c r="F54" s="2">
        <f t="shared" si="1"/>
        <v>22.112120687905726</v>
      </c>
      <c r="J54" s="1">
        <v>40056</v>
      </c>
      <c r="K54" s="3">
        <v>0.139224512276</v>
      </c>
      <c r="L54" s="2">
        <f t="shared" si="2"/>
        <v>11.200120839412721</v>
      </c>
      <c r="N54" s="16">
        <f t="shared" si="5"/>
        <v>0.10181569219471248</v>
      </c>
      <c r="O54" s="2">
        <f t="shared" si="3"/>
        <v>17.468824506372179</v>
      </c>
      <c r="R54" s="20" t="s">
        <v>33</v>
      </c>
      <c r="S54" s="21">
        <v>3277.9969999999998</v>
      </c>
      <c r="T54" s="22">
        <f t="shared" si="6"/>
        <v>3.7408820081287507E-2</v>
      </c>
      <c r="U54" s="23">
        <v>80.569000000000003</v>
      </c>
      <c r="AB54" s="23"/>
    </row>
    <row r="55" spans="1:28" x14ac:dyDescent="0.25">
      <c r="A55" s="1">
        <v>40086</v>
      </c>
      <c r="B55" s="3">
        <v>0.122614961031</v>
      </c>
      <c r="C55" s="2">
        <f t="shared" si="0"/>
        <v>16.358505333590315</v>
      </c>
      <c r="E55" s="16">
        <f t="shared" si="4"/>
        <v>-2.9679101076119374E-3</v>
      </c>
      <c r="F55" s="2">
        <f t="shared" si="1"/>
        <v>24.397938396355006</v>
      </c>
      <c r="J55" s="1">
        <v>40086</v>
      </c>
      <c r="K55" s="3">
        <v>0.112478915212</v>
      </c>
      <c r="L55" s="2">
        <f t="shared" si="2"/>
        <v>12.759452200712222</v>
      </c>
      <c r="N55" s="16">
        <f t="shared" si="5"/>
        <v>-1.310395592661194E-2</v>
      </c>
      <c r="O55" s="2">
        <f t="shared" si="3"/>
        <v>19.247424965316419</v>
      </c>
      <c r="R55" s="20" t="s">
        <v>34</v>
      </c>
      <c r="S55" s="21">
        <v>3400.623</v>
      </c>
      <c r="T55" s="22">
        <f t="shared" si="6"/>
        <v>0.12558287113861194</v>
      </c>
      <c r="U55" s="23">
        <v>74.088499999999996</v>
      </c>
      <c r="AB55" s="23"/>
    </row>
    <row r="56" spans="1:28" x14ac:dyDescent="0.25">
      <c r="A56" s="1">
        <v>40116</v>
      </c>
      <c r="B56" s="3">
        <v>0.201669655841</v>
      </c>
      <c r="C56" s="2">
        <f t="shared" si="0"/>
        <v>18.3643028275939</v>
      </c>
      <c r="E56" s="16">
        <f t="shared" si="4"/>
        <v>0.201669655841</v>
      </c>
      <c r="F56" s="2">
        <f t="shared" si="1"/>
        <v>24.325527508383573</v>
      </c>
      <c r="J56" s="1">
        <v>40116</v>
      </c>
      <c r="K56" s="3">
        <v>0.20063048616199999</v>
      </c>
      <c r="L56" s="2">
        <f t="shared" si="2"/>
        <v>14.194621542947699</v>
      </c>
      <c r="N56" s="16">
        <f t="shared" si="5"/>
        <v>0.20063048616199999</v>
      </c>
      <c r="O56" s="2">
        <f t="shared" si="3"/>
        <v>18.995207556870142</v>
      </c>
      <c r="R56" s="20" t="s">
        <v>35</v>
      </c>
      <c r="S56" s="21">
        <v>3827.683</v>
      </c>
      <c r="T56" s="22">
        <f t="shared" si="6"/>
        <v>0.15091244494384734</v>
      </c>
      <c r="U56" s="23">
        <v>83.312899999999999</v>
      </c>
      <c r="AB56" s="23"/>
    </row>
    <row r="57" spans="1:28" x14ac:dyDescent="0.25">
      <c r="A57" s="1">
        <v>40147</v>
      </c>
      <c r="B57" s="3">
        <v>7.2042988892000004E-2</v>
      </c>
      <c r="C57" s="2">
        <f t="shared" si="0"/>
        <v>22.067825458594665</v>
      </c>
      <c r="E57" s="16">
        <f t="shared" si="4"/>
        <v>7.2042988892000004E-2</v>
      </c>
      <c r="F57" s="2">
        <f t="shared" si="1"/>
        <v>29.231248269150068</v>
      </c>
      <c r="J57" s="1">
        <v>40147</v>
      </c>
      <c r="K57" s="3">
        <v>5.4342504238099998E-2</v>
      </c>
      <c r="L57" s="2">
        <f t="shared" si="2"/>
        <v>17.042495363994895</v>
      </c>
      <c r="N57" s="16">
        <f t="shared" si="5"/>
        <v>5.4342504238099998E-2</v>
      </c>
      <c r="O57" s="2">
        <f t="shared" si="3"/>
        <v>22.806225283753097</v>
      </c>
      <c r="R57" s="20" t="s">
        <v>36</v>
      </c>
      <c r="S57" s="21">
        <v>4405.3280000000004</v>
      </c>
      <c r="T57" s="22">
        <f t="shared" si="6"/>
        <v>1.8143257437357597E-2</v>
      </c>
      <c r="U57" s="23">
        <v>95.8596</v>
      </c>
      <c r="AB57" s="23"/>
    </row>
    <row r="58" spans="1:28" x14ac:dyDescent="0.25">
      <c r="A58" s="1">
        <v>40178</v>
      </c>
      <c r="B58" s="3">
        <v>-6.4496342073300003E-2</v>
      </c>
      <c r="C58" s="2">
        <f t="shared" si="0"/>
        <v>23.657657562978795</v>
      </c>
      <c r="D58" s="3">
        <f t="shared" ref="D58" si="15">C58/C46-1</f>
        <v>3.1301054330175226</v>
      </c>
      <c r="E58" s="16">
        <f t="shared" si="4"/>
        <v>-6.4496342073300003E-2</v>
      </c>
      <c r="F58" s="2">
        <f t="shared" si="1"/>
        <v>31.33715476350374</v>
      </c>
      <c r="G58" s="3">
        <f t="shared" ref="G58" si="16">F58/F46-1</f>
        <v>2.5478007614965814</v>
      </c>
      <c r="J58" s="1">
        <v>40178</v>
      </c>
      <c r="K58" s="3">
        <v>-5.3290124610699999E-2</v>
      </c>
      <c r="L58" s="2">
        <f t="shared" si="2"/>
        <v>17.968627240540588</v>
      </c>
      <c r="M58" s="3">
        <f t="shared" ref="M58" si="17">L58/L46-1</f>
        <v>3.0983384759931782</v>
      </c>
      <c r="N58" s="16">
        <f t="shared" si="5"/>
        <v>-5.3290124610699999E-2</v>
      </c>
      <c r="O58" s="2">
        <f t="shared" si="3"/>
        <v>24.045572677890515</v>
      </c>
      <c r="P58" s="3">
        <f t="shared" ref="P58" si="18">O58/O46-1</f>
        <v>2.5163093485623844</v>
      </c>
      <c r="R58" s="20" t="s">
        <v>37</v>
      </c>
      <c r="S58" s="21">
        <v>4485.2550000000001</v>
      </c>
      <c r="T58" s="22">
        <f t="shared" si="6"/>
        <v>-2.4659913427441643E-2</v>
      </c>
      <c r="U58" s="23">
        <v>55.278199999999998</v>
      </c>
      <c r="AB58" s="23"/>
    </row>
    <row r="59" spans="1:28" x14ac:dyDescent="0.25">
      <c r="A59" s="1">
        <v>40207</v>
      </c>
      <c r="B59" s="3">
        <v>0.104243837768</v>
      </c>
      <c r="C59" s="2">
        <f t="shared" si="0"/>
        <v>22.131825188143921</v>
      </c>
      <c r="E59" s="16">
        <f t="shared" si="4"/>
        <v>4.4805469112594754E-2</v>
      </c>
      <c r="F59" s="2">
        <f t="shared" si="1"/>
        <v>29.31602291027286</v>
      </c>
      <c r="J59" s="1">
        <v>40207</v>
      </c>
      <c r="K59" s="3">
        <v>9.7247648067099998E-2</v>
      </c>
      <c r="L59" s="2">
        <f t="shared" si="2"/>
        <v>17.011076855808962</v>
      </c>
      <c r="N59" s="16">
        <f t="shared" si="5"/>
        <v>3.7809279411694749E-2</v>
      </c>
      <c r="O59" s="2">
        <f t="shared" si="3"/>
        <v>22.764181113550084</v>
      </c>
      <c r="R59" s="20" t="s">
        <v>38</v>
      </c>
      <c r="S59" s="21">
        <v>4374.6490000000003</v>
      </c>
      <c r="T59" s="22">
        <f t="shared" si="6"/>
        <v>5.9438368655405249E-2</v>
      </c>
      <c r="U59" s="23">
        <v>52.135800000000003</v>
      </c>
      <c r="AB59" s="23"/>
    </row>
    <row r="60" spans="1:28" x14ac:dyDescent="0.25">
      <c r="A60" s="1">
        <v>40235</v>
      </c>
      <c r="B60" s="3">
        <v>0.11136720723</v>
      </c>
      <c r="C60" s="2">
        <f t="shared" si="0"/>
        <v>24.438931582566532</v>
      </c>
      <c r="E60" s="16">
        <f t="shared" si="4"/>
        <v>0.11136720723</v>
      </c>
      <c r="F60" s="2">
        <f t="shared" si="1"/>
        <v>30.62954106928321</v>
      </c>
      <c r="J60" s="1">
        <v>40235</v>
      </c>
      <c r="K60" s="3">
        <v>4.9368379308100001E-2</v>
      </c>
      <c r="L60" s="2">
        <f t="shared" si="2"/>
        <v>18.665364071125065</v>
      </c>
      <c r="N60" s="16">
        <f t="shared" si="5"/>
        <v>4.9368379308100001E-2</v>
      </c>
      <c r="O60" s="2">
        <f t="shared" si="3"/>
        <v>23.624878397850722</v>
      </c>
      <c r="R60" s="20" t="s">
        <v>39</v>
      </c>
      <c r="S60" s="21">
        <v>4634.6710000000003</v>
      </c>
      <c r="T60" s="22">
        <f t="shared" si="6"/>
        <v>2.6212432338778711E-2</v>
      </c>
      <c r="U60" s="23">
        <v>55.397500000000001</v>
      </c>
      <c r="AB60" s="23"/>
    </row>
    <row r="61" spans="1:28" x14ac:dyDescent="0.25">
      <c r="A61" s="1">
        <v>40268</v>
      </c>
      <c r="B61" s="3">
        <v>-9.7970608114099994E-2</v>
      </c>
      <c r="C61" s="2">
        <f t="shared" si="0"/>
        <v>27.160627140602013</v>
      </c>
      <c r="E61" s="16">
        <f t="shared" si="4"/>
        <v>-9.7970608114099994E-2</v>
      </c>
      <c r="F61" s="2">
        <f t="shared" si="1"/>
        <v>34.04066751690587</v>
      </c>
      <c r="J61" s="1">
        <v>40268</v>
      </c>
      <c r="K61" s="3">
        <v>-4.9996949025299997E-2</v>
      </c>
      <c r="L61" s="2">
        <f t="shared" si="2"/>
        <v>19.586842844512148</v>
      </c>
      <c r="N61" s="16">
        <f t="shared" si="5"/>
        <v>-4.9996949025299997E-2</v>
      </c>
      <c r="O61" s="2">
        <f t="shared" si="3"/>
        <v>24.791200355703552</v>
      </c>
      <c r="R61" s="20" t="s">
        <v>40</v>
      </c>
      <c r="S61" s="21">
        <v>4756.1570000000002</v>
      </c>
      <c r="T61" s="22">
        <f t="shared" si="6"/>
        <v>-6.6750529892095775E-2</v>
      </c>
      <c r="U61" s="23">
        <v>49.247500000000002</v>
      </c>
      <c r="AB61" s="23"/>
    </row>
    <row r="62" spans="1:28" x14ac:dyDescent="0.25">
      <c r="A62" s="1">
        <v>40298</v>
      </c>
      <c r="B62" s="3">
        <v>-0.101906498547</v>
      </c>
      <c r="C62" s="2">
        <f t="shared" si="0"/>
        <v>24.499683982876906</v>
      </c>
      <c r="E62" s="16">
        <f t="shared" si="4"/>
        <v>-2.6587501754934961E-2</v>
      </c>
      <c r="F62" s="2">
        <f t="shared" si="1"/>
        <v>30.705682619664714</v>
      </c>
      <c r="J62" s="1">
        <v>40298</v>
      </c>
      <c r="K62" s="3">
        <v>-8.3273156846400007E-2</v>
      </c>
      <c r="L62" s="2">
        <f t="shared" si="2"/>
        <v>18.607560461248511</v>
      </c>
      <c r="N62" s="16">
        <f t="shared" si="5"/>
        <v>-7.9541600543349689E-3</v>
      </c>
      <c r="O62" s="2">
        <f t="shared" si="3"/>
        <v>23.55171597524344</v>
      </c>
      <c r="R62" s="20" t="s">
        <v>41</v>
      </c>
      <c r="S62" s="21">
        <v>4438.6809999999996</v>
      </c>
      <c r="T62" s="22">
        <f t="shared" si="6"/>
        <v>-7.5318996792065038E-2</v>
      </c>
      <c r="U62" s="23">
        <v>46.113100000000003</v>
      </c>
      <c r="AB62" s="23"/>
    </row>
    <row r="63" spans="1:28" x14ac:dyDescent="0.25">
      <c r="A63" s="1">
        <v>40329</v>
      </c>
      <c r="B63" s="3">
        <v>-5.6956121035600001E-2</v>
      </c>
      <c r="C63" s="2">
        <f t="shared" si="0"/>
        <v>22.003006972673901</v>
      </c>
      <c r="E63" s="16">
        <f t="shared" si="4"/>
        <v>5.022248203176919E-2</v>
      </c>
      <c r="F63" s="2">
        <f t="shared" si="1"/>
        <v>29.889295229127903</v>
      </c>
      <c r="J63" s="1">
        <v>40329</v>
      </c>
      <c r="K63" s="3">
        <v>-5.6799645894899997E-2</v>
      </c>
      <c r="L63" s="2">
        <f t="shared" si="2"/>
        <v>17.058050160430092</v>
      </c>
      <c r="N63" s="16">
        <f t="shared" si="5"/>
        <v>5.0378957172469194E-2</v>
      </c>
      <c r="O63" s="2">
        <f t="shared" si="3"/>
        <v>23.364381856822117</v>
      </c>
      <c r="R63" s="20" t="s">
        <v>42</v>
      </c>
      <c r="S63" s="21">
        <v>4104.3639999999996</v>
      </c>
      <c r="T63" s="22">
        <f t="shared" si="6"/>
        <v>-0.10717860306736919</v>
      </c>
      <c r="U63" s="23">
        <v>42.705800000000004</v>
      </c>
      <c r="AB63" s="23"/>
    </row>
    <row r="64" spans="1:28" x14ac:dyDescent="0.25">
      <c r="A64" s="1">
        <v>40359</v>
      </c>
      <c r="B64" s="3">
        <v>0.23385417309199999</v>
      </c>
      <c r="C64" s="2">
        <f t="shared" si="0"/>
        <v>20.749801044391138</v>
      </c>
      <c r="E64" s="16">
        <f t="shared" si="4"/>
        <v>9.0131653236435794E-2</v>
      </c>
      <c r="F64" s="2">
        <f t="shared" si="1"/>
        <v>31.390409821715021</v>
      </c>
      <c r="J64" s="1">
        <v>40359</v>
      </c>
      <c r="K64" s="3">
        <v>0.19713668156899999</v>
      </c>
      <c r="L64" s="2">
        <f t="shared" si="2"/>
        <v>16.08915895166022</v>
      </c>
      <c r="N64" s="16">
        <f t="shared" si="5"/>
        <v>5.3414161713435798E-2</v>
      </c>
      <c r="O64" s="2">
        <f t="shared" si="3"/>
        <v>24.541455049748173</v>
      </c>
      <c r="R64" s="20" t="s">
        <v>43</v>
      </c>
      <c r="S64" s="21">
        <v>3664.4639999999999</v>
      </c>
      <c r="T64" s="22">
        <f t="shared" si="6"/>
        <v>0.1437225198555642</v>
      </c>
      <c r="U64" s="23">
        <v>33.567100000000003</v>
      </c>
      <c r="AB64" s="23"/>
    </row>
    <row r="65" spans="1:28" x14ac:dyDescent="0.25">
      <c r="A65" s="1">
        <v>40389</v>
      </c>
      <c r="B65" s="3">
        <v>4.09666195658E-2</v>
      </c>
      <c r="C65" s="2">
        <f t="shared" si="0"/>
        <v>25.602228609450748</v>
      </c>
      <c r="E65" s="16">
        <f t="shared" si="4"/>
        <v>4.09666195658E-2</v>
      </c>
      <c r="F65" s="2">
        <f t="shared" si="1"/>
        <v>34.219679354715446</v>
      </c>
      <c r="J65" s="1">
        <v>40389</v>
      </c>
      <c r="K65" s="3">
        <v>7.7859761003900005E-2</v>
      </c>
      <c r="L65" s="2">
        <f t="shared" si="2"/>
        <v>19.260922356626686</v>
      </c>
      <c r="N65" s="16">
        <f t="shared" si="5"/>
        <v>7.7859761003900005E-2</v>
      </c>
      <c r="O65" s="2">
        <f t="shared" si="3"/>
        <v>25.852316298458437</v>
      </c>
      <c r="R65" s="20" t="s">
        <v>44</v>
      </c>
      <c r="S65" s="21">
        <v>4191.13</v>
      </c>
      <c r="T65" s="22">
        <f t="shared" si="6"/>
        <v>9.5000393688575546E-2</v>
      </c>
      <c r="U65" s="23">
        <v>38.729799999999997</v>
      </c>
      <c r="AB65" s="23"/>
    </row>
    <row r="66" spans="1:28" x14ac:dyDescent="0.25">
      <c r="A66" s="1">
        <v>40421</v>
      </c>
      <c r="B66" s="3">
        <v>1.1760465979799999E-2</v>
      </c>
      <c r="C66" s="2">
        <f t="shared" si="0"/>
        <v>26.651065368930759</v>
      </c>
      <c r="E66" s="16">
        <f t="shared" si="4"/>
        <v>1.1760465979799999E-2</v>
      </c>
      <c r="F66" s="2">
        <f t="shared" si="1"/>
        <v>35.621543940503734</v>
      </c>
      <c r="J66" s="1">
        <v>40421</v>
      </c>
      <c r="K66" s="3">
        <v>4.3557143737800001E-2</v>
      </c>
      <c r="L66" s="2">
        <f t="shared" si="2"/>
        <v>20.760573168028316</v>
      </c>
      <c r="N66" s="16">
        <f t="shared" si="5"/>
        <v>4.3557143737800001E-2</v>
      </c>
      <c r="O66" s="2">
        <f t="shared" si="3"/>
        <v>27.865171466853639</v>
      </c>
      <c r="R66" s="20" t="s">
        <v>45</v>
      </c>
      <c r="S66" s="21">
        <v>4589.2889999999998</v>
      </c>
      <c r="T66" s="22">
        <f t="shared" si="6"/>
        <v>1.5539662026078507E-2</v>
      </c>
      <c r="U66" s="23">
        <v>42.503300000000003</v>
      </c>
      <c r="AB66" s="23"/>
    </row>
    <row r="67" spans="1:28" x14ac:dyDescent="0.25">
      <c r="A67" s="1">
        <v>40451</v>
      </c>
      <c r="B67" s="3">
        <v>0.102447552025</v>
      </c>
      <c r="C67" s="2">
        <f t="shared" si="0"/>
        <v>26.964494316527496</v>
      </c>
      <c r="E67" s="16">
        <f t="shared" si="4"/>
        <v>0.102447552025</v>
      </c>
      <c r="F67" s="2">
        <f t="shared" si="1"/>
        <v>36.040469896163984</v>
      </c>
      <c r="J67" s="1">
        <v>40451</v>
      </c>
      <c r="K67" s="3">
        <v>8.12304482952E-2</v>
      </c>
      <c r="L67" s="2">
        <f t="shared" si="2"/>
        <v>21.664844437587238</v>
      </c>
      <c r="N67" s="16">
        <f t="shared" si="5"/>
        <v>8.12304482952E-2</v>
      </c>
      <c r="O67" s="2">
        <f t="shared" si="3"/>
        <v>29.078898745713825</v>
      </c>
      <c r="R67" s="20" t="s">
        <v>46</v>
      </c>
      <c r="S67" s="21">
        <v>4660.6049999999996</v>
      </c>
      <c r="T67" s="22">
        <f t="shared" si="6"/>
        <v>8.4728699385594936E-2</v>
      </c>
      <c r="U67" s="23">
        <v>41.863799999999998</v>
      </c>
      <c r="AB67" s="23"/>
    </row>
    <row r="68" spans="1:28" x14ac:dyDescent="0.25">
      <c r="A68" s="1">
        <v>40480</v>
      </c>
      <c r="B68" s="3">
        <v>5.4491234008000003E-2</v>
      </c>
      <c r="C68" s="2">
        <f t="shared" ref="C68:C126" si="19">C67*(1+B67)</f>
        <v>29.726940750847767</v>
      </c>
      <c r="E68" s="16">
        <f t="shared" si="4"/>
        <v>5.4491234008000003E-2</v>
      </c>
      <c r="F68" s="2">
        <f t="shared" ref="F68:F126" si="20">F67*(1+E67)</f>
        <v>39.732727810856694</v>
      </c>
      <c r="J68" s="1">
        <v>40480</v>
      </c>
      <c r="K68" s="3">
        <v>4.2494030030300001E-2</v>
      </c>
      <c r="L68" s="2">
        <f t="shared" ref="L68:L126" si="21">L67*(1+K67)</f>
        <v>23.424689463498218</v>
      </c>
      <c r="N68" s="16">
        <f t="shared" si="5"/>
        <v>4.2494030030300001E-2</v>
      </c>
      <c r="O68" s="2">
        <f t="shared" ref="O68:O126" si="22">O67*(1+N67)</f>
        <v>31.440990726758887</v>
      </c>
      <c r="R68" s="20" t="s">
        <v>47</v>
      </c>
      <c r="S68" s="21">
        <v>5055.4920000000002</v>
      </c>
      <c r="T68" s="22">
        <f t="shared" si="6"/>
        <v>1.0955016841090799E-2</v>
      </c>
      <c r="U68" s="23">
        <v>45.372300000000003</v>
      </c>
      <c r="AB68" s="23"/>
    </row>
    <row r="69" spans="1:28" x14ac:dyDescent="0.25">
      <c r="A69" s="1">
        <v>40512</v>
      </c>
      <c r="B69" s="3">
        <v>3.41350771328E-2</v>
      </c>
      <c r="C69" s="2">
        <f t="shared" si="19"/>
        <v>31.34679843564416</v>
      </c>
      <c r="E69" s="16">
        <f t="shared" ref="E69:E125" si="23">IF(T67+T68&lt;0,B69-T69,B69)</f>
        <v>3.41350771328E-2</v>
      </c>
      <c r="F69" s="2">
        <f t="shared" si="20"/>
        <v>41.897813179774253</v>
      </c>
      <c r="J69" s="1">
        <v>40512</v>
      </c>
      <c r="K69" s="3">
        <v>-1.0471078468E-2</v>
      </c>
      <c r="L69" s="2">
        <f t="shared" si="21"/>
        <v>24.420098921010563</v>
      </c>
      <c r="N69" s="16">
        <f t="shared" ref="N69:N126" si="24">IF(T67+T68&lt;0,K69-T69,K69)</f>
        <v>-1.0471078468E-2</v>
      </c>
      <c r="O69" s="2">
        <f t="shared" si="22"/>
        <v>32.777045130884161</v>
      </c>
      <c r="R69" s="20" t="s">
        <v>48</v>
      </c>
      <c r="S69" s="21">
        <v>5110.875</v>
      </c>
      <c r="T69" s="22">
        <f t="shared" si="6"/>
        <v>-3.4076161127008515E-2</v>
      </c>
      <c r="U69" s="23">
        <v>45.877499999999998</v>
      </c>
      <c r="AB69" s="23"/>
    </row>
    <row r="70" spans="1:28" x14ac:dyDescent="0.25">
      <c r="A70" s="1">
        <v>40543</v>
      </c>
      <c r="B70" s="3">
        <v>-9.1736896305899998E-2</v>
      </c>
      <c r="C70" s="2">
        <f t="shared" si="19"/>
        <v>32.416823818111205</v>
      </c>
      <c r="D70" s="3">
        <f t="shared" ref="D70" si="25">C70/C58-1</f>
        <v>0.37024655682054441</v>
      </c>
      <c r="E70" s="16">
        <f t="shared" si="23"/>
        <v>-2.5730263556517488E-2</v>
      </c>
      <c r="F70" s="2">
        <f t="shared" si="20"/>
        <v>43.32799826436149</v>
      </c>
      <c r="G70" s="3">
        <f t="shared" ref="G70" si="26">F70/F58-1</f>
        <v>0.3826398277492209</v>
      </c>
      <c r="J70" s="1">
        <v>40543</v>
      </c>
      <c r="K70" s="3">
        <v>-5.4289372083100002E-2</v>
      </c>
      <c r="L70" s="2">
        <f t="shared" si="21"/>
        <v>24.164394149012338</v>
      </c>
      <c r="M70" s="3">
        <f t="shared" ref="M70" si="27">L70/L58-1</f>
        <v>0.34481025320025216</v>
      </c>
      <c r="N70" s="16">
        <f t="shared" si="24"/>
        <v>1.1717260666282509E-2</v>
      </c>
      <c r="O70" s="2">
        <f t="shared" si="22"/>
        <v>32.433834119369493</v>
      </c>
      <c r="P70" s="3">
        <f t="shared" ref="P70" si="28">O70/O58-1</f>
        <v>0.34884847842246813</v>
      </c>
      <c r="R70" s="20" t="s">
        <v>49</v>
      </c>
      <c r="S70" s="21">
        <v>4936.7160000000003</v>
      </c>
      <c r="T70" s="22">
        <f t="shared" si="6"/>
        <v>-6.600663274938251E-2</v>
      </c>
      <c r="U70" s="23">
        <v>41.200800000000001</v>
      </c>
      <c r="AB70" s="23"/>
    </row>
    <row r="71" spans="1:28" x14ac:dyDescent="0.25">
      <c r="A71" s="1">
        <v>40574</v>
      </c>
      <c r="B71" s="3">
        <v>8.6964165945499994E-2</v>
      </c>
      <c r="C71" s="2">
        <f t="shared" si="19"/>
        <v>29.443005012942507</v>
      </c>
      <c r="E71" s="16">
        <f t="shared" si="23"/>
        <v>-1.8080879881092013E-2</v>
      </c>
      <c r="F71" s="2">
        <f t="shared" si="20"/>
        <v>42.213157449643134</v>
      </c>
      <c r="J71" s="1">
        <v>40574</v>
      </c>
      <c r="K71" s="3">
        <v>8.9997394059300004E-2</v>
      </c>
      <c r="L71" s="2">
        <f t="shared" si="21"/>
        <v>22.852524363893924</v>
      </c>
      <c r="N71" s="16">
        <f t="shared" si="24"/>
        <v>-1.5047651767292003E-2</v>
      </c>
      <c r="O71" s="2">
        <f t="shared" si="22"/>
        <v>32.813869808153115</v>
      </c>
      <c r="R71" s="20" t="s">
        <v>50</v>
      </c>
      <c r="S71" s="21">
        <v>4610.8599999999997</v>
      </c>
      <c r="T71" s="22">
        <f t="shared" si="6"/>
        <v>0.10504504582659201</v>
      </c>
      <c r="U71" s="23">
        <v>37.703000000000003</v>
      </c>
      <c r="AB71" s="23"/>
    </row>
    <row r="72" spans="1:28" x14ac:dyDescent="0.25">
      <c r="A72" s="1">
        <v>40602</v>
      </c>
      <c r="B72" s="3">
        <v>-2.9635528372400001E-2</v>
      </c>
      <c r="C72" s="2">
        <f t="shared" si="19"/>
        <v>32.003491386822226</v>
      </c>
      <c r="E72" s="16">
        <f t="shared" si="23"/>
        <v>-2.9635528372400001E-2</v>
      </c>
      <c r="F72" s="2">
        <f t="shared" si="20"/>
        <v>41.449906420394512</v>
      </c>
      <c r="J72" s="1">
        <v>40602</v>
      </c>
      <c r="K72" s="3">
        <v>2.1737511550400001E-2</v>
      </c>
      <c r="L72" s="2">
        <f t="shared" si="21"/>
        <v>24.909192004321039</v>
      </c>
      <c r="N72" s="16">
        <f t="shared" si="24"/>
        <v>2.1737511550400001E-2</v>
      </c>
      <c r="O72" s="2">
        <f t="shared" si="22"/>
        <v>32.320098122142774</v>
      </c>
      <c r="R72" s="20" t="s">
        <v>51</v>
      </c>
      <c r="S72" s="21">
        <v>5095.2079999999996</v>
      </c>
      <c r="T72" s="22">
        <f t="shared" si="6"/>
        <v>-1.8606894949136442E-2</v>
      </c>
      <c r="U72" s="23">
        <v>41.704099999999997</v>
      </c>
      <c r="AB72" s="23"/>
    </row>
    <row r="73" spans="1:28" x14ac:dyDescent="0.25">
      <c r="A73" s="1">
        <v>40633</v>
      </c>
      <c r="B73" s="3">
        <v>-8.9695583291399997E-2</v>
      </c>
      <c r="C73" s="2">
        <f t="shared" si="19"/>
        <v>31.055051009812196</v>
      </c>
      <c r="E73" s="16">
        <f t="shared" si="23"/>
        <v>-8.9695583291399997E-2</v>
      </c>
      <c r="F73" s="2">
        <f t="shared" si="20"/>
        <v>40.221516542639584</v>
      </c>
      <c r="J73" s="1">
        <v>40633</v>
      </c>
      <c r="K73" s="3">
        <v>-6.7656762085699998E-2</v>
      </c>
      <c r="L73" s="2">
        <f t="shared" si="21"/>
        <v>25.450655853226095</v>
      </c>
      <c r="N73" s="16">
        <f t="shared" si="24"/>
        <v>-6.7656762085699998E-2</v>
      </c>
      <c r="O73" s="2">
        <f t="shared" si="22"/>
        <v>33.022656628382911</v>
      </c>
      <c r="R73" s="20" t="s">
        <v>52</v>
      </c>
      <c r="S73" s="21">
        <v>5000.402</v>
      </c>
      <c r="T73" s="22">
        <f t="shared" si="6"/>
        <v>-3.2704570552527588E-2</v>
      </c>
      <c r="U73" s="23">
        <v>39.090800000000002</v>
      </c>
      <c r="AB73" s="23"/>
    </row>
    <row r="74" spans="1:28" x14ac:dyDescent="0.25">
      <c r="A74" s="1">
        <v>40662</v>
      </c>
      <c r="B74" s="3">
        <v>-6.5608653588799998E-2</v>
      </c>
      <c r="C74" s="2">
        <f t="shared" si="19"/>
        <v>28.269550095342911</v>
      </c>
      <c r="E74" s="16">
        <f t="shared" si="23"/>
        <v>1.5557539561888933E-2</v>
      </c>
      <c r="F74" s="2">
        <f t="shared" si="20"/>
        <v>36.613824155482831</v>
      </c>
      <c r="J74" s="1">
        <v>40662</v>
      </c>
      <c r="K74" s="3">
        <v>-6.1214463097000002E-2</v>
      </c>
      <c r="L74" s="2">
        <f t="shared" si="21"/>
        <v>23.728746885239349</v>
      </c>
      <c r="N74" s="16">
        <f t="shared" si="24"/>
        <v>1.9951730053688929E-2</v>
      </c>
      <c r="O74" s="2">
        <f t="shared" si="22"/>
        <v>30.788450605438644</v>
      </c>
      <c r="R74" s="20" t="s">
        <v>53</v>
      </c>
      <c r="S74" s="21">
        <v>4836.866</v>
      </c>
      <c r="T74" s="22">
        <f t="shared" si="6"/>
        <v>-8.1166193150688931E-2</v>
      </c>
      <c r="U74" s="23">
        <v>37.9208</v>
      </c>
      <c r="AB74" s="23"/>
    </row>
    <row r="75" spans="1:28" x14ac:dyDescent="0.25">
      <c r="A75" s="1">
        <v>40694</v>
      </c>
      <c r="B75" s="3">
        <v>2.08455917102E-2</v>
      </c>
      <c r="C75" s="2">
        <f t="shared" si="19"/>
        <v>26.414822976026329</v>
      </c>
      <c r="E75" s="16">
        <f t="shared" si="23"/>
        <v>-9.5431600234908188E-3</v>
      </c>
      <c r="F75" s="2">
        <f t="shared" si="20"/>
        <v>37.183445173293805</v>
      </c>
      <c r="J75" s="1">
        <v>40694</v>
      </c>
      <c r="K75" s="3">
        <v>2.5416660277999999E-2</v>
      </c>
      <c r="L75" s="2">
        <f t="shared" si="21"/>
        <v>22.276204384694811</v>
      </c>
      <c r="N75" s="16">
        <f t="shared" si="24"/>
        <v>-4.9720914556908198E-3</v>
      </c>
      <c r="O75" s="2">
        <f t="shared" si="22"/>
        <v>31.402733460689689</v>
      </c>
      <c r="R75" s="20" t="s">
        <v>54</v>
      </c>
      <c r="S75" s="21">
        <v>4444.2759999999998</v>
      </c>
      <c r="T75" s="22">
        <f t="shared" si="6"/>
        <v>3.0388751733690818E-2</v>
      </c>
      <c r="U75" s="23">
        <v>34.897199999999998</v>
      </c>
      <c r="AB75" s="23"/>
    </row>
    <row r="76" spans="1:28" x14ac:dyDescent="0.25">
      <c r="A76" s="1">
        <v>40724</v>
      </c>
      <c r="B76" s="3">
        <v>7.2293530930900005E-2</v>
      </c>
      <c r="C76" s="2">
        <f t="shared" si="19"/>
        <v>26.965455590881781</v>
      </c>
      <c r="E76" s="16">
        <f t="shared" si="23"/>
        <v>6.1595900796199275E-2</v>
      </c>
      <c r="F76" s="2">
        <f t="shared" si="20"/>
        <v>36.828597605780359</v>
      </c>
      <c r="J76" s="1">
        <v>40724</v>
      </c>
      <c r="K76" s="3">
        <v>4.9446677901399998E-2</v>
      </c>
      <c r="L76" s="2">
        <f t="shared" si="21"/>
        <v>22.842391103823893</v>
      </c>
      <c r="N76" s="16">
        <f t="shared" si="24"/>
        <v>3.8749047766699268E-2</v>
      </c>
      <c r="O76" s="2">
        <f t="shared" si="22"/>
        <v>31.246596197964458</v>
      </c>
      <c r="R76" s="20" t="s">
        <v>55</v>
      </c>
      <c r="S76" s="21">
        <v>4579.3320000000003</v>
      </c>
      <c r="T76" s="22">
        <f t="shared" si="6"/>
        <v>1.0697630134700731E-2</v>
      </c>
      <c r="U76" s="23">
        <v>34.161499999999997</v>
      </c>
      <c r="AB76" s="23"/>
    </row>
    <row r="77" spans="1:28" x14ac:dyDescent="0.25">
      <c r="A77" s="1">
        <v>40753</v>
      </c>
      <c r="B77" s="3">
        <v>3.87489347858E-2</v>
      </c>
      <c r="C77" s="2">
        <f t="shared" si="19"/>
        <v>28.914883588707006</v>
      </c>
      <c r="E77" s="16">
        <f t="shared" si="23"/>
        <v>3.87489347858E-2</v>
      </c>
      <c r="F77" s="2">
        <f t="shared" si="20"/>
        <v>39.097088250369147</v>
      </c>
      <c r="J77" s="1">
        <v>40753</v>
      </c>
      <c r="K77" s="3">
        <v>1.2970672430800001E-2</v>
      </c>
      <c r="L77" s="2">
        <f t="shared" si="21"/>
        <v>23.971871459232478</v>
      </c>
      <c r="N77" s="16">
        <f t="shared" si="24"/>
        <v>1.2970672430800001E-2</v>
      </c>
      <c r="O77" s="2">
        <f t="shared" si="22"/>
        <v>32.457372046586144</v>
      </c>
      <c r="R77" s="20" t="s">
        <v>56</v>
      </c>
      <c r="S77" s="21">
        <v>4628.32</v>
      </c>
      <c r="T77" s="22">
        <f t="shared" si="6"/>
        <v>-4.2733000311128047E-2</v>
      </c>
      <c r="U77" s="23">
        <v>33.837000000000003</v>
      </c>
      <c r="AB77" s="23"/>
    </row>
    <row r="78" spans="1:28" x14ac:dyDescent="0.25">
      <c r="A78" s="1">
        <v>40786</v>
      </c>
      <c r="B78" s="3">
        <v>-8.2948062675699999E-2</v>
      </c>
      <c r="C78" s="2">
        <f t="shared" si="19"/>
        <v>30.035304527224817</v>
      </c>
      <c r="E78" s="16">
        <f t="shared" si="23"/>
        <v>4.6541854801590496E-2</v>
      </c>
      <c r="F78" s="2">
        <f t="shared" si="20"/>
        <v>40.61205877329737</v>
      </c>
      <c r="J78" s="1">
        <v>40786</v>
      </c>
      <c r="K78" s="3">
        <v>-7.6501151538600001E-2</v>
      </c>
      <c r="L78" s="2">
        <f t="shared" si="21"/>
        <v>24.282802751483427</v>
      </c>
      <c r="N78" s="16">
        <f t="shared" si="24"/>
        <v>5.2988765938690494E-2</v>
      </c>
      <c r="O78" s="2">
        <f t="shared" si="22"/>
        <v>32.878365987367019</v>
      </c>
      <c r="R78" s="20" t="s">
        <v>57</v>
      </c>
      <c r="S78" s="21">
        <v>4430.5379999999996</v>
      </c>
      <c r="T78" s="22">
        <f t="shared" si="6"/>
        <v>-0.12948991747729049</v>
      </c>
      <c r="U78" s="23">
        <v>32.448300000000003</v>
      </c>
      <c r="AB78" s="23"/>
    </row>
    <row r="79" spans="1:28" x14ac:dyDescent="0.25">
      <c r="A79" s="1">
        <v>40816</v>
      </c>
      <c r="B79" s="3">
        <v>7.0897995269499997E-2</v>
      </c>
      <c r="C79" s="2">
        <f t="shared" si="19"/>
        <v>27.543934204816836</v>
      </c>
      <c r="E79" s="16">
        <f t="shared" si="23"/>
        <v>3.3941719283119454E-2</v>
      </c>
      <c r="F79" s="2">
        <f t="shared" si="20"/>
        <v>42.502219315917841</v>
      </c>
      <c r="J79" s="1">
        <v>40816</v>
      </c>
      <c r="K79" s="3">
        <v>5.17155392347E-2</v>
      </c>
      <c r="L79" s="2">
        <f t="shared" si="21"/>
        <v>22.425140378410259</v>
      </c>
      <c r="N79" s="16">
        <f t="shared" si="24"/>
        <v>1.4759263248319457E-2</v>
      </c>
      <c r="O79" s="2">
        <f t="shared" si="22"/>
        <v>34.620550027118213</v>
      </c>
      <c r="R79" s="20" t="s">
        <v>58</v>
      </c>
      <c r="S79" s="21">
        <v>3856.828</v>
      </c>
      <c r="T79" s="22">
        <f t="shared" si="6"/>
        <v>3.6956275986380543E-2</v>
      </c>
      <c r="U79" s="23">
        <v>28.0733</v>
      </c>
      <c r="AB79" s="23"/>
    </row>
    <row r="80" spans="1:28" x14ac:dyDescent="0.25">
      <c r="A80" s="1">
        <v>40847</v>
      </c>
      <c r="B80" s="3">
        <v>1.42773323843E-2</v>
      </c>
      <c r="C80" s="2">
        <f t="shared" si="19"/>
        <v>29.496743921773355</v>
      </c>
      <c r="E80" s="16">
        <f t="shared" si="23"/>
        <v>5.913948789810447E-2</v>
      </c>
      <c r="F80" s="2">
        <f t="shared" si="20"/>
        <v>43.944817712848305</v>
      </c>
      <c r="J80" s="1">
        <v>40847</v>
      </c>
      <c r="K80" s="3">
        <v>9.6022235378299993E-3</v>
      </c>
      <c r="L80" s="2">
        <f t="shared" si="21"/>
        <v>23.58486860549359</v>
      </c>
      <c r="N80" s="16">
        <f t="shared" si="24"/>
        <v>5.4464379051634468E-2</v>
      </c>
      <c r="O80" s="2">
        <f t="shared" si="22"/>
        <v>35.131523838770065</v>
      </c>
      <c r="R80" s="20" t="s">
        <v>59</v>
      </c>
      <c r="S80" s="21">
        <v>3999.3620000000001</v>
      </c>
      <c r="T80" s="22">
        <f t="shared" si="6"/>
        <v>-4.4862155513804472E-2</v>
      </c>
      <c r="U80" s="23">
        <v>29.211300000000001</v>
      </c>
      <c r="AB80" s="23"/>
    </row>
    <row r="81" spans="1:28" x14ac:dyDescent="0.25">
      <c r="A81" s="1">
        <v>40877</v>
      </c>
      <c r="B81" s="3">
        <v>-0.189678763523</v>
      </c>
      <c r="C81" s="2">
        <f t="shared" si="19"/>
        <v>29.917878738999093</v>
      </c>
      <c r="E81" s="16">
        <f t="shared" si="23"/>
        <v>-4.4868449649124453E-2</v>
      </c>
      <c r="F81" s="2">
        <f t="shared" si="20"/>
        <v>46.543691728161704</v>
      </c>
      <c r="J81" s="1">
        <v>40877</v>
      </c>
      <c r="K81" s="3">
        <v>-0.20806305650199999</v>
      </c>
      <c r="L81" s="2">
        <f t="shared" si="21"/>
        <v>23.811335785953887</v>
      </c>
      <c r="N81" s="16">
        <f t="shared" si="24"/>
        <v>-6.3252742628124442E-2</v>
      </c>
      <c r="O81" s="2">
        <f t="shared" si="22"/>
        <v>37.044940469786368</v>
      </c>
      <c r="R81" s="20" t="s">
        <v>60</v>
      </c>
      <c r="S81" s="21">
        <v>3819.942</v>
      </c>
      <c r="T81" s="22">
        <f t="shared" si="6"/>
        <v>-0.14481031387387555</v>
      </c>
      <c r="U81" s="23">
        <v>27.906600000000001</v>
      </c>
      <c r="AB81" s="23"/>
    </row>
    <row r="82" spans="1:28" x14ac:dyDescent="0.25">
      <c r="A82" s="1">
        <v>40907</v>
      </c>
      <c r="B82" s="3">
        <v>-3.1599186779799997E-2</v>
      </c>
      <c r="C82" s="2">
        <f t="shared" si="19"/>
        <v>24.243092492554695</v>
      </c>
      <c r="D82" s="3">
        <f t="shared" ref="D82" si="29">C82/C70-1</f>
        <v>-0.25214473112538138</v>
      </c>
      <c r="E82" s="16">
        <f t="shared" si="23"/>
        <v>-4.0084313548555128E-2</v>
      </c>
      <c r="F82" s="2">
        <f t="shared" si="20"/>
        <v>44.455348439372308</v>
      </c>
      <c r="G82" s="3">
        <f t="shared" ref="G82" si="30">F82/F70-1</f>
        <v>2.6018976647210978E-2</v>
      </c>
      <c r="J82" s="1">
        <v>40907</v>
      </c>
      <c r="K82" s="3">
        <v>-2.0285198467700001E-2</v>
      </c>
      <c r="L82" s="2">
        <f t="shared" si="21"/>
        <v>18.857076482932868</v>
      </c>
      <c r="M82" s="3">
        <f t="shared" ref="M82" si="31">L82/L70-1</f>
        <v>-0.21963379811433814</v>
      </c>
      <c r="N82" s="16">
        <f t="shared" si="24"/>
        <v>-2.8770325236455133E-2</v>
      </c>
      <c r="O82" s="2">
        <f t="shared" si="22"/>
        <v>34.701746384576779</v>
      </c>
      <c r="P82" s="3">
        <f t="shared" ref="P82" si="32">O82/O70-1</f>
        <v>6.9924272809081423E-2</v>
      </c>
      <c r="R82" s="20" t="s">
        <v>61</v>
      </c>
      <c r="S82" s="21">
        <v>3266.7750000000001</v>
      </c>
      <c r="T82" s="22">
        <f t="shared" si="6"/>
        <v>8.4851267687551333E-3</v>
      </c>
      <c r="U82" s="23">
        <v>23.812100000000001</v>
      </c>
      <c r="AB82" s="23"/>
    </row>
    <row r="83" spans="1:28" x14ac:dyDescent="0.25">
      <c r="A83" s="1">
        <v>40939</v>
      </c>
      <c r="B83" s="3">
        <v>0.18252186807000001</v>
      </c>
      <c r="C83" s="2">
        <f t="shared" si="19"/>
        <v>23.477030484762491</v>
      </c>
      <c r="E83" s="16">
        <f t="shared" si="23"/>
        <v>6.0606332634209378E-2</v>
      </c>
      <c r="F83" s="2">
        <f t="shared" si="20"/>
        <v>42.673386313618238</v>
      </c>
      <c r="J83" s="1">
        <v>40939</v>
      </c>
      <c r="K83" s="3">
        <v>0.14503103004599999</v>
      </c>
      <c r="L83" s="2">
        <f t="shared" si="21"/>
        <v>18.474556943955974</v>
      </c>
      <c r="N83" s="16">
        <f t="shared" si="24"/>
        <v>2.3115494610209356E-2</v>
      </c>
      <c r="O83" s="2">
        <f t="shared" si="22"/>
        <v>33.703365854819523</v>
      </c>
      <c r="R83" s="20" t="s">
        <v>62</v>
      </c>
      <c r="S83" s="21">
        <v>3294.4940000000001</v>
      </c>
      <c r="T83" s="22">
        <f t="shared" si="6"/>
        <v>0.12191553543579063</v>
      </c>
      <c r="U83" s="23">
        <v>24.996200000000002</v>
      </c>
      <c r="AB83" s="23"/>
    </row>
    <row r="84" spans="1:28" x14ac:dyDescent="0.25">
      <c r="A84" s="1">
        <v>40968</v>
      </c>
      <c r="B84" s="3">
        <v>-8.0706168842099996E-2</v>
      </c>
      <c r="C84" s="2">
        <f t="shared" si="19"/>
        <v>27.76210194557768</v>
      </c>
      <c r="E84" s="16">
        <f t="shared" si="23"/>
        <v>-8.0706168842099996E-2</v>
      </c>
      <c r="F84" s="2">
        <f t="shared" si="20"/>
        <v>45.259663759169506</v>
      </c>
      <c r="J84" s="1">
        <v>40968</v>
      </c>
      <c r="K84" s="3">
        <v>-3.5336582959400002E-2</v>
      </c>
      <c r="L84" s="2">
        <f t="shared" si="21"/>
        <v>21.153940967181391</v>
      </c>
      <c r="N84" s="16">
        <f t="shared" si="24"/>
        <v>-3.5336582959400002E-2</v>
      </c>
      <c r="O84" s="2">
        <f t="shared" si="22"/>
        <v>34.482435826582524</v>
      </c>
      <c r="R84" s="20" t="s">
        <v>63</v>
      </c>
      <c r="S84" s="21">
        <v>3696.1439999999998</v>
      </c>
      <c r="T84" s="22">
        <f t="shared" si="6"/>
        <v>-7.5561991091256067E-2</v>
      </c>
      <c r="U84" s="23">
        <v>28.008400000000002</v>
      </c>
      <c r="AB84" s="23"/>
    </row>
    <row r="85" spans="1:28" x14ac:dyDescent="0.25">
      <c r="A85" s="1">
        <v>40998</v>
      </c>
      <c r="B85" s="3">
        <v>-5.6967544285199999E-3</v>
      </c>
      <c r="C85" s="2">
        <f t="shared" si="19"/>
        <v>25.521529058546292</v>
      </c>
      <c r="E85" s="16">
        <f t="shared" si="23"/>
        <v>-5.6967544285199999E-3</v>
      </c>
      <c r="F85" s="2">
        <f t="shared" si="20"/>
        <v>41.606929694085295</v>
      </c>
      <c r="J85" s="1">
        <v>40998</v>
      </c>
      <c r="K85" s="3">
        <v>-4.8851699512600004E-3</v>
      </c>
      <c r="L85" s="2">
        <f t="shared" si="21"/>
        <v>20.406432977276335</v>
      </c>
      <c r="N85" s="16">
        <f t="shared" si="24"/>
        <v>-4.8851699512600004E-3</v>
      </c>
      <c r="O85" s="2">
        <f t="shared" si="22"/>
        <v>33.263944372354302</v>
      </c>
      <c r="R85" s="20" t="s">
        <v>64</v>
      </c>
      <c r="S85" s="21">
        <v>3416.8560000000002</v>
      </c>
      <c r="T85" s="22">
        <f t="shared" si="6"/>
        <v>7.251754244252602E-2</v>
      </c>
      <c r="U85" s="23">
        <v>26.003599999999999</v>
      </c>
      <c r="AB85" s="23"/>
    </row>
    <row r="86" spans="1:28" x14ac:dyDescent="0.25">
      <c r="A86" s="1">
        <v>41026</v>
      </c>
      <c r="B86" s="3">
        <v>3.01343576253E-2</v>
      </c>
      <c r="C86" s="2">
        <f t="shared" si="19"/>
        <v>25.376139174859418</v>
      </c>
      <c r="E86" s="16">
        <f t="shared" si="23"/>
        <v>5.8604730014981607E-3</v>
      </c>
      <c r="F86" s="2">
        <f t="shared" si="20"/>
        <v>41.369905233093391</v>
      </c>
      <c r="J86" s="1">
        <v>41026</v>
      </c>
      <c r="K86" s="3">
        <v>3.3763928697300001E-2</v>
      </c>
      <c r="L86" s="2">
        <f t="shared" si="21"/>
        <v>20.306744084083345</v>
      </c>
      <c r="N86" s="16">
        <f t="shared" si="24"/>
        <v>9.490044073498162E-3</v>
      </c>
      <c r="O86" s="2">
        <f t="shared" si="22"/>
        <v>33.101444350846094</v>
      </c>
      <c r="R86" s="20" t="s">
        <v>65</v>
      </c>
      <c r="S86" s="21">
        <v>3664.6379999999999</v>
      </c>
      <c r="T86" s="22">
        <f t="shared" si="6"/>
        <v>2.4273884623801839E-2</v>
      </c>
      <c r="U86" s="23">
        <v>30.4206</v>
      </c>
      <c r="AB86" s="23"/>
    </row>
    <row r="87" spans="1:28" x14ac:dyDescent="0.25">
      <c r="A87" s="1">
        <v>41060</v>
      </c>
      <c r="B87" s="3">
        <v>2.3719128924599999E-3</v>
      </c>
      <c r="C87" s="2">
        <f t="shared" si="19"/>
        <v>26.140832827904013</v>
      </c>
      <c r="E87" s="16">
        <f t="shared" si="23"/>
        <v>2.3719128924599999E-3</v>
      </c>
      <c r="F87" s="2">
        <f t="shared" si="20"/>
        <v>41.61235244578647</v>
      </c>
      <c r="J87" s="1">
        <v>41060</v>
      </c>
      <c r="K87" s="3">
        <v>-1.4701028927100001E-2</v>
      </c>
      <c r="L87" s="2">
        <f t="shared" si="21"/>
        <v>20.992379543412653</v>
      </c>
      <c r="N87" s="16">
        <f t="shared" si="24"/>
        <v>-1.4701028927100001E-2</v>
      </c>
      <c r="O87" s="2">
        <f t="shared" si="22"/>
        <v>33.415578516632074</v>
      </c>
      <c r="R87" s="20" t="s">
        <v>66</v>
      </c>
      <c r="S87" s="21">
        <v>3753.5929999999998</v>
      </c>
      <c r="T87" s="22">
        <f t="shared" ref="T87:T125" si="33">(S88-S87)/S87</f>
        <v>-7.5295323707178619E-2</v>
      </c>
      <c r="U87" s="23">
        <v>31.2135</v>
      </c>
      <c r="AB87" s="23"/>
    </row>
    <row r="88" spans="1:28" x14ac:dyDescent="0.25">
      <c r="A88" s="1">
        <v>41089</v>
      </c>
      <c r="B88" s="3">
        <v>-0.108882917844</v>
      </c>
      <c r="C88" s="2">
        <f t="shared" si="19"/>
        <v>26.202836606308161</v>
      </c>
      <c r="E88" s="16">
        <f t="shared" si="23"/>
        <v>-1.9059770678874419E-2</v>
      </c>
      <c r="F88" s="2">
        <f t="shared" si="20"/>
        <v>41.711053321038221</v>
      </c>
      <c r="J88" s="1">
        <v>41089</v>
      </c>
      <c r="K88" s="3">
        <v>-8.1309863078199998E-2</v>
      </c>
      <c r="L88" s="2">
        <f t="shared" si="21"/>
        <v>20.683769964496282</v>
      </c>
      <c r="N88" s="16">
        <f t="shared" si="24"/>
        <v>8.5132840869255877E-3</v>
      </c>
      <c r="O88" s="2">
        <f t="shared" si="22"/>
        <v>32.924335130243286</v>
      </c>
      <c r="R88" s="20" t="s">
        <v>67</v>
      </c>
      <c r="S88" s="21">
        <v>3470.9650000000001</v>
      </c>
      <c r="T88" s="22">
        <f t="shared" si="33"/>
        <v>-8.9823147165125586E-2</v>
      </c>
      <c r="U88" s="23">
        <v>27.655799999999999</v>
      </c>
      <c r="AB88" s="23"/>
    </row>
    <row r="89" spans="1:28" x14ac:dyDescent="0.25">
      <c r="A89" s="1">
        <v>41121</v>
      </c>
      <c r="B89" s="3">
        <v>7.4665078476100002E-2</v>
      </c>
      <c r="C89" s="2">
        <f t="shared" si="19"/>
        <v>23.34979530082375</v>
      </c>
      <c r="E89" s="16">
        <f t="shared" si="23"/>
        <v>8.0898317861360536E-2</v>
      </c>
      <c r="F89" s="2">
        <f t="shared" si="20"/>
        <v>40.916050209964929</v>
      </c>
      <c r="J89" s="1">
        <v>41121</v>
      </c>
      <c r="K89" s="3">
        <v>8.4007731061699994E-2</v>
      </c>
      <c r="L89" s="2">
        <f t="shared" si="21"/>
        <v>19.001975460742102</v>
      </c>
      <c r="N89" s="16">
        <f t="shared" si="24"/>
        <v>9.0240970446960528E-2</v>
      </c>
      <c r="O89" s="2">
        <f t="shared" si="22"/>
        <v>33.204629348580191</v>
      </c>
      <c r="R89" s="20" t="s">
        <v>68</v>
      </c>
      <c r="S89" s="21">
        <v>3159.192</v>
      </c>
      <c r="T89" s="22">
        <f t="shared" si="33"/>
        <v>-6.2332393852605377E-3</v>
      </c>
      <c r="U89" s="23">
        <v>27.930299999999999</v>
      </c>
      <c r="AB89" s="23"/>
    </row>
    <row r="90" spans="1:28" x14ac:dyDescent="0.25">
      <c r="A90" s="1">
        <v>41152</v>
      </c>
      <c r="B90" s="3">
        <v>7.79176287743E-3</v>
      </c>
      <c r="C90" s="2">
        <f t="shared" si="19"/>
        <v>25.093209599360627</v>
      </c>
      <c r="E90" s="16">
        <f t="shared" si="23"/>
        <v>-1.139982814024796E-2</v>
      </c>
      <c r="F90" s="2">
        <f t="shared" si="20"/>
        <v>44.226089845482058</v>
      </c>
      <c r="J90" s="1">
        <v>41152</v>
      </c>
      <c r="K90" s="3">
        <v>1.13730757898E-2</v>
      </c>
      <c r="L90" s="2">
        <f t="shared" si="21"/>
        <v>20.598288304889149</v>
      </c>
      <c r="N90" s="16">
        <f t="shared" si="24"/>
        <v>-7.8185152278779611E-3</v>
      </c>
      <c r="O90" s="2">
        <f t="shared" si="22"/>
        <v>36.201047324327689</v>
      </c>
      <c r="R90" s="20" t="s">
        <v>69</v>
      </c>
      <c r="S90" s="21">
        <v>3139.5</v>
      </c>
      <c r="T90" s="22">
        <f t="shared" si="33"/>
        <v>1.9191591017677961E-2</v>
      </c>
      <c r="U90" s="23">
        <v>27.693300000000001</v>
      </c>
      <c r="AB90" s="23"/>
    </row>
    <row r="91" spans="1:28" x14ac:dyDescent="0.25">
      <c r="A91" s="1">
        <v>41180</v>
      </c>
      <c r="B91" s="3">
        <v>1.14159094965E-3</v>
      </c>
      <c r="C91" s="2">
        <f t="shared" si="19"/>
        <v>25.288729938392496</v>
      </c>
      <c r="E91" s="16">
        <f t="shared" si="23"/>
        <v>1.14159094965E-3</v>
      </c>
      <c r="F91" s="2">
        <f t="shared" si="20"/>
        <v>43.721920021928398</v>
      </c>
      <c r="J91" s="1">
        <v>41180</v>
      </c>
      <c r="K91" s="3">
        <v>2.4746945841300001E-2</v>
      </c>
      <c r="L91" s="2">
        <f t="shared" si="21"/>
        <v>20.832554198920807</v>
      </c>
      <c r="N91" s="16">
        <f t="shared" si="24"/>
        <v>2.4746945841300001E-2</v>
      </c>
      <c r="O91" s="2">
        <f t="shared" si="22"/>
        <v>35.918008884557302</v>
      </c>
      <c r="R91" s="20" t="s">
        <v>70</v>
      </c>
      <c r="S91" s="21">
        <v>3199.752</v>
      </c>
      <c r="T91" s="22">
        <f t="shared" si="33"/>
        <v>-9.8929542039507268E-3</v>
      </c>
      <c r="U91" s="23">
        <v>28.246300000000002</v>
      </c>
      <c r="AB91" s="23"/>
    </row>
    <row r="92" spans="1:28" x14ac:dyDescent="0.25">
      <c r="A92" s="1">
        <v>41213</v>
      </c>
      <c r="B92" s="3">
        <v>-0.111933421432</v>
      </c>
      <c r="C92" s="2">
        <f t="shared" si="19"/>
        <v>25.317599323618307</v>
      </c>
      <c r="E92" s="16">
        <f t="shared" si="23"/>
        <v>-0.111933421432</v>
      </c>
      <c r="F92" s="2">
        <f t="shared" si="20"/>
        <v>43.771832570126747</v>
      </c>
      <c r="J92" s="1">
        <v>41213</v>
      </c>
      <c r="K92" s="3">
        <v>-0.10473718703</v>
      </c>
      <c r="L92" s="2">
        <f t="shared" si="21"/>
        <v>21.348096289417448</v>
      </c>
      <c r="N92" s="16">
        <f t="shared" si="24"/>
        <v>-0.10473718703</v>
      </c>
      <c r="O92" s="2">
        <f t="shared" si="22"/>
        <v>36.806869905150776</v>
      </c>
      <c r="R92" s="20" t="s">
        <v>71</v>
      </c>
      <c r="S92" s="21">
        <v>3168.0970000000002</v>
      </c>
      <c r="T92" s="22">
        <f t="shared" si="33"/>
        <v>-0.11094136322214894</v>
      </c>
      <c r="U92" s="23">
        <v>30.7605</v>
      </c>
      <c r="AB92" s="23"/>
    </row>
    <row r="93" spans="1:28" x14ac:dyDescent="0.25">
      <c r="A93" s="1">
        <v>41243</v>
      </c>
      <c r="B93" s="3">
        <v>0.22046150578900001</v>
      </c>
      <c r="C93" s="2">
        <f t="shared" si="19"/>
        <v>22.48371380888122</v>
      </c>
      <c r="E93" s="16">
        <f t="shared" si="23"/>
        <v>5.7416669133486031E-2</v>
      </c>
      <c r="F93" s="2">
        <f t="shared" si="20"/>
        <v>38.872301588203804</v>
      </c>
      <c r="J93" s="1">
        <v>41243</v>
      </c>
      <c r="K93" s="3">
        <v>0.165012612428</v>
      </c>
      <c r="L93" s="2">
        <f t="shared" si="21"/>
        <v>19.112156735618285</v>
      </c>
      <c r="N93" s="16">
        <f t="shared" si="24"/>
        <v>1.9677757724860245E-3</v>
      </c>
      <c r="O93" s="2">
        <f t="shared" si="22"/>
        <v>32.951821887906121</v>
      </c>
      <c r="R93" s="20" t="s">
        <v>72</v>
      </c>
      <c r="S93" s="21">
        <v>2816.6239999999998</v>
      </c>
      <c r="T93" s="22">
        <f t="shared" si="33"/>
        <v>0.16304483665551397</v>
      </c>
      <c r="U93" s="23">
        <v>27.391100000000002</v>
      </c>
      <c r="AB93" s="23"/>
    </row>
    <row r="94" spans="1:28" x14ac:dyDescent="0.25">
      <c r="A94" s="1">
        <v>41274</v>
      </c>
      <c r="B94" s="3">
        <v>6.3176682964699998E-2</v>
      </c>
      <c r="C94" s="2">
        <f t="shared" si="19"/>
        <v>27.440507210916106</v>
      </c>
      <c r="D94" s="3">
        <f t="shared" ref="D94" si="34">C94/C82-1</f>
        <v>0.13188972155030854</v>
      </c>
      <c r="E94" s="16">
        <f t="shared" si="23"/>
        <v>6.3176682964699998E-2</v>
      </c>
      <c r="F94" s="2">
        <f t="shared" si="20"/>
        <v>41.10421966695079</v>
      </c>
      <c r="G94" s="3">
        <f t="shared" ref="G94" si="35">F94/F82-1</f>
        <v>-7.5381903191957811E-2</v>
      </c>
      <c r="J94" s="1">
        <v>41274</v>
      </c>
      <c r="K94" s="3">
        <v>8.77777109769E-2</v>
      </c>
      <c r="L94" s="2">
        <f t="shared" si="21"/>
        <v>22.265903647696057</v>
      </c>
      <c r="M94" s="3">
        <f t="shared" ref="M94" si="36">L94/L82-1</f>
        <v>0.18077177381384879</v>
      </c>
      <c r="N94" s="16">
        <f t="shared" si="24"/>
        <v>8.77777109769E-2</v>
      </c>
      <c r="O94" s="2">
        <f t="shared" si="22"/>
        <v>33.016663684676416</v>
      </c>
      <c r="P94" s="3">
        <f t="shared" ref="P94" si="37">O94/O82-1</f>
        <v>-4.8559017209845678E-2</v>
      </c>
      <c r="R94" s="20" t="s">
        <v>73</v>
      </c>
      <c r="S94" s="21">
        <v>3275.86</v>
      </c>
      <c r="T94" s="22">
        <f t="shared" si="33"/>
        <v>6.2205955077445245E-2</v>
      </c>
      <c r="U94" s="23">
        <v>32.873199999999997</v>
      </c>
      <c r="AB94" s="23"/>
    </row>
    <row r="95" spans="1:28" x14ac:dyDescent="0.25">
      <c r="A95" s="1">
        <v>41305</v>
      </c>
      <c r="B95" s="3">
        <v>6.24826554907E-2</v>
      </c>
      <c r="C95" s="2">
        <f t="shared" si="19"/>
        <v>29.174107435370718</v>
      </c>
      <c r="E95" s="16">
        <f t="shared" si="23"/>
        <v>6.24826554907E-2</v>
      </c>
      <c r="F95" s="2">
        <f t="shared" si="20"/>
        <v>43.70104792136113</v>
      </c>
      <c r="J95" s="1">
        <v>41305</v>
      </c>
      <c r="K95" s="3">
        <v>4.8549394726300002E-2</v>
      </c>
      <c r="L95" s="2">
        <f t="shared" si="21"/>
        <v>24.220353702723024</v>
      </c>
      <c r="N95" s="16">
        <f t="shared" si="24"/>
        <v>4.8549394726300002E-2</v>
      </c>
      <c r="O95" s="2">
        <f t="shared" si="22"/>
        <v>35.914790847011453</v>
      </c>
      <c r="R95" s="20" t="s">
        <v>74</v>
      </c>
      <c r="S95" s="21">
        <v>3479.6379999999999</v>
      </c>
      <c r="T95" s="22">
        <f t="shared" si="33"/>
        <v>3.6946659393879519E-2</v>
      </c>
      <c r="U95" s="23">
        <v>31.538599999999999</v>
      </c>
      <c r="AB95" s="23"/>
    </row>
    <row r="96" spans="1:28" x14ac:dyDescent="0.25">
      <c r="A96" s="1">
        <v>41333</v>
      </c>
      <c r="B96" s="3">
        <v>-5.3954077475299997E-2</v>
      </c>
      <c r="C96" s="2">
        <f t="shared" si="19"/>
        <v>30.996983139503659</v>
      </c>
      <c r="E96" s="16">
        <f t="shared" si="23"/>
        <v>-5.3954077475299997E-2</v>
      </c>
      <c r="F96" s="2">
        <f t="shared" si="20"/>
        <v>46.43160544321411</v>
      </c>
      <c r="J96" s="1">
        <v>41333</v>
      </c>
      <c r="K96" s="3">
        <v>-3.3735932455500002E-2</v>
      </c>
      <c r="L96" s="2">
        <f t="shared" si="21"/>
        <v>25.396237215047126</v>
      </c>
      <c r="N96" s="16">
        <f t="shared" si="24"/>
        <v>-3.3735932455500002E-2</v>
      </c>
      <c r="O96" s="2">
        <f t="shared" si="22"/>
        <v>37.65843220435552</v>
      </c>
      <c r="R96" s="20" t="s">
        <v>75</v>
      </c>
      <c r="S96" s="21">
        <v>3608.1990000000001</v>
      </c>
      <c r="T96" s="22">
        <f t="shared" si="33"/>
        <v>-4.4596764202861378E-2</v>
      </c>
      <c r="U96" s="23">
        <v>32.747300000000003</v>
      </c>
      <c r="AB96" s="23"/>
    </row>
    <row r="97" spans="1:28" x14ac:dyDescent="0.25">
      <c r="A97" s="1">
        <v>41362</v>
      </c>
      <c r="B97" s="3">
        <v>-2.2295705337299999E-2</v>
      </c>
      <c r="C97" s="2">
        <f t="shared" si="19"/>
        <v>29.32456950969431</v>
      </c>
      <c r="E97" s="16">
        <f t="shared" si="23"/>
        <v>7.7143300490256986E-4</v>
      </c>
      <c r="F97" s="2">
        <f t="shared" si="20"/>
        <v>43.926431005828377</v>
      </c>
      <c r="J97" s="1">
        <v>41362</v>
      </c>
      <c r="K97" s="3">
        <v>-2.25551729346E-2</v>
      </c>
      <c r="L97" s="2">
        <f t="shared" si="21"/>
        <v>24.539471471736441</v>
      </c>
      <c r="N97" s="16">
        <f t="shared" si="24"/>
        <v>5.1196540760256939E-4</v>
      </c>
      <c r="O97" s="2">
        <f t="shared" si="22"/>
        <v>36.387989879129357</v>
      </c>
      <c r="R97" s="20" t="s">
        <v>76</v>
      </c>
      <c r="S97" s="21">
        <v>3447.2849999999999</v>
      </c>
      <c r="T97" s="22">
        <f t="shared" si="33"/>
        <v>-2.3067138342202569E-2</v>
      </c>
      <c r="U97" s="23">
        <v>31.3551</v>
      </c>
      <c r="AB97" s="23"/>
    </row>
    <row r="98" spans="1:28" x14ac:dyDescent="0.25">
      <c r="A98" s="1">
        <v>41390</v>
      </c>
      <c r="B98" s="3">
        <v>0.15287088766699999</v>
      </c>
      <c r="C98" s="2">
        <f t="shared" si="19"/>
        <v>28.670757548762996</v>
      </c>
      <c r="E98" s="16">
        <f t="shared" si="23"/>
        <v>1.2287486088624372E-2</v>
      </c>
      <c r="F98" s="2">
        <f t="shared" si="20"/>
        <v>43.960317304493856</v>
      </c>
      <c r="J98" s="1">
        <v>41390</v>
      </c>
      <c r="K98" s="3">
        <v>0.147472809146</v>
      </c>
      <c r="L98" s="2">
        <f t="shared" si="21"/>
        <v>23.985979448967743</v>
      </c>
      <c r="N98" s="16">
        <f t="shared" si="24"/>
        <v>6.8894075676243782E-3</v>
      </c>
      <c r="O98" s="2">
        <f t="shared" si="22"/>
        <v>36.406619271199666</v>
      </c>
      <c r="R98" s="20" t="s">
        <v>77</v>
      </c>
      <c r="S98" s="21">
        <v>3367.7660000000001</v>
      </c>
      <c r="T98" s="22">
        <f t="shared" si="33"/>
        <v>0.14058340157837562</v>
      </c>
      <c r="U98" s="23">
        <v>29.78</v>
      </c>
      <c r="AB98" s="23"/>
    </row>
    <row r="99" spans="1:28" x14ac:dyDescent="0.25">
      <c r="A99" s="1">
        <v>41425</v>
      </c>
      <c r="B99" s="3">
        <v>-0.131539831577</v>
      </c>
      <c r="C99" s="2">
        <f t="shared" si="19"/>
        <v>33.053681705327733</v>
      </c>
      <c r="E99" s="16">
        <f t="shared" si="23"/>
        <v>-0.131539831577</v>
      </c>
      <c r="F99" s="2">
        <f t="shared" si="20"/>
        <v>44.500479091824339</v>
      </c>
      <c r="J99" s="1">
        <v>41425</v>
      </c>
      <c r="K99" s="3">
        <v>-0.12925717098200001</v>
      </c>
      <c r="L99" s="2">
        <f t="shared" si="21"/>
        <v>27.523259218425242</v>
      </c>
      <c r="N99" s="16">
        <f t="shared" si="24"/>
        <v>-0.12925717098200001</v>
      </c>
      <c r="O99" s="2">
        <f t="shared" si="22"/>
        <v>36.657439309518288</v>
      </c>
      <c r="R99" s="20" t="s">
        <v>78</v>
      </c>
      <c r="S99" s="21">
        <v>3841.2179999999998</v>
      </c>
      <c r="T99" s="22">
        <f t="shared" si="33"/>
        <v>-0.15756460580992795</v>
      </c>
      <c r="U99" s="23">
        <v>34.022199999999998</v>
      </c>
      <c r="AB99" s="23"/>
    </row>
    <row r="100" spans="1:28" x14ac:dyDescent="0.25">
      <c r="A100" s="1">
        <v>41453</v>
      </c>
      <c r="B100" s="3">
        <v>0.13853965137599999</v>
      </c>
      <c r="C100" s="2">
        <f t="shared" si="19"/>
        <v>28.705805980809156</v>
      </c>
      <c r="E100" s="16">
        <f t="shared" si="23"/>
        <v>7.8352282982271773E-2</v>
      </c>
      <c r="F100" s="2">
        <f t="shared" si="20"/>
        <v>38.646893566989952</v>
      </c>
      <c r="J100" s="1">
        <v>41453</v>
      </c>
      <c r="K100" s="3">
        <v>0.101579314184</v>
      </c>
      <c r="L100" s="2">
        <f t="shared" si="21"/>
        <v>23.965680595647342</v>
      </c>
      <c r="N100" s="16">
        <f t="shared" si="24"/>
        <v>4.1391945790271778E-2</v>
      </c>
      <c r="O100" s="2">
        <f t="shared" si="22"/>
        <v>31.919202408925592</v>
      </c>
      <c r="R100" s="20" t="s">
        <v>79</v>
      </c>
      <c r="S100" s="21">
        <v>3235.9780000000001</v>
      </c>
      <c r="T100" s="22">
        <f t="shared" si="33"/>
        <v>6.0187368393728222E-2</v>
      </c>
      <c r="U100" s="23">
        <v>28.7714</v>
      </c>
      <c r="AB100" s="23"/>
    </row>
    <row r="101" spans="1:28" x14ac:dyDescent="0.25">
      <c r="A101" s="1">
        <v>41486</v>
      </c>
      <c r="B101" s="3">
        <v>8.7059762188000003E-2</v>
      </c>
      <c r="C101" s="2">
        <f t="shared" si="19"/>
        <v>32.682698333857552</v>
      </c>
      <c r="E101" s="16">
        <f t="shared" si="23"/>
        <v>1.9026394488933007E-2</v>
      </c>
      <c r="F101" s="2">
        <f t="shared" si="20"/>
        <v>41.674965908136492</v>
      </c>
      <c r="J101" s="1">
        <v>41486</v>
      </c>
      <c r="K101" s="3">
        <v>9.7845161165100003E-2</v>
      </c>
      <c r="L101" s="2">
        <f t="shared" si="21"/>
        <v>26.400097994505995</v>
      </c>
      <c r="N101" s="16">
        <f t="shared" si="24"/>
        <v>2.9811793466033007E-2</v>
      </c>
      <c r="O101" s="2">
        <f t="shared" si="22"/>
        <v>33.240400304704558</v>
      </c>
      <c r="R101" s="20" t="s">
        <v>80</v>
      </c>
      <c r="S101" s="21">
        <v>3430.7429999999999</v>
      </c>
      <c r="T101" s="22">
        <f t="shared" si="33"/>
        <v>6.8033367699066996E-2</v>
      </c>
      <c r="U101" s="23">
        <v>27.608699999999999</v>
      </c>
      <c r="AB101" s="23"/>
    </row>
    <row r="102" spans="1:28" x14ac:dyDescent="0.25">
      <c r="A102" s="1">
        <v>41516</v>
      </c>
      <c r="B102" s="3">
        <v>4.8143236264600001E-2</v>
      </c>
      <c r="C102" s="2">
        <f t="shared" si="19"/>
        <v>35.528046278465332</v>
      </c>
      <c r="E102" s="16">
        <f t="shared" si="23"/>
        <v>4.8143236264600001E-2</v>
      </c>
      <c r="F102" s="2">
        <f t="shared" si="20"/>
        <v>42.467890249817536</v>
      </c>
      <c r="J102" s="1">
        <v>41516</v>
      </c>
      <c r="K102" s="3">
        <v>2.5732648226899999E-2</v>
      </c>
      <c r="L102" s="2">
        <f t="shared" si="21"/>
        <v>28.983219837552863</v>
      </c>
      <c r="N102" s="16">
        <f t="shared" si="24"/>
        <v>2.5732648226899999E-2</v>
      </c>
      <c r="O102" s="2">
        <f t="shared" si="22"/>
        <v>34.231356253316669</v>
      </c>
      <c r="R102" s="20" t="s">
        <v>81</v>
      </c>
      <c r="S102" s="21">
        <v>3664.1480000000001</v>
      </c>
      <c r="T102" s="22">
        <f t="shared" si="33"/>
        <v>5.6969587472995055E-2</v>
      </c>
      <c r="U102" s="23">
        <v>29.6996</v>
      </c>
      <c r="AB102" s="23"/>
    </row>
    <row r="103" spans="1:28" x14ac:dyDescent="0.25">
      <c r="A103" s="1">
        <v>41547</v>
      </c>
      <c r="B103" s="3">
        <v>-1.7531089532299999E-2</v>
      </c>
      <c r="C103" s="2">
        <f t="shared" si="19"/>
        <v>37.238481404469127</v>
      </c>
      <c r="E103" s="16">
        <f t="shared" si="23"/>
        <v>-1.7531089532299999E-2</v>
      </c>
      <c r="F103" s="2">
        <f t="shared" si="20"/>
        <v>44.512431923773605</v>
      </c>
      <c r="J103" s="1">
        <v>41547</v>
      </c>
      <c r="K103" s="3">
        <v>-3.2015579572599998E-2</v>
      </c>
      <c r="L103" s="2">
        <f t="shared" si="21"/>
        <v>29.729034838115521</v>
      </c>
      <c r="N103" s="16">
        <f t="shared" si="24"/>
        <v>-3.2015579572599998E-2</v>
      </c>
      <c r="O103" s="2">
        <f t="shared" si="22"/>
        <v>35.112219702112959</v>
      </c>
      <c r="R103" s="20" t="s">
        <v>82</v>
      </c>
      <c r="S103" s="21">
        <v>3872.893</v>
      </c>
      <c r="T103" s="22">
        <f t="shared" si="33"/>
        <v>-4.1071106276367522E-2</v>
      </c>
      <c r="U103" s="23">
        <v>30.284199999999998</v>
      </c>
      <c r="AB103" s="23"/>
    </row>
    <row r="104" spans="1:28" x14ac:dyDescent="0.25">
      <c r="A104" s="1">
        <v>41578</v>
      </c>
      <c r="B104" s="3">
        <v>8.60046509825E-2</v>
      </c>
      <c r="C104" s="2">
        <f t="shared" si="19"/>
        <v>36.585650252920487</v>
      </c>
      <c r="E104" s="16">
        <f t="shared" si="23"/>
        <v>8.60046509825E-2</v>
      </c>
      <c r="F104" s="2">
        <f t="shared" si="20"/>
        <v>43.732080494417524</v>
      </c>
      <c r="J104" s="1">
        <v>41578</v>
      </c>
      <c r="K104" s="3">
        <v>5.6306275506699997E-2</v>
      </c>
      <c r="L104" s="2">
        <f t="shared" si="21"/>
        <v>28.777242557639234</v>
      </c>
      <c r="N104" s="16">
        <f t="shared" si="24"/>
        <v>5.6306275506699997E-2</v>
      </c>
      <c r="O104" s="2">
        <f t="shared" si="22"/>
        <v>33.98808163826935</v>
      </c>
      <c r="R104" s="20" t="s">
        <v>83</v>
      </c>
      <c r="S104" s="21">
        <v>3713.8290000000002</v>
      </c>
      <c r="T104" s="22">
        <f t="shared" si="33"/>
        <v>6.2618391961503775E-2</v>
      </c>
      <c r="U104" s="23">
        <v>29.041699999999999</v>
      </c>
      <c r="AB104" s="23"/>
    </row>
    <row r="105" spans="1:28" x14ac:dyDescent="0.25">
      <c r="A105" s="1">
        <v>41607</v>
      </c>
      <c r="B105" s="3">
        <v>7.6101718686599998E-2</v>
      </c>
      <c r="C105" s="2">
        <f t="shared" si="19"/>
        <v>39.732186333890731</v>
      </c>
      <c r="E105" s="16">
        <f t="shared" si="23"/>
        <v>7.6101718686599998E-2</v>
      </c>
      <c r="F105" s="2">
        <f t="shared" si="20"/>
        <v>47.493242814078506</v>
      </c>
      <c r="J105" s="1">
        <v>41607</v>
      </c>
      <c r="K105" s="3">
        <v>3.6350701972E-2</v>
      </c>
      <c r="L105" s="2">
        <f t="shared" si="21"/>
        <v>30.397581905412803</v>
      </c>
      <c r="N105" s="16">
        <f t="shared" si="24"/>
        <v>3.6350701972E-2</v>
      </c>
      <c r="O105" s="2">
        <f t="shared" si="22"/>
        <v>35.901823926937958</v>
      </c>
      <c r="R105" s="20" t="s">
        <v>84</v>
      </c>
      <c r="S105" s="21">
        <v>3946.3829999999998</v>
      </c>
      <c r="T105" s="22">
        <f t="shared" si="33"/>
        <v>-2.9720125998920991E-2</v>
      </c>
      <c r="U105" s="23">
        <v>31.0105</v>
      </c>
      <c r="AB105" s="23"/>
    </row>
    <row r="106" spans="1:28" x14ac:dyDescent="0.25">
      <c r="A106" s="1">
        <v>41639</v>
      </c>
      <c r="B106" s="3">
        <v>3.9511707377099997E-2</v>
      </c>
      <c r="C106" s="2">
        <f t="shared" si="19"/>
        <v>42.755874001076059</v>
      </c>
      <c r="D106" s="3">
        <f t="shared" ref="D106" si="38">C106/C94-1</f>
        <v>0.55812987247070089</v>
      </c>
      <c r="E106" s="16">
        <f t="shared" si="23"/>
        <v>3.9511707377099997E-2</v>
      </c>
      <c r="F106" s="2">
        <f t="shared" si="20"/>
        <v>51.107560218229892</v>
      </c>
      <c r="G106" s="3">
        <f t="shared" ref="G106" si="39">F106/F94-1</f>
        <v>0.24336529515294836</v>
      </c>
      <c r="J106" s="1">
        <v>41639</v>
      </c>
      <c r="K106" s="3">
        <v>-6.1417449045300004E-4</v>
      </c>
      <c r="L106" s="2">
        <f t="shared" si="21"/>
        <v>31.502555345925924</v>
      </c>
      <c r="M106" s="3">
        <f t="shared" ref="M106" si="40">L106/L94-1</f>
        <v>0.41483390229192962</v>
      </c>
      <c r="N106" s="16">
        <f t="shared" si="24"/>
        <v>-6.1417449045300004E-4</v>
      </c>
      <c r="O106" s="2">
        <f t="shared" si="22"/>
        <v>37.206880428757295</v>
      </c>
      <c r="P106" s="3">
        <f t="shared" ref="P106" si="41">O106/O94-1</f>
        <v>0.12691217938006338</v>
      </c>
      <c r="R106" s="20" t="s">
        <v>85</v>
      </c>
      <c r="S106" s="21">
        <v>3829.096</v>
      </c>
      <c r="T106" s="22">
        <f t="shared" si="33"/>
        <v>1.4708432486414591E-2</v>
      </c>
      <c r="U106" s="23">
        <v>28.431999999999999</v>
      </c>
      <c r="AB106" s="23"/>
    </row>
    <row r="107" spans="1:28" x14ac:dyDescent="0.25">
      <c r="A107" s="1">
        <v>41669</v>
      </c>
      <c r="B107" s="3">
        <v>5.7100833814600002E-2</v>
      </c>
      <c r="C107" s="2">
        <f t="shared" si="19"/>
        <v>44.445231583258739</v>
      </c>
      <c r="E107" s="16">
        <f t="shared" si="23"/>
        <v>3.3805258771927631E-2</v>
      </c>
      <c r="F107" s="2">
        <f t="shared" si="20"/>
        <v>53.126907182330115</v>
      </c>
      <c r="J107" s="1">
        <v>41669</v>
      </c>
      <c r="K107" s="3">
        <v>3.9203235067599998E-2</v>
      </c>
      <c r="L107" s="2">
        <f t="shared" si="21"/>
        <v>31.483207280048372</v>
      </c>
      <c r="N107" s="16">
        <f t="shared" si="24"/>
        <v>1.5907660024927626E-2</v>
      </c>
      <c r="O107" s="2">
        <f t="shared" si="22"/>
        <v>37.184028911928614</v>
      </c>
      <c r="R107" s="20" t="s">
        <v>86</v>
      </c>
      <c r="S107" s="21">
        <v>3885.4160000000002</v>
      </c>
      <c r="T107" s="22">
        <f t="shared" si="33"/>
        <v>2.3295575042672372E-2</v>
      </c>
      <c r="U107" s="23">
        <v>29.004200000000001</v>
      </c>
      <c r="AB107" s="23"/>
    </row>
    <row r="108" spans="1:28" x14ac:dyDescent="0.25">
      <c r="A108" s="1">
        <v>41698</v>
      </c>
      <c r="B108" s="3">
        <v>-1.0538885162399999E-2</v>
      </c>
      <c r="C108" s="2">
        <f t="shared" si="19"/>
        <v>46.983091365745807</v>
      </c>
      <c r="E108" s="16">
        <f t="shared" si="23"/>
        <v>-1.0538885162399999E-2</v>
      </c>
      <c r="F108" s="2">
        <f t="shared" si="20"/>
        <v>54.922876027380958</v>
      </c>
      <c r="J108" s="1">
        <v>41698</v>
      </c>
      <c r="K108" s="3">
        <v>2.06787089445E-2</v>
      </c>
      <c r="L108" s="2">
        <f t="shared" si="21"/>
        <v>32.717450855730085</v>
      </c>
      <c r="N108" s="16">
        <f t="shared" si="24"/>
        <v>2.06787089445E-2</v>
      </c>
      <c r="O108" s="2">
        <f t="shared" si="22"/>
        <v>37.775539802216656</v>
      </c>
      <c r="R108" s="20" t="s">
        <v>87</v>
      </c>
      <c r="S108" s="21">
        <v>3975.9290000000001</v>
      </c>
      <c r="T108" s="22">
        <f t="shared" si="33"/>
        <v>-3.4053173484737791E-2</v>
      </c>
      <c r="U108" s="23">
        <v>29.607900000000001</v>
      </c>
      <c r="AB108" s="23"/>
    </row>
    <row r="109" spans="1:28" x14ac:dyDescent="0.25">
      <c r="A109" s="1">
        <v>41729</v>
      </c>
      <c r="B109" s="3">
        <v>2.7934438511300001E-2</v>
      </c>
      <c r="C109" s="2">
        <f t="shared" si="19"/>
        <v>46.487941961267666</v>
      </c>
      <c r="E109" s="16">
        <f t="shared" si="23"/>
        <v>4.729788153071187E-2</v>
      </c>
      <c r="F109" s="2">
        <f t="shared" si="20"/>
        <v>54.344050144139658</v>
      </c>
      <c r="J109" s="1">
        <v>41729</v>
      </c>
      <c r="K109" s="3">
        <v>4.2160067607099998E-2</v>
      </c>
      <c r="L109" s="2">
        <f t="shared" si="21"/>
        <v>33.394005499381706</v>
      </c>
      <c r="N109" s="16">
        <f t="shared" si="24"/>
        <v>6.1523510626511867E-2</v>
      </c>
      <c r="O109" s="2">
        <f t="shared" si="22"/>
        <v>38.556689195008069</v>
      </c>
      <c r="R109" s="20" t="s">
        <v>88</v>
      </c>
      <c r="S109" s="21">
        <v>3840.5360000000001</v>
      </c>
      <c r="T109" s="22">
        <f t="shared" si="33"/>
        <v>-1.9363443019411869E-2</v>
      </c>
      <c r="U109" s="23">
        <v>27.9574</v>
      </c>
      <c r="AB109" s="23"/>
    </row>
    <row r="110" spans="1:28" x14ac:dyDescent="0.25">
      <c r="A110" s="1">
        <v>41759</v>
      </c>
      <c r="B110" s="3">
        <v>7.7669997284099998E-2</v>
      </c>
      <c r="C110" s="2">
        <f t="shared" si="19"/>
        <v>47.78655651750158</v>
      </c>
      <c r="E110" s="16">
        <f t="shared" si="23"/>
        <v>6.0924072378957708E-2</v>
      </c>
      <c r="F110" s="2">
        <f t="shared" si="20"/>
        <v>56.914408589756242</v>
      </c>
      <c r="J110" s="1">
        <v>41759</v>
      </c>
      <c r="K110" s="3">
        <v>3.2398292457600002E-2</v>
      </c>
      <c r="L110" s="2">
        <f t="shared" si="21"/>
        <v>34.801899028907506</v>
      </c>
      <c r="N110" s="16">
        <f t="shared" si="24"/>
        <v>1.5652367552457708E-2</v>
      </c>
      <c r="O110" s="2">
        <f t="shared" si="22"/>
        <v>40.928832072420263</v>
      </c>
      <c r="R110" s="20" t="s">
        <v>89</v>
      </c>
      <c r="S110" s="21">
        <v>3766.17</v>
      </c>
      <c r="T110" s="22">
        <f t="shared" si="33"/>
        <v>1.6745924905142293E-2</v>
      </c>
      <c r="U110" s="23">
        <v>27.484200000000001</v>
      </c>
      <c r="AB110" s="23"/>
    </row>
    <row r="111" spans="1:28" x14ac:dyDescent="0.25">
      <c r="A111" s="1">
        <v>41789</v>
      </c>
      <c r="B111" s="3">
        <v>8.0946413674500006E-2</v>
      </c>
      <c r="C111" s="2">
        <f t="shared" si="19"/>
        <v>51.498138232432417</v>
      </c>
      <c r="E111" s="16">
        <f t="shared" si="23"/>
        <v>5.596363642221118E-2</v>
      </c>
      <c r="F111" s="2">
        <f t="shared" si="20"/>
        <v>60.381866138084121</v>
      </c>
      <c r="J111" s="1">
        <v>41789</v>
      </c>
      <c r="K111" s="3">
        <v>5.5353202352299999E-2</v>
      </c>
      <c r="L111" s="2">
        <f t="shared" si="21"/>
        <v>35.929421131725917</v>
      </c>
      <c r="N111" s="16">
        <f t="shared" si="24"/>
        <v>3.0370425100011169E-2</v>
      </c>
      <c r="O111" s="2">
        <f t="shared" si="22"/>
        <v>41.56946519551061</v>
      </c>
      <c r="R111" s="20" t="s">
        <v>90</v>
      </c>
      <c r="S111" s="21">
        <v>3829.2379999999998</v>
      </c>
      <c r="T111" s="22">
        <f t="shared" si="33"/>
        <v>2.498277725228883E-2</v>
      </c>
      <c r="U111" s="23">
        <v>28.0044</v>
      </c>
      <c r="AB111" s="23"/>
    </row>
    <row r="112" spans="1:28" x14ac:dyDescent="0.25">
      <c r="A112" s="1">
        <v>41820</v>
      </c>
      <c r="B112" s="3">
        <v>7.0519435114600001E-2</v>
      </c>
      <c r="C112" s="2">
        <f t="shared" si="19"/>
        <v>55.666727833261476</v>
      </c>
      <c r="E112" s="16">
        <f t="shared" si="23"/>
        <v>7.0519435114600001E-2</v>
      </c>
      <c r="F112" s="2">
        <f t="shared" si="20"/>
        <v>63.761054941130482</v>
      </c>
      <c r="J112" s="1">
        <v>41820</v>
      </c>
      <c r="K112" s="3">
        <v>7.9262288573700004E-2</v>
      </c>
      <c r="L112" s="2">
        <f t="shared" si="21"/>
        <v>37.918229650031343</v>
      </c>
      <c r="N112" s="16">
        <f t="shared" si="24"/>
        <v>7.9262288573700004E-2</v>
      </c>
      <c r="O112" s="2">
        <f t="shared" si="22"/>
        <v>42.831947524678384</v>
      </c>
      <c r="R112" s="20" t="s">
        <v>91</v>
      </c>
      <c r="S112" s="21">
        <v>3924.9029999999998</v>
      </c>
      <c r="T112" s="22">
        <f t="shared" si="33"/>
        <v>8.4624256956159244E-2</v>
      </c>
      <c r="U112" s="23">
        <v>26.357099999999999</v>
      </c>
      <c r="AB112" s="23"/>
    </row>
    <row r="113" spans="1:28" x14ac:dyDescent="0.25">
      <c r="A113" s="1">
        <v>41851</v>
      </c>
      <c r="B113" s="3">
        <v>0.103807096237</v>
      </c>
      <c r="C113" s="2">
        <f t="shared" si="19"/>
        <v>59.59231403474125</v>
      </c>
      <c r="E113" s="16">
        <f t="shared" si="23"/>
        <v>0.103807096237</v>
      </c>
      <c r="F113" s="2">
        <f t="shared" si="20"/>
        <v>68.257448517889969</v>
      </c>
      <c r="J113" s="1">
        <v>41851</v>
      </c>
      <c r="K113" s="3">
        <v>0.122524114309</v>
      </c>
      <c r="L113" s="2">
        <f t="shared" si="21"/>
        <v>40.923715310755952</v>
      </c>
      <c r="N113" s="16">
        <f t="shared" si="24"/>
        <v>0.122524114309</v>
      </c>
      <c r="O113" s="2">
        <f t="shared" si="22"/>
        <v>46.226905709553016</v>
      </c>
      <c r="R113" s="20" t="s">
        <v>92</v>
      </c>
      <c r="S113" s="21">
        <v>4257.0450000000001</v>
      </c>
      <c r="T113" s="22">
        <f t="shared" si="33"/>
        <v>4.0129714391085793E-2</v>
      </c>
      <c r="U113" s="23">
        <v>28.5261</v>
      </c>
      <c r="AB113" s="23"/>
    </row>
    <row r="114" spans="1:28" x14ac:dyDescent="0.25">
      <c r="A114" s="1">
        <v>41880</v>
      </c>
      <c r="B114" s="3">
        <v>0.22866268779000001</v>
      </c>
      <c r="C114" s="2">
        <f t="shared" si="19"/>
        <v>65.778419112731157</v>
      </c>
      <c r="E114" s="16">
        <f t="shared" si="23"/>
        <v>0.22866268779000001</v>
      </c>
      <c r="F114" s="2">
        <f t="shared" si="20"/>
        <v>75.34305604507864</v>
      </c>
      <c r="J114" s="1">
        <v>41880</v>
      </c>
      <c r="K114" s="3">
        <v>0.17117680987200001</v>
      </c>
      <c r="L114" s="2">
        <f t="shared" si="21"/>
        <v>45.937857283439982</v>
      </c>
      <c r="N114" s="16">
        <f t="shared" si="24"/>
        <v>0.17117680987200001</v>
      </c>
      <c r="O114" s="2">
        <f t="shared" si="22"/>
        <v>51.890816388861651</v>
      </c>
      <c r="R114" s="20" t="s">
        <v>93</v>
      </c>
      <c r="S114" s="21">
        <v>4427.8789999999999</v>
      </c>
      <c r="T114" s="22">
        <f t="shared" si="33"/>
        <v>0.11026498239902215</v>
      </c>
      <c r="U114" s="23">
        <v>29.803599999999999</v>
      </c>
      <c r="AB114" s="23"/>
    </row>
    <row r="115" spans="1:28" x14ac:dyDescent="0.25">
      <c r="A115" s="1">
        <v>41912</v>
      </c>
      <c r="B115" s="3">
        <v>1.3459010186899999E-2</v>
      </c>
      <c r="C115" s="2">
        <f t="shared" si="19"/>
        <v>80.819489225625375</v>
      </c>
      <c r="E115" s="16">
        <f t="shared" si="23"/>
        <v>1.3459010186899999E-2</v>
      </c>
      <c r="F115" s="2">
        <f t="shared" si="20"/>
        <v>92.571201746658929</v>
      </c>
      <c r="J115" s="1">
        <v>41912</v>
      </c>
      <c r="K115" s="3">
        <v>-3.8147596607100002E-3</v>
      </c>
      <c r="L115" s="2">
        <f t="shared" si="21"/>
        <v>53.801353145574467</v>
      </c>
      <c r="N115" s="16">
        <f t="shared" si="24"/>
        <v>-3.8147596607100002E-3</v>
      </c>
      <c r="O115" s="2">
        <f t="shared" si="22"/>
        <v>60.773320799960693</v>
      </c>
      <c r="R115" s="20" t="s">
        <v>94</v>
      </c>
      <c r="S115" s="21">
        <v>4916.1189999999997</v>
      </c>
      <c r="T115" s="22">
        <f t="shared" si="33"/>
        <v>1.4299287710488799E-2</v>
      </c>
      <c r="U115" s="23">
        <v>34.189500000000002</v>
      </c>
      <c r="AB115" s="23"/>
    </row>
    <row r="116" spans="1:28" x14ac:dyDescent="0.25">
      <c r="A116" s="1">
        <v>41943</v>
      </c>
      <c r="B116" s="3">
        <v>1.41947495423E-2</v>
      </c>
      <c r="C116" s="2">
        <f t="shared" si="19"/>
        <v>81.907239554413124</v>
      </c>
      <c r="E116" s="16">
        <f t="shared" si="23"/>
        <v>1.41947495423E-2</v>
      </c>
      <c r="F116" s="2">
        <f t="shared" si="20"/>
        <v>93.8171184939808</v>
      </c>
      <c r="J116" s="1">
        <v>41943</v>
      </c>
      <c r="K116" s="3">
        <v>-4.8710063250700002E-3</v>
      </c>
      <c r="L116" s="2">
        <f t="shared" si="21"/>
        <v>53.596113913903118</v>
      </c>
      <c r="N116" s="16">
        <f t="shared" si="24"/>
        <v>-4.8710063250700002E-3</v>
      </c>
      <c r="O116" s="2">
        <f t="shared" si="22"/>
        <v>60.541485187325613</v>
      </c>
      <c r="R116" s="20" t="s">
        <v>95</v>
      </c>
      <c r="S116" s="21">
        <v>4986.4160000000002</v>
      </c>
      <c r="T116" s="22">
        <f t="shared" si="33"/>
        <v>5.1911232436282824E-2</v>
      </c>
      <c r="U116" s="23">
        <v>34.693300000000001</v>
      </c>
      <c r="AB116" s="23"/>
    </row>
    <row r="117" spans="1:28" x14ac:dyDescent="0.25">
      <c r="A117" s="1">
        <v>41971</v>
      </c>
      <c r="B117" s="3">
        <v>-0.17212073735399999</v>
      </c>
      <c r="C117" s="2">
        <f t="shared" si="19"/>
        <v>83.069892305589192</v>
      </c>
      <c r="E117" s="16">
        <f t="shared" si="23"/>
        <v>-0.17212073735399999</v>
      </c>
      <c r="F117" s="2">
        <f t="shared" si="20"/>
        <v>95.148828993783141</v>
      </c>
      <c r="J117" s="1">
        <v>41971</v>
      </c>
      <c r="K117" s="3">
        <v>-0.13297970542599999</v>
      </c>
      <c r="L117" s="2">
        <f t="shared" si="21"/>
        <v>53.335046904029326</v>
      </c>
      <c r="N117" s="16">
        <f t="shared" si="24"/>
        <v>-0.13297970542599999</v>
      </c>
      <c r="O117" s="2">
        <f t="shared" si="22"/>
        <v>60.246587230049016</v>
      </c>
      <c r="R117" s="20" t="s">
        <v>96</v>
      </c>
      <c r="S117" s="21">
        <v>5245.2669999999998</v>
      </c>
      <c r="T117" s="22">
        <f t="shared" si="33"/>
        <v>1.4765120631609433E-2</v>
      </c>
      <c r="U117" s="23">
        <v>36.515000000000001</v>
      </c>
      <c r="AB117" s="23"/>
    </row>
    <row r="118" spans="1:28" x14ac:dyDescent="0.25">
      <c r="A118" s="1">
        <v>42004</v>
      </c>
      <c r="B118" s="3">
        <v>0.11994306901100001</v>
      </c>
      <c r="C118" s="2">
        <f t="shared" si="19"/>
        <v>68.771841190033811</v>
      </c>
      <c r="D118" s="3">
        <f t="shared" ref="D118" si="42">C118/C106-1</f>
        <v>0.60847702910488977</v>
      </c>
      <c r="E118" s="16">
        <f t="shared" si="23"/>
        <v>0.11994306901100001</v>
      </c>
      <c r="F118" s="2">
        <f t="shared" si="20"/>
        <v>78.771742389003535</v>
      </c>
      <c r="G118" s="3">
        <f t="shared" ref="G118" si="43">F118/F106-1</f>
        <v>0.54129334393282047</v>
      </c>
      <c r="J118" s="1">
        <v>42004</v>
      </c>
      <c r="K118" s="3">
        <v>0.12769834812299999</v>
      </c>
      <c r="L118" s="2">
        <f t="shared" si="21"/>
        <v>46.242568077849612</v>
      </c>
      <c r="M118" s="3">
        <f t="shared" ref="M118" si="44">L118/L106-1</f>
        <v>0.46789895518205782</v>
      </c>
      <c r="N118" s="16">
        <f t="shared" si="24"/>
        <v>0.12769834812299999</v>
      </c>
      <c r="O118" s="2">
        <f t="shared" si="22"/>
        <v>52.235013807275287</v>
      </c>
      <c r="P118" s="3">
        <f t="shared" ref="P118" si="45">O118/O106-1</f>
        <v>0.4039073742635706</v>
      </c>
      <c r="R118" s="20" t="s">
        <v>97</v>
      </c>
      <c r="S118" s="21">
        <v>5322.7139999999999</v>
      </c>
      <c r="T118" s="22">
        <f t="shared" si="33"/>
        <v>5.8243595278649224E-2</v>
      </c>
      <c r="U118" s="23">
        <v>37.164400000000001</v>
      </c>
      <c r="AB118" s="23"/>
    </row>
    <row r="119" spans="1:28" x14ac:dyDescent="0.25">
      <c r="A119" s="1">
        <v>42034</v>
      </c>
      <c r="B119" s="3">
        <v>0.105213812209</v>
      </c>
      <c r="C119" s="2">
        <f t="shared" si="19"/>
        <v>77.020546883903563</v>
      </c>
      <c r="E119" s="16">
        <f t="shared" si="23"/>
        <v>0.105213812209</v>
      </c>
      <c r="F119" s="2">
        <f t="shared" si="20"/>
        <v>88.219866922484499</v>
      </c>
      <c r="J119" s="1">
        <v>42034</v>
      </c>
      <c r="K119" s="3">
        <v>8.0592294019199998E-2</v>
      </c>
      <c r="L119" s="2">
        <f t="shared" si="21"/>
        <v>52.147667634356381</v>
      </c>
      <c r="N119" s="16">
        <f t="shared" si="24"/>
        <v>8.0592294019199998E-2</v>
      </c>
      <c r="O119" s="2">
        <f t="shared" si="22"/>
        <v>58.905338784646439</v>
      </c>
      <c r="R119" s="20" t="s">
        <v>98</v>
      </c>
      <c r="S119" s="21">
        <v>5632.7280000000001</v>
      </c>
      <c r="T119" s="22">
        <f t="shared" si="33"/>
        <v>6.8481027310390213E-2</v>
      </c>
      <c r="U119" s="23">
        <v>39.502699999999997</v>
      </c>
      <c r="AB119" s="23"/>
    </row>
    <row r="120" spans="1:28" x14ac:dyDescent="0.25">
      <c r="A120" s="1">
        <v>42062</v>
      </c>
      <c r="B120" s="3">
        <v>0.27319337962700002</v>
      </c>
      <c r="C120" s="2">
        <f t="shared" si="19"/>
        <v>85.124172239981078</v>
      </c>
      <c r="E120" s="16">
        <f t="shared" si="23"/>
        <v>0.27319337962700002</v>
      </c>
      <c r="F120" s="2">
        <f t="shared" si="20"/>
        <v>97.501815433969753</v>
      </c>
      <c r="J120" s="1">
        <v>42062</v>
      </c>
      <c r="K120" s="3">
        <v>0.25589711949400001</v>
      </c>
      <c r="L120" s="2">
        <f t="shared" si="21"/>
        <v>56.350367796759954</v>
      </c>
      <c r="N120" s="16">
        <f t="shared" si="24"/>
        <v>0.25589711949400001</v>
      </c>
      <c r="O120" s="2">
        <f t="shared" si="22"/>
        <v>63.652655167279256</v>
      </c>
      <c r="R120" s="20" t="s">
        <v>99</v>
      </c>
      <c r="S120" s="21">
        <v>6018.4629999999997</v>
      </c>
      <c r="T120" s="22">
        <f t="shared" si="33"/>
        <v>0.20514224312752286</v>
      </c>
      <c r="U120" s="23">
        <v>42.300400000000003</v>
      </c>
      <c r="AB120" s="23"/>
    </row>
    <row r="121" spans="1:28" x14ac:dyDescent="0.25">
      <c r="A121" s="1">
        <v>42094</v>
      </c>
      <c r="B121" s="3">
        <v>0.14003988871199999</v>
      </c>
      <c r="C121" s="2">
        <f t="shared" si="19"/>
        <v>108.37953254217237</v>
      </c>
      <c r="E121" s="16">
        <f t="shared" si="23"/>
        <v>0.14003988871199999</v>
      </c>
      <c r="F121" s="2">
        <f t="shared" si="20"/>
        <v>124.13866591214395</v>
      </c>
      <c r="J121" s="1">
        <v>42094</v>
      </c>
      <c r="K121" s="3">
        <v>0.18658958348099999</v>
      </c>
      <c r="L121" s="2">
        <f t="shared" si="21"/>
        <v>70.77026459837829</v>
      </c>
      <c r="N121" s="16">
        <f t="shared" si="24"/>
        <v>0.18658958348099999</v>
      </c>
      <c r="O121" s="2">
        <f t="shared" si="22"/>
        <v>79.941186272730903</v>
      </c>
      <c r="R121" s="20" t="s">
        <v>100</v>
      </c>
      <c r="S121" s="21">
        <v>7253.1040000000003</v>
      </c>
      <c r="T121" s="22">
        <f t="shared" si="33"/>
        <v>0.16773080876821847</v>
      </c>
      <c r="U121" s="23">
        <v>52.193100000000001</v>
      </c>
      <c r="AB121" s="23"/>
    </row>
    <row r="122" spans="1:28" x14ac:dyDescent="0.25">
      <c r="A122" s="1">
        <v>42124</v>
      </c>
      <c r="B122" s="3">
        <v>0.51316029623000003</v>
      </c>
      <c r="C122" s="2">
        <f t="shared" si="19"/>
        <v>123.55699021803677</v>
      </c>
      <c r="E122" s="16">
        <f t="shared" si="23"/>
        <v>0.51316029623000003</v>
      </c>
      <c r="F122" s="2">
        <f t="shared" si="20"/>
        <v>141.52303087133674</v>
      </c>
      <c r="J122" s="1">
        <v>42124</v>
      </c>
      <c r="K122" s="3">
        <v>0.44496597885900002</v>
      </c>
      <c r="L122" s="2">
        <f t="shared" si="21"/>
        <v>83.975258792629859</v>
      </c>
      <c r="N122" s="16">
        <f t="shared" si="24"/>
        <v>0.44496597885900002</v>
      </c>
      <c r="O122" s="2">
        <f t="shared" si="22"/>
        <v>94.857378922336807</v>
      </c>
      <c r="R122" s="20" t="s">
        <v>101</v>
      </c>
      <c r="S122" s="21">
        <v>8469.6730000000007</v>
      </c>
      <c r="T122" s="22">
        <f t="shared" si="33"/>
        <v>0.17676857182089539</v>
      </c>
      <c r="U122" s="23">
        <v>60.962499999999999</v>
      </c>
      <c r="AB122" s="23"/>
    </row>
    <row r="123" spans="1:28" s="5" customFormat="1" x14ac:dyDescent="0.25">
      <c r="A123" s="1">
        <v>42153</v>
      </c>
      <c r="B123" s="3">
        <v>-0.32903576148800001</v>
      </c>
      <c r="C123" s="2">
        <f t="shared" si="19"/>
        <v>186.96153191961176</v>
      </c>
      <c r="D123" s="3"/>
      <c r="E123" s="16">
        <f t="shared" si="23"/>
        <v>-0.32903576148800001</v>
      </c>
      <c r="F123" s="2">
        <f t="shared" si="20"/>
        <v>214.14703131663936</v>
      </c>
      <c r="G123" s="3"/>
      <c r="H123" s="3"/>
      <c r="I123" s="3"/>
      <c r="J123" s="1">
        <v>42153</v>
      </c>
      <c r="K123" s="3">
        <v>-0.36006568849999998</v>
      </c>
      <c r="L123" s="2">
        <f t="shared" si="21"/>
        <v>121.34139202123025</v>
      </c>
      <c r="M123" s="3"/>
      <c r="N123" s="16">
        <f t="shared" si="24"/>
        <v>-0.36006568849999998</v>
      </c>
      <c r="O123" s="2">
        <f t="shared" si="22"/>
        <v>137.06568538651348</v>
      </c>
      <c r="P123" s="3"/>
      <c r="Q123"/>
      <c r="R123" s="20" t="s">
        <v>102</v>
      </c>
      <c r="S123" s="21">
        <v>9966.8449999999993</v>
      </c>
      <c r="T123" s="22">
        <f t="shared" si="33"/>
        <v>-0.10643528619136736</v>
      </c>
      <c r="U123" s="23">
        <v>71.871799999999993</v>
      </c>
      <c r="V123" s="11"/>
      <c r="W123" s="11"/>
      <c r="AB123" s="23"/>
    </row>
    <row r="124" spans="1:28" x14ac:dyDescent="0.25">
      <c r="A124" s="1">
        <v>42185</v>
      </c>
      <c r="B124" s="3">
        <v>-8.2796402143199999E-2</v>
      </c>
      <c r="C124" s="2">
        <f t="shared" si="19"/>
        <v>125.44450189547929</v>
      </c>
      <c r="E124" s="16">
        <f t="shared" si="23"/>
        <v>-8.2796402143199999E-2</v>
      </c>
      <c r="F124" s="2">
        <f t="shared" si="20"/>
        <v>143.68499979697435</v>
      </c>
      <c r="J124" s="1">
        <v>42185</v>
      </c>
      <c r="K124" s="3">
        <v>-0.14036574645300001</v>
      </c>
      <c r="L124" s="2">
        <f t="shared" si="21"/>
        <v>77.650520159557573</v>
      </c>
      <c r="N124" s="16">
        <f t="shared" si="24"/>
        <v>-0.14036574645300001</v>
      </c>
      <c r="O124" s="2">
        <f t="shared" si="22"/>
        <v>87.713035008094124</v>
      </c>
      <c r="R124" s="20" t="s">
        <v>103</v>
      </c>
      <c r="S124" s="21">
        <v>8906.0210000000006</v>
      </c>
      <c r="T124" s="22">
        <f t="shared" si="33"/>
        <v>-0.13237797216063157</v>
      </c>
      <c r="U124" s="23">
        <v>61.951799999999999</v>
      </c>
      <c r="AB124" s="23"/>
    </row>
    <row r="125" spans="1:28" x14ac:dyDescent="0.25">
      <c r="A125" s="1">
        <v>42216</v>
      </c>
      <c r="B125" s="3">
        <v>-0.15559999999999999</v>
      </c>
      <c r="C125" s="2">
        <f t="shared" si="19"/>
        <v>115.05814846988778</v>
      </c>
      <c r="E125" s="16">
        <f t="shared" si="23"/>
        <v>-7.3223885928153654E-3</v>
      </c>
      <c r="F125" s="2">
        <f t="shared" si="20"/>
        <v>131.78839877183847</v>
      </c>
      <c r="J125" s="1">
        <v>42216</v>
      </c>
      <c r="K125" s="3">
        <v>-0.17</v>
      </c>
      <c r="L125" s="2">
        <f t="shared" si="21"/>
        <v>66.751046934897545</v>
      </c>
      <c r="N125" s="16">
        <f t="shared" si="24"/>
        <v>-2.1722388592815389E-2</v>
      </c>
      <c r="O125" s="2">
        <f t="shared" si="22"/>
        <v>75.401129375524874</v>
      </c>
      <c r="R125" s="39">
        <v>42216</v>
      </c>
      <c r="S125" s="21">
        <v>7727.06</v>
      </c>
      <c r="T125" s="22">
        <f t="shared" si="33"/>
        <v>-0.14827761140718462</v>
      </c>
      <c r="U125" s="23">
        <v>54.481200000000001</v>
      </c>
      <c r="AB125" s="23"/>
    </row>
    <row r="126" spans="1:28" x14ac:dyDescent="0.25">
      <c r="A126" s="1">
        <v>42247</v>
      </c>
      <c r="C126" s="2">
        <f t="shared" si="19"/>
        <v>97.15510056797325</v>
      </c>
      <c r="D126" s="3">
        <f>C126/C118-1</f>
        <v>0.41271629327924186</v>
      </c>
      <c r="F126" s="2">
        <f t="shared" si="20"/>
        <v>130.82339290400617</v>
      </c>
      <c r="G126" s="3">
        <f>F126/F118-1</f>
        <v>0.66079089958366843</v>
      </c>
      <c r="J126" s="1">
        <v>42247</v>
      </c>
      <c r="L126" s="2">
        <f t="shared" si="21"/>
        <v>55.403368955964957</v>
      </c>
      <c r="M126" s="3">
        <f>L126/L118-1</f>
        <v>0.19810320358274836</v>
      </c>
      <c r="N126" s="16">
        <f t="shared" si="24"/>
        <v>0</v>
      </c>
      <c r="O126" s="2">
        <f t="shared" si="22"/>
        <v>73.763236742892573</v>
      </c>
      <c r="P126" s="3">
        <f>O126/O118-1</f>
        <v>0.41214161472316557</v>
      </c>
      <c r="R126" s="15">
        <v>42247</v>
      </c>
      <c r="S126" s="21">
        <v>6581.31</v>
      </c>
    </row>
    <row r="128" spans="1:28" s="12" customFormat="1" x14ac:dyDescent="0.25">
      <c r="A128" s="31" t="s">
        <v>113</v>
      </c>
      <c r="B128" s="32">
        <f>MIN(B2:B125)</f>
        <v>-0.32903576148800001</v>
      </c>
      <c r="C128" s="14"/>
      <c r="D128" s="32"/>
      <c r="E128" s="32">
        <f>MIN(E2:E124)</f>
        <v>-0.32903576148800001</v>
      </c>
      <c r="F128" s="14"/>
      <c r="G128" s="32"/>
      <c r="H128" s="32"/>
      <c r="I128" s="32"/>
      <c r="K128" s="32">
        <f>MIN(K2:K125)</f>
        <v>-0.36006568849999998</v>
      </c>
      <c r="L128" s="14"/>
      <c r="M128" s="32"/>
      <c r="N128" s="32">
        <f>MIN(N2:N124)</f>
        <v>-0.36006568849999998</v>
      </c>
      <c r="O128" s="14"/>
      <c r="P128" s="32"/>
      <c r="T128" s="12" t="s">
        <v>109</v>
      </c>
      <c r="U128" s="14">
        <f>AVERAGE(U2:U123)</f>
        <v>43.390793069306916</v>
      </c>
      <c r="AB128" s="14"/>
    </row>
    <row r="129" spans="1:28" x14ac:dyDescent="0.25">
      <c r="A129" t="s">
        <v>115</v>
      </c>
      <c r="B129"/>
      <c r="C129"/>
      <c r="D129"/>
      <c r="E129"/>
      <c r="F129"/>
      <c r="G129"/>
      <c r="H129"/>
      <c r="I129"/>
      <c r="K129"/>
      <c r="L129"/>
      <c r="M129"/>
      <c r="N129"/>
      <c r="O129"/>
      <c r="P129"/>
      <c r="R129"/>
      <c r="S129"/>
      <c r="T129" s="11" t="s">
        <v>107</v>
      </c>
      <c r="U129" s="10">
        <f>MAX(U2:U123)</f>
        <v>96.540800000000004</v>
      </c>
      <c r="V129"/>
      <c r="W129"/>
      <c r="AB129"/>
    </row>
  </sheetData>
  <phoneticPr fontId="1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5"/>
  <sheetViews>
    <sheetView topLeftCell="A106" workbookViewId="0">
      <selection activeCell="I130" sqref="I130"/>
    </sheetView>
  </sheetViews>
  <sheetFormatPr defaultColWidth="8.77734375" defaultRowHeight="14.4" x14ac:dyDescent="0.25"/>
  <cols>
    <col min="1" max="1" width="16.77734375" customWidth="1"/>
    <col min="2" max="2" width="8.77734375" style="3"/>
    <col min="3" max="3" width="8.77734375" style="2"/>
    <col min="4" max="4" width="8.77734375" style="3"/>
    <col min="5" max="5" width="10.109375" style="16" customWidth="1"/>
    <col min="6" max="6" width="8.77734375" style="2"/>
    <col min="7" max="7" width="8.77734375" style="3"/>
    <col min="8" max="8" width="8.77734375" style="2"/>
    <col min="9" max="9" width="8.77734375" style="3"/>
    <col min="10" max="10" width="12.5546875" customWidth="1"/>
    <col min="11" max="11" width="8.77734375" style="3"/>
    <col min="12" max="12" width="8.77734375" style="2"/>
    <col min="13" max="13" width="8.77734375" style="3"/>
    <col min="14" max="14" width="10.109375" style="16" customWidth="1"/>
    <col min="15" max="15" width="8.77734375" style="2"/>
    <col min="16" max="16" width="8.77734375" style="3"/>
    <col min="18" max="18" width="11.6640625" style="15" customWidth="1"/>
    <col min="19" max="19" width="11.77734375" style="11" customWidth="1"/>
    <col min="20" max="23" width="8.77734375" style="11"/>
    <col min="24" max="24" width="11.6640625" style="11" customWidth="1"/>
    <col min="25" max="25" width="14.6640625" style="11" customWidth="1"/>
    <col min="26" max="26" width="8.77734375" style="11"/>
    <col min="27" max="28" width="8.77734375" style="10"/>
    <col min="29" max="29" width="14.77734375" style="16" customWidth="1"/>
    <col min="30" max="30" width="8.77734375" style="2"/>
  </cols>
  <sheetData>
    <row r="1" spans="1:31" x14ac:dyDescent="0.25">
      <c r="B1" s="3" t="s">
        <v>110</v>
      </c>
      <c r="E1" s="16" t="s">
        <v>111</v>
      </c>
      <c r="K1" s="3" t="s">
        <v>112</v>
      </c>
      <c r="N1" s="16" t="s">
        <v>111</v>
      </c>
      <c r="S1" s="11" t="s">
        <v>0</v>
      </c>
      <c r="U1" s="11" t="s">
        <v>1</v>
      </c>
      <c r="Y1" s="11" t="s">
        <v>105</v>
      </c>
      <c r="AA1" s="10" t="s">
        <v>1</v>
      </c>
      <c r="AC1" s="16" t="s">
        <v>108</v>
      </c>
      <c r="AD1" s="2">
        <v>1</v>
      </c>
      <c r="AE1">
        <v>87</v>
      </c>
    </row>
    <row r="2" spans="1:31" x14ac:dyDescent="0.25">
      <c r="A2" s="1">
        <v>38471</v>
      </c>
      <c r="B2" s="3">
        <v>1.41755795306E-2</v>
      </c>
      <c r="C2" s="2">
        <v>1</v>
      </c>
      <c r="E2" s="16">
        <f>B2</f>
        <v>1.41755795306E-2</v>
      </c>
      <c r="F2" s="2">
        <v>1</v>
      </c>
      <c r="H2" s="2">
        <f>IF(B2&lt;&gt;E2,1,0)</f>
        <v>0</v>
      </c>
      <c r="J2" s="1">
        <v>38471</v>
      </c>
      <c r="K2" s="3">
        <v>1.0693253821E-2</v>
      </c>
      <c r="L2" s="2">
        <v>1</v>
      </c>
      <c r="N2" s="16">
        <f>K2</f>
        <v>1.0693253821E-2</v>
      </c>
      <c r="O2" s="2">
        <v>1</v>
      </c>
      <c r="R2" s="17">
        <v>38471</v>
      </c>
      <c r="S2" s="18">
        <v>932.39499999999998</v>
      </c>
      <c r="T2" s="19">
        <f>S3/S2-1</f>
        <v>-8.1992074174571883E-2</v>
      </c>
      <c r="U2" s="18">
        <v>15.002000000000001</v>
      </c>
      <c r="AC2" s="16" t="e">
        <f>IF(AA2&gt;$AE$1,#REF!-Z2,#REF!)</f>
        <v>#REF!</v>
      </c>
      <c r="AD2" s="2" t="e">
        <f>AD1*(1+AC2)</f>
        <v>#REF!</v>
      </c>
    </row>
    <row r="3" spans="1:31" x14ac:dyDescent="0.25">
      <c r="A3" s="1">
        <v>38503</v>
      </c>
      <c r="B3" s="3">
        <v>-7.1418506468899998E-3</v>
      </c>
      <c r="C3" s="2">
        <f>C2*(1+B2)</f>
        <v>1.0141755795306</v>
      </c>
      <c r="E3" s="16">
        <f>B3</f>
        <v>-7.1418506468899998E-3</v>
      </c>
      <c r="F3" s="2">
        <f>F2*(1+E2)</f>
        <v>1.0141755795306</v>
      </c>
      <c r="H3" s="2">
        <f t="shared" ref="H3:H66" si="0">IF(B3&lt;&gt;E3,1,0)</f>
        <v>0</v>
      </c>
      <c r="J3" s="1">
        <v>38503</v>
      </c>
      <c r="K3" s="3">
        <v>-4.4691299380299997E-2</v>
      </c>
      <c r="L3" s="2">
        <f>L2*(1+K2)</f>
        <v>1.0106932538210001</v>
      </c>
      <c r="N3" s="16">
        <f>K3</f>
        <v>-4.4691299380299997E-2</v>
      </c>
      <c r="O3" s="2">
        <f>O2*(1+N2)</f>
        <v>1.0106932538210001</v>
      </c>
      <c r="R3" s="17">
        <v>38503</v>
      </c>
      <c r="S3" s="18">
        <v>855.94600000000003</v>
      </c>
      <c r="T3" s="19">
        <f t="shared" ref="T3:T66" si="1">S4/S3-1</f>
        <v>2.6567096522444267E-2</v>
      </c>
      <c r="U3" s="18">
        <v>13.4932</v>
      </c>
      <c r="AC3" s="16" t="e">
        <f>IF(AA3&gt;$AE$1,#REF!-Z3,#REF!)</f>
        <v>#REF!</v>
      </c>
      <c r="AD3" s="2" t="e">
        <f t="shared" ref="AD3:AD66" si="2">AD2*(1+AC3)</f>
        <v>#REF!</v>
      </c>
    </row>
    <row r="4" spans="1:31" x14ac:dyDescent="0.25">
      <c r="A4" s="1">
        <v>38533</v>
      </c>
      <c r="B4" s="3">
        <v>-4.29001598007E-2</v>
      </c>
      <c r="C4" s="2">
        <f t="shared" ref="C4:C67" si="3">C3*(1+B3)</f>
        <v>1.0069324890118694</v>
      </c>
      <c r="E4" s="16">
        <f>IF(T2+T3&lt;0,B4-T4,B4)</f>
        <v>-5.3686720642684371E-2</v>
      </c>
      <c r="F4" s="2">
        <f t="shared" ref="F4:F67" si="4">F3*(1+E3)</f>
        <v>1.0069324890118694</v>
      </c>
      <c r="H4" s="2">
        <f t="shared" si="0"/>
        <v>1</v>
      </c>
      <c r="J4" s="1">
        <v>38533</v>
      </c>
      <c r="K4" s="3">
        <v>-3.7282977100600002E-2</v>
      </c>
      <c r="L4" s="2">
        <f t="shared" ref="L4:L67" si="5">L3*(1+K3)</f>
        <v>0.96552405903283622</v>
      </c>
      <c r="N4" s="16">
        <f>IF(T2+T3&lt;0,K4-T4,K4)</f>
        <v>-4.8069537942584374E-2</v>
      </c>
      <c r="O4" s="2">
        <f t="shared" ref="O4:O67" si="6">O3*(1+N3)</f>
        <v>0.96552405903283622</v>
      </c>
      <c r="R4" s="17">
        <v>38533</v>
      </c>
      <c r="S4" s="18">
        <v>878.68600000000004</v>
      </c>
      <c r="T4" s="19">
        <f t="shared" si="1"/>
        <v>1.0786560841984372E-2</v>
      </c>
      <c r="U4" s="18">
        <v>13.2521</v>
      </c>
      <c r="AC4" s="16" t="e">
        <f>IF(AA4&gt;$AE$1,#REF!-Z4,#REF!)</f>
        <v>#REF!</v>
      </c>
      <c r="AD4" s="2" t="e">
        <f t="shared" si="2"/>
        <v>#REF!</v>
      </c>
    </row>
    <row r="5" spans="1:31" x14ac:dyDescent="0.25">
      <c r="A5" s="1">
        <v>38562</v>
      </c>
      <c r="B5" s="3">
        <v>0.28456638643799997</v>
      </c>
      <c r="C5" s="2">
        <f t="shared" si="3"/>
        <v>0.96373492432474361</v>
      </c>
      <c r="E5" s="16">
        <f t="shared" ref="E5:E68" si="7">IF(T3+T4&lt;0,B5-T5,B5)</f>
        <v>0.28456638643799997</v>
      </c>
      <c r="F5" s="2">
        <f t="shared" si="4"/>
        <v>0.95287358576824632</v>
      </c>
      <c r="H5" s="2">
        <f t="shared" si="0"/>
        <v>0</v>
      </c>
      <c r="J5" s="1">
        <v>38562</v>
      </c>
      <c r="K5" s="3">
        <v>0.25018981751399999</v>
      </c>
      <c r="L5" s="2">
        <f t="shared" si="5"/>
        <v>0.92952644764983661</v>
      </c>
      <c r="N5" s="16">
        <f t="shared" ref="N5:N68" si="8">IF(T3+T4&lt;0,K5-T5,K5)</f>
        <v>0.25018981751399999</v>
      </c>
      <c r="O5" s="2">
        <f t="shared" si="6"/>
        <v>0.91911176364267921</v>
      </c>
      <c r="R5" s="17">
        <v>38562</v>
      </c>
      <c r="S5" s="18">
        <v>888.16399999999999</v>
      </c>
      <c r="T5" s="19">
        <f t="shared" si="1"/>
        <v>4.4757499741038931E-2</v>
      </c>
      <c r="U5" s="18">
        <v>13.556100000000001</v>
      </c>
      <c r="AC5" s="16" t="e">
        <f>IF(AA5&gt;$AE$1,#REF!-Z5,#REF!)</f>
        <v>#REF!</v>
      </c>
      <c r="AD5" s="2" t="e">
        <f t="shared" si="2"/>
        <v>#REF!</v>
      </c>
    </row>
    <row r="6" spans="1:31" x14ac:dyDescent="0.25">
      <c r="A6" s="1">
        <v>38595</v>
      </c>
      <c r="B6" s="3">
        <v>1.76001531466E-2</v>
      </c>
      <c r="C6" s="2">
        <f t="shared" si="3"/>
        <v>1.2379814892239351</v>
      </c>
      <c r="E6" s="16">
        <f t="shared" si="7"/>
        <v>1.76001531466E-2</v>
      </c>
      <c r="F6" s="2">
        <f t="shared" si="4"/>
        <v>1.2240293788025358</v>
      </c>
      <c r="H6" s="2">
        <f t="shared" si="0"/>
        <v>0</v>
      </c>
      <c r="J6" s="1">
        <v>38595</v>
      </c>
      <c r="K6" s="3">
        <v>1.8119561106899999E-2</v>
      </c>
      <c r="L6" s="2">
        <f t="shared" si="5"/>
        <v>1.1620844999617859</v>
      </c>
      <c r="N6" s="16">
        <f t="shared" si="8"/>
        <v>1.8119561106899999E-2</v>
      </c>
      <c r="O6" s="2">
        <f t="shared" si="6"/>
        <v>1.1490641680634119</v>
      </c>
      <c r="R6" s="17">
        <v>38595</v>
      </c>
      <c r="S6" s="18">
        <v>927.91600000000005</v>
      </c>
      <c r="T6" s="19">
        <f t="shared" si="1"/>
        <v>-1.1341543846641322E-2</v>
      </c>
      <c r="U6" s="18">
        <v>14.093999999999999</v>
      </c>
      <c r="AC6" s="16" t="e">
        <f>IF(AA6&gt;$AE$1,#REF!-Z6,#REF!)</f>
        <v>#REF!</v>
      </c>
      <c r="AD6" s="2" t="e">
        <f t="shared" si="2"/>
        <v>#REF!</v>
      </c>
    </row>
    <row r="7" spans="1:31" x14ac:dyDescent="0.25">
      <c r="A7" s="1">
        <v>38625</v>
      </c>
      <c r="B7" s="3">
        <v>-6.11646939855E-2</v>
      </c>
      <c r="C7" s="2">
        <f t="shared" si="3"/>
        <v>1.2597701530269323</v>
      </c>
      <c r="E7" s="16">
        <f t="shared" si="7"/>
        <v>-6.11646939855E-2</v>
      </c>
      <c r="F7" s="2">
        <f t="shared" si="4"/>
        <v>1.245572483325398</v>
      </c>
      <c r="H7" s="2">
        <f t="shared" si="0"/>
        <v>0</v>
      </c>
      <c r="J7" s="1">
        <v>38625</v>
      </c>
      <c r="K7" s="3">
        <v>-4.4127275102100003E-2</v>
      </c>
      <c r="L7" s="2">
        <f t="shared" si="5"/>
        <v>1.1831409610702248</v>
      </c>
      <c r="N7" s="16">
        <f t="shared" si="8"/>
        <v>-4.4127275102100003E-2</v>
      </c>
      <c r="O7" s="2">
        <f t="shared" si="6"/>
        <v>1.1698847064723863</v>
      </c>
      <c r="R7" s="17">
        <v>38625</v>
      </c>
      <c r="S7" s="18">
        <v>917.39200000000005</v>
      </c>
      <c r="T7" s="19">
        <f t="shared" si="1"/>
        <v>-4.4811814360709468E-2</v>
      </c>
      <c r="U7" s="18">
        <v>14.244999999999999</v>
      </c>
      <c r="AC7" s="16" t="e">
        <f>IF(AA7&gt;$AE$1,#REF!-Z7,#REF!)</f>
        <v>#REF!</v>
      </c>
      <c r="AD7" s="2" t="e">
        <f t="shared" si="2"/>
        <v>#REF!</v>
      </c>
    </row>
    <row r="8" spans="1:31" x14ac:dyDescent="0.25">
      <c r="A8" s="1">
        <v>38656</v>
      </c>
      <c r="B8" s="3">
        <v>6.0446060841299998E-2</v>
      </c>
      <c r="C8" s="2">
        <f t="shared" si="3"/>
        <v>1.1827166971249736</v>
      </c>
      <c r="E8" s="16">
        <f t="shared" si="7"/>
        <v>6.3249952739113713E-2</v>
      </c>
      <c r="F8" s="2">
        <f t="shared" si="4"/>
        <v>1.1693874235460409</v>
      </c>
      <c r="H8" s="2">
        <f t="shared" si="0"/>
        <v>1</v>
      </c>
      <c r="J8" s="1">
        <v>38656</v>
      </c>
      <c r="K8" s="3">
        <v>4.5729474869299999E-2</v>
      </c>
      <c r="L8" s="2">
        <f t="shared" si="5"/>
        <v>1.1309321743965159</v>
      </c>
      <c r="N8" s="16">
        <f t="shared" si="8"/>
        <v>4.8533366767113714E-2</v>
      </c>
      <c r="O8" s="2">
        <f t="shared" si="6"/>
        <v>1.1182608821921398</v>
      </c>
      <c r="R8" s="17">
        <v>38656</v>
      </c>
      <c r="S8" s="18">
        <v>876.28200000000004</v>
      </c>
      <c r="T8" s="19">
        <f t="shared" si="1"/>
        <v>-2.8038918978137151E-3</v>
      </c>
      <c r="U8" s="18">
        <v>13.347099999999999</v>
      </c>
      <c r="AC8" s="16" t="e">
        <f>IF(AA8&gt;$AE$1,#REF!-Z8,#REF!)</f>
        <v>#REF!</v>
      </c>
      <c r="AD8" s="2" t="e">
        <f t="shared" si="2"/>
        <v>#REF!</v>
      </c>
    </row>
    <row r="9" spans="1:31" x14ac:dyDescent="0.25">
      <c r="A9" s="1">
        <v>38686</v>
      </c>
      <c r="B9" s="3">
        <v>1.6600248417800001E-2</v>
      </c>
      <c r="C9" s="2">
        <f t="shared" si="3"/>
        <v>1.2542072625574112</v>
      </c>
      <c r="E9" s="16">
        <f t="shared" si="7"/>
        <v>-4.0191443282483308E-2</v>
      </c>
      <c r="F9" s="2">
        <f t="shared" si="4"/>
        <v>1.2433511228190419</v>
      </c>
      <c r="H9" s="2">
        <f t="shared" si="0"/>
        <v>1</v>
      </c>
      <c r="J9" s="1">
        <v>38686</v>
      </c>
      <c r="K9" s="3">
        <v>4.4250565827500003E-3</v>
      </c>
      <c r="L9" s="2">
        <f t="shared" si="5"/>
        <v>1.1826491088444642</v>
      </c>
      <c r="N9" s="16">
        <f t="shared" si="8"/>
        <v>-5.2366635117533311E-2</v>
      </c>
      <c r="O9" s="2">
        <f t="shared" si="6"/>
        <v>1.1725338477288871</v>
      </c>
      <c r="R9" s="17">
        <v>38686</v>
      </c>
      <c r="S9" s="18">
        <v>873.82500000000005</v>
      </c>
      <c r="T9" s="19">
        <f t="shared" si="1"/>
        <v>5.6791691700283309E-2</v>
      </c>
      <c r="U9" s="18">
        <v>13.3055</v>
      </c>
      <c r="AC9" s="16" t="e">
        <f>IF(AA9&gt;$AE$1,#REF!-Z9,#REF!)</f>
        <v>#REF!</v>
      </c>
      <c r="AD9" s="2" t="e">
        <f t="shared" si="2"/>
        <v>#REF!</v>
      </c>
    </row>
    <row r="10" spans="1:31" x14ac:dyDescent="0.25">
      <c r="A10" s="1">
        <v>38716</v>
      </c>
      <c r="B10" s="3">
        <v>4.2198837886000002E-3</v>
      </c>
      <c r="C10" s="2">
        <f t="shared" si="3"/>
        <v>1.2750274146832732</v>
      </c>
      <c r="D10" s="3">
        <f>C10/C2-1</f>
        <v>0.27502741468327319</v>
      </c>
      <c r="E10" s="16">
        <f t="shared" si="7"/>
        <v>4.2198837886000002E-3</v>
      </c>
      <c r="F10" s="2">
        <f t="shared" si="4"/>
        <v>1.1933790466860486</v>
      </c>
      <c r="G10" s="3">
        <f>F10/F2-1</f>
        <v>0.19337904668604855</v>
      </c>
      <c r="H10" s="2">
        <f t="shared" si="0"/>
        <v>0</v>
      </c>
      <c r="J10" s="1">
        <v>38716</v>
      </c>
      <c r="K10" s="3">
        <v>1.6588977401000001E-3</v>
      </c>
      <c r="L10" s="2">
        <f t="shared" si="5"/>
        <v>1.1878823980686397</v>
      </c>
      <c r="M10" s="3">
        <f>L10/L2-1</f>
        <v>0.18788239806863971</v>
      </c>
      <c r="N10" s="16">
        <f t="shared" si="8"/>
        <v>1.6588977401000001E-3</v>
      </c>
      <c r="O10" s="2">
        <f t="shared" si="6"/>
        <v>1.1111321955619111</v>
      </c>
      <c r="P10" s="3">
        <f>O10/O2-1</f>
        <v>0.11113219556191112</v>
      </c>
      <c r="R10" s="17">
        <v>38716</v>
      </c>
      <c r="S10" s="18">
        <v>923.45100000000002</v>
      </c>
      <c r="T10" s="19">
        <f t="shared" si="1"/>
        <v>9.3287028764926339E-2</v>
      </c>
      <c r="U10" s="18">
        <v>13.857799999999999</v>
      </c>
      <c r="AC10" s="16" t="e">
        <f>IF(AA10&gt;$AE$1,#REF!-Z10,#REF!)</f>
        <v>#REF!</v>
      </c>
      <c r="AD10" s="2" t="e">
        <f t="shared" si="2"/>
        <v>#REF!</v>
      </c>
    </row>
    <row r="11" spans="1:31" x14ac:dyDescent="0.25">
      <c r="A11" s="1">
        <v>38742</v>
      </c>
      <c r="B11" s="3">
        <v>6.9947561450500004E-2</v>
      </c>
      <c r="C11" s="2">
        <f t="shared" si="3"/>
        <v>1.2804078822005158</v>
      </c>
      <c r="E11" s="16">
        <f t="shared" si="7"/>
        <v>6.9947561450500004E-2</v>
      </c>
      <c r="F11" s="2">
        <f t="shared" si="4"/>
        <v>1.198414967578814</v>
      </c>
      <c r="H11" s="2">
        <f t="shared" si="0"/>
        <v>0</v>
      </c>
      <c r="J11" s="1">
        <v>38742</v>
      </c>
      <c r="K11" s="3">
        <v>5.2826369382100002E-2</v>
      </c>
      <c r="L11" s="2">
        <f t="shared" si="5"/>
        <v>1.1898529734943004</v>
      </c>
      <c r="N11" s="16">
        <f t="shared" si="8"/>
        <v>5.2826369382100002E-2</v>
      </c>
      <c r="O11" s="2">
        <f t="shared" si="6"/>
        <v>1.112975450250081</v>
      </c>
      <c r="R11" s="17">
        <v>38742</v>
      </c>
      <c r="S11" s="18">
        <v>1009.597</v>
      </c>
      <c r="T11" s="19">
        <f t="shared" si="1"/>
        <v>4.3000325872600609E-2</v>
      </c>
      <c r="U11" s="18">
        <v>15.142200000000001</v>
      </c>
      <c r="AC11" s="16" t="e">
        <f>IF(AA11&gt;$AE$1,#REF!-Z11,#REF!)</f>
        <v>#REF!</v>
      </c>
      <c r="AD11" s="2" t="e">
        <f t="shared" si="2"/>
        <v>#REF!</v>
      </c>
    </row>
    <row r="12" spans="1:31" x14ac:dyDescent="0.25">
      <c r="A12" s="1">
        <v>38776</v>
      </c>
      <c r="B12" s="3">
        <v>1.7864383580999999E-2</v>
      </c>
      <c r="C12" s="2">
        <f t="shared" si="3"/>
        <v>1.369969291222441</v>
      </c>
      <c r="E12" s="16">
        <f t="shared" si="7"/>
        <v>1.7864383580999999E-2</v>
      </c>
      <c r="F12" s="2">
        <f t="shared" si="4"/>
        <v>1.2822411721667322</v>
      </c>
      <c r="H12" s="2">
        <f t="shared" si="0"/>
        <v>0</v>
      </c>
      <c r="J12" s="1">
        <v>38776</v>
      </c>
      <c r="K12" s="3">
        <v>7.4041165657899996E-3</v>
      </c>
      <c r="L12" s="2">
        <f t="shared" si="5"/>
        <v>1.2527085861825005</v>
      </c>
      <c r="N12" s="16">
        <f t="shared" si="8"/>
        <v>7.4041165657899996E-3</v>
      </c>
      <c r="O12" s="2">
        <f t="shared" si="6"/>
        <v>1.1717699024982009</v>
      </c>
      <c r="R12" s="17">
        <v>38776</v>
      </c>
      <c r="S12" s="18">
        <v>1053.01</v>
      </c>
      <c r="T12" s="19">
        <f t="shared" si="1"/>
        <v>7.6713421524960967E-3</v>
      </c>
      <c r="U12" s="18">
        <v>15.680999999999999</v>
      </c>
      <c r="AC12" s="16" t="e">
        <f>IF(AA12&gt;$AE$1,#REF!-Z12,#REF!)</f>
        <v>#REF!</v>
      </c>
      <c r="AD12" s="2" t="e">
        <f t="shared" si="2"/>
        <v>#REF!</v>
      </c>
    </row>
    <row r="13" spans="1:31" x14ac:dyDescent="0.25">
      <c r="A13" s="1">
        <v>38807</v>
      </c>
      <c r="B13" s="3">
        <v>2.5751678891799998E-2</v>
      </c>
      <c r="C13" s="2">
        <f t="shared" si="3"/>
        <v>1.3944429481350293</v>
      </c>
      <c r="E13" s="16">
        <f t="shared" si="7"/>
        <v>2.5751678891799998E-2</v>
      </c>
      <c r="F13" s="2">
        <f t="shared" si="4"/>
        <v>1.3051476203096697</v>
      </c>
      <c r="H13" s="2">
        <f t="shared" si="0"/>
        <v>0</v>
      </c>
      <c r="J13" s="1">
        <v>38807</v>
      </c>
      <c r="K13" s="3">
        <v>-1.6302175068E-2</v>
      </c>
      <c r="L13" s="2">
        <f t="shared" si="5"/>
        <v>1.2619837865775618</v>
      </c>
      <c r="N13" s="16">
        <f t="shared" si="8"/>
        <v>-1.6302175068E-2</v>
      </c>
      <c r="O13" s="2">
        <f t="shared" si="6"/>
        <v>1.180445823444582</v>
      </c>
      <c r="R13" s="17">
        <v>38807</v>
      </c>
      <c r="S13" s="18">
        <v>1061.088</v>
      </c>
      <c r="T13" s="19">
        <f t="shared" si="1"/>
        <v>0.10485369733707284</v>
      </c>
      <c r="U13" s="18">
        <v>16.193999999999999</v>
      </c>
      <c r="AC13" s="16" t="e">
        <f>IF(AA13&gt;$AE$1,#REF!-Z13,#REF!)</f>
        <v>#REF!</v>
      </c>
      <c r="AD13" s="2" t="e">
        <f t="shared" si="2"/>
        <v>#REF!</v>
      </c>
    </row>
    <row r="14" spans="1:31" x14ac:dyDescent="0.25">
      <c r="A14" s="1">
        <v>38835</v>
      </c>
      <c r="B14" s="3">
        <v>0.43291697542500002</v>
      </c>
      <c r="C14" s="2">
        <f t="shared" si="3"/>
        <v>1.4303521951683376</v>
      </c>
      <c r="E14" s="16">
        <f t="shared" si="7"/>
        <v>0.43291697542500002</v>
      </c>
      <c r="F14" s="2">
        <f t="shared" si="4"/>
        <v>1.3387573627342813</v>
      </c>
      <c r="H14" s="2">
        <f t="shared" si="0"/>
        <v>0</v>
      </c>
      <c r="J14" s="1">
        <v>38835</v>
      </c>
      <c r="K14" s="3">
        <v>0.40304577861399998</v>
      </c>
      <c r="L14" s="2">
        <f t="shared" si="5"/>
        <v>1.2414107059557968</v>
      </c>
      <c r="N14" s="16">
        <f t="shared" si="8"/>
        <v>0.40304577861399998</v>
      </c>
      <c r="O14" s="2">
        <f t="shared" si="6"/>
        <v>1.1612019889724989</v>
      </c>
      <c r="R14" s="17">
        <v>38835</v>
      </c>
      <c r="S14" s="18">
        <v>1172.347</v>
      </c>
      <c r="T14" s="19">
        <f t="shared" si="1"/>
        <v>0.16471573689359897</v>
      </c>
      <c r="U14" s="18">
        <v>17.831099999999999</v>
      </c>
      <c r="AC14" s="16" t="e">
        <f>IF(AA14&gt;$AE$1,#REF!-Z14,#REF!)</f>
        <v>#REF!</v>
      </c>
      <c r="AD14" s="2" t="e">
        <f t="shared" si="2"/>
        <v>#REF!</v>
      </c>
    </row>
    <row r="15" spans="1:31" x14ac:dyDescent="0.25">
      <c r="A15" s="1">
        <v>38868</v>
      </c>
      <c r="B15" s="3">
        <v>4.4096071995900002E-2</v>
      </c>
      <c r="C15" s="2">
        <f t="shared" si="3"/>
        <v>2.0495759412931234</v>
      </c>
      <c r="E15" s="16">
        <f t="shared" si="7"/>
        <v>4.4096071995900002E-2</v>
      </c>
      <c r="F15" s="2">
        <f t="shared" si="4"/>
        <v>1.9183281510371559</v>
      </c>
      <c r="H15" s="2">
        <f t="shared" si="0"/>
        <v>0</v>
      </c>
      <c r="J15" s="1">
        <v>38868</v>
      </c>
      <c r="K15" s="3">
        <v>4.40396887714E-2</v>
      </c>
      <c r="L15" s="2">
        <f t="shared" si="5"/>
        <v>1.7417560505175065</v>
      </c>
      <c r="N15" s="16">
        <f t="shared" si="8"/>
        <v>4.40396887714E-2</v>
      </c>
      <c r="O15" s="2">
        <f t="shared" si="6"/>
        <v>1.6292195487460452</v>
      </c>
      <c r="R15" s="17">
        <v>38868</v>
      </c>
      <c r="S15" s="18">
        <v>1365.451</v>
      </c>
      <c r="T15" s="19">
        <f t="shared" si="1"/>
        <v>2.0881012940046961E-2</v>
      </c>
      <c r="U15" s="18">
        <v>19.770099999999999</v>
      </c>
      <c r="AC15" s="16" t="e">
        <f>IF(AA15&gt;$AE$1,#REF!-Z15,#REF!)</f>
        <v>#REF!</v>
      </c>
      <c r="AD15" s="2" t="e">
        <f t="shared" si="2"/>
        <v>#REF!</v>
      </c>
    </row>
    <row r="16" spans="1:31" x14ac:dyDescent="0.25">
      <c r="A16" s="1">
        <v>38898</v>
      </c>
      <c r="B16" s="3">
        <v>-2.3696203197900001E-2</v>
      </c>
      <c r="C16" s="2">
        <f t="shared" si="3"/>
        <v>2.1399541895614496</v>
      </c>
      <c r="E16" s="16">
        <f t="shared" si="7"/>
        <v>-2.3696203197900001E-2</v>
      </c>
      <c r="F16" s="2">
        <f t="shared" si="4"/>
        <v>2.002918887297052</v>
      </c>
      <c r="H16" s="2">
        <f t="shared" si="0"/>
        <v>0</v>
      </c>
      <c r="J16" s="1">
        <v>38898</v>
      </c>
      <c r="K16" s="3">
        <v>-3.3186886582299999E-2</v>
      </c>
      <c r="L16" s="2">
        <f t="shared" si="5"/>
        <v>1.8184624448980005</v>
      </c>
      <c r="N16" s="16">
        <f t="shared" si="8"/>
        <v>-3.3186886582299999E-2</v>
      </c>
      <c r="O16" s="2">
        <f t="shared" si="6"/>
        <v>1.700969870613102</v>
      </c>
      <c r="R16" s="17">
        <v>38898</v>
      </c>
      <c r="S16" s="18">
        <v>1393.963</v>
      </c>
      <c r="T16" s="19">
        <f t="shared" si="1"/>
        <v>-7.1476072176951622E-2</v>
      </c>
      <c r="U16" s="18">
        <v>18.487100000000002</v>
      </c>
      <c r="AC16" s="16" t="e">
        <f>IF(AA16&gt;$AE$1,#REF!-Z16,#REF!)</f>
        <v>#REF!</v>
      </c>
      <c r="AD16" s="2" t="e">
        <f t="shared" si="2"/>
        <v>#REF!</v>
      </c>
    </row>
    <row r="17" spans="1:34" x14ac:dyDescent="0.25">
      <c r="A17" s="1">
        <v>38929</v>
      </c>
      <c r="B17" s="3">
        <v>5.0496619849000002E-2</v>
      </c>
      <c r="C17" s="2">
        <f t="shared" si="3"/>
        <v>2.089245400251404</v>
      </c>
      <c r="E17" s="16">
        <f t="shared" si="7"/>
        <v>1.6219373277806204E-2</v>
      </c>
      <c r="F17" s="2">
        <f t="shared" si="4"/>
        <v>1.9554573143547493</v>
      </c>
      <c r="H17" s="2">
        <f t="shared" si="0"/>
        <v>1</v>
      </c>
      <c r="J17" s="1">
        <v>38929</v>
      </c>
      <c r="K17" s="3">
        <v>5.5790658824300003E-2</v>
      </c>
      <c r="L17" s="2">
        <f t="shared" si="5"/>
        <v>1.7581133379849987</v>
      </c>
      <c r="N17" s="16">
        <f t="shared" si="8"/>
        <v>2.1513412253106205E-2</v>
      </c>
      <c r="O17" s="2">
        <f t="shared" si="6"/>
        <v>1.6445199764371556</v>
      </c>
      <c r="R17" s="17">
        <v>38929</v>
      </c>
      <c r="S17" s="18">
        <v>1294.328</v>
      </c>
      <c r="T17" s="19">
        <f t="shared" si="1"/>
        <v>3.4277246571193798E-2</v>
      </c>
      <c r="U17" s="18">
        <v>19.034400000000002</v>
      </c>
      <c r="AC17" s="16" t="e">
        <f>IF(AA17&gt;$AE$1,#REF!-Z17,#REF!)</f>
        <v>#REF!</v>
      </c>
      <c r="AD17" s="2" t="e">
        <f t="shared" si="2"/>
        <v>#REF!</v>
      </c>
    </row>
    <row r="18" spans="1:34" x14ac:dyDescent="0.25">
      <c r="A18" s="1">
        <v>38960</v>
      </c>
      <c r="B18" s="3">
        <v>0.180173673556</v>
      </c>
      <c r="C18" s="2">
        <f t="shared" si="3"/>
        <v>2.1947452309991711</v>
      </c>
      <c r="E18" s="16">
        <f t="shared" si="7"/>
        <v>0.13193934965524279</v>
      </c>
      <c r="F18" s="2">
        <f t="shared" si="4"/>
        <v>1.9871736064650853</v>
      </c>
      <c r="H18" s="2">
        <f t="shared" si="0"/>
        <v>1</v>
      </c>
      <c r="J18" s="1">
        <v>38960</v>
      </c>
      <c r="K18" s="3">
        <v>0.16789296847900001</v>
      </c>
      <c r="L18" s="2">
        <f t="shared" si="5"/>
        <v>1.856199639398971</v>
      </c>
      <c r="N18" s="16">
        <f t="shared" si="8"/>
        <v>0.1196586445782428</v>
      </c>
      <c r="O18" s="2">
        <f t="shared" si="6"/>
        <v>1.6798992126487167</v>
      </c>
      <c r="R18" s="17">
        <v>38960</v>
      </c>
      <c r="S18" s="18">
        <v>1338.694</v>
      </c>
      <c r="T18" s="19">
        <f t="shared" si="1"/>
        <v>4.8234323900757214E-2</v>
      </c>
      <c r="U18" s="18">
        <v>19.334399999999999</v>
      </c>
      <c r="AC18" s="16" t="e">
        <f>IF(AA18&gt;$AE$1,#REF!-Z18,#REF!)</f>
        <v>#REF!</v>
      </c>
      <c r="AD18" s="2" t="e">
        <f t="shared" si="2"/>
        <v>#REF!</v>
      </c>
    </row>
    <row r="19" spans="1:34" x14ac:dyDescent="0.25">
      <c r="A19" s="1">
        <v>38989</v>
      </c>
      <c r="B19" s="3">
        <v>-3.34358820692E-2</v>
      </c>
      <c r="C19" s="2">
        <f t="shared" si="3"/>
        <v>2.5901805417878037</v>
      </c>
      <c r="E19" s="16">
        <f t="shared" si="7"/>
        <v>-3.34358820692E-2</v>
      </c>
      <c r="F19" s="2">
        <f t="shared" si="4"/>
        <v>2.249359999754152</v>
      </c>
      <c r="H19" s="2">
        <f t="shared" si="0"/>
        <v>0</v>
      </c>
      <c r="J19" s="1">
        <v>38989</v>
      </c>
      <c r="K19" s="3">
        <v>-3.99887597434E-2</v>
      </c>
      <c r="L19" s="2">
        <f t="shared" si="5"/>
        <v>2.1678425069473137</v>
      </c>
      <c r="N19" s="16">
        <f t="shared" si="8"/>
        <v>-3.99887597434E-2</v>
      </c>
      <c r="O19" s="2">
        <f t="shared" si="6"/>
        <v>1.8809136754623195</v>
      </c>
      <c r="R19" s="17">
        <v>38989</v>
      </c>
      <c r="S19" s="18">
        <v>1403.2650000000001</v>
      </c>
      <c r="T19" s="19">
        <f t="shared" si="1"/>
        <v>4.3618275949303786E-2</v>
      </c>
      <c r="U19" s="18">
        <v>21.918800000000001</v>
      </c>
      <c r="AC19" s="16" t="e">
        <f>IF(AA19&gt;$AE$1,#REF!-Z19,#REF!)</f>
        <v>#REF!</v>
      </c>
      <c r="AD19" s="2" t="e">
        <f t="shared" si="2"/>
        <v>#REF!</v>
      </c>
    </row>
    <row r="20" spans="1:34" x14ac:dyDescent="0.25">
      <c r="A20" s="1">
        <v>39021</v>
      </c>
      <c r="B20" s="3">
        <v>-1.6527060341099999E-2</v>
      </c>
      <c r="C20" s="2">
        <f t="shared" si="3"/>
        <v>2.5035755706546499</v>
      </c>
      <c r="E20" s="16">
        <f t="shared" si="7"/>
        <v>-1.6527060341099999E-2</v>
      </c>
      <c r="F20" s="2">
        <f t="shared" si="4"/>
        <v>2.1741506640711963</v>
      </c>
      <c r="H20" s="2">
        <f t="shared" si="0"/>
        <v>0</v>
      </c>
      <c r="J20" s="1">
        <v>39021</v>
      </c>
      <c r="K20" s="3">
        <v>-1.9317785501800001E-2</v>
      </c>
      <c r="L20" s="2">
        <f t="shared" si="5"/>
        <v>2.0811531737754678</v>
      </c>
      <c r="N20" s="16">
        <f t="shared" si="8"/>
        <v>-1.9317785501800001E-2</v>
      </c>
      <c r="O20" s="2">
        <f t="shared" si="6"/>
        <v>1.8056982703961812</v>
      </c>
      <c r="R20" s="17">
        <v>39021</v>
      </c>
      <c r="S20" s="18">
        <v>1464.473</v>
      </c>
      <c r="T20" s="19">
        <f t="shared" si="1"/>
        <v>0.17063134656630741</v>
      </c>
      <c r="U20" s="18">
        <v>19.273900000000001</v>
      </c>
      <c r="AC20" s="16" t="e">
        <f>IF(AA20&gt;$AE$1,#REF!-Z20,#REF!)</f>
        <v>#REF!</v>
      </c>
      <c r="AD20" s="2" t="e">
        <f t="shared" si="2"/>
        <v>#REF!</v>
      </c>
    </row>
    <row r="21" spans="1:34" x14ac:dyDescent="0.25">
      <c r="A21" s="1">
        <v>39051</v>
      </c>
      <c r="B21" s="3">
        <v>-3.5711813341000003E-4</v>
      </c>
      <c r="C21" s="2">
        <f t="shared" si="3"/>
        <v>2.4621988261299368</v>
      </c>
      <c r="E21" s="16">
        <f t="shared" si="7"/>
        <v>-3.5711813341000003E-4</v>
      </c>
      <c r="F21" s="2">
        <f t="shared" si="4"/>
        <v>2.1382183448554493</v>
      </c>
      <c r="H21" s="2">
        <f t="shared" si="0"/>
        <v>0</v>
      </c>
      <c r="J21" s="1">
        <v>39051</v>
      </c>
      <c r="K21" s="3">
        <v>-6.04263527151E-4</v>
      </c>
      <c r="L21" s="2">
        <f t="shared" si="5"/>
        <v>2.0409499031680829</v>
      </c>
      <c r="N21" s="16">
        <f t="shared" si="8"/>
        <v>-6.04263527151E-4</v>
      </c>
      <c r="O21" s="2">
        <f t="shared" si="6"/>
        <v>1.7708161785276966</v>
      </c>
      <c r="R21" s="17">
        <v>39051</v>
      </c>
      <c r="S21" s="18">
        <v>1714.3579999999999</v>
      </c>
      <c r="T21" s="19">
        <f t="shared" si="1"/>
        <v>0.19056054803022482</v>
      </c>
      <c r="U21" s="18">
        <v>24.1419</v>
      </c>
      <c r="AC21" s="16" t="e">
        <f>IF(AA21&gt;$AE$1,#REF!-Z21,#REF!)</f>
        <v>#REF!</v>
      </c>
      <c r="AD21" s="2" t="e">
        <f t="shared" si="2"/>
        <v>#REF!</v>
      </c>
    </row>
    <row r="22" spans="1:34" x14ac:dyDescent="0.25">
      <c r="A22" s="1">
        <v>39080</v>
      </c>
      <c r="B22" s="3">
        <v>0.32364338684299998</v>
      </c>
      <c r="C22" s="2">
        <f t="shared" si="3"/>
        <v>2.4613195302810649</v>
      </c>
      <c r="D22" s="3">
        <f>C22/C10-1</f>
        <v>0.93040518339950817</v>
      </c>
      <c r="E22" s="16">
        <f t="shared" si="7"/>
        <v>0.32364338684299998</v>
      </c>
      <c r="F22" s="2">
        <f t="shared" si="4"/>
        <v>2.1374547483113115</v>
      </c>
      <c r="G22" s="3">
        <f>F22/F10-1</f>
        <v>0.79109458494927654</v>
      </c>
      <c r="H22" s="2">
        <f t="shared" si="0"/>
        <v>0</v>
      </c>
      <c r="J22" s="1">
        <v>39080</v>
      </c>
      <c r="K22" s="3">
        <v>0.32364338684299998</v>
      </c>
      <c r="L22" s="2">
        <f t="shared" si="5"/>
        <v>2.0397166315808559</v>
      </c>
      <c r="M22" s="3">
        <f>L22/L10-1</f>
        <v>0.7171031702272892</v>
      </c>
      <c r="N22" s="16">
        <f t="shared" si="8"/>
        <v>0.32364338684299998</v>
      </c>
      <c r="O22" s="2">
        <f t="shared" si="6"/>
        <v>1.7697461388977234</v>
      </c>
      <c r="P22" s="3">
        <f>O22/O10-1</f>
        <v>0.59274130113991008</v>
      </c>
      <c r="R22" s="17">
        <v>39080</v>
      </c>
      <c r="S22" s="18">
        <v>2041.047</v>
      </c>
      <c r="T22" s="19">
        <f t="shared" si="1"/>
        <v>0.16868205386745139</v>
      </c>
      <c r="U22" s="18">
        <v>31.315899999999999</v>
      </c>
      <c r="AC22" s="16" t="e">
        <f>IF(AA22&gt;$AE$1,#REF!-Z22,#REF!)</f>
        <v>#REF!</v>
      </c>
      <c r="AD22" s="2" t="e">
        <f t="shared" si="2"/>
        <v>#REF!</v>
      </c>
    </row>
    <row r="23" spans="1:34" s="5" customFormat="1" x14ac:dyDescent="0.25">
      <c r="A23" s="1">
        <v>39113</v>
      </c>
      <c r="B23" s="3">
        <v>0.242034481612</v>
      </c>
      <c r="C23" s="2">
        <f t="shared" si="3"/>
        <v>3.2579093191640505</v>
      </c>
      <c r="D23" s="3"/>
      <c r="E23" s="16">
        <f t="shared" si="7"/>
        <v>0.242034481612</v>
      </c>
      <c r="F23" s="2">
        <f t="shared" si="4"/>
        <v>2.8292278422784367</v>
      </c>
      <c r="G23" s="3"/>
      <c r="H23" s="2">
        <f t="shared" si="0"/>
        <v>0</v>
      </c>
      <c r="I23" s="3"/>
      <c r="J23" s="1">
        <v>39113</v>
      </c>
      <c r="K23" s="3">
        <v>0.21415662029099999</v>
      </c>
      <c r="L23" s="2">
        <f t="shared" si="5"/>
        <v>2.6998574304256797</v>
      </c>
      <c r="M23" s="3"/>
      <c r="N23" s="16">
        <f t="shared" si="8"/>
        <v>0.21415662029099999</v>
      </c>
      <c r="O23" s="2">
        <f t="shared" si="6"/>
        <v>2.342512773142905</v>
      </c>
      <c r="P23" s="3"/>
      <c r="Q23"/>
      <c r="R23" s="17">
        <v>39113</v>
      </c>
      <c r="S23" s="18">
        <v>2385.335</v>
      </c>
      <c r="T23" s="19">
        <f t="shared" si="1"/>
        <v>6.6756241785745019E-2</v>
      </c>
      <c r="U23" s="18">
        <v>28.886399999999998</v>
      </c>
      <c r="V23" s="11"/>
      <c r="W23" s="11"/>
      <c r="X23" s="20" t="s">
        <v>2</v>
      </c>
      <c r="Y23" s="21">
        <v>2142.8910000000001</v>
      </c>
      <c r="Z23" s="22">
        <f t="shared" ref="Z23:Z86" si="9">(Y24-Y23)/Y23</f>
        <v>0.17296353384283186</v>
      </c>
      <c r="AA23" s="23">
        <v>43.843400000000003</v>
      </c>
      <c r="AB23" s="23"/>
      <c r="AC23" s="16" t="e">
        <f>IF(AA23&gt;$AE$1,#REF!-Z23,#REF!)</f>
        <v>#REF!</v>
      </c>
      <c r="AD23" s="4" t="e">
        <f t="shared" si="2"/>
        <v>#REF!</v>
      </c>
    </row>
    <row r="24" spans="1:34" x14ac:dyDescent="0.25">
      <c r="A24" s="1">
        <v>39141</v>
      </c>
      <c r="B24" s="3">
        <v>0.30226966615299999</v>
      </c>
      <c r="C24" s="2">
        <f t="shared" si="3"/>
        <v>4.0464357123668249</v>
      </c>
      <c r="E24" s="16">
        <f t="shared" si="7"/>
        <v>0.30226966615299999</v>
      </c>
      <c r="F24" s="2">
        <f t="shared" si="4"/>
        <v>3.5139985364465351</v>
      </c>
      <c r="H24" s="2">
        <f t="shared" si="0"/>
        <v>0</v>
      </c>
      <c r="J24" s="1">
        <v>39141</v>
      </c>
      <c r="K24" s="3">
        <v>0.33426602896800001</v>
      </c>
      <c r="L24" s="2">
        <f t="shared" si="5"/>
        <v>3.2780497729931866</v>
      </c>
      <c r="N24" s="16">
        <f t="shared" si="8"/>
        <v>0.33426602896800001</v>
      </c>
      <c r="O24" s="2">
        <f t="shared" si="6"/>
        <v>2.8441773916276873</v>
      </c>
      <c r="R24" s="17">
        <v>39141</v>
      </c>
      <c r="S24" s="18">
        <v>2544.5709999999999</v>
      </c>
      <c r="T24" s="19">
        <f t="shared" si="1"/>
        <v>9.3223179860180805E-2</v>
      </c>
      <c r="U24" s="18">
        <v>29.410399999999999</v>
      </c>
      <c r="X24" s="20" t="s">
        <v>3</v>
      </c>
      <c r="Y24" s="21">
        <v>2513.5329999999999</v>
      </c>
      <c r="Z24" s="22">
        <f t="shared" si="9"/>
        <v>0.16412396415722411</v>
      </c>
      <c r="AA24" s="23">
        <v>51.240900000000003</v>
      </c>
      <c r="AB24" s="23"/>
      <c r="AC24" s="16" t="e">
        <f>IF(AA24&gt;$AE$1,#REF!-Z24,#REF!)</f>
        <v>#REF!</v>
      </c>
      <c r="AD24" s="2" t="e">
        <f t="shared" si="2"/>
        <v>#REF!</v>
      </c>
    </row>
    <row r="25" spans="1:34" x14ac:dyDescent="0.25">
      <c r="A25" s="1">
        <v>39171</v>
      </c>
      <c r="B25" s="3">
        <v>0.31651095479500002</v>
      </c>
      <c r="C25" s="2">
        <f t="shared" si="3"/>
        <v>5.2695504842535215</v>
      </c>
      <c r="E25" s="16">
        <f t="shared" si="7"/>
        <v>0.31651095479500002</v>
      </c>
      <c r="F25" s="2">
        <f t="shared" si="4"/>
        <v>4.5761737009203598</v>
      </c>
      <c r="H25" s="2">
        <f t="shared" si="0"/>
        <v>0</v>
      </c>
      <c r="J25" s="1">
        <v>39171</v>
      </c>
      <c r="K25" s="3">
        <v>0.30591213867799999</v>
      </c>
      <c r="L25" s="2">
        <f t="shared" si="5"/>
        <v>4.3737904533710728</v>
      </c>
      <c r="N25" s="16">
        <f t="shared" si="8"/>
        <v>0.30591213867799999</v>
      </c>
      <c r="O25" s="2">
        <f t="shared" si="6"/>
        <v>3.7948892740076383</v>
      </c>
      <c r="R25" s="17">
        <v>39171</v>
      </c>
      <c r="S25" s="18">
        <v>2781.7840000000001</v>
      </c>
      <c r="T25" s="19">
        <f t="shared" si="1"/>
        <v>0.27929019650698961</v>
      </c>
      <c r="U25" s="18">
        <v>32.576999999999998</v>
      </c>
      <c r="X25" s="20" t="s">
        <v>4</v>
      </c>
      <c r="Y25" s="21">
        <v>2926.0639999999999</v>
      </c>
      <c r="Z25" s="22">
        <f t="shared" si="9"/>
        <v>0.33410923342756688</v>
      </c>
      <c r="AA25" s="23">
        <v>59.543300000000002</v>
      </c>
      <c r="AB25" s="23"/>
      <c r="AC25" s="16" t="e">
        <f>IF(AA25&gt;$AE$1,#REF!-Z25,#REF!)</f>
        <v>#REF!</v>
      </c>
      <c r="AD25" s="2" t="e">
        <f t="shared" si="2"/>
        <v>#REF!</v>
      </c>
    </row>
    <row r="26" spans="1:34" x14ac:dyDescent="0.25">
      <c r="A26" s="1">
        <v>39202</v>
      </c>
      <c r="B26" s="3">
        <v>-2.47977797832E-2</v>
      </c>
      <c r="C26" s="2">
        <f t="shared" si="3"/>
        <v>6.9374209393650581</v>
      </c>
      <c r="E26" s="16">
        <f t="shared" si="7"/>
        <v>-2.47977797832E-2</v>
      </c>
      <c r="F26" s="2">
        <f t="shared" si="4"/>
        <v>6.0245828083064321</v>
      </c>
      <c r="H26" s="2">
        <f t="shared" si="0"/>
        <v>0</v>
      </c>
      <c r="J26" s="1">
        <v>39202</v>
      </c>
      <c r="K26" s="3">
        <v>-1.2427851465799999E-2</v>
      </c>
      <c r="L26" s="2">
        <f t="shared" si="5"/>
        <v>5.7117860450912366</v>
      </c>
      <c r="N26" s="16">
        <f t="shared" si="8"/>
        <v>-1.2427851465799999E-2</v>
      </c>
      <c r="O26" s="2">
        <f t="shared" si="6"/>
        <v>4.9557919678655171</v>
      </c>
      <c r="R26" s="17">
        <v>39202</v>
      </c>
      <c r="S26" s="18">
        <v>3558.7089999999998</v>
      </c>
      <c r="T26" s="19">
        <f t="shared" si="1"/>
        <v>0.103757570512228</v>
      </c>
      <c r="U26" s="18">
        <v>34.218400000000003</v>
      </c>
      <c r="X26" s="20" t="s">
        <v>5</v>
      </c>
      <c r="Y26" s="21">
        <v>3903.6889999999999</v>
      </c>
      <c r="Z26" s="22">
        <f t="shared" si="9"/>
        <v>9.3268700452315778E-2</v>
      </c>
      <c r="AA26" s="23">
        <v>72.402299999999997</v>
      </c>
      <c r="AB26" s="23"/>
      <c r="AC26" s="16" t="e">
        <f>IF(AA26&gt;$AE$1,#REF!-Z26,#REF!)</f>
        <v>#REF!</v>
      </c>
      <c r="AD26" s="2" t="e">
        <f t="shared" si="2"/>
        <v>#REF!</v>
      </c>
    </row>
    <row r="27" spans="1:34" x14ac:dyDescent="0.25">
      <c r="A27" s="1">
        <v>39233</v>
      </c>
      <c r="B27" s="3">
        <v>-0.12866555482799999</v>
      </c>
      <c r="C27" s="2">
        <f t="shared" si="3"/>
        <v>6.7653883026473229</v>
      </c>
      <c r="E27" s="16">
        <f t="shared" si="7"/>
        <v>-0.12866555482799999</v>
      </c>
      <c r="F27" s="2">
        <f t="shared" si="4"/>
        <v>5.8751865305403967</v>
      </c>
      <c r="H27" s="2">
        <f t="shared" si="0"/>
        <v>0</v>
      </c>
      <c r="J27" s="1">
        <v>39233</v>
      </c>
      <c r="K27" s="3">
        <v>-0.10150575479899999</v>
      </c>
      <c r="L27" s="2">
        <f t="shared" si="5"/>
        <v>5.6408008165184134</v>
      </c>
      <c r="N27" s="16">
        <f t="shared" si="8"/>
        <v>-0.10150575479899999</v>
      </c>
      <c r="O27" s="2">
        <f t="shared" si="6"/>
        <v>4.8942021213934792</v>
      </c>
      <c r="R27" s="17">
        <v>39233</v>
      </c>
      <c r="S27" s="18">
        <v>3927.9520000000002</v>
      </c>
      <c r="T27" s="19">
        <f t="shared" si="1"/>
        <v>-4.1719959918043892E-2</v>
      </c>
      <c r="U27" s="18">
        <v>37.755499999999998</v>
      </c>
      <c r="X27" s="20" t="s">
        <v>6</v>
      </c>
      <c r="Y27" s="21">
        <v>4267.7809999999999</v>
      </c>
      <c r="Z27" s="22">
        <f t="shared" si="9"/>
        <v>-0.15987113678044867</v>
      </c>
      <c r="AA27" s="23">
        <v>79.252399999999994</v>
      </c>
      <c r="AB27" s="23"/>
      <c r="AC27" s="16" t="e">
        <f>IF(AA27&gt;$AE$1,#REF!-Z27,#REF!)</f>
        <v>#REF!</v>
      </c>
      <c r="AD27" s="2" t="e">
        <f t="shared" si="2"/>
        <v>#REF!</v>
      </c>
    </row>
    <row r="28" spans="1:34" x14ac:dyDescent="0.25">
      <c r="A28" s="1">
        <v>39262</v>
      </c>
      <c r="B28" s="3">
        <v>0.23670339544300001</v>
      </c>
      <c r="C28" s="2">
        <f t="shared" si="3"/>
        <v>5.8949158630603442</v>
      </c>
      <c r="E28" s="16">
        <f t="shared" si="7"/>
        <v>0.23670339544300001</v>
      </c>
      <c r="F28" s="2">
        <f t="shared" si="4"/>
        <v>5.1192523958704239</v>
      </c>
      <c r="H28" s="2">
        <f t="shared" si="0"/>
        <v>0</v>
      </c>
      <c r="J28" s="1">
        <v>39262</v>
      </c>
      <c r="K28" s="3">
        <v>0.22108964366299999</v>
      </c>
      <c r="L28" s="2">
        <f t="shared" si="5"/>
        <v>5.0682270719668958</v>
      </c>
      <c r="N28" s="16">
        <f t="shared" si="8"/>
        <v>0.22108964366299999</v>
      </c>
      <c r="O28" s="2">
        <f t="shared" si="6"/>
        <v>4.397412440922567</v>
      </c>
      <c r="R28" s="17">
        <v>39262</v>
      </c>
      <c r="S28" s="18">
        <v>3764.078</v>
      </c>
      <c r="T28" s="19">
        <f t="shared" si="1"/>
        <v>0.1850349541109404</v>
      </c>
      <c r="U28" s="18">
        <v>35.161499999999997</v>
      </c>
      <c r="X28" s="20" t="s">
        <v>7</v>
      </c>
      <c r="Y28" s="21">
        <v>3585.4859999999999</v>
      </c>
      <c r="Z28" s="22">
        <f t="shared" si="9"/>
        <v>0.22816934719588919</v>
      </c>
      <c r="AA28" s="23">
        <v>66.117599999999996</v>
      </c>
      <c r="AB28" s="23"/>
      <c r="AC28" s="16" t="e">
        <f>IF(AA28&gt;$AE$1,#REF!-Z28,#REF!)</f>
        <v>#REF!</v>
      </c>
      <c r="AD28" s="2" t="e">
        <f t="shared" si="2"/>
        <v>#REF!</v>
      </c>
      <c r="AH28">
        <f>3.07/2.31</f>
        <v>1.329004329004329</v>
      </c>
    </row>
    <row r="29" spans="1:34" x14ac:dyDescent="0.25">
      <c r="A29" s="1">
        <v>39294</v>
      </c>
      <c r="B29" s="3">
        <v>0.30934820784799999</v>
      </c>
      <c r="C29" s="2">
        <f t="shared" si="3"/>
        <v>7.2902624636975304</v>
      </c>
      <c r="E29" s="16">
        <f t="shared" si="7"/>
        <v>0.30934820784799999</v>
      </c>
      <c r="F29" s="2">
        <f t="shared" si="4"/>
        <v>6.3309968201026665</v>
      </c>
      <c r="H29" s="2">
        <f t="shared" si="0"/>
        <v>0</v>
      </c>
      <c r="J29" s="1">
        <v>39294</v>
      </c>
      <c r="K29" s="3">
        <v>0.265514765115</v>
      </c>
      <c r="L29" s="2">
        <f t="shared" si="5"/>
        <v>6.1887595893112257</v>
      </c>
      <c r="N29" s="16">
        <f t="shared" si="8"/>
        <v>0.265514765115</v>
      </c>
      <c r="O29" s="2">
        <f t="shared" si="6"/>
        <v>5.3696347905253798</v>
      </c>
      <c r="R29" s="17">
        <v>39294</v>
      </c>
      <c r="S29" s="18">
        <v>4460.5640000000003</v>
      </c>
      <c r="T29" s="19">
        <f t="shared" si="1"/>
        <v>0.18747606804879369</v>
      </c>
      <c r="U29" s="18">
        <v>35.596899999999998</v>
      </c>
      <c r="X29" s="20" t="s">
        <v>8</v>
      </c>
      <c r="Y29" s="21">
        <v>4403.5839999999998</v>
      </c>
      <c r="Z29" s="22">
        <f t="shared" si="9"/>
        <v>0.11219315902682919</v>
      </c>
      <c r="AA29" s="23">
        <v>70.579899999999995</v>
      </c>
      <c r="AB29" s="23"/>
      <c r="AC29" s="16" t="e">
        <f>IF(AA29&gt;$AE$1,#REF!-Z29,#REF!)</f>
        <v>#REF!</v>
      </c>
      <c r="AD29" s="2" t="e">
        <f t="shared" si="2"/>
        <v>#REF!</v>
      </c>
    </row>
    <row r="30" spans="1:34" x14ac:dyDescent="0.25">
      <c r="A30" s="1">
        <v>39325</v>
      </c>
      <c r="B30" s="3">
        <v>-2.5304218328300002E-2</v>
      </c>
      <c r="C30" s="2">
        <f t="shared" si="3"/>
        <v>9.5454920915839079</v>
      </c>
      <c r="E30" s="16">
        <f t="shared" si="7"/>
        <v>-2.5304218328300002E-2</v>
      </c>
      <c r="F30" s="2">
        <f t="shared" si="4"/>
        <v>8.2894793402928144</v>
      </c>
      <c r="H30" s="2">
        <f t="shared" si="0"/>
        <v>0</v>
      </c>
      <c r="J30" s="1">
        <v>39325</v>
      </c>
      <c r="K30" s="3">
        <v>-2.99441879072E-2</v>
      </c>
      <c r="L30" s="2">
        <f t="shared" si="5"/>
        <v>7.8319666380203996</v>
      </c>
      <c r="N30" s="16">
        <f t="shared" si="8"/>
        <v>-2.99441879072E-2</v>
      </c>
      <c r="O30" s="2">
        <f t="shared" si="6"/>
        <v>6.7953521106850587</v>
      </c>
      <c r="R30" s="17">
        <v>39325</v>
      </c>
      <c r="S30" s="18">
        <v>5296.8130000000001</v>
      </c>
      <c r="T30" s="19">
        <f t="shared" si="1"/>
        <v>5.3617146763534906E-2</v>
      </c>
      <c r="U30" s="18">
        <v>42.313200000000002</v>
      </c>
      <c r="X30" s="20" t="s">
        <v>9</v>
      </c>
      <c r="Y30" s="21">
        <v>4897.6360000000004</v>
      </c>
      <c r="Z30" s="22">
        <f t="shared" si="9"/>
        <v>3.7980364404377784E-2</v>
      </c>
      <c r="AA30" s="23">
        <v>78.696200000000005</v>
      </c>
      <c r="AB30" s="23"/>
      <c r="AC30" s="16" t="e">
        <f>IF(AA30&gt;$AE$1,#REF!-Z30,#REF!)</f>
        <v>#REF!</v>
      </c>
      <c r="AD30" s="2" t="e">
        <f t="shared" si="2"/>
        <v>#REF!</v>
      </c>
    </row>
    <row r="31" spans="1:34" x14ac:dyDescent="0.25">
      <c r="A31" s="1">
        <v>39353</v>
      </c>
      <c r="B31" s="3">
        <v>-0.108297926121</v>
      </c>
      <c r="C31" s="2">
        <f t="shared" si="3"/>
        <v>9.3039508756474074</v>
      </c>
      <c r="E31" s="16">
        <f t="shared" si="7"/>
        <v>-0.108297926121</v>
      </c>
      <c r="F31" s="2">
        <f t="shared" si="4"/>
        <v>8.0797205452381125</v>
      </c>
      <c r="H31" s="2">
        <f t="shared" si="0"/>
        <v>0</v>
      </c>
      <c r="J31" s="1">
        <v>39353</v>
      </c>
      <c r="K31" s="3">
        <v>-0.13204127381799999</v>
      </c>
      <c r="L31" s="2">
        <f t="shared" si="5"/>
        <v>7.5974447573285957</v>
      </c>
      <c r="N31" s="16">
        <f t="shared" si="8"/>
        <v>-0.13204127381799999</v>
      </c>
      <c r="O31" s="2">
        <f t="shared" si="6"/>
        <v>6.5918708101871175</v>
      </c>
      <c r="R31" s="17">
        <v>39353</v>
      </c>
      <c r="S31" s="18">
        <v>5580.8130000000001</v>
      </c>
      <c r="T31" s="19">
        <f t="shared" si="1"/>
        <v>1.9303639093443792E-2</v>
      </c>
      <c r="U31" s="18">
        <v>45.318300000000001</v>
      </c>
      <c r="X31" s="20" t="s">
        <v>10</v>
      </c>
      <c r="Y31" s="21">
        <v>5083.6499999999996</v>
      </c>
      <c r="Z31" s="22">
        <f t="shared" si="9"/>
        <v>-0.10493779076057551</v>
      </c>
      <c r="AA31" s="23">
        <v>82.194900000000004</v>
      </c>
      <c r="AB31" s="23"/>
      <c r="AC31" s="16" t="e">
        <f>IF(AA31&gt;$AE$1,#REF!-Z31,#REF!)</f>
        <v>#REF!</v>
      </c>
      <c r="AD31" s="2" t="e">
        <f t="shared" si="2"/>
        <v>#REF!</v>
      </c>
    </row>
    <row r="32" spans="1:34" x14ac:dyDescent="0.25">
      <c r="A32" s="1">
        <v>39386</v>
      </c>
      <c r="B32" s="3">
        <v>4.8370166111999999E-2</v>
      </c>
      <c r="C32" s="2">
        <f t="shared" si="3"/>
        <v>8.2963522910831315</v>
      </c>
      <c r="E32" s="16">
        <f t="shared" si="7"/>
        <v>4.8370166111999999E-2</v>
      </c>
      <c r="F32" s="2">
        <f t="shared" si="4"/>
        <v>7.2047035665515899</v>
      </c>
      <c r="H32" s="2">
        <f t="shared" si="0"/>
        <v>0</v>
      </c>
      <c r="J32" s="1">
        <v>39386</v>
      </c>
      <c r="K32" s="3">
        <v>8.1447841316399996E-2</v>
      </c>
      <c r="L32" s="2">
        <f t="shared" si="5"/>
        <v>6.5942684738090422</v>
      </c>
      <c r="N32" s="16">
        <f t="shared" si="8"/>
        <v>8.1447841316399996E-2</v>
      </c>
      <c r="O32" s="2">
        <f t="shared" si="6"/>
        <v>5.7214717915663185</v>
      </c>
      <c r="R32" s="17">
        <v>39386</v>
      </c>
      <c r="S32" s="18">
        <v>5688.5429999999997</v>
      </c>
      <c r="T32" s="19">
        <f t="shared" si="1"/>
        <v>-0.16720186522278191</v>
      </c>
      <c r="U32" s="18">
        <v>47.252400000000002</v>
      </c>
      <c r="X32" s="20" t="s">
        <v>11</v>
      </c>
      <c r="Y32" s="21">
        <v>4550.183</v>
      </c>
      <c r="Z32" s="22">
        <f t="shared" si="9"/>
        <v>-9.3897542142810569E-2</v>
      </c>
      <c r="AA32" s="23">
        <v>64.806600000000003</v>
      </c>
      <c r="AB32" s="23"/>
      <c r="AC32" s="16" t="e">
        <f>IF(AA32&gt;$AE$1,#REF!-Z32,#REF!)</f>
        <v>#REF!</v>
      </c>
      <c r="AD32" s="2" t="e">
        <f t="shared" si="2"/>
        <v>#REF!</v>
      </c>
    </row>
    <row r="33" spans="1:30" x14ac:dyDescent="0.25">
      <c r="A33" s="1">
        <v>39416</v>
      </c>
      <c r="B33" s="3">
        <v>0.220765267096</v>
      </c>
      <c r="C33" s="2">
        <f t="shared" si="3"/>
        <v>8.6976482295264947</v>
      </c>
      <c r="E33" s="16">
        <f t="shared" si="7"/>
        <v>9.3930719596608064E-2</v>
      </c>
      <c r="F33" s="2">
        <f t="shared" si="4"/>
        <v>7.5531962748534092</v>
      </c>
      <c r="H33" s="2">
        <f t="shared" si="0"/>
        <v>1</v>
      </c>
      <c r="J33" s="1">
        <v>39416</v>
      </c>
      <c r="K33" s="3">
        <v>0.238369972184</v>
      </c>
      <c r="L33" s="2">
        <f t="shared" si="5"/>
        <v>7.1313574060615794</v>
      </c>
      <c r="N33" s="16">
        <f t="shared" si="8"/>
        <v>0.11153542468460806</v>
      </c>
      <c r="O33" s="2">
        <f t="shared" si="6"/>
        <v>6.1874733181420707</v>
      </c>
      <c r="R33" s="17">
        <v>39416</v>
      </c>
      <c r="S33" s="18">
        <v>4737.4080000000004</v>
      </c>
      <c r="T33" s="19">
        <f t="shared" si="1"/>
        <v>0.12683454749939194</v>
      </c>
      <c r="U33" s="18">
        <v>40.167299999999997</v>
      </c>
      <c r="X33" s="20" t="s">
        <v>12</v>
      </c>
      <c r="Y33" s="21">
        <v>4122.9319999999998</v>
      </c>
      <c r="Z33" s="22">
        <f t="shared" si="9"/>
        <v>0.20002051937795731</v>
      </c>
      <c r="AA33" s="23">
        <v>58.886200000000002</v>
      </c>
      <c r="AB33" s="23"/>
      <c r="AC33" s="16" t="e">
        <f>IF(AA33&gt;$AE$1,#REF!-Z33,#REF!)</f>
        <v>#REF!</v>
      </c>
      <c r="AD33" s="2" t="e">
        <f t="shared" si="2"/>
        <v>#REF!</v>
      </c>
    </row>
    <row r="34" spans="1:30" x14ac:dyDescent="0.25">
      <c r="A34" s="1">
        <v>39444</v>
      </c>
      <c r="B34" s="3">
        <v>-0.128188242575</v>
      </c>
      <c r="C34" s="2">
        <f t="shared" si="3"/>
        <v>10.617786864024964</v>
      </c>
      <c r="D34" s="3">
        <f t="shared" ref="D34" si="10">C34/C22-1</f>
        <v>3.3138595917339062</v>
      </c>
      <c r="E34" s="16">
        <f t="shared" si="7"/>
        <v>6.2885312892164147E-3</v>
      </c>
      <c r="F34" s="2">
        <f t="shared" si="4"/>
        <v>8.2626734362048104</v>
      </c>
      <c r="G34" s="3">
        <f t="shared" ref="G34" si="11">F34/F22-1</f>
        <v>2.8656600532632122</v>
      </c>
      <c r="H34" s="2">
        <f t="shared" si="0"/>
        <v>1</v>
      </c>
      <c r="J34" s="1">
        <v>39444</v>
      </c>
      <c r="K34" s="3">
        <v>-0.135672013472</v>
      </c>
      <c r="L34" s="2">
        <f t="shared" si="5"/>
        <v>8.8312588725786405</v>
      </c>
      <c r="M34" s="3">
        <f t="shared" ref="M34" si="12">L34/L22-1</f>
        <v>3.3296498816769899</v>
      </c>
      <c r="N34" s="16">
        <f t="shared" si="8"/>
        <v>-1.1952396077835881E-3</v>
      </c>
      <c r="O34" s="2">
        <f t="shared" si="6"/>
        <v>6.8775957824057281</v>
      </c>
      <c r="P34" s="3">
        <f t="shared" ref="P34" si="13">O34/O22-1</f>
        <v>2.8862047110832521</v>
      </c>
      <c r="R34" s="17">
        <v>39444</v>
      </c>
      <c r="S34" s="18">
        <v>5338.2749999999996</v>
      </c>
      <c r="T34" s="19">
        <f t="shared" si="1"/>
        <v>-0.13447677386421641</v>
      </c>
      <c r="U34" s="18">
        <v>42.901800000000001</v>
      </c>
      <c r="X34" s="20" t="s">
        <v>13</v>
      </c>
      <c r="Y34" s="21">
        <v>4947.6030000000001</v>
      </c>
      <c r="Z34" s="22">
        <f t="shared" si="9"/>
        <v>-5.743953182985783E-2</v>
      </c>
      <c r="AA34" s="23">
        <v>66.767899999999997</v>
      </c>
      <c r="AB34" s="23"/>
      <c r="AC34" s="16" t="e">
        <f>IF(AA34&gt;$AE$1,#REF!-Z34,#REF!)</f>
        <v>#REF!</v>
      </c>
      <c r="AD34" s="2" t="e">
        <f t="shared" si="2"/>
        <v>#REF!</v>
      </c>
    </row>
    <row r="35" spans="1:30" x14ac:dyDescent="0.25">
      <c r="A35" s="1">
        <v>39478</v>
      </c>
      <c r="B35" s="3">
        <v>0.15202808616800001</v>
      </c>
      <c r="C35" s="2">
        <f t="shared" si="3"/>
        <v>9.2567114258896837</v>
      </c>
      <c r="E35" s="16">
        <f t="shared" si="7"/>
        <v>0.14030854061340403</v>
      </c>
      <c r="F35" s="2">
        <f t="shared" si="4"/>
        <v>8.3146335166409617</v>
      </c>
      <c r="H35" s="2">
        <f t="shared" si="0"/>
        <v>1</v>
      </c>
      <c r="J35" s="1">
        <v>39478</v>
      </c>
      <c r="K35" s="3">
        <v>0.15614302344700001</v>
      </c>
      <c r="L35" s="2">
        <f t="shared" si="5"/>
        <v>7.6331041998434319</v>
      </c>
      <c r="N35" s="16">
        <f t="shared" si="8"/>
        <v>0.14442347789240403</v>
      </c>
      <c r="O35" s="2">
        <f t="shared" si="6"/>
        <v>6.8693754075202715</v>
      </c>
      <c r="R35" s="17">
        <v>39478</v>
      </c>
      <c r="S35" s="18">
        <v>4620.4009999999998</v>
      </c>
      <c r="T35" s="19">
        <f t="shared" si="1"/>
        <v>1.1719545554595978E-2</v>
      </c>
      <c r="U35" s="18">
        <v>33.572000000000003</v>
      </c>
      <c r="X35" s="20" t="s">
        <v>14</v>
      </c>
      <c r="Y35" s="21">
        <v>4663.415</v>
      </c>
      <c r="Z35" s="22">
        <f t="shared" si="9"/>
        <v>8.4530756966729362E-2</v>
      </c>
      <c r="AA35" s="23">
        <v>57.047600000000003</v>
      </c>
      <c r="AB35" s="23"/>
      <c r="AC35" s="16" t="e">
        <f>IF(AA35&gt;$AE$1,#REF!-Z35,#REF!)</f>
        <v>#REF!</v>
      </c>
      <c r="AD35" s="2" t="e">
        <f t="shared" si="2"/>
        <v>#REF!</v>
      </c>
    </row>
    <row r="36" spans="1:30" s="38" customFormat="1" x14ac:dyDescent="0.25">
      <c r="A36" s="6">
        <v>39507</v>
      </c>
      <c r="B36" s="9">
        <v>-0.28142194158799999</v>
      </c>
      <c r="C36" s="7">
        <f t="shared" si="3"/>
        <v>10.663991548177149</v>
      </c>
      <c r="D36" s="9"/>
      <c r="E36" s="28">
        <f t="shared" si="7"/>
        <v>-9.2308550994253002E-2</v>
      </c>
      <c r="F36" s="7">
        <f t="shared" si="4"/>
        <v>9.4812476110961494</v>
      </c>
      <c r="G36" s="9"/>
      <c r="H36" s="2">
        <f t="shared" si="0"/>
        <v>1</v>
      </c>
      <c r="I36" s="9"/>
      <c r="J36" s="6">
        <v>39507</v>
      </c>
      <c r="K36" s="9">
        <v>-0.28078683215799999</v>
      </c>
      <c r="L36" s="7">
        <f t="shared" si="5"/>
        <v>8.8249601678929785</v>
      </c>
      <c r="M36" s="9"/>
      <c r="N36" s="28">
        <f t="shared" si="8"/>
        <v>-9.1673441564253E-2</v>
      </c>
      <c r="O36" s="7">
        <f t="shared" si="6"/>
        <v>7.8614744948228994</v>
      </c>
      <c r="P36" s="9"/>
      <c r="Q36" s="8"/>
      <c r="R36" s="25">
        <v>39507</v>
      </c>
      <c r="S36" s="26">
        <v>4674.55</v>
      </c>
      <c r="T36" s="27">
        <f t="shared" si="1"/>
        <v>-0.18911339059374699</v>
      </c>
      <c r="U36" s="26">
        <v>33.1661</v>
      </c>
      <c r="V36" s="24"/>
      <c r="W36" s="24"/>
      <c r="X36" s="29" t="s">
        <v>15</v>
      </c>
      <c r="Y36" s="26">
        <v>5057.6170000000002</v>
      </c>
      <c r="Z36" s="34">
        <f t="shared" si="9"/>
        <v>-0.20039457317546983</v>
      </c>
      <c r="AA36" s="35">
        <v>61.894799999999996</v>
      </c>
      <c r="AB36" s="35"/>
      <c r="AC36" s="36" t="e">
        <f>IF(AA36&gt;$AE$1,#REF!-Z36,#REF!)</f>
        <v>#REF!</v>
      </c>
      <c r="AD36" s="37" t="e">
        <f t="shared" si="2"/>
        <v>#REF!</v>
      </c>
    </row>
    <row r="37" spans="1:30" s="38" customFormat="1" x14ac:dyDescent="0.25">
      <c r="A37" s="6">
        <v>39538</v>
      </c>
      <c r="B37" s="9">
        <v>9.3173294184600002E-3</v>
      </c>
      <c r="C37" s="7">
        <f t="shared" si="3"/>
        <v>7.6629103416111146</v>
      </c>
      <c r="D37" s="9"/>
      <c r="E37" s="28">
        <f t="shared" si="7"/>
        <v>-3.5159036683377914E-2</v>
      </c>
      <c r="F37" s="7">
        <f t="shared" si="4"/>
        <v>8.6060473824981418</v>
      </c>
      <c r="G37" s="9"/>
      <c r="H37" s="2">
        <f t="shared" si="0"/>
        <v>1</v>
      </c>
      <c r="I37" s="9"/>
      <c r="J37" s="6">
        <v>39538</v>
      </c>
      <c r="K37" s="9">
        <v>1.2858554502900001E-2</v>
      </c>
      <c r="L37" s="7">
        <f t="shared" si="5"/>
        <v>6.3470275584297768</v>
      </c>
      <c r="M37" s="9"/>
      <c r="N37" s="28">
        <f t="shared" si="8"/>
        <v>-3.1617811598937916E-2</v>
      </c>
      <c r="O37" s="7">
        <f t="shared" si="6"/>
        <v>7.1407860721128866</v>
      </c>
      <c r="P37" s="9"/>
      <c r="Q37" s="8"/>
      <c r="R37" s="25">
        <v>39538</v>
      </c>
      <c r="S37" s="26">
        <v>3790.53</v>
      </c>
      <c r="T37" s="27">
        <f t="shared" si="1"/>
        <v>4.4476366101837916E-2</v>
      </c>
      <c r="U37" s="26">
        <v>25.805099999999999</v>
      </c>
      <c r="V37" s="24"/>
      <c r="W37" s="24"/>
      <c r="X37" s="29" t="s">
        <v>16</v>
      </c>
      <c r="Y37" s="26">
        <v>4044.098</v>
      </c>
      <c r="Z37" s="34">
        <f t="shared" si="9"/>
        <v>-3.4845842014708861E-2</v>
      </c>
      <c r="AA37" s="35">
        <v>47.025500000000001</v>
      </c>
      <c r="AB37" s="35"/>
      <c r="AC37" s="36" t="e">
        <f>IF(AA37&gt;$AE$1,#REF!-Z37,#REF!)</f>
        <v>#REF!</v>
      </c>
      <c r="AD37" s="37" t="e">
        <f t="shared" si="2"/>
        <v>#REF!</v>
      </c>
    </row>
    <row r="38" spans="1:30" s="38" customFormat="1" x14ac:dyDescent="0.25">
      <c r="A38" s="6">
        <v>39568</v>
      </c>
      <c r="B38" s="9">
        <v>-3.61918864512E-2</v>
      </c>
      <c r="C38" s="7">
        <f t="shared" si="3"/>
        <v>7.7343082015680302</v>
      </c>
      <c r="D38" s="9"/>
      <c r="E38" s="28">
        <f t="shared" si="7"/>
        <v>5.1653161904254924E-2</v>
      </c>
      <c r="F38" s="7">
        <f t="shared" si="4"/>
        <v>8.3034670468780014</v>
      </c>
      <c r="G38" s="9"/>
      <c r="H38" s="2">
        <f t="shared" si="0"/>
        <v>1</v>
      </c>
      <c r="I38" s="9"/>
      <c r="J38" s="6">
        <v>39568</v>
      </c>
      <c r="K38" s="9">
        <v>-4.1764958470299998E-2</v>
      </c>
      <c r="L38" s="7">
        <f t="shared" si="5"/>
        <v>6.4286411582212546</v>
      </c>
      <c r="M38" s="9"/>
      <c r="N38" s="28">
        <f t="shared" si="8"/>
        <v>4.6080089885154926E-2</v>
      </c>
      <c r="O38" s="7">
        <f t="shared" si="6"/>
        <v>6.9150100434165012</v>
      </c>
      <c r="P38" s="9"/>
      <c r="Q38" s="8"/>
      <c r="R38" s="25">
        <v>39568</v>
      </c>
      <c r="S38" s="26">
        <v>3959.1190000000001</v>
      </c>
      <c r="T38" s="27">
        <f t="shared" si="1"/>
        <v>-8.7845048355454924E-2</v>
      </c>
      <c r="U38" s="26">
        <v>27.602599999999999</v>
      </c>
      <c r="V38" s="24"/>
      <c r="W38" s="24"/>
      <c r="X38" s="29" t="s">
        <v>17</v>
      </c>
      <c r="Y38" s="26">
        <v>3903.1779999999999</v>
      </c>
      <c r="Z38" s="34">
        <f t="shared" si="9"/>
        <v>-3.7801760514124649E-2</v>
      </c>
      <c r="AA38" s="35">
        <v>45.344299999999997</v>
      </c>
      <c r="AB38" s="35"/>
      <c r="AC38" s="36" t="e">
        <f>IF(AA38&gt;$AE$1,#REF!-Z38,#REF!)</f>
        <v>#REF!</v>
      </c>
      <c r="AD38" s="37" t="e">
        <f t="shared" si="2"/>
        <v>#REF!</v>
      </c>
    </row>
    <row r="39" spans="1:30" s="38" customFormat="1" x14ac:dyDescent="0.25">
      <c r="A39" s="6">
        <v>39598</v>
      </c>
      <c r="B39" s="9">
        <v>-0.21988813086</v>
      </c>
      <c r="C39" s="7">
        <f t="shared" si="3"/>
        <v>7.4543889973582953</v>
      </c>
      <c r="D39" s="9"/>
      <c r="E39" s="28">
        <f t="shared" si="7"/>
        <v>7.0396215193172795E-3</v>
      </c>
      <c r="F39" s="7">
        <f t="shared" si="4"/>
        <v>8.732367374617036</v>
      </c>
      <c r="G39" s="9"/>
      <c r="H39" s="2">
        <f t="shared" si="0"/>
        <v>1</v>
      </c>
      <c r="I39" s="9"/>
      <c r="J39" s="6">
        <v>39598</v>
      </c>
      <c r="K39" s="9">
        <v>-0.22279445287399999</v>
      </c>
      <c r="L39" s="7">
        <f t="shared" si="5"/>
        <v>6.1601492272276825</v>
      </c>
      <c r="M39" s="9"/>
      <c r="N39" s="28">
        <f t="shared" si="8"/>
        <v>4.133299505317295E-3</v>
      </c>
      <c r="O39" s="7">
        <f t="shared" si="6"/>
        <v>7.2336543277738832</v>
      </c>
      <c r="P39" s="9"/>
      <c r="Q39" s="8"/>
      <c r="R39" s="25">
        <v>39598</v>
      </c>
      <c r="S39" s="26">
        <v>3611.33</v>
      </c>
      <c r="T39" s="27">
        <f t="shared" si="1"/>
        <v>-0.22692775237931728</v>
      </c>
      <c r="U39" s="26">
        <v>25.485299999999999</v>
      </c>
      <c r="V39" s="24"/>
      <c r="W39" s="24"/>
      <c r="X39" s="29" t="s">
        <v>18</v>
      </c>
      <c r="Y39" s="26">
        <v>3755.6309999999999</v>
      </c>
      <c r="Z39" s="34">
        <f t="shared" si="9"/>
        <v>-0.25080073095573019</v>
      </c>
      <c r="AA39" s="35">
        <v>43.691800000000001</v>
      </c>
      <c r="AB39" s="35"/>
      <c r="AC39" s="36" t="e">
        <f>IF(AA39&gt;$AE$1,#REF!-Z39,#REF!)</f>
        <v>#REF!</v>
      </c>
      <c r="AD39" s="37" t="e">
        <f t="shared" si="2"/>
        <v>#REF!</v>
      </c>
    </row>
    <row r="40" spans="1:30" s="38" customFormat="1" x14ac:dyDescent="0.25">
      <c r="A40" s="6">
        <v>39629</v>
      </c>
      <c r="B40" s="9">
        <v>0.184787206688</v>
      </c>
      <c r="C40" s="7">
        <f t="shared" si="3"/>
        <v>5.81525733402583</v>
      </c>
      <c r="D40" s="9"/>
      <c r="E40" s="28">
        <f t="shared" si="7"/>
        <v>0.17999069230078493</v>
      </c>
      <c r="F40" s="7">
        <f t="shared" si="4"/>
        <v>8.7938399359019748</v>
      </c>
      <c r="G40" s="9"/>
      <c r="H40" s="2">
        <f t="shared" si="0"/>
        <v>1</v>
      </c>
      <c r="I40" s="9"/>
      <c r="J40" s="6">
        <v>39629</v>
      </c>
      <c r="K40" s="9">
        <v>0.176865390397</v>
      </c>
      <c r="L40" s="7">
        <f t="shared" si="5"/>
        <v>4.7877021505252966</v>
      </c>
      <c r="M40" s="9"/>
      <c r="N40" s="28">
        <f t="shared" si="8"/>
        <v>0.17206887600978493</v>
      </c>
      <c r="O40" s="7">
        <f t="shared" si="6"/>
        <v>7.2635531876285082</v>
      </c>
      <c r="P40" s="9"/>
      <c r="Q40" s="8"/>
      <c r="R40" s="25">
        <v>39629</v>
      </c>
      <c r="S40" s="26">
        <v>2791.819</v>
      </c>
      <c r="T40" s="27">
        <f t="shared" si="1"/>
        <v>4.7965143872150673E-3</v>
      </c>
      <c r="U40" s="26">
        <v>20.031400000000001</v>
      </c>
      <c r="V40" s="24"/>
      <c r="W40" s="24"/>
      <c r="X40" s="29" t="s">
        <v>19</v>
      </c>
      <c r="Y40" s="26">
        <v>2813.7159999999999</v>
      </c>
      <c r="Z40" s="34">
        <f t="shared" si="9"/>
        <v>7.2324641150706123E-2</v>
      </c>
      <c r="AA40" s="35">
        <v>31.083400000000001</v>
      </c>
      <c r="AB40" s="35"/>
      <c r="AC40" s="36" t="e">
        <f>IF(AA40&gt;$AE$1,#REF!-Z40,#REF!)</f>
        <v>#REF!</v>
      </c>
      <c r="AD40" s="37" t="e">
        <f t="shared" si="2"/>
        <v>#REF!</v>
      </c>
    </row>
    <row r="41" spans="1:30" s="38" customFormat="1" x14ac:dyDescent="0.25">
      <c r="A41" s="6">
        <v>39660</v>
      </c>
      <c r="B41" s="9">
        <v>-0.23686429317499999</v>
      </c>
      <c r="C41" s="7">
        <f t="shared" si="3"/>
        <v>6.8898424929523694</v>
      </c>
      <c r="D41" s="9"/>
      <c r="E41" s="28">
        <f t="shared" si="7"/>
        <v>-8.9435045453795409E-2</v>
      </c>
      <c r="F41" s="7">
        <f t="shared" si="4"/>
        <v>10.376649273947262</v>
      </c>
      <c r="G41" s="9"/>
      <c r="H41" s="2">
        <f t="shared" si="0"/>
        <v>1</v>
      </c>
      <c r="I41" s="9"/>
      <c r="J41" s="6">
        <v>39660</v>
      </c>
      <c r="K41" s="9">
        <v>-0.245970274617</v>
      </c>
      <c r="L41" s="7">
        <f t="shared" si="5"/>
        <v>5.6344809604825095</v>
      </c>
      <c r="M41" s="9"/>
      <c r="N41" s="28">
        <f t="shared" si="8"/>
        <v>-9.8541026895795414E-2</v>
      </c>
      <c r="O41" s="7">
        <f t="shared" si="6"/>
        <v>8.5133846204610375</v>
      </c>
      <c r="P41" s="9"/>
      <c r="Q41" s="8"/>
      <c r="R41" s="25">
        <v>39660</v>
      </c>
      <c r="S41" s="26">
        <v>2805.21</v>
      </c>
      <c r="T41" s="27">
        <f t="shared" si="1"/>
        <v>-0.14742924772120458</v>
      </c>
      <c r="U41" s="26">
        <v>19.764700000000001</v>
      </c>
      <c r="V41" s="24"/>
      <c r="W41" s="24"/>
      <c r="X41" s="29" t="s">
        <v>20</v>
      </c>
      <c r="Y41" s="26">
        <v>3017.2170000000001</v>
      </c>
      <c r="Z41" s="34">
        <f t="shared" si="9"/>
        <v>-0.23533574151279149</v>
      </c>
      <c r="AA41" s="35">
        <v>32.3095</v>
      </c>
      <c r="AB41" s="35"/>
      <c r="AC41" s="36" t="e">
        <f>IF(AA41&gt;$AE$1,#REF!-Z41,#REF!)</f>
        <v>#REF!</v>
      </c>
      <c r="AD41" s="37" t="e">
        <f t="shared" si="2"/>
        <v>#REF!</v>
      </c>
    </row>
    <row r="42" spans="1:30" s="38" customFormat="1" x14ac:dyDescent="0.25">
      <c r="A42" s="6">
        <v>39689</v>
      </c>
      <c r="B42" s="9">
        <v>-0.159026481454</v>
      </c>
      <c r="C42" s="7">
        <f t="shared" si="3"/>
        <v>5.2578848207721265</v>
      </c>
      <c r="D42" s="9"/>
      <c r="E42" s="28">
        <f t="shared" si="7"/>
        <v>-9.7151366470139666E-2</v>
      </c>
      <c r="F42" s="7">
        <f t="shared" si="4"/>
        <v>9.4486131744736959</v>
      </c>
      <c r="G42" s="9"/>
      <c r="H42" s="2">
        <f t="shared" si="0"/>
        <v>1</v>
      </c>
      <c r="I42" s="9"/>
      <c r="J42" s="6">
        <v>39689</v>
      </c>
      <c r="K42" s="9">
        <v>-0.15380579720199999</v>
      </c>
      <c r="L42" s="7">
        <f t="shared" si="5"/>
        <v>4.248566131308368</v>
      </c>
      <c r="M42" s="9"/>
      <c r="N42" s="28">
        <f t="shared" si="8"/>
        <v>-9.1930682218139659E-2</v>
      </c>
      <c r="O42" s="7">
        <f t="shared" si="6"/>
        <v>7.6744669576019362</v>
      </c>
      <c r="P42" s="9"/>
      <c r="Q42" s="8"/>
      <c r="R42" s="25">
        <v>39689</v>
      </c>
      <c r="S42" s="26">
        <v>2391.64</v>
      </c>
      <c r="T42" s="27">
        <f t="shared" si="1"/>
        <v>-6.1875114983860335E-2</v>
      </c>
      <c r="U42" s="26">
        <v>17.427700000000002</v>
      </c>
      <c r="V42" s="24"/>
      <c r="W42" s="24"/>
      <c r="X42" s="29" t="s">
        <v>21</v>
      </c>
      <c r="Y42" s="26">
        <v>2307.1579999999999</v>
      </c>
      <c r="Z42" s="34">
        <f t="shared" si="9"/>
        <v>-7.4185209682214967E-2</v>
      </c>
      <c r="AA42" s="35">
        <v>24.633199999999999</v>
      </c>
      <c r="AB42" s="35"/>
      <c r="AC42" s="36" t="e">
        <f>IF(AA42&gt;$AE$1,#REF!-Z42,#REF!)</f>
        <v>#REF!</v>
      </c>
      <c r="AD42" s="37" t="e">
        <f t="shared" si="2"/>
        <v>#REF!</v>
      </c>
    </row>
    <row r="43" spans="1:30" s="38" customFormat="1" x14ac:dyDescent="0.25">
      <c r="A43" s="6">
        <v>39717</v>
      </c>
      <c r="B43" s="9">
        <v>-0.17320100138799999</v>
      </c>
      <c r="C43" s="7">
        <f t="shared" si="3"/>
        <v>4.4217418978343401</v>
      </c>
      <c r="D43" s="9"/>
      <c r="E43" s="28">
        <f t="shared" si="7"/>
        <v>8.5304197936139192E-2</v>
      </c>
      <c r="F43" s="7">
        <f t="shared" si="4"/>
        <v>8.5306674933258115</v>
      </c>
      <c r="G43" s="9"/>
      <c r="H43" s="2">
        <f t="shared" si="0"/>
        <v>1</v>
      </c>
      <c r="I43" s="9"/>
      <c r="J43" s="6">
        <v>39717</v>
      </c>
      <c r="K43" s="9">
        <v>-0.21057423112199999</v>
      </c>
      <c r="L43" s="7">
        <f t="shared" si="5"/>
        <v>3.5951120305170678</v>
      </c>
      <c r="M43" s="9"/>
      <c r="N43" s="28">
        <f t="shared" si="8"/>
        <v>4.7930968202139185E-2</v>
      </c>
      <c r="O43" s="7">
        <f t="shared" si="6"/>
        <v>6.9689479745290202</v>
      </c>
      <c r="P43" s="9"/>
      <c r="Q43" s="8"/>
      <c r="R43" s="25">
        <v>39717</v>
      </c>
      <c r="S43" s="26">
        <v>2243.6570000000002</v>
      </c>
      <c r="T43" s="27">
        <f t="shared" si="1"/>
        <v>-0.25850519932413918</v>
      </c>
      <c r="U43" s="26">
        <v>16.521599999999999</v>
      </c>
      <c r="V43" s="24"/>
      <c r="W43" s="24"/>
      <c r="X43" s="29" t="s">
        <v>22</v>
      </c>
      <c r="Y43" s="26">
        <v>2136.0010000000002</v>
      </c>
      <c r="Z43" s="34">
        <f t="shared" si="9"/>
        <v>-0.26871663449595773</v>
      </c>
      <c r="AA43" s="35">
        <v>22.8111</v>
      </c>
      <c r="AB43" s="35"/>
      <c r="AC43" s="36" t="e">
        <f>IF(AA43&gt;$AE$1,#REF!-Z43,#REF!)</f>
        <v>#REF!</v>
      </c>
      <c r="AD43" s="37" t="e">
        <f t="shared" si="2"/>
        <v>#REF!</v>
      </c>
    </row>
    <row r="44" spans="1:30" x14ac:dyDescent="0.25">
      <c r="A44" s="1">
        <v>39752</v>
      </c>
      <c r="B44" s="3">
        <v>0.30545831047100003</v>
      </c>
      <c r="C44" s="2">
        <f t="shared" si="3"/>
        <v>3.6558917732501568</v>
      </c>
      <c r="E44" s="16">
        <f t="shared" si="7"/>
        <v>0.20551962107533028</v>
      </c>
      <c r="F44" s="2">
        <f t="shared" si="4"/>
        <v>9.2583692417038659</v>
      </c>
      <c r="H44" s="2">
        <f t="shared" si="0"/>
        <v>1</v>
      </c>
      <c r="J44" s="1">
        <v>39752</v>
      </c>
      <c r="K44" s="3">
        <v>0.30817054944599998</v>
      </c>
      <c r="L44" s="2">
        <f t="shared" si="5"/>
        <v>2.838074078893484</v>
      </c>
      <c r="N44" s="16">
        <f t="shared" si="8"/>
        <v>0.20823186005033023</v>
      </c>
      <c r="O44" s="2">
        <f t="shared" si="6"/>
        <v>7.302976398298533</v>
      </c>
      <c r="R44" s="17">
        <v>39752</v>
      </c>
      <c r="S44" s="18">
        <v>1663.66</v>
      </c>
      <c r="T44" s="19">
        <f t="shared" si="1"/>
        <v>9.9938689395669744E-2</v>
      </c>
      <c r="U44" s="18">
        <v>12.798400000000001</v>
      </c>
      <c r="X44" s="20" t="s">
        <v>23</v>
      </c>
      <c r="Y44" s="21">
        <v>1562.0219999999999</v>
      </c>
      <c r="Z44" s="22">
        <f t="shared" si="9"/>
        <v>0.17888864561446646</v>
      </c>
      <c r="AA44" s="23">
        <v>17.224399999999999</v>
      </c>
      <c r="AB44" s="23"/>
      <c r="AC44" s="16" t="e">
        <f>IF(AA44&gt;$AE$1,#REF!-Z44,#REF!)</f>
        <v>#REF!</v>
      </c>
      <c r="AD44" s="2" t="e">
        <f t="shared" si="2"/>
        <v>#REF!</v>
      </c>
    </row>
    <row r="45" spans="1:30" x14ac:dyDescent="0.25">
      <c r="A45" s="1">
        <v>39780</v>
      </c>
      <c r="B45" s="3">
        <v>0.20020177535899999</v>
      </c>
      <c r="C45" s="2">
        <f t="shared" si="3"/>
        <v>4.7726142975719776</v>
      </c>
      <c r="E45" s="16">
        <f t="shared" si="7"/>
        <v>0.20686981184576117</v>
      </c>
      <c r="F45" s="2">
        <f t="shared" si="4"/>
        <v>11.161145780034337</v>
      </c>
      <c r="H45" s="2">
        <f t="shared" si="0"/>
        <v>1</v>
      </c>
      <c r="J45" s="1">
        <v>39780</v>
      </c>
      <c r="K45" s="3">
        <v>0.18091593019499999</v>
      </c>
      <c r="L45" s="2">
        <f t="shared" si="5"/>
        <v>3.7126849271545388</v>
      </c>
      <c r="N45" s="16">
        <f t="shared" si="8"/>
        <v>0.18758396668176117</v>
      </c>
      <c r="O45" s="2">
        <f t="shared" si="6"/>
        <v>8.8236887576198964</v>
      </c>
      <c r="R45" s="17">
        <v>39780</v>
      </c>
      <c r="S45" s="18">
        <v>1829.924</v>
      </c>
      <c r="T45" s="19">
        <f t="shared" si="1"/>
        <v>-6.6680364867611752E-3</v>
      </c>
      <c r="U45" s="18">
        <v>13.795400000000001</v>
      </c>
      <c r="X45" s="20" t="s">
        <v>24</v>
      </c>
      <c r="Y45" s="21">
        <v>1841.45</v>
      </c>
      <c r="Z45" s="22">
        <f t="shared" si="9"/>
        <v>5.3209698878601074E-2</v>
      </c>
      <c r="AA45" s="23">
        <v>20.2607</v>
      </c>
      <c r="AB45" s="23"/>
      <c r="AC45" s="16" t="e">
        <f>IF(AA45&gt;$AE$1,#REF!-Z45,#REF!)</f>
        <v>#REF!</v>
      </c>
      <c r="AD45" s="2" t="e">
        <f t="shared" si="2"/>
        <v>#REF!</v>
      </c>
    </row>
    <row r="46" spans="1:30" x14ac:dyDescent="0.25">
      <c r="A46" s="1">
        <v>39813</v>
      </c>
      <c r="B46" s="3">
        <v>0.181565340411</v>
      </c>
      <c r="C46" s="2">
        <f t="shared" si="3"/>
        <v>5.7281001530496338</v>
      </c>
      <c r="D46" s="3">
        <f t="shared" ref="D46" si="14">C46/C34-1</f>
        <v>-0.46051844641396011</v>
      </c>
      <c r="E46" s="16">
        <f t="shared" si="7"/>
        <v>0.181565340411</v>
      </c>
      <c r="F46" s="2">
        <f t="shared" si="4"/>
        <v>13.470049907533152</v>
      </c>
      <c r="G46" s="3">
        <f t="shared" ref="G46" si="15">F46/F34-1</f>
        <v>0.63022900657201575</v>
      </c>
      <c r="H46" s="2">
        <f t="shared" si="0"/>
        <v>0</v>
      </c>
      <c r="J46" s="1">
        <v>39813</v>
      </c>
      <c r="K46" s="3">
        <v>0.18142822404100001</v>
      </c>
      <c r="L46" s="2">
        <f t="shared" si="5"/>
        <v>4.3843687742716586</v>
      </c>
      <c r="M46" s="3">
        <f t="shared" ref="M46" si="16">L46/L34-1</f>
        <v>-0.50353977416682083</v>
      </c>
      <c r="N46" s="16">
        <f t="shared" si="8"/>
        <v>0.18142822404100001</v>
      </c>
      <c r="O46" s="2">
        <f t="shared" si="6"/>
        <v>10.478871295539497</v>
      </c>
      <c r="P46" s="3">
        <f t="shared" ref="P46" si="17">O46/O34-1</f>
        <v>0.52362418889847451</v>
      </c>
      <c r="R46" s="17">
        <v>39813</v>
      </c>
      <c r="S46" s="18">
        <v>1817.722</v>
      </c>
      <c r="T46" s="19">
        <f t="shared" si="1"/>
        <v>0.11825790742478781</v>
      </c>
      <c r="U46" s="18">
        <v>15.831099999999999</v>
      </c>
      <c r="X46" s="20" t="s">
        <v>25</v>
      </c>
      <c r="Y46" s="21">
        <v>1939.433</v>
      </c>
      <c r="Z46" s="22">
        <f t="shared" si="9"/>
        <v>0.15398778921468279</v>
      </c>
      <c r="AA46" s="23">
        <v>35.785800000000002</v>
      </c>
      <c r="AB46" s="23"/>
      <c r="AC46" s="16" t="e">
        <f>IF(AA46&gt;$AE$1,#REF!-Z46,#REF!)</f>
        <v>#REF!</v>
      </c>
      <c r="AD46" s="2" t="e">
        <f t="shared" si="2"/>
        <v>#REF!</v>
      </c>
    </row>
    <row r="47" spans="1:30" x14ac:dyDescent="0.25">
      <c r="A47" s="1">
        <v>39836</v>
      </c>
      <c r="B47" s="3">
        <v>0.15478355248100001</v>
      </c>
      <c r="C47" s="2">
        <f t="shared" si="3"/>
        <v>6.7681246072463921</v>
      </c>
      <c r="E47" s="16">
        <f t="shared" si="7"/>
        <v>0.15478355248100001</v>
      </c>
      <c r="F47" s="2">
        <f t="shared" si="4"/>
        <v>15.915744104347569</v>
      </c>
      <c r="H47" s="2">
        <f t="shared" si="0"/>
        <v>0</v>
      </c>
      <c r="J47" s="1">
        <v>39836</v>
      </c>
      <c r="K47" s="3">
        <v>0.13460155022500001</v>
      </c>
      <c r="L47" s="2">
        <f t="shared" si="5"/>
        <v>5.1798170145285809</v>
      </c>
      <c r="N47" s="16">
        <f t="shared" si="8"/>
        <v>0.13460155022500001</v>
      </c>
      <c r="O47" s="2">
        <f t="shared" si="6"/>
        <v>12.38003430464344</v>
      </c>
      <c r="R47" s="17">
        <v>39836</v>
      </c>
      <c r="S47" s="18">
        <v>2032.682</v>
      </c>
      <c r="T47" s="19">
        <f t="shared" si="1"/>
        <v>5.3036825238773178E-2</v>
      </c>
      <c r="U47" s="18">
        <v>17.272099999999998</v>
      </c>
      <c r="X47" s="20" t="s">
        <v>26</v>
      </c>
      <c r="Y47" s="21">
        <v>2238.0819999999999</v>
      </c>
      <c r="Z47" s="22">
        <f t="shared" si="9"/>
        <v>7.9919770589281444E-2</v>
      </c>
      <c r="AA47" s="23">
        <v>39.6723</v>
      </c>
      <c r="AB47" s="23"/>
      <c r="AC47" s="16" t="e">
        <f>IF(AA47&gt;$AE$1,#REF!-Z47,#REF!)</f>
        <v>#REF!</v>
      </c>
      <c r="AD47" s="2" t="e">
        <f t="shared" si="2"/>
        <v>#REF!</v>
      </c>
    </row>
    <row r="48" spans="1:30" x14ac:dyDescent="0.25">
      <c r="A48" s="1">
        <v>39871</v>
      </c>
      <c r="B48" s="3">
        <v>0.279982195213</v>
      </c>
      <c r="C48" s="2">
        <f t="shared" si="3"/>
        <v>7.8157189775900608</v>
      </c>
      <c r="E48" s="16">
        <f t="shared" si="7"/>
        <v>0.279982195213</v>
      </c>
      <c r="F48" s="2">
        <f t="shared" si="4"/>
        <v>18.379239517197018</v>
      </c>
      <c r="H48" s="2">
        <f t="shared" si="0"/>
        <v>0</v>
      </c>
      <c r="J48" s="1">
        <v>39871</v>
      </c>
      <c r="K48" s="3">
        <v>0.28643799194899999</v>
      </c>
      <c r="L48" s="2">
        <f t="shared" si="5"/>
        <v>5.8770284145659595</v>
      </c>
      <c r="N48" s="16">
        <f t="shared" si="8"/>
        <v>0.28643799194899999</v>
      </c>
      <c r="O48" s="2">
        <f t="shared" si="6"/>
        <v>14.046406113887127</v>
      </c>
      <c r="R48" s="17">
        <v>39871</v>
      </c>
      <c r="S48" s="18">
        <v>2140.489</v>
      </c>
      <c r="T48" s="19">
        <f t="shared" si="1"/>
        <v>0.1715963034614989</v>
      </c>
      <c r="U48" s="18">
        <v>18.045300000000001</v>
      </c>
      <c r="X48" s="20" t="s">
        <v>27</v>
      </c>
      <c r="Y48" s="21">
        <v>2416.9490000000001</v>
      </c>
      <c r="Z48" s="22">
        <f t="shared" si="9"/>
        <v>0.20570520933623343</v>
      </c>
      <c r="AA48" s="23">
        <v>42.813899999999997</v>
      </c>
      <c r="AB48" s="23"/>
      <c r="AC48" s="16" t="e">
        <f>IF(AA48&gt;$AE$1,#REF!-Z48,#REF!)</f>
        <v>#REF!</v>
      </c>
      <c r="AD48" s="2" t="e">
        <f t="shared" si="2"/>
        <v>#REF!</v>
      </c>
    </row>
    <row r="49" spans="1:30" x14ac:dyDescent="0.25">
      <c r="A49" s="1">
        <v>39903</v>
      </c>
      <c r="B49" s="3">
        <v>0.135932572912</v>
      </c>
      <c r="C49" s="2">
        <f t="shared" si="3"/>
        <v>10.003981134103629</v>
      </c>
      <c r="E49" s="16">
        <f t="shared" si="7"/>
        <v>0.135932572912</v>
      </c>
      <c r="F49" s="2">
        <f t="shared" si="4"/>
        <v>23.525099343567355</v>
      </c>
      <c r="H49" s="2">
        <f t="shared" si="0"/>
        <v>0</v>
      </c>
      <c r="J49" s="1">
        <v>39903</v>
      </c>
      <c r="K49" s="3">
        <v>0.12969647425</v>
      </c>
      <c r="L49" s="2">
        <f t="shared" si="5"/>
        <v>7.560432632261449</v>
      </c>
      <c r="N49" s="16">
        <f t="shared" si="8"/>
        <v>0.12969647425</v>
      </c>
      <c r="O49" s="2">
        <f t="shared" si="6"/>
        <v>18.069830475249113</v>
      </c>
      <c r="R49" s="17">
        <v>39903</v>
      </c>
      <c r="S49" s="18">
        <v>2507.7890000000002</v>
      </c>
      <c r="T49" s="19">
        <f t="shared" si="1"/>
        <v>4.5911757328866099E-2</v>
      </c>
      <c r="U49" s="18">
        <v>22.225999999999999</v>
      </c>
      <c r="X49" s="20" t="s">
        <v>28</v>
      </c>
      <c r="Y49" s="21">
        <v>2914.1280000000002</v>
      </c>
      <c r="Z49" s="22">
        <f t="shared" si="9"/>
        <v>5.9053342886791496E-2</v>
      </c>
      <c r="AA49" s="23">
        <v>64.921099999999996</v>
      </c>
      <c r="AB49" s="23"/>
      <c r="AC49" s="16" t="e">
        <f>IF(AA49&gt;$AE$1,#REF!-Z49,#REF!)</f>
        <v>#REF!</v>
      </c>
      <c r="AD49" s="2" t="e">
        <f t="shared" si="2"/>
        <v>#REF!</v>
      </c>
    </row>
    <row r="50" spans="1:30" x14ac:dyDescent="0.25">
      <c r="A50" s="1">
        <v>39933</v>
      </c>
      <c r="B50" s="3">
        <v>8.3491573164800006E-2</v>
      </c>
      <c r="C50" s="2">
        <f t="shared" si="3"/>
        <v>11.363848029025442</v>
      </c>
      <c r="E50" s="16">
        <f t="shared" si="7"/>
        <v>8.3491573164800006E-2</v>
      </c>
      <c r="F50" s="2">
        <f t="shared" si="4"/>
        <v>26.722926625348869</v>
      </c>
      <c r="H50" s="2">
        <f t="shared" si="0"/>
        <v>0</v>
      </c>
      <c r="J50" s="1">
        <v>39933</v>
      </c>
      <c r="K50" s="3">
        <v>7.9266684927399994E-2</v>
      </c>
      <c r="L50" s="2">
        <f t="shared" si="5"/>
        <v>8.5409940884704056</v>
      </c>
      <c r="N50" s="16">
        <f t="shared" si="8"/>
        <v>7.9266684927399994E-2</v>
      </c>
      <c r="O50" s="2">
        <f t="shared" si="6"/>
        <v>20.413423778184125</v>
      </c>
      <c r="R50" s="17">
        <v>39933</v>
      </c>
      <c r="S50" s="18">
        <v>2622.9259999999999</v>
      </c>
      <c r="T50" s="19">
        <f t="shared" si="1"/>
        <v>5.215015597085082E-2</v>
      </c>
      <c r="U50" s="18">
        <v>23.119900000000001</v>
      </c>
      <c r="X50" s="20" t="s">
        <v>29</v>
      </c>
      <c r="Y50" s="21">
        <v>3086.2170000000001</v>
      </c>
      <c r="Z50" s="22">
        <f t="shared" si="9"/>
        <v>6.1736099567852795E-2</v>
      </c>
      <c r="AA50" s="23">
        <v>69.539000000000001</v>
      </c>
      <c r="AB50" s="23"/>
      <c r="AC50" s="16" t="e">
        <f>IF(AA50&gt;$AE$1,#REF!-Z50,#REF!)</f>
        <v>#REF!</v>
      </c>
      <c r="AD50" s="2" t="e">
        <f t="shared" si="2"/>
        <v>#REF!</v>
      </c>
    </row>
    <row r="51" spans="1:30" x14ac:dyDescent="0.25">
      <c r="A51" s="1">
        <v>39960</v>
      </c>
      <c r="B51" s="3">
        <v>0.119457391515</v>
      </c>
      <c r="C51" s="2">
        <f t="shared" si="3"/>
        <v>12.31263357817449</v>
      </c>
      <c r="E51" s="16">
        <f t="shared" si="7"/>
        <v>0.119457391515</v>
      </c>
      <c r="F51" s="2">
        <f t="shared" si="4"/>
        <v>28.954065808866766</v>
      </c>
      <c r="H51" s="2">
        <f t="shared" si="0"/>
        <v>0</v>
      </c>
      <c r="J51" s="1">
        <v>39960</v>
      </c>
      <c r="K51" s="3">
        <v>0.14543610762</v>
      </c>
      <c r="L51" s="2">
        <f t="shared" si="5"/>
        <v>9.2180103758479746</v>
      </c>
      <c r="N51" s="16">
        <f t="shared" si="8"/>
        <v>0.14543610762</v>
      </c>
      <c r="O51" s="2">
        <f t="shared" si="6"/>
        <v>22.031528209098941</v>
      </c>
      <c r="R51" s="17">
        <v>39960</v>
      </c>
      <c r="S51" s="18">
        <v>2759.712</v>
      </c>
      <c r="T51" s="19">
        <f t="shared" si="1"/>
        <v>0.14739291636228713</v>
      </c>
      <c r="U51" s="18">
        <v>24.506</v>
      </c>
      <c r="X51" s="20" t="s">
        <v>30</v>
      </c>
      <c r="Y51" s="21">
        <v>3276.748</v>
      </c>
      <c r="Z51" s="22">
        <f t="shared" si="9"/>
        <v>5.3563777257207408E-2</v>
      </c>
      <c r="AA51" s="23">
        <v>74.0154</v>
      </c>
      <c r="AB51" s="23"/>
      <c r="AC51" s="16" t="e">
        <f>IF(AA51&gt;$AE$1,#REF!-Z51,#REF!)</f>
        <v>#REF!</v>
      </c>
      <c r="AD51" s="2" t="e">
        <f t="shared" si="2"/>
        <v>#REF!</v>
      </c>
    </row>
    <row r="52" spans="1:30" x14ac:dyDescent="0.25">
      <c r="A52" s="1">
        <v>39994</v>
      </c>
      <c r="B52" s="3">
        <v>0.17685033988599999</v>
      </c>
      <c r="C52" s="2">
        <f t="shared" si="3"/>
        <v>13.783468668103213</v>
      </c>
      <c r="E52" s="16">
        <f t="shared" si="7"/>
        <v>0.17685033988599999</v>
      </c>
      <c r="F52" s="2">
        <f t="shared" si="4"/>
        <v>32.412842984147638</v>
      </c>
      <c r="H52" s="2">
        <f t="shared" si="0"/>
        <v>0</v>
      </c>
      <c r="J52" s="1">
        <v>39994</v>
      </c>
      <c r="K52" s="3">
        <v>0.17567826044500001</v>
      </c>
      <c r="L52" s="2">
        <f t="shared" si="5"/>
        <v>10.558641924912077</v>
      </c>
      <c r="N52" s="16">
        <f t="shared" si="8"/>
        <v>0.17567826044500001</v>
      </c>
      <c r="O52" s="2">
        <f t="shared" si="6"/>
        <v>25.235707916750517</v>
      </c>
      <c r="R52" s="17">
        <v>39994</v>
      </c>
      <c r="S52" s="18">
        <v>3166.4740000000002</v>
      </c>
      <c r="T52" s="19">
        <f t="shared" si="1"/>
        <v>0.17942607455485171</v>
      </c>
      <c r="U52" s="18">
        <v>27.593900000000001</v>
      </c>
      <c r="X52" s="20" t="s">
        <v>31</v>
      </c>
      <c r="Y52" s="21">
        <v>3452.2629999999999</v>
      </c>
      <c r="Z52" s="22">
        <f t="shared" si="9"/>
        <v>0.13797355531719338</v>
      </c>
      <c r="AA52" s="23">
        <v>93.313699999999997</v>
      </c>
      <c r="AB52" s="23"/>
      <c r="AC52" s="16" t="e">
        <f>IF(AA52&gt;$AE$1,#REF!-Z52,#REF!)</f>
        <v>#REF!</v>
      </c>
      <c r="AD52" s="2" t="e">
        <f t="shared" si="2"/>
        <v>#REF!</v>
      </c>
    </row>
    <row r="53" spans="1:30" x14ac:dyDescent="0.25">
      <c r="A53" s="1">
        <v>40025</v>
      </c>
      <c r="B53" s="3">
        <v>-0.115982426363</v>
      </c>
      <c r="C53" s="2">
        <f t="shared" si="3"/>
        <v>16.221079786865296</v>
      </c>
      <c r="E53" s="16">
        <f t="shared" si="7"/>
        <v>-0.115982426363</v>
      </c>
      <c r="F53" s="2">
        <f t="shared" si="4"/>
        <v>38.145065282565696</v>
      </c>
      <c r="H53" s="2">
        <f t="shared" si="0"/>
        <v>0</v>
      </c>
      <c r="J53" s="1">
        <v>40025</v>
      </c>
      <c r="K53" s="3">
        <v>-9.7751520708900003E-2</v>
      </c>
      <c r="L53" s="2">
        <f t="shared" si="5"/>
        <v>12.413565770942277</v>
      </c>
      <c r="N53" s="16">
        <f t="shared" si="8"/>
        <v>-9.7751520708900003E-2</v>
      </c>
      <c r="O53" s="2">
        <f t="shared" si="6"/>
        <v>29.669073184663365</v>
      </c>
      <c r="R53" s="17">
        <v>40025</v>
      </c>
      <c r="S53" s="18">
        <v>3734.6219999999998</v>
      </c>
      <c r="T53" s="19">
        <f t="shared" si="1"/>
        <v>-0.24215328887367982</v>
      </c>
      <c r="U53" s="18">
        <v>32.115200000000002</v>
      </c>
      <c r="X53" s="20" t="s">
        <v>32</v>
      </c>
      <c r="Y53" s="21">
        <v>3928.5839999999998</v>
      </c>
      <c r="Z53" s="22">
        <f t="shared" si="9"/>
        <v>-0.16560343370537578</v>
      </c>
      <c r="AA53" s="23">
        <v>96.540800000000004</v>
      </c>
      <c r="AB53" s="23"/>
      <c r="AC53" s="16" t="e">
        <f>IF(AA53&gt;$AE$1,#REF!-Z53,#REF!)</f>
        <v>#REF!</v>
      </c>
      <c r="AD53" s="2" t="e">
        <f t="shared" si="2"/>
        <v>#REF!</v>
      </c>
    </row>
    <row r="54" spans="1:30" x14ac:dyDescent="0.25">
      <c r="A54" s="1">
        <v>40056</v>
      </c>
      <c r="B54" s="3">
        <v>0.140782790435</v>
      </c>
      <c r="C54" s="2">
        <f t="shared" si="3"/>
        <v>14.339719594956843</v>
      </c>
      <c r="E54" s="16">
        <f t="shared" si="7"/>
        <v>7.911590411916683E-2</v>
      </c>
      <c r="F54" s="2">
        <f t="shared" si="4"/>
        <v>33.720908057318688</v>
      </c>
      <c r="H54" s="2">
        <f t="shared" si="0"/>
        <v>1</v>
      </c>
      <c r="J54" s="1">
        <v>40056</v>
      </c>
      <c r="K54" s="3">
        <v>0.139224512276</v>
      </c>
      <c r="L54" s="2">
        <f t="shared" si="5"/>
        <v>11.200120839412721</v>
      </c>
      <c r="N54" s="16">
        <f t="shared" si="8"/>
        <v>7.7557625960166826E-2</v>
      </c>
      <c r="O54" s="2">
        <f t="shared" si="6"/>
        <v>26.768876162838872</v>
      </c>
      <c r="R54" s="17">
        <v>40056</v>
      </c>
      <c r="S54" s="18">
        <v>2830.2710000000002</v>
      </c>
      <c r="T54" s="19">
        <f t="shared" si="1"/>
        <v>6.1666886315833169E-2</v>
      </c>
      <c r="U54" s="18">
        <v>24.861599999999999</v>
      </c>
      <c r="X54" s="20" t="s">
        <v>33</v>
      </c>
      <c r="Y54" s="21">
        <v>3277.9969999999998</v>
      </c>
      <c r="Z54" s="22">
        <f t="shared" si="9"/>
        <v>3.7408820081287507E-2</v>
      </c>
      <c r="AA54" s="23">
        <v>80.569000000000003</v>
      </c>
      <c r="AB54" s="23"/>
      <c r="AC54" s="16" t="e">
        <f>IF(AA54&gt;$AE$1,#REF!-Z54,#REF!)</f>
        <v>#REF!</v>
      </c>
      <c r="AD54" s="2" t="e">
        <f t="shared" si="2"/>
        <v>#REF!</v>
      </c>
    </row>
    <row r="55" spans="1:30" x14ac:dyDescent="0.25">
      <c r="A55" s="1">
        <v>40086</v>
      </c>
      <c r="B55" s="3">
        <v>0.122614961031</v>
      </c>
      <c r="C55" s="2">
        <f t="shared" si="3"/>
        <v>16.358505333590315</v>
      </c>
      <c r="E55" s="16">
        <f t="shared" si="7"/>
        <v>3.0906181259933274E-2</v>
      </c>
      <c r="F55" s="2">
        <f t="shared" si="4"/>
        <v>36.38876818599276</v>
      </c>
      <c r="H55" s="2">
        <f t="shared" si="0"/>
        <v>1</v>
      </c>
      <c r="J55" s="1">
        <v>40086</v>
      </c>
      <c r="K55" s="3">
        <v>0.112478915212</v>
      </c>
      <c r="L55" s="2">
        <f t="shared" si="5"/>
        <v>12.759452200712222</v>
      </c>
      <c r="N55" s="16">
        <f t="shared" si="8"/>
        <v>2.0770135440933271E-2</v>
      </c>
      <c r="O55" s="2">
        <f t="shared" si="6"/>
        <v>28.845006647650358</v>
      </c>
      <c r="R55" s="17">
        <v>40086</v>
      </c>
      <c r="S55" s="18">
        <v>3004.8049999999998</v>
      </c>
      <c r="T55" s="19">
        <f t="shared" si="1"/>
        <v>9.1708779771066729E-2</v>
      </c>
      <c r="U55" s="18">
        <v>24.636199999999999</v>
      </c>
      <c r="X55" s="20" t="s">
        <v>34</v>
      </c>
      <c r="Y55" s="21">
        <v>3400.623</v>
      </c>
      <c r="Z55" s="22">
        <f t="shared" si="9"/>
        <v>0.12558287113861194</v>
      </c>
      <c r="AA55" s="23">
        <v>74.088499999999996</v>
      </c>
      <c r="AB55" s="23"/>
      <c r="AC55" s="16" t="e">
        <f>IF(AA55&gt;$AE$1,#REF!-Z55,#REF!)</f>
        <v>#REF!</v>
      </c>
      <c r="AD55" s="2" t="e">
        <f t="shared" si="2"/>
        <v>#REF!</v>
      </c>
    </row>
    <row r="56" spans="1:30" x14ac:dyDescent="0.25">
      <c r="A56" s="1">
        <v>40116</v>
      </c>
      <c r="B56" s="3">
        <v>0.201669655841</v>
      </c>
      <c r="C56" s="2">
        <f t="shared" si="3"/>
        <v>18.3643028275939</v>
      </c>
      <c r="E56" s="16">
        <f t="shared" si="7"/>
        <v>0.201669655841</v>
      </c>
      <c r="F56" s="2">
        <f t="shared" si="4"/>
        <v>37.513406051374744</v>
      </c>
      <c r="H56" s="2">
        <f t="shared" si="0"/>
        <v>0</v>
      </c>
      <c r="J56" s="1">
        <v>40116</v>
      </c>
      <c r="K56" s="3">
        <v>0.20063048616199999</v>
      </c>
      <c r="L56" s="2">
        <f t="shared" si="5"/>
        <v>14.194621542947699</v>
      </c>
      <c r="N56" s="16">
        <f t="shared" si="8"/>
        <v>0.20063048616199999</v>
      </c>
      <c r="O56" s="2">
        <f t="shared" si="6"/>
        <v>29.444121342516677</v>
      </c>
      <c r="R56" s="17">
        <v>40116</v>
      </c>
      <c r="S56" s="18">
        <v>3280.3719999999998</v>
      </c>
      <c r="T56" s="19">
        <f t="shared" si="1"/>
        <v>7.0509381253101688E-2</v>
      </c>
      <c r="U56" s="18">
        <v>26.4907</v>
      </c>
      <c r="X56" s="20" t="s">
        <v>35</v>
      </c>
      <c r="Y56" s="21">
        <v>3827.683</v>
      </c>
      <c r="Z56" s="22">
        <f t="shared" si="9"/>
        <v>0.15091244494384734</v>
      </c>
      <c r="AA56" s="23">
        <v>83.312899999999999</v>
      </c>
      <c r="AB56" s="23"/>
      <c r="AC56" s="16" t="e">
        <f>IF(AA56&gt;$AE$1,#REF!-Z56,#REF!)</f>
        <v>#REF!</v>
      </c>
      <c r="AD56" s="2" t="e">
        <f t="shared" si="2"/>
        <v>#REF!</v>
      </c>
    </row>
    <row r="57" spans="1:30" x14ac:dyDescent="0.25">
      <c r="A57" s="1">
        <v>40147</v>
      </c>
      <c r="B57" s="3">
        <v>7.2042988892000004E-2</v>
      </c>
      <c r="C57" s="2">
        <f t="shared" si="3"/>
        <v>22.067825458594665</v>
      </c>
      <c r="E57" s="16">
        <f t="shared" si="7"/>
        <v>7.2042988892000004E-2</v>
      </c>
      <c r="F57" s="2">
        <f t="shared" si="4"/>
        <v>45.07872173917918</v>
      </c>
      <c r="H57" s="2">
        <f t="shared" si="0"/>
        <v>0</v>
      </c>
      <c r="J57" s="1">
        <v>40147</v>
      </c>
      <c r="K57" s="3">
        <v>5.4342504238099998E-2</v>
      </c>
      <c r="L57" s="2">
        <f t="shared" si="5"/>
        <v>17.042495363994895</v>
      </c>
      <c r="N57" s="16">
        <f t="shared" si="8"/>
        <v>5.4342504238099998E-2</v>
      </c>
      <c r="O57" s="2">
        <f t="shared" si="6"/>
        <v>35.351509722078724</v>
      </c>
      <c r="R57" s="17">
        <v>40147</v>
      </c>
      <c r="S57" s="18">
        <v>3511.6689999999999</v>
      </c>
      <c r="T57" s="19">
        <f t="shared" si="1"/>
        <v>1.822922376795777E-2</v>
      </c>
      <c r="U57" s="18">
        <v>27.966999999999999</v>
      </c>
      <c r="X57" s="20" t="s">
        <v>36</v>
      </c>
      <c r="Y57" s="21">
        <v>4405.3280000000004</v>
      </c>
      <c r="Z57" s="22">
        <f t="shared" si="9"/>
        <v>1.8143257437357597E-2</v>
      </c>
      <c r="AA57" s="23">
        <v>95.8596</v>
      </c>
      <c r="AB57" s="23"/>
      <c r="AC57" s="16" t="e">
        <f>IF(AA57&gt;$AE$1,#REF!-Z57,#REF!)</f>
        <v>#REF!</v>
      </c>
      <c r="AD57" s="2" t="e">
        <f t="shared" si="2"/>
        <v>#REF!</v>
      </c>
    </row>
    <row r="58" spans="1:30" x14ac:dyDescent="0.25">
      <c r="A58" s="1">
        <v>40178</v>
      </c>
      <c r="B58" s="3">
        <v>-6.4496342073300003E-2</v>
      </c>
      <c r="C58" s="2">
        <f t="shared" si="3"/>
        <v>23.657657562978795</v>
      </c>
      <c r="D58" s="3">
        <f t="shared" ref="D58" si="18">C58/C46-1</f>
        <v>3.1301054330175226</v>
      </c>
      <c r="E58" s="16">
        <f t="shared" si="7"/>
        <v>-6.4496342073300003E-2</v>
      </c>
      <c r="F58" s="2">
        <f t="shared" si="4"/>
        <v>48.326327588700423</v>
      </c>
      <c r="G58" s="3">
        <f t="shared" ref="G58" si="19">F58/F46-1</f>
        <v>2.5876873449202167</v>
      </c>
      <c r="H58" s="2">
        <f t="shared" si="0"/>
        <v>0</v>
      </c>
      <c r="J58" s="1">
        <v>40178</v>
      </c>
      <c r="K58" s="3">
        <v>-5.3290124610699999E-2</v>
      </c>
      <c r="L58" s="2">
        <f t="shared" si="5"/>
        <v>17.968627240540588</v>
      </c>
      <c r="M58" s="3">
        <f t="shared" ref="M58" si="20">L58/L46-1</f>
        <v>3.0983384759931782</v>
      </c>
      <c r="N58" s="16">
        <f t="shared" si="8"/>
        <v>-5.3290124610699999E-2</v>
      </c>
      <c r="O58" s="2">
        <f t="shared" si="6"/>
        <v>37.272599288974021</v>
      </c>
      <c r="P58" s="3">
        <f t="shared" ref="P58" si="21">O58/O46-1</f>
        <v>2.5569288177859111</v>
      </c>
      <c r="R58" s="17">
        <v>40178</v>
      </c>
      <c r="S58" s="18">
        <v>3575.6840000000002</v>
      </c>
      <c r="T58" s="19">
        <f t="shared" si="1"/>
        <v>-0.10390431592948368</v>
      </c>
      <c r="U58" s="18">
        <v>23.058599999999998</v>
      </c>
      <c r="X58" s="20" t="s">
        <v>37</v>
      </c>
      <c r="Y58" s="21">
        <v>4485.2550000000001</v>
      </c>
      <c r="Z58" s="22">
        <f t="shared" si="9"/>
        <v>-2.4659913427441643E-2</v>
      </c>
      <c r="AA58" s="23">
        <v>55.278199999999998</v>
      </c>
      <c r="AB58" s="23"/>
      <c r="AC58" s="16" t="e">
        <f>IF(AA58&gt;$AE$1,#REF!-Z58,#REF!)</f>
        <v>#REF!</v>
      </c>
      <c r="AD58" s="2" t="e">
        <f t="shared" si="2"/>
        <v>#REF!</v>
      </c>
    </row>
    <row r="59" spans="1:30" x14ac:dyDescent="0.25">
      <c r="A59" s="1">
        <v>40207</v>
      </c>
      <c r="B59" s="3">
        <v>0.104243837768</v>
      </c>
      <c r="C59" s="2">
        <f t="shared" si="3"/>
        <v>22.131825188143921</v>
      </c>
      <c r="E59" s="16">
        <f t="shared" si="7"/>
        <v>8.0053060480384464E-2</v>
      </c>
      <c r="F59" s="2">
        <f t="shared" si="4"/>
        <v>45.209456233393247</v>
      </c>
      <c r="H59" s="2">
        <f t="shared" si="0"/>
        <v>1</v>
      </c>
      <c r="J59" s="1">
        <v>40207</v>
      </c>
      <c r="K59" s="3">
        <v>9.7247648067099998E-2</v>
      </c>
      <c r="L59" s="2">
        <f t="shared" si="5"/>
        <v>17.011076855808962</v>
      </c>
      <c r="N59" s="16">
        <f t="shared" si="8"/>
        <v>7.3056870779484459E-2</v>
      </c>
      <c r="O59" s="2">
        <f t="shared" si="6"/>
        <v>35.286337828299907</v>
      </c>
      <c r="R59" s="17">
        <v>40207</v>
      </c>
      <c r="S59" s="18">
        <v>3204.1550000000002</v>
      </c>
      <c r="T59" s="19">
        <f t="shared" si="1"/>
        <v>2.4190777287615539E-2</v>
      </c>
      <c r="U59" s="18">
        <v>20.8339</v>
      </c>
      <c r="X59" s="20" t="s">
        <v>38</v>
      </c>
      <c r="Y59" s="21">
        <v>4374.6490000000003</v>
      </c>
      <c r="Z59" s="22">
        <f t="shared" si="9"/>
        <v>5.9438368655405249E-2</v>
      </c>
      <c r="AA59" s="23">
        <v>52.135800000000003</v>
      </c>
      <c r="AB59" s="23"/>
      <c r="AC59" s="16" t="e">
        <f>IF(AA59&gt;$AE$1,#REF!-Z59,#REF!)</f>
        <v>#REF!</v>
      </c>
      <c r="AD59" s="2" t="e">
        <f t="shared" si="2"/>
        <v>#REF!</v>
      </c>
    </row>
    <row r="60" spans="1:30" x14ac:dyDescent="0.25">
      <c r="A60" s="1">
        <v>40235</v>
      </c>
      <c r="B60" s="3">
        <v>0.11136720723</v>
      </c>
      <c r="C60" s="2">
        <f t="shared" si="3"/>
        <v>24.438931582566532</v>
      </c>
      <c r="E60" s="16">
        <f t="shared" si="7"/>
        <v>9.1882896517087878E-2</v>
      </c>
      <c r="F60" s="2">
        <f t="shared" si="4"/>
        <v>48.828611567530366</v>
      </c>
      <c r="H60" s="2">
        <f t="shared" si="0"/>
        <v>1</v>
      </c>
      <c r="J60" s="1">
        <v>40235</v>
      </c>
      <c r="K60" s="3">
        <v>4.9368379308100001E-2</v>
      </c>
      <c r="L60" s="2">
        <f t="shared" si="5"/>
        <v>18.665364071125065</v>
      </c>
      <c r="N60" s="16">
        <f t="shared" si="8"/>
        <v>2.9884068595187878E-2</v>
      </c>
      <c r="O60" s="2">
        <f t="shared" si="6"/>
        <v>37.864247251303247</v>
      </c>
      <c r="R60" s="17">
        <v>40235</v>
      </c>
      <c r="S60" s="18">
        <v>3281.6660000000002</v>
      </c>
      <c r="T60" s="19">
        <f t="shared" si="1"/>
        <v>1.9484310712912123E-2</v>
      </c>
      <c r="U60" s="18">
        <v>21.114100000000001</v>
      </c>
      <c r="X60" s="20" t="s">
        <v>39</v>
      </c>
      <c r="Y60" s="21">
        <v>4634.6710000000003</v>
      </c>
      <c r="Z60" s="22">
        <f t="shared" si="9"/>
        <v>2.6212432338778711E-2</v>
      </c>
      <c r="AA60" s="23">
        <v>55.397500000000001</v>
      </c>
      <c r="AB60" s="23"/>
      <c r="AC60" s="16" t="e">
        <f>IF(AA60&gt;$AE$1,#REF!-Z60,#REF!)</f>
        <v>#REF!</v>
      </c>
      <c r="AD60" s="2" t="e">
        <f t="shared" si="2"/>
        <v>#REF!</v>
      </c>
    </row>
    <row r="61" spans="1:30" x14ac:dyDescent="0.25">
      <c r="A61" s="1">
        <v>40268</v>
      </c>
      <c r="B61" s="3">
        <v>-9.7970608114099994E-2</v>
      </c>
      <c r="C61" s="2">
        <f t="shared" si="3"/>
        <v>27.160627140602013</v>
      </c>
      <c r="E61" s="16">
        <f t="shared" si="7"/>
        <v>-9.7970608114099994E-2</v>
      </c>
      <c r="F61" s="2">
        <f t="shared" si="4"/>
        <v>53.31512583126284</v>
      </c>
      <c r="H61" s="2">
        <f t="shared" si="0"/>
        <v>0</v>
      </c>
      <c r="J61" s="1">
        <v>40268</v>
      </c>
      <c r="K61" s="3">
        <v>-4.9996949025299997E-2</v>
      </c>
      <c r="L61" s="2">
        <f t="shared" si="5"/>
        <v>19.586842844512148</v>
      </c>
      <c r="N61" s="16">
        <f t="shared" si="8"/>
        <v>-4.9996949025299997E-2</v>
      </c>
      <c r="O61" s="2">
        <f t="shared" si="6"/>
        <v>38.995785013466346</v>
      </c>
      <c r="R61" s="17">
        <v>40268</v>
      </c>
      <c r="S61" s="18">
        <v>3345.607</v>
      </c>
      <c r="T61" s="19">
        <f t="shared" si="1"/>
        <v>-8.3166373097617319E-2</v>
      </c>
      <c r="U61" s="18">
        <v>19.254200000000001</v>
      </c>
      <c r="X61" s="20" t="s">
        <v>40</v>
      </c>
      <c r="Y61" s="21">
        <v>4756.1570000000002</v>
      </c>
      <c r="Z61" s="22">
        <f t="shared" si="9"/>
        <v>-6.6750529892095775E-2</v>
      </c>
      <c r="AA61" s="23">
        <v>49.247500000000002</v>
      </c>
      <c r="AB61" s="23"/>
      <c r="AC61" s="16" t="e">
        <f>IF(AA61&gt;$AE$1,#REF!-Z61,#REF!)</f>
        <v>#REF!</v>
      </c>
      <c r="AD61" s="2" t="e">
        <f t="shared" si="2"/>
        <v>#REF!</v>
      </c>
    </row>
    <row r="62" spans="1:30" x14ac:dyDescent="0.25">
      <c r="A62" s="1">
        <v>40298</v>
      </c>
      <c r="B62" s="3">
        <v>-0.101906498547</v>
      </c>
      <c r="C62" s="2">
        <f t="shared" si="3"/>
        <v>24.499683982876906</v>
      </c>
      <c r="E62" s="16">
        <f t="shared" si="7"/>
        <v>-6.0258322422075822E-3</v>
      </c>
      <c r="F62" s="2">
        <f t="shared" si="4"/>
        <v>48.091810531894261</v>
      </c>
      <c r="H62" s="2">
        <f t="shared" si="0"/>
        <v>1</v>
      </c>
      <c r="J62" s="1">
        <v>40298</v>
      </c>
      <c r="K62" s="3">
        <v>-8.3273156846400007E-2</v>
      </c>
      <c r="L62" s="2">
        <f t="shared" si="5"/>
        <v>18.607560461248511</v>
      </c>
      <c r="N62" s="16">
        <f t="shared" si="8"/>
        <v>1.260750945839241E-2</v>
      </c>
      <c r="O62" s="2">
        <f t="shared" si="6"/>
        <v>37.04611473794651</v>
      </c>
      <c r="R62" s="17">
        <v>40298</v>
      </c>
      <c r="S62" s="18">
        <v>3067.3649999999998</v>
      </c>
      <c r="T62" s="19">
        <f t="shared" si="1"/>
        <v>-9.5880666304792417E-2</v>
      </c>
      <c r="U62" s="18">
        <v>17.744499999999999</v>
      </c>
      <c r="X62" s="20" t="s">
        <v>41</v>
      </c>
      <c r="Y62" s="21">
        <v>4438.6809999999996</v>
      </c>
      <c r="Z62" s="22">
        <f t="shared" si="9"/>
        <v>-7.5318996792065038E-2</v>
      </c>
      <c r="AA62" s="23">
        <v>46.113100000000003</v>
      </c>
      <c r="AB62" s="23"/>
      <c r="AC62" s="16" t="e">
        <f>IF(AA62&gt;$AE$1,#REF!-Z62,#REF!)</f>
        <v>#REF!</v>
      </c>
      <c r="AD62" s="2" t="e">
        <f t="shared" si="2"/>
        <v>#REF!</v>
      </c>
    </row>
    <row r="63" spans="1:30" x14ac:dyDescent="0.25">
      <c r="A63" s="1">
        <v>40329</v>
      </c>
      <c r="B63" s="3">
        <v>-5.6956121035600001E-2</v>
      </c>
      <c r="C63" s="2">
        <f t="shared" si="3"/>
        <v>22.003006972673901</v>
      </c>
      <c r="E63" s="16">
        <f t="shared" si="7"/>
        <v>1.8836879558645651E-2</v>
      </c>
      <c r="F63" s="2">
        <f t="shared" si="4"/>
        <v>47.802017349405034</v>
      </c>
      <c r="H63" s="2">
        <f t="shared" si="0"/>
        <v>1</v>
      </c>
      <c r="J63" s="1">
        <v>40329</v>
      </c>
      <c r="K63" s="3">
        <v>-5.6799645894899997E-2</v>
      </c>
      <c r="L63" s="2">
        <f t="shared" si="5"/>
        <v>17.058050160430092</v>
      </c>
      <c r="N63" s="16">
        <f t="shared" si="8"/>
        <v>1.8993354699345655E-2</v>
      </c>
      <c r="O63" s="2">
        <f t="shared" si="6"/>
        <v>37.513173979901858</v>
      </c>
      <c r="R63" s="17">
        <v>40329</v>
      </c>
      <c r="S63" s="18">
        <v>2773.2640000000001</v>
      </c>
      <c r="T63" s="19">
        <f t="shared" si="1"/>
        <v>-7.5793000594245652E-2</v>
      </c>
      <c r="U63" s="18">
        <v>16.100200000000001</v>
      </c>
      <c r="X63" s="20" t="s">
        <v>42</v>
      </c>
      <c r="Y63" s="21">
        <v>4104.3639999999996</v>
      </c>
      <c r="Z63" s="22">
        <f t="shared" si="9"/>
        <v>-0.10717860306736919</v>
      </c>
      <c r="AA63" s="23">
        <v>42.705800000000004</v>
      </c>
      <c r="AB63" s="23"/>
      <c r="AC63" s="16" t="e">
        <f>IF(AA63&gt;$AE$1,#REF!-Z63,#REF!)</f>
        <v>#REF!</v>
      </c>
      <c r="AD63" s="2" t="e">
        <f t="shared" si="2"/>
        <v>#REF!</v>
      </c>
    </row>
    <row r="64" spans="1:30" x14ac:dyDescent="0.25">
      <c r="A64" s="1">
        <v>40359</v>
      </c>
      <c r="B64" s="3">
        <v>0.23385417309199999</v>
      </c>
      <c r="C64" s="2">
        <f t="shared" si="3"/>
        <v>20.749801044391138</v>
      </c>
      <c r="E64" s="16">
        <f t="shared" si="7"/>
        <v>0.1145534907072038</v>
      </c>
      <c r="F64" s="2">
        <f t="shared" si="4"/>
        <v>48.702458192876058</v>
      </c>
      <c r="H64" s="2">
        <f t="shared" si="0"/>
        <v>1</v>
      </c>
      <c r="J64" s="1">
        <v>40359</v>
      </c>
      <c r="K64" s="3">
        <v>0.19713668156899999</v>
      </c>
      <c r="L64" s="2">
        <f t="shared" si="5"/>
        <v>16.08915895166022</v>
      </c>
      <c r="N64" s="16">
        <f t="shared" si="8"/>
        <v>7.7835999184203808E-2</v>
      </c>
      <c r="O64" s="2">
        <f t="shared" si="6"/>
        <v>38.2256749992004</v>
      </c>
      <c r="R64" s="17">
        <v>40359</v>
      </c>
      <c r="S64" s="18">
        <v>2563.0700000000002</v>
      </c>
      <c r="T64" s="19">
        <f t="shared" si="1"/>
        <v>0.11930068238479619</v>
      </c>
      <c r="U64" s="18">
        <v>14.043100000000001</v>
      </c>
      <c r="X64" s="20" t="s">
        <v>43</v>
      </c>
      <c r="Y64" s="21">
        <v>3664.4639999999999</v>
      </c>
      <c r="Z64" s="22">
        <f t="shared" si="9"/>
        <v>0.1437225198555642</v>
      </c>
      <c r="AA64" s="23">
        <v>33.567100000000003</v>
      </c>
      <c r="AB64" s="23"/>
      <c r="AC64" s="16" t="e">
        <f>IF(AA64&gt;$AE$1,#REF!-Z64,#REF!)</f>
        <v>#REF!</v>
      </c>
      <c r="AD64" s="2" t="e">
        <f t="shared" si="2"/>
        <v>#REF!</v>
      </c>
    </row>
    <row r="65" spans="1:30" x14ac:dyDescent="0.25">
      <c r="A65" s="1">
        <v>40389</v>
      </c>
      <c r="B65" s="3">
        <v>4.09666195658E-2</v>
      </c>
      <c r="C65" s="2">
        <f t="shared" si="3"/>
        <v>25.602228609450748</v>
      </c>
      <c r="E65" s="16">
        <f t="shared" si="7"/>
        <v>4.09666195658E-2</v>
      </c>
      <c r="F65" s="2">
        <f t="shared" si="4"/>
        <v>54.28149478489167</v>
      </c>
      <c r="H65" s="2">
        <f t="shared" si="0"/>
        <v>0</v>
      </c>
      <c r="J65" s="1">
        <v>40389</v>
      </c>
      <c r="K65" s="3">
        <v>7.7859761003900005E-2</v>
      </c>
      <c r="L65" s="2">
        <f t="shared" si="5"/>
        <v>19.260922356626686</v>
      </c>
      <c r="N65" s="16">
        <f t="shared" si="8"/>
        <v>7.7859761003900005E-2</v>
      </c>
      <c r="O65" s="2">
        <f t="shared" si="6"/>
        <v>41.201008607253797</v>
      </c>
      <c r="R65" s="17">
        <v>40389</v>
      </c>
      <c r="S65" s="18">
        <v>2868.846</v>
      </c>
      <c r="T65" s="19">
        <f t="shared" si="1"/>
        <v>1.1970666951101716E-2</v>
      </c>
      <c r="U65" s="18">
        <v>15.3466</v>
      </c>
      <c r="X65" s="20" t="s">
        <v>44</v>
      </c>
      <c r="Y65" s="21">
        <v>4191.13</v>
      </c>
      <c r="Z65" s="22">
        <f t="shared" si="9"/>
        <v>9.5000393688575546E-2</v>
      </c>
      <c r="AA65" s="23">
        <v>38.729799999999997</v>
      </c>
      <c r="AB65" s="23"/>
      <c r="AC65" s="16" t="e">
        <f>IF(AA65&gt;$AE$1,#REF!-Z65,#REF!)</f>
        <v>#REF!</v>
      </c>
      <c r="AD65" s="2" t="e">
        <f t="shared" si="2"/>
        <v>#REF!</v>
      </c>
    </row>
    <row r="66" spans="1:30" x14ac:dyDescent="0.25">
      <c r="A66" s="1">
        <v>40421</v>
      </c>
      <c r="B66" s="3">
        <v>1.1760465979799999E-2</v>
      </c>
      <c r="C66" s="2">
        <f t="shared" si="3"/>
        <v>26.651065368930759</v>
      </c>
      <c r="E66" s="16">
        <f t="shared" si="7"/>
        <v>1.1760465979799999E-2</v>
      </c>
      <c r="F66" s="2">
        <f t="shared" si="4"/>
        <v>56.505224131207285</v>
      </c>
      <c r="H66" s="2">
        <f t="shared" si="0"/>
        <v>0</v>
      </c>
      <c r="J66" s="1">
        <v>40421</v>
      </c>
      <c r="K66" s="3">
        <v>4.3557143737800001E-2</v>
      </c>
      <c r="L66" s="2">
        <f t="shared" si="5"/>
        <v>20.760573168028316</v>
      </c>
      <c r="N66" s="16">
        <f t="shared" si="8"/>
        <v>4.3557143737800001E-2</v>
      </c>
      <c r="O66" s="2">
        <f t="shared" si="6"/>
        <v>44.408909290534204</v>
      </c>
      <c r="R66" s="17">
        <v>40421</v>
      </c>
      <c r="S66" s="18">
        <v>2903.1880000000001</v>
      </c>
      <c r="T66" s="19">
        <f t="shared" si="1"/>
        <v>1.1155323044873322E-2</v>
      </c>
      <c r="U66" s="18">
        <v>15.1492</v>
      </c>
      <c r="X66" s="20" t="s">
        <v>45</v>
      </c>
      <c r="Y66" s="21">
        <v>4589.2889999999998</v>
      </c>
      <c r="Z66" s="22">
        <f t="shared" si="9"/>
        <v>1.5539662026078507E-2</v>
      </c>
      <c r="AA66" s="23">
        <v>42.503300000000003</v>
      </c>
      <c r="AB66" s="23"/>
      <c r="AC66" s="16" t="e">
        <f>IF(AA66&gt;$AE$1,#REF!-Z66,#REF!)</f>
        <v>#REF!</v>
      </c>
      <c r="AD66" s="2" t="e">
        <f t="shared" si="2"/>
        <v>#REF!</v>
      </c>
    </row>
    <row r="67" spans="1:30" x14ac:dyDescent="0.25">
      <c r="A67" s="1">
        <v>40451</v>
      </c>
      <c r="B67" s="3">
        <v>0.102447552025</v>
      </c>
      <c r="C67" s="2">
        <f t="shared" si="3"/>
        <v>26.964494316527496</v>
      </c>
      <c r="E67" s="16">
        <f t="shared" si="7"/>
        <v>0.102447552025</v>
      </c>
      <c r="F67" s="2">
        <f t="shared" si="4"/>
        <v>57.169751897283327</v>
      </c>
      <c r="H67" s="2">
        <f t="shared" ref="H67:H126" si="22">IF(B67&lt;&gt;E67,1,0)</f>
        <v>0</v>
      </c>
      <c r="J67" s="1">
        <v>40451</v>
      </c>
      <c r="K67" s="3">
        <v>8.12304482952E-2</v>
      </c>
      <c r="L67" s="2">
        <f t="shared" si="5"/>
        <v>21.664844437587238</v>
      </c>
      <c r="N67" s="16">
        <f t="shared" si="8"/>
        <v>8.12304482952E-2</v>
      </c>
      <c r="O67" s="2">
        <f t="shared" si="6"/>
        <v>46.343234535740919</v>
      </c>
      <c r="R67" s="17">
        <v>40451</v>
      </c>
      <c r="S67" s="18">
        <v>2935.5740000000001</v>
      </c>
      <c r="T67" s="19">
        <f t="shared" ref="T67:T125" si="23">S68/S67-1</f>
        <v>0.15138742882993239</v>
      </c>
      <c r="U67" s="18">
        <v>14.3873</v>
      </c>
      <c r="X67" s="20" t="s">
        <v>46</v>
      </c>
      <c r="Y67" s="21">
        <v>4660.6049999999996</v>
      </c>
      <c r="Z67" s="22">
        <f t="shared" si="9"/>
        <v>8.4728699385594936E-2</v>
      </c>
      <c r="AA67" s="23">
        <v>41.863799999999998</v>
      </c>
      <c r="AB67" s="23"/>
      <c r="AC67" s="16" t="e">
        <f>IF(AA67&gt;$AE$1,#REF!-Z67,#REF!)</f>
        <v>#REF!</v>
      </c>
      <c r="AD67" s="2" t="e">
        <f t="shared" ref="AD67:AD123" si="24">AD66*(1+AC67)</f>
        <v>#REF!</v>
      </c>
    </row>
    <row r="68" spans="1:30" x14ac:dyDescent="0.25">
      <c r="A68" s="1">
        <v>40480</v>
      </c>
      <c r="B68" s="3">
        <v>5.4491234008000003E-2</v>
      </c>
      <c r="C68" s="2">
        <f t="shared" ref="C68:C126" si="25">C67*(1+B67)</f>
        <v>29.726940750847767</v>
      </c>
      <c r="E68" s="16">
        <f t="shared" si="7"/>
        <v>5.4491234008000003E-2</v>
      </c>
      <c r="F68" s="2">
        <f t="shared" ref="F68:F126" si="26">F67*(1+E67)</f>
        <v>63.026653029036609</v>
      </c>
      <c r="H68" s="2">
        <f t="shared" si="22"/>
        <v>0</v>
      </c>
      <c r="J68" s="1">
        <v>40480</v>
      </c>
      <c r="K68" s="3">
        <v>4.2494030030300001E-2</v>
      </c>
      <c r="L68" s="2">
        <f t="shared" ref="L68:L126" si="27">L67*(1+K67)</f>
        <v>23.424689463498218</v>
      </c>
      <c r="N68" s="16">
        <f t="shared" si="8"/>
        <v>4.2494030030300001E-2</v>
      </c>
      <c r="O68" s="2">
        <f t="shared" ref="O68:O126" si="28">O67*(1+N67)</f>
        <v>50.107716252528746</v>
      </c>
      <c r="R68" s="17">
        <v>40480</v>
      </c>
      <c r="S68" s="18">
        <v>3379.9830000000002</v>
      </c>
      <c r="T68" s="19">
        <f t="shared" si="23"/>
        <v>-7.1893261001608644E-2</v>
      </c>
      <c r="U68" s="18">
        <v>16.3888</v>
      </c>
      <c r="X68" s="20" t="s">
        <v>47</v>
      </c>
      <c r="Y68" s="21">
        <v>5055.4920000000002</v>
      </c>
      <c r="Z68" s="22">
        <f t="shared" si="9"/>
        <v>1.0955016841090799E-2</v>
      </c>
      <c r="AA68" s="23">
        <v>45.372300000000003</v>
      </c>
      <c r="AB68" s="23"/>
      <c r="AC68" s="16" t="e">
        <f>IF(AA68&gt;$AE$1,#REF!-Z68,#REF!)</f>
        <v>#REF!</v>
      </c>
      <c r="AD68" s="2" t="e">
        <f t="shared" si="24"/>
        <v>#REF!</v>
      </c>
    </row>
    <row r="69" spans="1:30" x14ac:dyDescent="0.25">
      <c r="A69" s="1">
        <v>40512</v>
      </c>
      <c r="B69" s="3">
        <v>3.41350771328E-2</v>
      </c>
      <c r="C69" s="2">
        <f t="shared" si="25"/>
        <v>31.34679843564416</v>
      </c>
      <c r="E69" s="16">
        <f t="shared" ref="E69:E125" si="29">IF(T67+T68&lt;0,B69-T69,B69)</f>
        <v>3.41350771328E-2</v>
      </c>
      <c r="F69" s="2">
        <f t="shared" si="26"/>
        <v>66.461053127982865</v>
      </c>
      <c r="H69" s="2">
        <f t="shared" si="22"/>
        <v>0</v>
      </c>
      <c r="J69" s="1">
        <v>40512</v>
      </c>
      <c r="K69" s="3">
        <v>-1.0471078468E-2</v>
      </c>
      <c r="L69" s="2">
        <f t="shared" si="27"/>
        <v>24.420098921010563</v>
      </c>
      <c r="N69" s="16">
        <f t="shared" ref="N69:N125" si="30">IF(T67+T68&lt;0,K69-T69,K69)</f>
        <v>-1.0471078468E-2</v>
      </c>
      <c r="O69" s="2">
        <f t="shared" si="28"/>
        <v>52.236995051713457</v>
      </c>
      <c r="R69" s="17">
        <v>40512</v>
      </c>
      <c r="S69" s="18">
        <v>3136.9850000000001</v>
      </c>
      <c r="T69" s="19">
        <f t="shared" si="23"/>
        <v>-2.7810142541325744E-3</v>
      </c>
      <c r="U69" s="18">
        <v>15.4064</v>
      </c>
      <c r="X69" s="20" t="s">
        <v>48</v>
      </c>
      <c r="Y69" s="21">
        <v>5110.875</v>
      </c>
      <c r="Z69" s="22">
        <f t="shared" si="9"/>
        <v>-3.4076161127008515E-2</v>
      </c>
      <c r="AA69" s="23">
        <v>45.877499999999998</v>
      </c>
      <c r="AB69" s="23"/>
      <c r="AC69" s="16" t="e">
        <f>IF(AA69&gt;$AE$1,#REF!-Z69,#REF!)</f>
        <v>#REF!</v>
      </c>
      <c r="AD69" s="2" t="e">
        <f t="shared" si="24"/>
        <v>#REF!</v>
      </c>
    </row>
    <row r="70" spans="1:30" x14ac:dyDescent="0.25">
      <c r="A70" s="1">
        <v>40543</v>
      </c>
      <c r="B70" s="3">
        <v>-9.1736896305899998E-2</v>
      </c>
      <c r="C70" s="2">
        <f t="shared" si="25"/>
        <v>32.416823818111205</v>
      </c>
      <c r="D70" s="3">
        <f t="shared" ref="D70" si="31">C70/C58-1</f>
        <v>0.37024655682054441</v>
      </c>
      <c r="E70" s="16">
        <f t="shared" si="29"/>
        <v>-7.5193199983885864E-2</v>
      </c>
      <c r="F70" s="2">
        <f t="shared" si="26"/>
        <v>68.729706302833677</v>
      </c>
      <c r="G70" s="3">
        <f t="shared" ref="G70" si="32">F70/F58-1</f>
        <v>0.4222000663444565</v>
      </c>
      <c r="H70" s="2">
        <f t="shared" si="22"/>
        <v>1</v>
      </c>
      <c r="J70" s="1">
        <v>40543</v>
      </c>
      <c r="K70" s="3">
        <v>-5.4289372083100002E-2</v>
      </c>
      <c r="L70" s="2">
        <f t="shared" si="27"/>
        <v>24.164394149012338</v>
      </c>
      <c r="M70" s="3">
        <f t="shared" ref="M70" si="33">L70/L58-1</f>
        <v>0.34481025320025216</v>
      </c>
      <c r="N70" s="16">
        <f t="shared" si="30"/>
        <v>-3.7745675761085867E-2</v>
      </c>
      <c r="O70" s="2">
        <f t="shared" si="28"/>
        <v>51.690017377594437</v>
      </c>
      <c r="P70" s="3">
        <f t="shared" ref="P70" si="34">O70/O58-1</f>
        <v>0.38681010618128187</v>
      </c>
      <c r="R70" s="17">
        <v>40543</v>
      </c>
      <c r="S70" s="18">
        <v>3128.261</v>
      </c>
      <c r="T70" s="19">
        <f t="shared" si="23"/>
        <v>-1.6543696322014134E-2</v>
      </c>
      <c r="U70" s="18">
        <v>14.1805</v>
      </c>
      <c r="X70" s="20" t="s">
        <v>49</v>
      </c>
      <c r="Y70" s="21">
        <v>4936.7160000000003</v>
      </c>
      <c r="Z70" s="22">
        <f t="shared" si="9"/>
        <v>-6.600663274938251E-2</v>
      </c>
      <c r="AA70" s="23">
        <v>41.200800000000001</v>
      </c>
      <c r="AB70" s="23"/>
      <c r="AC70" s="16" t="e">
        <f>IF(AA70&gt;$AE$1,#REF!-Z70,#REF!)</f>
        <v>#REF!</v>
      </c>
      <c r="AD70" s="2" t="e">
        <f t="shared" si="24"/>
        <v>#REF!</v>
      </c>
    </row>
    <row r="71" spans="1:30" x14ac:dyDescent="0.25">
      <c r="A71" s="1">
        <v>40574</v>
      </c>
      <c r="B71" s="3">
        <v>8.6964165945499994E-2</v>
      </c>
      <c r="C71" s="2">
        <f t="shared" si="25"/>
        <v>29.443005012942507</v>
      </c>
      <c r="E71" s="16">
        <f t="shared" si="29"/>
        <v>3.3965441417561137E-2</v>
      </c>
      <c r="F71" s="2">
        <f t="shared" si="26"/>
        <v>63.561699751970963</v>
      </c>
      <c r="H71" s="2">
        <f t="shared" si="22"/>
        <v>1</v>
      </c>
      <c r="J71" s="1">
        <v>40574</v>
      </c>
      <c r="K71" s="3">
        <v>8.9997394059300004E-2</v>
      </c>
      <c r="L71" s="2">
        <f t="shared" si="27"/>
        <v>22.852524363893924</v>
      </c>
      <c r="N71" s="16">
        <f t="shared" si="30"/>
        <v>3.6998669531361147E-2</v>
      </c>
      <c r="O71" s="2">
        <f t="shared" si="28"/>
        <v>49.73894274157486</v>
      </c>
      <c r="R71" s="17">
        <v>40574</v>
      </c>
      <c r="S71" s="18">
        <v>3076.5079999999998</v>
      </c>
      <c r="T71" s="19">
        <f t="shared" si="23"/>
        <v>5.2998724527938856E-2</v>
      </c>
      <c r="U71" s="18">
        <v>14.478300000000001</v>
      </c>
      <c r="X71" s="20" t="s">
        <v>50</v>
      </c>
      <c r="Y71" s="21">
        <v>4610.8599999999997</v>
      </c>
      <c r="Z71" s="22">
        <f t="shared" si="9"/>
        <v>0.10504504582659201</v>
      </c>
      <c r="AA71" s="23">
        <v>37.703000000000003</v>
      </c>
      <c r="AB71" s="23"/>
      <c r="AC71" s="16" t="e">
        <f>IF(AA71&gt;$AE$1,#REF!-Z71,#REF!)</f>
        <v>#REF!</v>
      </c>
      <c r="AD71" s="2" t="e">
        <f t="shared" si="24"/>
        <v>#REF!</v>
      </c>
    </row>
    <row r="72" spans="1:30" x14ac:dyDescent="0.25">
      <c r="A72" s="1">
        <v>40602</v>
      </c>
      <c r="B72" s="3">
        <v>-2.9635528372400001E-2</v>
      </c>
      <c r="C72" s="2">
        <f t="shared" si="25"/>
        <v>32.003491386822226</v>
      </c>
      <c r="E72" s="16">
        <f t="shared" si="29"/>
        <v>-2.9635528372400001E-2</v>
      </c>
      <c r="F72" s="2">
        <f t="shared" si="26"/>
        <v>65.72060094129715</v>
      </c>
      <c r="H72" s="2">
        <f t="shared" si="22"/>
        <v>0</v>
      </c>
      <c r="J72" s="1">
        <v>40602</v>
      </c>
      <c r="K72" s="3">
        <v>2.1737511550400001E-2</v>
      </c>
      <c r="L72" s="2">
        <f t="shared" si="27"/>
        <v>24.909192004321039</v>
      </c>
      <c r="N72" s="16">
        <f t="shared" si="30"/>
        <v>2.1737511550400001E-2</v>
      </c>
      <c r="O72" s="2">
        <f t="shared" si="28"/>
        <v>51.579217446909681</v>
      </c>
      <c r="R72" s="17">
        <v>40602</v>
      </c>
      <c r="S72" s="18">
        <v>3239.5590000000002</v>
      </c>
      <c r="T72" s="19">
        <f t="shared" si="23"/>
        <v>-5.0225972115340856E-3</v>
      </c>
      <c r="U72" s="18">
        <v>14.933999999999999</v>
      </c>
      <c r="X72" s="20" t="s">
        <v>51</v>
      </c>
      <c r="Y72" s="21">
        <v>5095.2079999999996</v>
      </c>
      <c r="Z72" s="22">
        <f t="shared" si="9"/>
        <v>-1.8606894949136442E-2</v>
      </c>
      <c r="AA72" s="23">
        <v>41.704099999999997</v>
      </c>
      <c r="AB72" s="23"/>
      <c r="AC72" s="16" t="e">
        <f>IF(AA72&gt;$AE$1,#REF!-Z72,#REF!)</f>
        <v>#REF!</v>
      </c>
      <c r="AD72" s="2" t="e">
        <f t="shared" si="24"/>
        <v>#REF!</v>
      </c>
    </row>
    <row r="73" spans="1:30" x14ac:dyDescent="0.25">
      <c r="A73" s="1">
        <v>40633</v>
      </c>
      <c r="B73" s="3">
        <v>-8.9695583291399997E-2</v>
      </c>
      <c r="C73" s="2">
        <f t="shared" si="25"/>
        <v>31.055051009812196</v>
      </c>
      <c r="E73" s="16">
        <f t="shared" si="29"/>
        <v>-8.9695583291399997E-2</v>
      </c>
      <c r="F73" s="2">
        <f t="shared" si="26"/>
        <v>63.772936207450158</v>
      </c>
      <c r="H73" s="2">
        <f t="shared" si="22"/>
        <v>0</v>
      </c>
      <c r="J73" s="1">
        <v>40633</v>
      </c>
      <c r="K73" s="3">
        <v>-6.7656762085699998E-2</v>
      </c>
      <c r="L73" s="2">
        <f t="shared" si="27"/>
        <v>25.450655853226095</v>
      </c>
      <c r="N73" s="16">
        <f t="shared" si="30"/>
        <v>-6.7656762085699998E-2</v>
      </c>
      <c r="O73" s="2">
        <f t="shared" si="28"/>
        <v>52.700421281922466</v>
      </c>
      <c r="R73" s="17">
        <v>40633</v>
      </c>
      <c r="S73" s="18">
        <v>3223.288</v>
      </c>
      <c r="T73" s="19">
        <f t="shared" si="23"/>
        <v>-9.4825532189490858E-3</v>
      </c>
      <c r="U73" s="18">
        <v>14.267099999999999</v>
      </c>
      <c r="X73" s="20" t="s">
        <v>52</v>
      </c>
      <c r="Y73" s="21">
        <v>5000.402</v>
      </c>
      <c r="Z73" s="22">
        <f t="shared" si="9"/>
        <v>-3.2704570552527588E-2</v>
      </c>
      <c r="AA73" s="23">
        <v>39.090800000000002</v>
      </c>
      <c r="AB73" s="23"/>
      <c r="AC73" s="16" t="e">
        <f>IF(AA73&gt;$AE$1,#REF!-Z73,#REF!)</f>
        <v>#REF!</v>
      </c>
      <c r="AD73" s="2" t="e">
        <f t="shared" si="24"/>
        <v>#REF!</v>
      </c>
    </row>
    <row r="74" spans="1:30" x14ac:dyDescent="0.25">
      <c r="A74" s="1">
        <v>40662</v>
      </c>
      <c r="B74" s="3">
        <v>-6.5608653588799998E-2</v>
      </c>
      <c r="C74" s="2">
        <f t="shared" si="25"/>
        <v>28.269550095342911</v>
      </c>
      <c r="E74" s="16">
        <f t="shared" si="29"/>
        <v>-5.7328046661092869E-3</v>
      </c>
      <c r="F74" s="2">
        <f t="shared" si="26"/>
        <v>58.052785496117671</v>
      </c>
      <c r="H74" s="2">
        <f t="shared" si="22"/>
        <v>1</v>
      </c>
      <c r="J74" s="1">
        <v>40662</v>
      </c>
      <c r="K74" s="3">
        <v>-6.1214463097000002E-2</v>
      </c>
      <c r="L74" s="2">
        <f t="shared" si="27"/>
        <v>23.728746885239349</v>
      </c>
      <c r="N74" s="16">
        <f t="shared" si="30"/>
        <v>-1.3386141743092911E-3</v>
      </c>
      <c r="O74" s="2">
        <f t="shared" si="28"/>
        <v>49.134881417435274</v>
      </c>
      <c r="R74" s="17">
        <v>40662</v>
      </c>
      <c r="S74" s="18">
        <v>3192.723</v>
      </c>
      <c r="T74" s="19">
        <f t="shared" si="23"/>
        <v>-5.9875848922690711E-2</v>
      </c>
      <c r="U74" s="18">
        <v>14.262700000000001</v>
      </c>
      <c r="X74" s="20" t="s">
        <v>53</v>
      </c>
      <c r="Y74" s="21">
        <v>4836.866</v>
      </c>
      <c r="Z74" s="22">
        <f t="shared" si="9"/>
        <v>-8.1166193150688931E-2</v>
      </c>
      <c r="AA74" s="23">
        <v>37.9208</v>
      </c>
      <c r="AB74" s="23"/>
      <c r="AC74" s="16" t="e">
        <f>IF(AA74&gt;$AE$1,#REF!-Z74,#REF!)</f>
        <v>#REF!</v>
      </c>
      <c r="AD74" s="2" t="e">
        <f t="shared" si="24"/>
        <v>#REF!</v>
      </c>
    </row>
    <row r="75" spans="1:30" x14ac:dyDescent="0.25">
      <c r="A75" s="1">
        <v>40694</v>
      </c>
      <c r="B75" s="3">
        <v>2.08455917102E-2</v>
      </c>
      <c r="C75" s="2">
        <f t="shared" si="25"/>
        <v>26.414822976026329</v>
      </c>
      <c r="E75" s="16">
        <f t="shared" si="29"/>
        <v>6.6752747146150912E-3</v>
      </c>
      <c r="F75" s="2">
        <f t="shared" si="26"/>
        <v>57.71998021654489</v>
      </c>
      <c r="H75" s="2">
        <f t="shared" si="22"/>
        <v>1</v>
      </c>
      <c r="J75" s="1">
        <v>40694</v>
      </c>
      <c r="K75" s="3">
        <v>2.5416660277999999E-2</v>
      </c>
      <c r="L75" s="2">
        <f t="shared" si="27"/>
        <v>22.276204384694811</v>
      </c>
      <c r="N75" s="16">
        <f t="shared" si="30"/>
        <v>1.124634328241509E-2</v>
      </c>
      <c r="O75" s="2">
        <f t="shared" si="28"/>
        <v>49.069108768716887</v>
      </c>
      <c r="R75" s="17">
        <v>40694</v>
      </c>
      <c r="S75" s="18">
        <v>3001.556</v>
      </c>
      <c r="T75" s="19">
        <f t="shared" si="23"/>
        <v>1.4170316995584908E-2</v>
      </c>
      <c r="U75" s="18">
        <v>13.521000000000001</v>
      </c>
      <c r="X75" s="20" t="s">
        <v>54</v>
      </c>
      <c r="Y75" s="21">
        <v>4444.2759999999998</v>
      </c>
      <c r="Z75" s="22">
        <f t="shared" si="9"/>
        <v>3.0388751733690818E-2</v>
      </c>
      <c r="AA75" s="23">
        <v>34.897199999999998</v>
      </c>
      <c r="AB75" s="23"/>
      <c r="AC75" s="16" t="e">
        <f>IF(AA75&gt;$AE$1,#REF!-Z75,#REF!)</f>
        <v>#REF!</v>
      </c>
      <c r="AD75" s="2" t="e">
        <f t="shared" si="24"/>
        <v>#REF!</v>
      </c>
    </row>
    <row r="76" spans="1:30" x14ac:dyDescent="0.25">
      <c r="A76" s="1">
        <v>40724</v>
      </c>
      <c r="B76" s="3">
        <v>7.2293530930900005E-2</v>
      </c>
      <c r="C76" s="2">
        <f t="shared" si="25"/>
        <v>26.965455590881781</v>
      </c>
      <c r="E76" s="16">
        <f t="shared" si="29"/>
        <v>9.5949212482917587E-2</v>
      </c>
      <c r="F76" s="2">
        <f t="shared" si="26"/>
        <v>58.10527694101247</v>
      </c>
      <c r="H76" s="2">
        <f t="shared" si="22"/>
        <v>1</v>
      </c>
      <c r="J76" s="1">
        <v>40724</v>
      </c>
      <c r="K76" s="3">
        <v>4.9446677901399998E-2</v>
      </c>
      <c r="L76" s="2">
        <f t="shared" si="27"/>
        <v>22.842391103823893</v>
      </c>
      <c r="N76" s="16">
        <f t="shared" si="30"/>
        <v>7.3102359453417587E-2</v>
      </c>
      <c r="O76" s="2">
        <f t="shared" si="28"/>
        <v>49.620956810492039</v>
      </c>
      <c r="R76" s="17">
        <v>40724</v>
      </c>
      <c r="S76" s="18">
        <v>3044.0889999999999</v>
      </c>
      <c r="T76" s="19">
        <f t="shared" si="23"/>
        <v>-2.3655681552017582E-2</v>
      </c>
      <c r="U76" s="18">
        <v>12.8788</v>
      </c>
      <c r="X76" s="20" t="s">
        <v>55</v>
      </c>
      <c r="Y76" s="21">
        <v>4579.3320000000003</v>
      </c>
      <c r="Z76" s="22">
        <f t="shared" si="9"/>
        <v>1.0697630134700731E-2</v>
      </c>
      <c r="AA76" s="23">
        <v>34.161499999999997</v>
      </c>
      <c r="AB76" s="23"/>
      <c r="AC76" s="16" t="e">
        <f>IF(AA76&gt;$AE$1,#REF!-Z76,#REF!)</f>
        <v>#REF!</v>
      </c>
      <c r="AD76" s="2" t="e">
        <f t="shared" si="24"/>
        <v>#REF!</v>
      </c>
    </row>
    <row r="77" spans="1:30" x14ac:dyDescent="0.25">
      <c r="A77" s="1">
        <v>40753</v>
      </c>
      <c r="B77" s="3">
        <v>3.87489347858E-2</v>
      </c>
      <c r="C77" s="2">
        <f t="shared" si="25"/>
        <v>28.914883588707006</v>
      </c>
      <c r="E77" s="16">
        <f t="shared" si="29"/>
        <v>8.0908985040184289E-2</v>
      </c>
      <c r="F77" s="2">
        <f t="shared" si="26"/>
        <v>63.680432504604447</v>
      </c>
      <c r="H77" s="2">
        <f t="shared" si="22"/>
        <v>1</v>
      </c>
      <c r="J77" s="1">
        <v>40753</v>
      </c>
      <c r="K77" s="3">
        <v>1.2970672430800001E-2</v>
      </c>
      <c r="L77" s="2">
        <f t="shared" si="27"/>
        <v>23.971871459232478</v>
      </c>
      <c r="N77" s="16">
        <f t="shared" si="30"/>
        <v>5.5130722685184298E-2</v>
      </c>
      <c r="O77" s="2">
        <f t="shared" si="28"/>
        <v>53.248365831675144</v>
      </c>
      <c r="R77" s="17">
        <v>40753</v>
      </c>
      <c r="S77" s="18">
        <v>2972.0790000000002</v>
      </c>
      <c r="T77" s="19">
        <f t="shared" si="23"/>
        <v>-4.2160050254384296E-2</v>
      </c>
      <c r="U77" s="18">
        <v>12.725300000000001</v>
      </c>
      <c r="X77" s="20" t="s">
        <v>56</v>
      </c>
      <c r="Y77" s="21">
        <v>4628.32</v>
      </c>
      <c r="Z77" s="22">
        <f t="shared" si="9"/>
        <v>-4.2733000311128047E-2</v>
      </c>
      <c r="AA77" s="23">
        <v>33.837000000000003</v>
      </c>
      <c r="AB77" s="23"/>
      <c r="AC77" s="16" t="e">
        <f>IF(AA77&gt;$AE$1,#REF!-Z77,#REF!)</f>
        <v>#REF!</v>
      </c>
      <c r="AD77" s="2" t="e">
        <f t="shared" si="24"/>
        <v>#REF!</v>
      </c>
    </row>
    <row r="78" spans="1:30" x14ac:dyDescent="0.25">
      <c r="A78" s="1">
        <v>40786</v>
      </c>
      <c r="B78" s="3">
        <v>-8.2948062675699999E-2</v>
      </c>
      <c r="C78" s="2">
        <f t="shared" si="25"/>
        <v>30.035304527224817</v>
      </c>
      <c r="E78" s="16">
        <f t="shared" si="29"/>
        <v>1.0288988641298555E-2</v>
      </c>
      <c r="F78" s="2">
        <f t="shared" si="26"/>
        <v>68.83275166547196</v>
      </c>
      <c r="H78" s="2">
        <f t="shared" si="22"/>
        <v>1</v>
      </c>
      <c r="J78" s="1">
        <v>40786</v>
      </c>
      <c r="K78" s="3">
        <v>-7.6501151538600001E-2</v>
      </c>
      <c r="L78" s="2">
        <f t="shared" si="27"/>
        <v>24.282802751483427</v>
      </c>
      <c r="N78" s="16">
        <f t="shared" si="30"/>
        <v>1.6735899778398552E-2</v>
      </c>
      <c r="O78" s="2">
        <f t="shared" si="28"/>
        <v>56.183986721780471</v>
      </c>
      <c r="R78" s="17">
        <v>40786</v>
      </c>
      <c r="S78" s="18">
        <v>2846.7759999999998</v>
      </c>
      <c r="T78" s="19">
        <f t="shared" si="23"/>
        <v>-9.3237051316998554E-2</v>
      </c>
      <c r="U78" s="18">
        <v>12.1591</v>
      </c>
      <c r="X78" s="20" t="s">
        <v>57</v>
      </c>
      <c r="Y78" s="21">
        <v>4430.5379999999996</v>
      </c>
      <c r="Z78" s="22">
        <f t="shared" si="9"/>
        <v>-0.12948991747729049</v>
      </c>
      <c r="AA78" s="23">
        <v>32.448300000000003</v>
      </c>
      <c r="AB78" s="23"/>
      <c r="AC78" s="16" t="e">
        <f>IF(AA78&gt;$AE$1,#REF!-Z78,#REF!)</f>
        <v>#REF!</v>
      </c>
      <c r="AD78" s="2" t="e">
        <f t="shared" si="24"/>
        <v>#REF!</v>
      </c>
    </row>
    <row r="79" spans="1:30" x14ac:dyDescent="0.25">
      <c r="A79" s="1">
        <v>40816</v>
      </c>
      <c r="B79" s="3">
        <v>7.0897995269499997E-2</v>
      </c>
      <c r="C79" s="2">
        <f t="shared" si="25"/>
        <v>27.543934204816836</v>
      </c>
      <c r="E79" s="16">
        <f t="shared" si="29"/>
        <v>2.675211971828681E-2</v>
      </c>
      <c r="F79" s="2">
        <f t="shared" si="26"/>
        <v>69.540971065507321</v>
      </c>
      <c r="H79" s="2">
        <f t="shared" si="22"/>
        <v>1</v>
      </c>
      <c r="J79" s="1">
        <v>40816</v>
      </c>
      <c r="K79" s="3">
        <v>5.17155392347E-2</v>
      </c>
      <c r="L79" s="2">
        <f t="shared" si="27"/>
        <v>22.425140378410259</v>
      </c>
      <c r="N79" s="16">
        <f t="shared" si="30"/>
        <v>7.5696636834868131E-3</v>
      </c>
      <c r="O79" s="2">
        <f t="shared" si="28"/>
        <v>57.124276292707066</v>
      </c>
      <c r="R79" s="17">
        <v>40816</v>
      </c>
      <c r="S79" s="18">
        <v>2581.3510000000001</v>
      </c>
      <c r="T79" s="19">
        <f t="shared" si="23"/>
        <v>4.4145875551213187E-2</v>
      </c>
      <c r="U79" s="18">
        <v>10.960800000000001</v>
      </c>
      <c r="X79" s="20" t="s">
        <v>58</v>
      </c>
      <c r="Y79" s="21">
        <v>3856.828</v>
      </c>
      <c r="Z79" s="22">
        <f t="shared" si="9"/>
        <v>3.6956275986380543E-2</v>
      </c>
      <c r="AA79" s="23">
        <v>28.0733</v>
      </c>
      <c r="AB79" s="23"/>
      <c r="AC79" s="16" t="e">
        <f>IF(AA79&gt;$AE$1,#REF!-Z79,#REF!)</f>
        <v>#REF!</v>
      </c>
      <c r="AD79" s="2" t="e">
        <f t="shared" si="24"/>
        <v>#REF!</v>
      </c>
    </row>
    <row r="80" spans="1:30" x14ac:dyDescent="0.25">
      <c r="A80" s="1">
        <v>40847</v>
      </c>
      <c r="B80" s="3">
        <v>1.42773323843E-2</v>
      </c>
      <c r="C80" s="2">
        <f t="shared" si="25"/>
        <v>29.496743921773355</v>
      </c>
      <c r="E80" s="16">
        <f t="shared" si="29"/>
        <v>7.8754959608211703E-2</v>
      </c>
      <c r="F80" s="2">
        <f t="shared" si="26"/>
        <v>71.401339448777691</v>
      </c>
      <c r="H80" s="2">
        <f t="shared" si="22"/>
        <v>1</v>
      </c>
      <c r="J80" s="1">
        <v>40847</v>
      </c>
      <c r="K80" s="3">
        <v>9.6022235378299993E-3</v>
      </c>
      <c r="L80" s="2">
        <f t="shared" si="27"/>
        <v>23.58486860549359</v>
      </c>
      <c r="N80" s="16">
        <f t="shared" si="30"/>
        <v>7.40798507617417E-2</v>
      </c>
      <c r="O80" s="2">
        <f t="shared" si="28"/>
        <v>57.556687852405432</v>
      </c>
      <c r="R80" s="17">
        <v>40847</v>
      </c>
      <c r="S80" s="18">
        <v>2695.3069999999998</v>
      </c>
      <c r="T80" s="19">
        <f t="shared" si="23"/>
        <v>-6.4477627223911704E-2</v>
      </c>
      <c r="U80" s="18">
        <v>11.501099999999999</v>
      </c>
      <c r="X80" s="20" t="s">
        <v>59</v>
      </c>
      <c r="Y80" s="21">
        <v>3999.3620000000001</v>
      </c>
      <c r="Z80" s="22">
        <f t="shared" si="9"/>
        <v>-4.4862155513804472E-2</v>
      </c>
      <c r="AA80" s="23">
        <v>29.211300000000001</v>
      </c>
      <c r="AB80" s="23"/>
      <c r="AC80" s="16" t="e">
        <f>IF(AA80&gt;$AE$1,#REF!-Z80,#REF!)</f>
        <v>#REF!</v>
      </c>
      <c r="AD80" s="2" t="e">
        <f t="shared" si="24"/>
        <v>#REF!</v>
      </c>
    </row>
    <row r="81" spans="1:30" x14ac:dyDescent="0.25">
      <c r="A81" s="1">
        <v>40877</v>
      </c>
      <c r="B81" s="3">
        <v>-0.189678763523</v>
      </c>
      <c r="C81" s="2">
        <f t="shared" si="25"/>
        <v>29.917878738999093</v>
      </c>
      <c r="E81" s="16">
        <f t="shared" si="29"/>
        <v>-0.11996763690096263</v>
      </c>
      <c r="F81" s="2">
        <f t="shared" si="26"/>
        <v>77.024549053038399</v>
      </c>
      <c r="H81" s="2">
        <f t="shared" si="22"/>
        <v>1</v>
      </c>
      <c r="J81" s="1">
        <v>40877</v>
      </c>
      <c r="K81" s="3">
        <v>-0.20806305650199999</v>
      </c>
      <c r="L81" s="2">
        <f t="shared" si="27"/>
        <v>23.811335785953887</v>
      </c>
      <c r="N81" s="16">
        <f t="shared" si="30"/>
        <v>-0.13835192987996262</v>
      </c>
      <c r="O81" s="2">
        <f t="shared" si="28"/>
        <v>61.82047869885178</v>
      </c>
      <c r="R81" s="17">
        <v>40877</v>
      </c>
      <c r="S81" s="18">
        <v>2521.52</v>
      </c>
      <c r="T81" s="19">
        <f t="shared" si="23"/>
        <v>-6.9711126622037378E-2</v>
      </c>
      <c r="U81" s="18">
        <v>10.898199999999999</v>
      </c>
      <c r="X81" s="20" t="s">
        <v>60</v>
      </c>
      <c r="Y81" s="21">
        <v>3819.942</v>
      </c>
      <c r="Z81" s="22">
        <f t="shared" si="9"/>
        <v>-0.14481031387387555</v>
      </c>
      <c r="AA81" s="23">
        <v>27.906600000000001</v>
      </c>
      <c r="AB81" s="23"/>
      <c r="AC81" s="16" t="e">
        <f>IF(AA81&gt;$AE$1,#REF!-Z81,#REF!)</f>
        <v>#REF!</v>
      </c>
      <c r="AD81" s="2" t="e">
        <f t="shared" si="24"/>
        <v>#REF!</v>
      </c>
    </row>
    <row r="82" spans="1:30" x14ac:dyDescent="0.25">
      <c r="A82" s="1">
        <v>40907</v>
      </c>
      <c r="B82" s="3">
        <v>-3.1599186779799997E-2</v>
      </c>
      <c r="C82" s="2">
        <f t="shared" si="25"/>
        <v>24.243092492554695</v>
      </c>
      <c r="D82" s="3">
        <f t="shared" ref="D82" si="35">C82/C70-1</f>
        <v>-0.25214473112538138</v>
      </c>
      <c r="E82" s="16">
        <f t="shared" si="29"/>
        <v>-8.2123924794466507E-2</v>
      </c>
      <c r="F82" s="2">
        <f t="shared" si="26"/>
        <v>67.784095919783113</v>
      </c>
      <c r="G82" s="3">
        <f t="shared" ref="G82" si="36">F82/F70-1</f>
        <v>-1.3758394061572976E-2</v>
      </c>
      <c r="H82" s="2">
        <f t="shared" si="22"/>
        <v>1</v>
      </c>
      <c r="J82" s="1">
        <v>40907</v>
      </c>
      <c r="K82" s="3">
        <v>-2.0285198467700001E-2</v>
      </c>
      <c r="L82" s="2">
        <f t="shared" si="27"/>
        <v>18.857076482932868</v>
      </c>
      <c r="M82" s="3">
        <f t="shared" ref="M82" si="37">L82/L70-1</f>
        <v>-0.21963379811433814</v>
      </c>
      <c r="N82" s="16">
        <f t="shared" si="30"/>
        <v>-7.0809936482366498E-2</v>
      </c>
      <c r="O82" s="2">
        <f t="shared" si="28"/>
        <v>53.26749616476252</v>
      </c>
      <c r="P82" s="3">
        <f t="shared" ref="P82" si="38">O82/O70-1</f>
        <v>3.0518054881750967E-2</v>
      </c>
      <c r="R82" s="17">
        <v>40907</v>
      </c>
      <c r="S82" s="18">
        <v>2345.7420000000002</v>
      </c>
      <c r="T82" s="19">
        <f t="shared" si="23"/>
        <v>5.0524738014666504E-2</v>
      </c>
      <c r="U82" s="18">
        <v>10.408899999999999</v>
      </c>
      <c r="X82" s="20" t="s">
        <v>61</v>
      </c>
      <c r="Y82" s="21">
        <v>3266.7750000000001</v>
      </c>
      <c r="Z82" s="22">
        <f t="shared" si="9"/>
        <v>8.4851267687551333E-3</v>
      </c>
      <c r="AA82" s="23">
        <v>23.812100000000001</v>
      </c>
      <c r="AB82" s="23"/>
      <c r="AC82" s="16" t="e">
        <f>IF(AA82&gt;$AE$1,#REF!-Z82,#REF!)</f>
        <v>#REF!</v>
      </c>
      <c r="AD82" s="2" t="e">
        <f t="shared" si="24"/>
        <v>#REF!</v>
      </c>
    </row>
    <row r="83" spans="1:30" x14ac:dyDescent="0.25">
      <c r="A83" s="1">
        <v>40939</v>
      </c>
      <c r="B83" s="3">
        <v>0.18252186807000001</v>
      </c>
      <c r="C83" s="2">
        <f t="shared" si="25"/>
        <v>23.477030484762491</v>
      </c>
      <c r="E83" s="16">
        <f t="shared" si="29"/>
        <v>0.11358311972364052</v>
      </c>
      <c r="F83" s="2">
        <f t="shared" si="26"/>
        <v>62.217399924205942</v>
      </c>
      <c r="H83" s="2">
        <f t="shared" si="22"/>
        <v>1</v>
      </c>
      <c r="J83" s="1">
        <v>40939</v>
      </c>
      <c r="K83" s="3">
        <v>0.14503103004599999</v>
      </c>
      <c r="L83" s="2">
        <f t="shared" si="27"/>
        <v>18.474556943955974</v>
      </c>
      <c r="N83" s="16">
        <f t="shared" si="30"/>
        <v>7.6092281699640496E-2</v>
      </c>
      <c r="O83" s="2">
        <f t="shared" si="28"/>
        <v>49.495628144760985</v>
      </c>
      <c r="R83" s="17">
        <v>40939</v>
      </c>
      <c r="S83" s="18">
        <v>2464.2600000000002</v>
      </c>
      <c r="T83" s="19">
        <f t="shared" si="23"/>
        <v>6.8938748346359491E-2</v>
      </c>
      <c r="U83" s="18">
        <v>11.0784</v>
      </c>
      <c r="X83" s="20" t="s">
        <v>62</v>
      </c>
      <c r="Y83" s="21">
        <v>3294.4940000000001</v>
      </c>
      <c r="Z83" s="22">
        <f t="shared" si="9"/>
        <v>0.12191553543579063</v>
      </c>
      <c r="AA83" s="23">
        <v>24.996200000000002</v>
      </c>
      <c r="AB83" s="23"/>
      <c r="AC83" s="16" t="e">
        <f>IF(AA83&gt;$AE$1,#REF!-Z83,#REF!)</f>
        <v>#REF!</v>
      </c>
      <c r="AD83" s="2" t="e">
        <f t="shared" si="24"/>
        <v>#REF!</v>
      </c>
    </row>
    <row r="84" spans="1:30" x14ac:dyDescent="0.25">
      <c r="A84" s="1">
        <v>40968</v>
      </c>
      <c r="B84" s="3">
        <v>-8.0706168842099996E-2</v>
      </c>
      <c r="C84" s="2">
        <f t="shared" si="25"/>
        <v>27.76210194557768</v>
      </c>
      <c r="E84" s="16">
        <f t="shared" si="29"/>
        <v>-8.0706168842099996E-2</v>
      </c>
      <c r="F84" s="2">
        <f t="shared" si="26"/>
        <v>69.284246308690655</v>
      </c>
      <c r="H84" s="2">
        <f t="shared" si="22"/>
        <v>0</v>
      </c>
      <c r="J84" s="1">
        <v>40968</v>
      </c>
      <c r="K84" s="3">
        <v>-3.5336582959400002E-2</v>
      </c>
      <c r="L84" s="2">
        <f t="shared" si="27"/>
        <v>21.153940967181391</v>
      </c>
      <c r="N84" s="16">
        <f t="shared" si="30"/>
        <v>-3.5336582959400002E-2</v>
      </c>
      <c r="O84" s="2">
        <f t="shared" si="28"/>
        <v>53.261863424452798</v>
      </c>
      <c r="R84" s="17">
        <v>40968</v>
      </c>
      <c r="S84" s="18">
        <v>2634.143</v>
      </c>
      <c r="T84" s="19">
        <f t="shared" si="23"/>
        <v>-6.8046419651476842E-2</v>
      </c>
      <c r="U84" s="18">
        <v>11.6332</v>
      </c>
      <c r="X84" s="20" t="s">
        <v>63</v>
      </c>
      <c r="Y84" s="21">
        <v>3696.1439999999998</v>
      </c>
      <c r="Z84" s="22">
        <f t="shared" si="9"/>
        <v>-7.5561991091256067E-2</v>
      </c>
      <c r="AA84" s="23">
        <v>28.008400000000002</v>
      </c>
      <c r="AB84" s="23"/>
      <c r="AC84" s="16" t="e">
        <f>IF(AA84&gt;$AE$1,#REF!-Z84,#REF!)</f>
        <v>#REF!</v>
      </c>
      <c r="AD84" s="2" t="e">
        <f t="shared" si="24"/>
        <v>#REF!</v>
      </c>
    </row>
    <row r="85" spans="1:30" x14ac:dyDescent="0.25">
      <c r="A85" s="1">
        <v>40998</v>
      </c>
      <c r="B85" s="3">
        <v>-5.6967544285199999E-3</v>
      </c>
      <c r="C85" s="2">
        <f t="shared" si="25"/>
        <v>25.521529058546292</v>
      </c>
      <c r="E85" s="16">
        <f t="shared" si="29"/>
        <v>-5.6967544285199999E-3</v>
      </c>
      <c r="F85" s="2">
        <f t="shared" si="26"/>
        <v>63.69258022800382</v>
      </c>
      <c r="H85" s="2">
        <f t="shared" si="22"/>
        <v>0</v>
      </c>
      <c r="J85" s="1">
        <v>40998</v>
      </c>
      <c r="K85" s="3">
        <v>-4.8851699512600004E-3</v>
      </c>
      <c r="L85" s="2">
        <f t="shared" si="27"/>
        <v>20.406432977276335</v>
      </c>
      <c r="N85" s="16">
        <f t="shared" si="30"/>
        <v>-4.8851699512600004E-3</v>
      </c>
      <c r="O85" s="2">
        <f t="shared" si="28"/>
        <v>51.379771168982387</v>
      </c>
      <c r="R85" s="17">
        <v>40998</v>
      </c>
      <c r="S85" s="18">
        <v>2454.8989999999999</v>
      </c>
      <c r="T85" s="19">
        <f t="shared" si="23"/>
        <v>6.9761729504961512E-2</v>
      </c>
      <c r="U85" s="18">
        <v>10.924200000000001</v>
      </c>
      <c r="X85" s="20" t="s">
        <v>64</v>
      </c>
      <c r="Y85" s="21">
        <v>3416.8560000000002</v>
      </c>
      <c r="Z85" s="22">
        <f t="shared" si="9"/>
        <v>7.251754244252602E-2</v>
      </c>
      <c r="AA85" s="23">
        <v>26.003599999999999</v>
      </c>
      <c r="AB85" s="23"/>
      <c r="AC85" s="16" t="e">
        <f>IF(AA85&gt;$AE$1,#REF!-Z85,#REF!)</f>
        <v>#REF!</v>
      </c>
      <c r="AD85" s="2" t="e">
        <f t="shared" si="24"/>
        <v>#REF!</v>
      </c>
    </row>
    <row r="86" spans="1:30" x14ac:dyDescent="0.25">
      <c r="A86" s="1">
        <v>41026</v>
      </c>
      <c r="B86" s="3">
        <v>3.01343576253E-2</v>
      </c>
      <c r="C86" s="2">
        <f t="shared" si="25"/>
        <v>25.376139174859418</v>
      </c>
      <c r="E86" s="16">
        <f t="shared" si="29"/>
        <v>3.01343576253E-2</v>
      </c>
      <c r="F86" s="2">
        <f t="shared" si="26"/>
        <v>63.32973923952607</v>
      </c>
      <c r="H86" s="2">
        <f t="shared" si="22"/>
        <v>0</v>
      </c>
      <c r="J86" s="1">
        <v>41026</v>
      </c>
      <c r="K86" s="3">
        <v>3.3763928697300001E-2</v>
      </c>
      <c r="L86" s="2">
        <f t="shared" si="27"/>
        <v>20.306744084083345</v>
      </c>
      <c r="N86" s="16">
        <f t="shared" si="30"/>
        <v>3.3763928697300001E-2</v>
      </c>
      <c r="O86" s="2">
        <f t="shared" si="28"/>
        <v>51.12877225476506</v>
      </c>
      <c r="R86" s="17">
        <v>41026</v>
      </c>
      <c r="S86" s="18">
        <v>2626.1570000000002</v>
      </c>
      <c r="T86" s="19">
        <f t="shared" si="23"/>
        <v>2.2409170510369059E-3</v>
      </c>
      <c r="U86" s="18">
        <v>11.390700000000001</v>
      </c>
      <c r="X86" s="20" t="s">
        <v>65</v>
      </c>
      <c r="Y86" s="21">
        <v>3664.6379999999999</v>
      </c>
      <c r="Z86" s="22">
        <f t="shared" si="9"/>
        <v>2.4273884623801839E-2</v>
      </c>
      <c r="AA86" s="23">
        <v>30.4206</v>
      </c>
      <c r="AB86" s="23"/>
      <c r="AC86" s="16" t="e">
        <f>IF(AA86&gt;$AE$1,#REF!-Z86,#REF!)</f>
        <v>#REF!</v>
      </c>
      <c r="AD86" s="2" t="e">
        <f t="shared" si="24"/>
        <v>#REF!</v>
      </c>
    </row>
    <row r="87" spans="1:30" x14ac:dyDescent="0.25">
      <c r="A87" s="1">
        <v>41060</v>
      </c>
      <c r="B87" s="3">
        <v>2.3719128924599999E-3</v>
      </c>
      <c r="C87" s="2">
        <f t="shared" si="25"/>
        <v>26.140832827904013</v>
      </c>
      <c r="E87" s="16">
        <f t="shared" si="29"/>
        <v>2.3719128924599999E-3</v>
      </c>
      <c r="F87" s="2">
        <f t="shared" si="26"/>
        <v>65.238140250086943</v>
      </c>
      <c r="H87" s="2">
        <f t="shared" si="22"/>
        <v>0</v>
      </c>
      <c r="J87" s="1">
        <v>41060</v>
      </c>
      <c r="K87" s="3">
        <v>-1.4701028927100001E-2</v>
      </c>
      <c r="L87" s="2">
        <f t="shared" si="27"/>
        <v>20.992379543412653</v>
      </c>
      <c r="N87" s="16">
        <f t="shared" si="30"/>
        <v>-1.4701028927100001E-2</v>
      </c>
      <c r="O87" s="2">
        <f t="shared" si="28"/>
        <v>52.855080475555432</v>
      </c>
      <c r="R87" s="17">
        <v>41060</v>
      </c>
      <c r="S87" s="18">
        <v>2632.0419999999999</v>
      </c>
      <c r="T87" s="19">
        <f t="shared" si="23"/>
        <v>-6.4752006236982518E-2</v>
      </c>
      <c r="U87" s="18">
        <v>11.209899999999999</v>
      </c>
      <c r="X87" s="20" t="s">
        <v>66</v>
      </c>
      <c r="Y87" s="21">
        <v>3753.5929999999998</v>
      </c>
      <c r="Z87" s="22">
        <f t="shared" ref="Z87:Z125" si="39">(Y88-Y87)/Y87</f>
        <v>-7.5295323707178619E-2</v>
      </c>
      <c r="AA87" s="23">
        <v>31.2135</v>
      </c>
      <c r="AB87" s="23"/>
      <c r="AC87" s="16" t="e">
        <f>IF(AA87&gt;$AE$1,#REF!-Z87,#REF!)</f>
        <v>#REF!</v>
      </c>
      <c r="AD87" s="2" t="e">
        <f t="shared" si="24"/>
        <v>#REF!</v>
      </c>
    </row>
    <row r="88" spans="1:30" x14ac:dyDescent="0.25">
      <c r="A88" s="1">
        <v>41089</v>
      </c>
      <c r="B88" s="3">
        <v>-0.108882917844</v>
      </c>
      <c r="C88" s="2">
        <f t="shared" si="25"/>
        <v>26.202836606308161</v>
      </c>
      <c r="E88" s="16">
        <f t="shared" si="29"/>
        <v>-5.6604167171676323E-2</v>
      </c>
      <c r="F88" s="2">
        <f t="shared" si="26"/>
        <v>65.392879436026234</v>
      </c>
      <c r="H88" s="2">
        <f t="shared" si="22"/>
        <v>1</v>
      </c>
      <c r="J88" s="1">
        <v>41089</v>
      </c>
      <c r="K88" s="3">
        <v>-8.1309863078199998E-2</v>
      </c>
      <c r="L88" s="2">
        <f t="shared" si="27"/>
        <v>20.683769964496282</v>
      </c>
      <c r="N88" s="16">
        <f t="shared" si="30"/>
        <v>-2.9031112405876316E-2</v>
      </c>
      <c r="O88" s="2">
        <f t="shared" si="28"/>
        <v>52.078056408540093</v>
      </c>
      <c r="R88" s="17">
        <v>41089</v>
      </c>
      <c r="S88" s="18">
        <v>2461.6120000000001</v>
      </c>
      <c r="T88" s="19">
        <f t="shared" si="23"/>
        <v>-5.2278750672323682E-2</v>
      </c>
      <c r="U88" s="18">
        <v>10.459899999999999</v>
      </c>
      <c r="X88" s="20" t="s">
        <v>67</v>
      </c>
      <c r="Y88" s="21">
        <v>3470.9650000000001</v>
      </c>
      <c r="Z88" s="22">
        <f t="shared" si="39"/>
        <v>-8.9823147165125586E-2</v>
      </c>
      <c r="AA88" s="23">
        <v>27.655799999999999</v>
      </c>
      <c r="AB88" s="23"/>
      <c r="AC88" s="16" t="e">
        <f>IF(AA88&gt;$AE$1,#REF!-Z88,#REF!)</f>
        <v>#REF!</v>
      </c>
      <c r="AD88" s="2" t="e">
        <f t="shared" si="24"/>
        <v>#REF!</v>
      </c>
    </row>
    <row r="89" spans="1:30" x14ac:dyDescent="0.25">
      <c r="A89" s="1">
        <v>41121</v>
      </c>
      <c r="B89" s="3">
        <v>7.4665078476100002E-2</v>
      </c>
      <c r="C89" s="2">
        <f t="shared" si="25"/>
        <v>23.34979530082375</v>
      </c>
      <c r="E89" s="16">
        <f t="shared" si="29"/>
        <v>0.12955504050654937</v>
      </c>
      <c r="F89" s="2">
        <f t="shared" si="26"/>
        <v>61.691369956592126</v>
      </c>
      <c r="H89" s="2">
        <f t="shared" si="22"/>
        <v>1</v>
      </c>
      <c r="J89" s="1">
        <v>41121</v>
      </c>
      <c r="K89" s="3">
        <v>8.4007731061699994E-2</v>
      </c>
      <c r="L89" s="2">
        <f t="shared" si="27"/>
        <v>19.001975460742102</v>
      </c>
      <c r="N89" s="16">
        <f t="shared" si="30"/>
        <v>0.13889769309214939</v>
      </c>
      <c r="O89" s="2">
        <f t="shared" si="28"/>
        <v>50.566172499064201</v>
      </c>
      <c r="R89" s="17">
        <v>41121</v>
      </c>
      <c r="S89" s="18">
        <v>2332.922</v>
      </c>
      <c r="T89" s="19">
        <f t="shared" si="23"/>
        <v>-5.488996203044938E-2</v>
      </c>
      <c r="U89" s="18">
        <v>10.173999999999999</v>
      </c>
      <c r="X89" s="20" t="s">
        <v>68</v>
      </c>
      <c r="Y89" s="21">
        <v>3159.192</v>
      </c>
      <c r="Z89" s="22">
        <f t="shared" si="39"/>
        <v>-6.2332393852605377E-3</v>
      </c>
      <c r="AA89" s="23">
        <v>27.930299999999999</v>
      </c>
      <c r="AB89" s="23"/>
      <c r="AC89" s="16" t="e">
        <f>IF(AA89&gt;$AE$1,#REF!-Z89,#REF!)</f>
        <v>#REF!</v>
      </c>
      <c r="AD89" s="2" t="e">
        <f t="shared" si="24"/>
        <v>#REF!</v>
      </c>
    </row>
    <row r="90" spans="1:30" x14ac:dyDescent="0.25">
      <c r="A90" s="1">
        <v>41152</v>
      </c>
      <c r="B90" s="3">
        <v>7.79176287743E-3</v>
      </c>
      <c r="C90" s="2">
        <f t="shared" si="25"/>
        <v>25.093209599360627</v>
      </c>
      <c r="E90" s="16">
        <f t="shared" si="29"/>
        <v>-3.2227866415570849E-2</v>
      </c>
      <c r="F90" s="2">
        <f t="shared" si="26"/>
        <v>69.683797890222934</v>
      </c>
      <c r="H90" s="2">
        <f t="shared" si="22"/>
        <v>1</v>
      </c>
      <c r="J90" s="1">
        <v>41152</v>
      </c>
      <c r="K90" s="3">
        <v>1.13730757898E-2</v>
      </c>
      <c r="L90" s="2">
        <f t="shared" si="27"/>
        <v>20.598288304889149</v>
      </c>
      <c r="N90" s="16">
        <f t="shared" si="30"/>
        <v>-2.8646553503200847E-2</v>
      </c>
      <c r="O90" s="2">
        <f t="shared" si="28"/>
        <v>57.589697207683912</v>
      </c>
      <c r="R90" s="17">
        <v>41152</v>
      </c>
      <c r="S90" s="18">
        <v>2204.8679999999999</v>
      </c>
      <c r="T90" s="19">
        <f t="shared" si="23"/>
        <v>4.0019629293000847E-2</v>
      </c>
      <c r="U90" s="18">
        <v>9.8320000000000007</v>
      </c>
      <c r="X90" s="20" t="s">
        <v>69</v>
      </c>
      <c r="Y90" s="21">
        <v>3139.5</v>
      </c>
      <c r="Z90" s="22">
        <f t="shared" si="39"/>
        <v>1.9191591017677961E-2</v>
      </c>
      <c r="AA90" s="23">
        <v>27.693300000000001</v>
      </c>
      <c r="AB90" s="23"/>
      <c r="AC90" s="16" t="e">
        <f>IF(AA90&gt;$AE$1,#REF!-Z90,#REF!)</f>
        <v>#REF!</v>
      </c>
      <c r="AD90" s="2" t="e">
        <f t="shared" si="24"/>
        <v>#REF!</v>
      </c>
    </row>
    <row r="91" spans="1:30" x14ac:dyDescent="0.25">
      <c r="A91" s="1">
        <v>41180</v>
      </c>
      <c r="B91" s="3">
        <v>1.14159094965E-3</v>
      </c>
      <c r="C91" s="2">
        <f t="shared" si="25"/>
        <v>25.288729938392496</v>
      </c>
      <c r="E91" s="16">
        <f t="shared" si="29"/>
        <v>1.7837722746435639E-2</v>
      </c>
      <c r="F91" s="2">
        <f t="shared" si="26"/>
        <v>67.438037760487191</v>
      </c>
      <c r="H91" s="2">
        <f t="shared" si="22"/>
        <v>1</v>
      </c>
      <c r="J91" s="1">
        <v>41180</v>
      </c>
      <c r="K91" s="3">
        <v>2.4746945841300001E-2</v>
      </c>
      <c r="L91" s="2">
        <f t="shared" si="27"/>
        <v>20.832554198920807</v>
      </c>
      <c r="N91" s="16">
        <f t="shared" si="30"/>
        <v>4.1443077638085642E-2</v>
      </c>
      <c r="O91" s="2">
        <f t="shared" si="28"/>
        <v>55.939950865390855</v>
      </c>
      <c r="R91" s="17">
        <v>41180</v>
      </c>
      <c r="S91" s="18">
        <v>2293.1060000000002</v>
      </c>
      <c r="T91" s="19">
        <f t="shared" si="23"/>
        <v>-1.669613179678564E-2</v>
      </c>
      <c r="U91" s="18">
        <v>10.0556</v>
      </c>
      <c r="X91" s="20" t="s">
        <v>70</v>
      </c>
      <c r="Y91" s="21">
        <v>3199.752</v>
      </c>
      <c r="Z91" s="22">
        <f t="shared" si="39"/>
        <v>-9.8929542039507268E-3</v>
      </c>
      <c r="AA91" s="23">
        <v>28.246300000000002</v>
      </c>
      <c r="AB91" s="23"/>
      <c r="AC91" s="16" t="e">
        <f>IF(AA91&gt;$AE$1,#REF!-Z91,#REF!)</f>
        <v>#REF!</v>
      </c>
      <c r="AD91" s="2" t="e">
        <f t="shared" si="24"/>
        <v>#REF!</v>
      </c>
    </row>
    <row r="92" spans="1:30" x14ac:dyDescent="0.25">
      <c r="A92" s="1">
        <v>41213</v>
      </c>
      <c r="B92" s="3">
        <v>-0.111933421432</v>
      </c>
      <c r="C92" s="2">
        <f t="shared" si="25"/>
        <v>25.317599323618307</v>
      </c>
      <c r="E92" s="16">
        <f t="shared" si="29"/>
        <v>-0.111933421432</v>
      </c>
      <c r="F92" s="2">
        <f t="shared" si="26"/>
        <v>68.640978780622419</v>
      </c>
      <c r="H92" s="2">
        <f t="shared" si="22"/>
        <v>0</v>
      </c>
      <c r="J92" s="1">
        <v>41213</v>
      </c>
      <c r="K92" s="3">
        <v>-0.10473718703</v>
      </c>
      <c r="L92" s="2">
        <f t="shared" si="27"/>
        <v>21.348096289417448</v>
      </c>
      <c r="N92" s="16">
        <f t="shared" si="30"/>
        <v>-0.10473718703</v>
      </c>
      <c r="O92" s="2">
        <f t="shared" si="28"/>
        <v>58.258274592175944</v>
      </c>
      <c r="R92" s="17">
        <v>41213</v>
      </c>
      <c r="S92" s="18">
        <v>2254.8200000000002</v>
      </c>
      <c r="T92" s="19">
        <f t="shared" si="23"/>
        <v>-5.1072369413079577E-2</v>
      </c>
      <c r="U92" s="18">
        <v>9.9703999999999997</v>
      </c>
      <c r="X92" s="20" t="s">
        <v>71</v>
      </c>
      <c r="Y92" s="21">
        <v>3168.0970000000002</v>
      </c>
      <c r="Z92" s="22">
        <f t="shared" si="39"/>
        <v>-0.11094136322214894</v>
      </c>
      <c r="AA92" s="23">
        <v>30.7605</v>
      </c>
      <c r="AB92" s="23"/>
      <c r="AC92" s="16" t="e">
        <f>IF(AA92&gt;$AE$1,#REF!-Z92,#REF!)</f>
        <v>#REF!</v>
      </c>
      <c r="AD92" s="2" t="e">
        <f t="shared" si="24"/>
        <v>#REF!</v>
      </c>
    </row>
    <row r="93" spans="1:30" x14ac:dyDescent="0.25">
      <c r="A93" s="1">
        <v>41243</v>
      </c>
      <c r="B93" s="3">
        <v>0.22046150578900001</v>
      </c>
      <c r="C93" s="2">
        <f t="shared" si="25"/>
        <v>22.48371380888122</v>
      </c>
      <c r="E93" s="16">
        <f t="shared" si="29"/>
        <v>4.1325184661494124E-2</v>
      </c>
      <c r="F93" s="2">
        <f t="shared" si="26"/>
        <v>60.957759175266041</v>
      </c>
      <c r="H93" s="2">
        <f t="shared" si="22"/>
        <v>1</v>
      </c>
      <c r="J93" s="1">
        <v>41243</v>
      </c>
      <c r="K93" s="3">
        <v>0.165012612428</v>
      </c>
      <c r="L93" s="2">
        <f t="shared" si="27"/>
        <v>19.112156735618285</v>
      </c>
      <c r="N93" s="16">
        <f t="shared" si="30"/>
        <v>-1.4123708699505882E-2</v>
      </c>
      <c r="O93" s="2">
        <f t="shared" si="28"/>
        <v>52.156466790170114</v>
      </c>
      <c r="R93" s="17">
        <v>41243</v>
      </c>
      <c r="S93" s="18">
        <v>2139.6610000000001</v>
      </c>
      <c r="T93" s="19">
        <f t="shared" si="23"/>
        <v>0.17913632112750588</v>
      </c>
      <c r="U93" s="18">
        <v>9.6507000000000005</v>
      </c>
      <c r="X93" s="20" t="s">
        <v>72</v>
      </c>
      <c r="Y93" s="21">
        <v>2816.6239999999998</v>
      </c>
      <c r="Z93" s="22">
        <f t="shared" si="39"/>
        <v>0.16304483665551397</v>
      </c>
      <c r="AA93" s="23">
        <v>27.391100000000002</v>
      </c>
      <c r="AB93" s="23"/>
      <c r="AC93" s="16" t="e">
        <f>IF(AA93&gt;$AE$1,#REF!-Z93,#REF!)</f>
        <v>#REF!</v>
      </c>
      <c r="AD93" s="2" t="e">
        <f t="shared" si="24"/>
        <v>#REF!</v>
      </c>
    </row>
    <row r="94" spans="1:30" x14ac:dyDescent="0.25">
      <c r="A94" s="1">
        <v>41274</v>
      </c>
      <c r="B94" s="3">
        <v>6.3176682964699998E-2</v>
      </c>
      <c r="C94" s="2">
        <f t="shared" si="25"/>
        <v>27.440507210916106</v>
      </c>
      <c r="D94" s="3">
        <f t="shared" ref="D94" si="40">C94/C82-1</f>
        <v>0.13188972155030854</v>
      </c>
      <c r="E94" s="16">
        <f t="shared" si="29"/>
        <v>6.3176682964699998E-2</v>
      </c>
      <c r="F94" s="2">
        <f t="shared" si="26"/>
        <v>63.476849829734803</v>
      </c>
      <c r="G94" s="3">
        <f t="shared" ref="G94" si="41">F94/F82-1</f>
        <v>-6.3543609036927795E-2</v>
      </c>
      <c r="H94" s="2">
        <f t="shared" si="22"/>
        <v>0</v>
      </c>
      <c r="J94" s="1">
        <v>41274</v>
      </c>
      <c r="K94" s="3">
        <v>8.77777109769E-2</v>
      </c>
      <c r="L94" s="2">
        <f t="shared" si="27"/>
        <v>22.265903647696057</v>
      </c>
      <c r="M94" s="3">
        <f t="shared" ref="M94" si="42">L94/L82-1</f>
        <v>0.18077177381384879</v>
      </c>
      <c r="N94" s="16">
        <f t="shared" si="30"/>
        <v>8.77777109769E-2</v>
      </c>
      <c r="O94" s="2">
        <f t="shared" si="28"/>
        <v>51.4198240464303</v>
      </c>
      <c r="P94" s="3">
        <f t="shared" ref="P94" si="43">O94/O82-1</f>
        <v>-3.4686671072677311E-2</v>
      </c>
      <c r="R94" s="17">
        <v>41274</v>
      </c>
      <c r="S94" s="18">
        <v>2522.9520000000002</v>
      </c>
      <c r="T94" s="19">
        <f t="shared" si="23"/>
        <v>6.4975473175866938E-2</v>
      </c>
      <c r="U94" s="18">
        <v>10.8355</v>
      </c>
      <c r="X94" s="20" t="s">
        <v>73</v>
      </c>
      <c r="Y94" s="21">
        <v>3275.86</v>
      </c>
      <c r="Z94" s="22">
        <f t="shared" si="39"/>
        <v>6.2205955077445245E-2</v>
      </c>
      <c r="AA94" s="23">
        <v>32.873199999999997</v>
      </c>
      <c r="AB94" s="23"/>
      <c r="AC94" s="16" t="e">
        <f>IF(AA94&gt;$AE$1,#REF!-Z94,#REF!)</f>
        <v>#REF!</v>
      </c>
      <c r="AD94" s="2" t="e">
        <f t="shared" si="24"/>
        <v>#REF!</v>
      </c>
    </row>
    <row r="95" spans="1:30" x14ac:dyDescent="0.25">
      <c r="A95" s="1">
        <v>41305</v>
      </c>
      <c r="B95" s="3">
        <v>6.24826554907E-2</v>
      </c>
      <c r="C95" s="2">
        <f t="shared" si="25"/>
        <v>29.174107435370718</v>
      </c>
      <c r="E95" s="16">
        <f t="shared" si="29"/>
        <v>6.24826554907E-2</v>
      </c>
      <c r="F95" s="2">
        <f t="shared" si="26"/>
        <v>67.487106647025826</v>
      </c>
      <c r="H95" s="2">
        <f t="shared" si="22"/>
        <v>0</v>
      </c>
      <c r="J95" s="1">
        <v>41305</v>
      </c>
      <c r="K95" s="3">
        <v>4.8549394726300002E-2</v>
      </c>
      <c r="L95" s="2">
        <f t="shared" si="27"/>
        <v>24.220353702723024</v>
      </c>
      <c r="N95" s="16">
        <f t="shared" si="30"/>
        <v>4.8549394726300002E-2</v>
      </c>
      <c r="O95" s="2">
        <f t="shared" si="28"/>
        <v>55.933338500060913</v>
      </c>
      <c r="R95" s="17">
        <v>41305</v>
      </c>
      <c r="S95" s="18">
        <v>2686.8820000000001</v>
      </c>
      <c r="T95" s="19">
        <f t="shared" si="23"/>
        <v>-5.0448810182210924E-3</v>
      </c>
      <c r="U95" s="18">
        <v>11.3322</v>
      </c>
      <c r="X95" s="20" t="s">
        <v>74</v>
      </c>
      <c r="Y95" s="21">
        <v>3479.6379999999999</v>
      </c>
      <c r="Z95" s="22">
        <f t="shared" si="39"/>
        <v>3.6946659393879519E-2</v>
      </c>
      <c r="AA95" s="23">
        <v>31.538599999999999</v>
      </c>
      <c r="AB95" s="23"/>
      <c r="AC95" s="16" t="e">
        <f>IF(AA95&gt;$AE$1,#REF!-Z95,#REF!)</f>
        <v>#REF!</v>
      </c>
      <c r="AD95" s="2" t="e">
        <f t="shared" si="24"/>
        <v>#REF!</v>
      </c>
    </row>
    <row r="96" spans="1:30" x14ac:dyDescent="0.25">
      <c r="A96" s="1">
        <v>41333</v>
      </c>
      <c r="B96" s="3">
        <v>-5.3954077475299997E-2</v>
      </c>
      <c r="C96" s="2">
        <f t="shared" si="25"/>
        <v>30.996983139503659</v>
      </c>
      <c r="E96" s="16">
        <f t="shared" si="29"/>
        <v>-5.3954077475299997E-2</v>
      </c>
      <c r="F96" s="2">
        <f t="shared" si="26"/>
        <v>71.703880281716081</v>
      </c>
      <c r="H96" s="2">
        <f t="shared" si="22"/>
        <v>0</v>
      </c>
      <c r="J96" s="1">
        <v>41333</v>
      </c>
      <c r="K96" s="3">
        <v>-3.3735932455500002E-2</v>
      </c>
      <c r="L96" s="2">
        <f t="shared" si="27"/>
        <v>25.396237215047126</v>
      </c>
      <c r="N96" s="16">
        <f t="shared" si="30"/>
        <v>-3.3735932455500002E-2</v>
      </c>
      <c r="O96" s="2">
        <f t="shared" si="28"/>
        <v>58.648868229260124</v>
      </c>
      <c r="R96" s="17">
        <v>41333</v>
      </c>
      <c r="S96" s="18">
        <v>2673.3270000000002</v>
      </c>
      <c r="T96" s="19">
        <f t="shared" si="23"/>
        <v>-6.6674970925741595E-2</v>
      </c>
      <c r="U96" s="18">
        <v>11.1357</v>
      </c>
      <c r="X96" s="20" t="s">
        <v>75</v>
      </c>
      <c r="Y96" s="21">
        <v>3608.1990000000001</v>
      </c>
      <c r="Z96" s="22">
        <f t="shared" si="39"/>
        <v>-4.4596764202861378E-2</v>
      </c>
      <c r="AA96" s="23">
        <v>32.747300000000003</v>
      </c>
      <c r="AB96" s="23"/>
      <c r="AC96" s="16" t="e">
        <f>IF(AA96&gt;$AE$1,#REF!-Z96,#REF!)</f>
        <v>#REF!</v>
      </c>
      <c r="AD96" s="2" t="e">
        <f t="shared" si="24"/>
        <v>#REF!</v>
      </c>
    </row>
    <row r="97" spans="1:30" x14ac:dyDescent="0.25">
      <c r="A97" s="1">
        <v>41362</v>
      </c>
      <c r="B97" s="3">
        <v>-2.2295705337299999E-2</v>
      </c>
      <c r="C97" s="2">
        <f t="shared" si="25"/>
        <v>29.32456950969431</v>
      </c>
      <c r="E97" s="16">
        <f t="shared" si="29"/>
        <v>-3.1472441438246471E-3</v>
      </c>
      <c r="F97" s="2">
        <f t="shared" si="26"/>
        <v>67.835163569716741</v>
      </c>
      <c r="H97" s="2">
        <f t="shared" si="22"/>
        <v>1</v>
      </c>
      <c r="J97" s="1">
        <v>41362</v>
      </c>
      <c r="K97" s="3">
        <v>-2.25551729346E-2</v>
      </c>
      <c r="L97" s="2">
        <f t="shared" si="27"/>
        <v>24.539471471736441</v>
      </c>
      <c r="N97" s="16">
        <f t="shared" si="30"/>
        <v>-3.4067117411246475E-3</v>
      </c>
      <c r="O97" s="2">
        <f t="shared" si="28"/>
        <v>56.670293972086284</v>
      </c>
      <c r="R97" s="17">
        <v>41362</v>
      </c>
      <c r="S97" s="18">
        <v>2495.0830000000001</v>
      </c>
      <c r="T97" s="19">
        <f t="shared" si="23"/>
        <v>-1.9148461193475352E-2</v>
      </c>
      <c r="U97" s="18">
        <v>10.503299999999999</v>
      </c>
      <c r="X97" s="20" t="s">
        <v>76</v>
      </c>
      <c r="Y97" s="21">
        <v>3447.2849999999999</v>
      </c>
      <c r="Z97" s="22">
        <f t="shared" si="39"/>
        <v>-2.3067138342202569E-2</v>
      </c>
      <c r="AA97" s="23">
        <v>31.3551</v>
      </c>
      <c r="AB97" s="23"/>
      <c r="AC97" s="16" t="e">
        <f>IF(AA97&gt;$AE$1,#REF!-Z97,#REF!)</f>
        <v>#REF!</v>
      </c>
      <c r="AD97" s="2" t="e">
        <f t="shared" si="24"/>
        <v>#REF!</v>
      </c>
    </row>
    <row r="98" spans="1:30" x14ac:dyDescent="0.25">
      <c r="A98" s="1">
        <v>41390</v>
      </c>
      <c r="B98" s="3">
        <v>0.15287088766699999</v>
      </c>
      <c r="C98" s="2">
        <f t="shared" si="25"/>
        <v>28.670757548762996</v>
      </c>
      <c r="E98" s="16">
        <f t="shared" si="29"/>
        <v>8.7852455153861114E-2</v>
      </c>
      <c r="F98" s="2">
        <f t="shared" si="26"/>
        <v>67.621669748426569</v>
      </c>
      <c r="H98" s="2">
        <f t="shared" si="22"/>
        <v>1</v>
      </c>
      <c r="J98" s="1">
        <v>41390</v>
      </c>
      <c r="K98" s="3">
        <v>0.147472809146</v>
      </c>
      <c r="L98" s="2">
        <f t="shared" si="27"/>
        <v>23.985979448967743</v>
      </c>
      <c r="N98" s="16">
        <f t="shared" si="30"/>
        <v>8.2454376632861121E-2</v>
      </c>
      <c r="O98" s="2">
        <f t="shared" si="28"/>
        <v>56.477234616238597</v>
      </c>
      <c r="R98" s="17">
        <v>41390</v>
      </c>
      <c r="S98" s="18">
        <v>2447.306</v>
      </c>
      <c r="T98" s="19">
        <f t="shared" si="23"/>
        <v>6.501843251313888E-2</v>
      </c>
      <c r="U98" s="18">
        <v>10.035600000000001</v>
      </c>
      <c r="X98" s="20" t="s">
        <v>77</v>
      </c>
      <c r="Y98" s="21">
        <v>3367.7660000000001</v>
      </c>
      <c r="Z98" s="22">
        <f t="shared" si="39"/>
        <v>0.14058340157837562</v>
      </c>
      <c r="AA98" s="23">
        <v>29.78</v>
      </c>
      <c r="AB98" s="23"/>
      <c r="AC98" s="16" t="e">
        <f>IF(AA98&gt;$AE$1,#REF!-Z98,#REF!)</f>
        <v>#REF!</v>
      </c>
      <c r="AD98" s="2" t="e">
        <f t="shared" si="24"/>
        <v>#REF!</v>
      </c>
    </row>
    <row r="99" spans="1:30" x14ac:dyDescent="0.25">
      <c r="A99" s="1">
        <v>41425</v>
      </c>
      <c r="B99" s="3">
        <v>-0.131539831577</v>
      </c>
      <c r="C99" s="2">
        <f t="shared" si="25"/>
        <v>33.053681705327733</v>
      </c>
      <c r="E99" s="16">
        <f t="shared" si="29"/>
        <v>-0.131539831577</v>
      </c>
      <c r="F99" s="2">
        <f t="shared" si="26"/>
        <v>73.562399457429422</v>
      </c>
      <c r="H99" s="2">
        <f t="shared" si="22"/>
        <v>0</v>
      </c>
      <c r="J99" s="1">
        <v>41425</v>
      </c>
      <c r="K99" s="3">
        <v>-0.12925717098200001</v>
      </c>
      <c r="L99" s="2">
        <f t="shared" si="27"/>
        <v>27.523259218425242</v>
      </c>
      <c r="N99" s="16">
        <f t="shared" si="30"/>
        <v>-0.12925717098200001</v>
      </c>
      <c r="O99" s="2">
        <f t="shared" si="28"/>
        <v>61.134029790468396</v>
      </c>
      <c r="R99" s="17">
        <v>41425</v>
      </c>
      <c r="S99" s="18">
        <v>2606.4259999999999</v>
      </c>
      <c r="T99" s="19">
        <f t="shared" si="23"/>
        <v>-0.15568713633151288</v>
      </c>
      <c r="U99" s="18">
        <v>10.4976</v>
      </c>
      <c r="X99" s="20" t="s">
        <v>78</v>
      </c>
      <c r="Y99" s="21">
        <v>3841.2179999999998</v>
      </c>
      <c r="Z99" s="22">
        <f t="shared" si="39"/>
        <v>-0.15756460580992795</v>
      </c>
      <c r="AA99" s="23">
        <v>34.022199999999998</v>
      </c>
      <c r="AB99" s="23"/>
      <c r="AC99" s="16" t="e">
        <f>IF(AA99&gt;$AE$1,#REF!-Z99,#REF!)</f>
        <v>#REF!</v>
      </c>
      <c r="AD99" s="2" t="e">
        <f t="shared" si="24"/>
        <v>#REF!</v>
      </c>
    </row>
    <row r="100" spans="1:30" x14ac:dyDescent="0.25">
      <c r="A100" s="1">
        <v>41453</v>
      </c>
      <c r="B100" s="3">
        <v>0.13853965137599999</v>
      </c>
      <c r="C100" s="2">
        <f t="shared" si="25"/>
        <v>28.705805980809156</v>
      </c>
      <c r="E100" s="16">
        <f t="shared" si="29"/>
        <v>0.14200137317589534</v>
      </c>
      <c r="F100" s="2">
        <f t="shared" si="26"/>
        <v>63.886013822399157</v>
      </c>
      <c r="H100" s="2">
        <f t="shared" si="22"/>
        <v>1</v>
      </c>
      <c r="J100" s="1">
        <v>41453</v>
      </c>
      <c r="K100" s="3">
        <v>0.101579314184</v>
      </c>
      <c r="L100" s="2">
        <f t="shared" si="27"/>
        <v>23.965680595647342</v>
      </c>
      <c r="N100" s="16">
        <f t="shared" si="30"/>
        <v>0.10504103598389535</v>
      </c>
      <c r="O100" s="2">
        <f t="shared" si="28"/>
        <v>53.232018049023139</v>
      </c>
      <c r="R100" s="17">
        <v>41453</v>
      </c>
      <c r="S100" s="18">
        <v>2200.6390000000001</v>
      </c>
      <c r="T100" s="19">
        <f t="shared" si="23"/>
        <v>-3.4617217998953453E-3</v>
      </c>
      <c r="U100" s="18">
        <v>9.0489999999999995</v>
      </c>
      <c r="X100" s="20" t="s">
        <v>79</v>
      </c>
      <c r="Y100" s="21">
        <v>3235.9780000000001</v>
      </c>
      <c r="Z100" s="22">
        <f t="shared" si="39"/>
        <v>6.0187368393728222E-2</v>
      </c>
      <c r="AA100" s="23">
        <v>28.7714</v>
      </c>
      <c r="AB100" s="23"/>
      <c r="AC100" s="16" t="e">
        <f>IF(AA100&gt;$AE$1,#REF!-Z100,#REF!)</f>
        <v>#REF!</v>
      </c>
      <c r="AD100" s="2" t="e">
        <f t="shared" si="24"/>
        <v>#REF!</v>
      </c>
    </row>
    <row r="101" spans="1:30" x14ac:dyDescent="0.25">
      <c r="A101" s="1">
        <v>41486</v>
      </c>
      <c r="B101" s="3">
        <v>8.7059762188000003E-2</v>
      </c>
      <c r="C101" s="2">
        <f t="shared" si="25"/>
        <v>32.682698333857552</v>
      </c>
      <c r="E101" s="16">
        <f t="shared" si="29"/>
        <v>3.1935347054720523E-2</v>
      </c>
      <c r="F101" s="2">
        <f t="shared" si="26"/>
        <v>72.957915511914067</v>
      </c>
      <c r="H101" s="2">
        <f t="shared" si="22"/>
        <v>1</v>
      </c>
      <c r="J101" s="1">
        <v>41486</v>
      </c>
      <c r="K101" s="3">
        <v>9.7845161165100003E-2</v>
      </c>
      <c r="L101" s="2">
        <f t="shared" si="27"/>
        <v>26.400097994505995</v>
      </c>
      <c r="N101" s="16">
        <f t="shared" si="30"/>
        <v>4.2720746031820522E-2</v>
      </c>
      <c r="O101" s="2">
        <f t="shared" si="28"/>
        <v>58.823564372405947</v>
      </c>
      <c r="R101" s="17">
        <v>41486</v>
      </c>
      <c r="S101" s="18">
        <v>2193.0210000000002</v>
      </c>
      <c r="T101" s="19">
        <f t="shared" si="23"/>
        <v>5.5124415133279481E-2</v>
      </c>
      <c r="U101" s="18">
        <v>8.8263999999999996</v>
      </c>
      <c r="X101" s="20" t="s">
        <v>80</v>
      </c>
      <c r="Y101" s="21">
        <v>3430.7429999999999</v>
      </c>
      <c r="Z101" s="22">
        <f t="shared" si="39"/>
        <v>6.8033367699066996E-2</v>
      </c>
      <c r="AA101" s="23">
        <v>27.608699999999999</v>
      </c>
      <c r="AB101" s="23"/>
      <c r="AC101" s="16" t="e">
        <f>IF(AA101&gt;$AE$1,#REF!-Z101,#REF!)</f>
        <v>#REF!</v>
      </c>
      <c r="AD101" s="2" t="e">
        <f t="shared" si="24"/>
        <v>#REF!</v>
      </c>
    </row>
    <row r="102" spans="1:30" x14ac:dyDescent="0.25">
      <c r="A102" s="1">
        <v>41516</v>
      </c>
      <c r="B102" s="3">
        <v>4.8143236264600001E-2</v>
      </c>
      <c r="C102" s="2">
        <f t="shared" si="25"/>
        <v>35.528046278465332</v>
      </c>
      <c r="E102" s="16">
        <f t="shared" si="29"/>
        <v>4.8143236264600001E-2</v>
      </c>
      <c r="F102" s="2">
        <f t="shared" si="26"/>
        <v>75.287851864176019</v>
      </c>
      <c r="H102" s="2">
        <f t="shared" si="22"/>
        <v>0</v>
      </c>
      <c r="J102" s="1">
        <v>41516</v>
      </c>
      <c r="K102" s="3">
        <v>2.5732648226899999E-2</v>
      </c>
      <c r="L102" s="2">
        <f t="shared" si="27"/>
        <v>28.983219837552863</v>
      </c>
      <c r="N102" s="16">
        <f t="shared" si="30"/>
        <v>2.5732648226899999E-2</v>
      </c>
      <c r="O102" s="2">
        <f t="shared" si="28"/>
        <v>61.336550926645941</v>
      </c>
      <c r="R102" s="17">
        <v>41516</v>
      </c>
      <c r="S102" s="18">
        <v>2313.91</v>
      </c>
      <c r="T102" s="19">
        <f t="shared" si="23"/>
        <v>4.1110933441663722E-2</v>
      </c>
      <c r="U102" s="18">
        <v>9.1257999999999999</v>
      </c>
      <c r="X102" s="20" t="s">
        <v>81</v>
      </c>
      <c r="Y102" s="21">
        <v>3664.1480000000001</v>
      </c>
      <c r="Z102" s="22">
        <f t="shared" si="39"/>
        <v>5.6969587472995055E-2</v>
      </c>
      <c r="AA102" s="23">
        <v>29.6996</v>
      </c>
      <c r="AB102" s="23"/>
      <c r="AC102" s="16" t="e">
        <f>IF(AA102&gt;$AE$1,#REF!-Z102,#REF!)</f>
        <v>#REF!</v>
      </c>
      <c r="AD102" s="2" t="e">
        <f t="shared" si="24"/>
        <v>#REF!</v>
      </c>
    </row>
    <row r="103" spans="1:30" x14ac:dyDescent="0.25">
      <c r="A103" s="1">
        <v>41547</v>
      </c>
      <c r="B103" s="3">
        <v>-1.7531089532299999E-2</v>
      </c>
      <c r="C103" s="2">
        <f t="shared" si="25"/>
        <v>37.238481404469127</v>
      </c>
      <c r="E103" s="16">
        <f t="shared" si="29"/>
        <v>-1.7531089532299999E-2</v>
      </c>
      <c r="F103" s="2">
        <f t="shared" si="26"/>
        <v>78.912452704327251</v>
      </c>
      <c r="H103" s="2">
        <f t="shared" si="22"/>
        <v>0</v>
      </c>
      <c r="J103" s="1">
        <v>41547</v>
      </c>
      <c r="K103" s="3">
        <v>-3.2015579572599998E-2</v>
      </c>
      <c r="L103" s="2">
        <f t="shared" si="27"/>
        <v>29.729034838115521</v>
      </c>
      <c r="N103" s="16">
        <f t="shared" si="30"/>
        <v>-3.2015579572599998E-2</v>
      </c>
      <c r="O103" s="2">
        <f t="shared" si="28"/>
        <v>62.91490281509266</v>
      </c>
      <c r="R103" s="17">
        <v>41547</v>
      </c>
      <c r="S103" s="18">
        <v>2409.0369999999998</v>
      </c>
      <c r="T103" s="19">
        <f t="shared" si="23"/>
        <v>-1.4661045056593158E-2</v>
      </c>
      <c r="U103" s="18">
        <v>9.0484000000000009</v>
      </c>
      <c r="X103" s="20" t="s">
        <v>82</v>
      </c>
      <c r="Y103" s="21">
        <v>3872.893</v>
      </c>
      <c r="Z103" s="22">
        <f t="shared" si="39"/>
        <v>-4.1071106276367522E-2</v>
      </c>
      <c r="AA103" s="23">
        <v>30.284199999999998</v>
      </c>
      <c r="AB103" s="23"/>
      <c r="AC103" s="16" t="e">
        <f>IF(AA103&gt;$AE$1,#REF!-Z103,#REF!)</f>
        <v>#REF!</v>
      </c>
      <c r="AD103" s="2" t="e">
        <f t="shared" si="24"/>
        <v>#REF!</v>
      </c>
    </row>
    <row r="104" spans="1:30" x14ac:dyDescent="0.25">
      <c r="A104" s="1">
        <v>41578</v>
      </c>
      <c r="B104" s="3">
        <v>8.60046509825E-2</v>
      </c>
      <c r="C104" s="2">
        <f t="shared" si="25"/>
        <v>36.585650252920487</v>
      </c>
      <c r="E104" s="16">
        <f t="shared" si="29"/>
        <v>8.60046509825E-2</v>
      </c>
      <c r="F104" s="2">
        <f t="shared" si="26"/>
        <v>77.529031430754301</v>
      </c>
      <c r="H104" s="2">
        <f t="shared" si="22"/>
        <v>0</v>
      </c>
      <c r="J104" s="1">
        <v>41578</v>
      </c>
      <c r="K104" s="3">
        <v>5.6306275506699997E-2</v>
      </c>
      <c r="L104" s="2">
        <f t="shared" si="27"/>
        <v>28.777242557639234</v>
      </c>
      <c r="N104" s="16">
        <f t="shared" si="30"/>
        <v>5.6306275506699997E-2</v>
      </c>
      <c r="O104" s="2">
        <f t="shared" si="28"/>
        <v>60.90064573771366</v>
      </c>
      <c r="R104" s="17">
        <v>41578</v>
      </c>
      <c r="S104" s="18">
        <v>2373.7179999999998</v>
      </c>
      <c r="T104" s="19">
        <f t="shared" si="23"/>
        <v>2.7478411504652245E-2</v>
      </c>
      <c r="U104" s="18">
        <v>8.9784000000000006</v>
      </c>
      <c r="X104" s="20" t="s">
        <v>83</v>
      </c>
      <c r="Y104" s="21">
        <v>3713.8290000000002</v>
      </c>
      <c r="Z104" s="22">
        <f t="shared" si="39"/>
        <v>6.2618391961503775E-2</v>
      </c>
      <c r="AA104" s="23">
        <v>29.041699999999999</v>
      </c>
      <c r="AB104" s="23"/>
      <c r="AC104" s="16" t="e">
        <f>IF(AA104&gt;$AE$1,#REF!-Z104,#REF!)</f>
        <v>#REF!</v>
      </c>
      <c r="AD104" s="2" t="e">
        <f t="shared" si="24"/>
        <v>#REF!</v>
      </c>
    </row>
    <row r="105" spans="1:30" x14ac:dyDescent="0.25">
      <c r="A105" s="1">
        <v>41607</v>
      </c>
      <c r="B105" s="3">
        <v>7.6101718686599998E-2</v>
      </c>
      <c r="C105" s="2">
        <f t="shared" si="25"/>
        <v>39.732186333890731</v>
      </c>
      <c r="E105" s="16">
        <f t="shared" si="29"/>
        <v>7.6101718686599998E-2</v>
      </c>
      <c r="F105" s="2">
        <f t="shared" si="26"/>
        <v>84.196888719967603</v>
      </c>
      <c r="H105" s="2">
        <f t="shared" si="22"/>
        <v>0</v>
      </c>
      <c r="J105" s="1">
        <v>41607</v>
      </c>
      <c r="K105" s="3">
        <v>3.6350701972E-2</v>
      </c>
      <c r="L105" s="2">
        <f t="shared" si="27"/>
        <v>30.397581905412803</v>
      </c>
      <c r="N105" s="16">
        <f t="shared" si="30"/>
        <v>3.6350701972E-2</v>
      </c>
      <c r="O105" s="2">
        <f t="shared" si="28"/>
        <v>64.329734275157307</v>
      </c>
      <c r="R105" s="17">
        <v>41607</v>
      </c>
      <c r="S105" s="18">
        <v>2438.944</v>
      </c>
      <c r="T105" s="19">
        <f t="shared" si="23"/>
        <v>-4.4657851922799474E-2</v>
      </c>
      <c r="U105" s="18">
        <v>9.2329000000000008</v>
      </c>
      <c r="X105" s="20" t="s">
        <v>84</v>
      </c>
      <c r="Y105" s="21">
        <v>3946.3829999999998</v>
      </c>
      <c r="Z105" s="22">
        <f t="shared" si="39"/>
        <v>-2.9720125998920991E-2</v>
      </c>
      <c r="AA105" s="23">
        <v>31.0105</v>
      </c>
      <c r="AB105" s="23"/>
      <c r="AC105" s="16" t="e">
        <f>IF(AA105&gt;$AE$1,#REF!-Z105,#REF!)</f>
        <v>#REF!</v>
      </c>
      <c r="AD105" s="2" t="e">
        <f t="shared" si="24"/>
        <v>#REF!</v>
      </c>
    </row>
    <row r="106" spans="1:30" x14ac:dyDescent="0.25">
      <c r="A106" s="1">
        <v>41639</v>
      </c>
      <c r="B106" s="3">
        <v>3.9511707377099997E-2</v>
      </c>
      <c r="C106" s="2">
        <f t="shared" si="25"/>
        <v>42.755874001076059</v>
      </c>
      <c r="D106" s="3">
        <f t="shared" ref="D106" si="44">C106/C94-1</f>
        <v>0.55812987247070089</v>
      </c>
      <c r="E106" s="16">
        <f t="shared" si="29"/>
        <v>9.4264744467673217E-2</v>
      </c>
      <c r="F106" s="2">
        <f t="shared" si="26"/>
        <v>90.604416659621535</v>
      </c>
      <c r="G106" s="3">
        <f t="shared" ref="G106" si="45">F106/F94-1</f>
        <v>0.42736157989332391</v>
      </c>
      <c r="H106" s="2">
        <f t="shared" si="22"/>
        <v>1</v>
      </c>
      <c r="J106" s="1">
        <v>41639</v>
      </c>
      <c r="K106" s="3">
        <v>-6.1417449045300004E-4</v>
      </c>
      <c r="L106" s="2">
        <f t="shared" si="27"/>
        <v>31.502555345925924</v>
      </c>
      <c r="M106" s="3">
        <f t="shared" ref="M106" si="46">L106/L94-1</f>
        <v>0.41483390229192962</v>
      </c>
      <c r="N106" s="16">
        <f t="shared" si="30"/>
        <v>5.413886260012022E-2</v>
      </c>
      <c r="O106" s="2">
        <f t="shared" si="28"/>
        <v>66.668165273731503</v>
      </c>
      <c r="P106" s="3">
        <f t="shared" ref="P106" si="47">O106/O94-1</f>
        <v>0.29654596276977707</v>
      </c>
      <c r="R106" s="17">
        <v>41639</v>
      </c>
      <c r="S106" s="18">
        <v>2330.0259999999998</v>
      </c>
      <c r="T106" s="19">
        <f t="shared" si="23"/>
        <v>-5.475303709057322E-2</v>
      </c>
      <c r="U106" s="18">
        <v>8.6949000000000005</v>
      </c>
      <c r="X106" s="20" t="s">
        <v>85</v>
      </c>
      <c r="Y106" s="21">
        <v>3829.096</v>
      </c>
      <c r="Z106" s="22">
        <f t="shared" si="39"/>
        <v>1.4708432486414591E-2</v>
      </c>
      <c r="AA106" s="23">
        <v>28.431999999999999</v>
      </c>
      <c r="AB106" s="23"/>
      <c r="AC106" s="16" t="e">
        <f>IF(AA106&gt;$AE$1,#REF!-Z106,#REF!)</f>
        <v>#REF!</v>
      </c>
      <c r="AD106" s="2" t="e">
        <f t="shared" si="24"/>
        <v>#REF!</v>
      </c>
    </row>
    <row r="107" spans="1:30" x14ac:dyDescent="0.25">
      <c r="A107" s="1">
        <v>41669</v>
      </c>
      <c r="B107" s="3">
        <v>5.7100833814600002E-2</v>
      </c>
      <c r="C107" s="2">
        <f t="shared" si="25"/>
        <v>44.445231583258739</v>
      </c>
      <c r="E107" s="16">
        <f t="shared" si="29"/>
        <v>6.7761234731760364E-2</v>
      </c>
      <c r="F107" s="2">
        <f t="shared" si="26"/>
        <v>99.145218843683352</v>
      </c>
      <c r="H107" s="2">
        <f t="shared" si="22"/>
        <v>1</v>
      </c>
      <c r="J107" s="1">
        <v>41669</v>
      </c>
      <c r="K107" s="3">
        <v>3.9203235067599998E-2</v>
      </c>
      <c r="L107" s="2">
        <f t="shared" si="27"/>
        <v>31.483207280048372</v>
      </c>
      <c r="N107" s="16">
        <f t="shared" si="30"/>
        <v>4.986363598476036E-2</v>
      </c>
      <c r="O107" s="2">
        <f t="shared" si="28"/>
        <v>70.277503913288157</v>
      </c>
      <c r="R107" s="17">
        <v>41669</v>
      </c>
      <c r="S107" s="18">
        <v>2202.4499999999998</v>
      </c>
      <c r="T107" s="19">
        <f t="shared" si="23"/>
        <v>-1.0660400917160362E-2</v>
      </c>
      <c r="U107" s="18">
        <v>8.2697000000000003</v>
      </c>
      <c r="X107" s="20" t="s">
        <v>86</v>
      </c>
      <c r="Y107" s="21">
        <v>3885.4160000000002</v>
      </c>
      <c r="Z107" s="22">
        <f t="shared" si="39"/>
        <v>2.3295575042672372E-2</v>
      </c>
      <c r="AA107" s="23">
        <v>29.004200000000001</v>
      </c>
      <c r="AB107" s="23"/>
      <c r="AC107" s="16" t="e">
        <f>IF(AA107&gt;$AE$1,#REF!-Z107,#REF!)</f>
        <v>#REF!</v>
      </c>
      <c r="AD107" s="2" t="e">
        <f t="shared" si="24"/>
        <v>#REF!</v>
      </c>
    </row>
    <row r="108" spans="1:30" x14ac:dyDescent="0.25">
      <c r="A108" s="1">
        <v>41698</v>
      </c>
      <c r="B108" s="3">
        <v>-1.0538885162399999E-2</v>
      </c>
      <c r="C108" s="2">
        <f t="shared" si="25"/>
        <v>46.983091365745807</v>
      </c>
      <c r="E108" s="16">
        <f t="shared" si="29"/>
        <v>4.4525947609217274E-3</v>
      </c>
      <c r="F108" s="2">
        <f t="shared" si="26"/>
        <v>105.86342129028193</v>
      </c>
      <c r="H108" s="2">
        <f t="shared" si="22"/>
        <v>1</v>
      </c>
      <c r="J108" s="1">
        <v>41698</v>
      </c>
      <c r="K108" s="3">
        <v>2.06787089445E-2</v>
      </c>
      <c r="L108" s="2">
        <f t="shared" si="27"/>
        <v>32.717450855730085</v>
      </c>
      <c r="N108" s="16">
        <f t="shared" si="30"/>
        <v>3.5670188867821723E-2</v>
      </c>
      <c r="O108" s="2">
        <f t="shared" si="28"/>
        <v>73.781795786337938</v>
      </c>
      <c r="R108" s="17">
        <v>41698</v>
      </c>
      <c r="S108" s="18">
        <v>2178.971</v>
      </c>
      <c r="T108" s="19">
        <f t="shared" si="23"/>
        <v>-1.4991479923321727E-2</v>
      </c>
      <c r="U108" s="18">
        <v>8.2911999999999999</v>
      </c>
      <c r="X108" s="20" t="s">
        <v>87</v>
      </c>
      <c r="Y108" s="21">
        <v>3975.9290000000001</v>
      </c>
      <c r="Z108" s="22">
        <f t="shared" si="39"/>
        <v>-3.4053173484737791E-2</v>
      </c>
      <c r="AA108" s="23">
        <v>29.607900000000001</v>
      </c>
      <c r="AB108" s="23"/>
      <c r="AC108" s="16" t="e">
        <f>IF(AA108&gt;$AE$1,#REF!-Z108,#REF!)</f>
        <v>#REF!</v>
      </c>
      <c r="AD108" s="2" t="e">
        <f t="shared" si="24"/>
        <v>#REF!</v>
      </c>
    </row>
    <row r="109" spans="1:30" x14ac:dyDescent="0.25">
      <c r="A109" s="1">
        <v>41729</v>
      </c>
      <c r="B109" s="3">
        <v>2.7934438511300001E-2</v>
      </c>
      <c r="C109" s="2">
        <f t="shared" si="25"/>
        <v>46.487941961267666</v>
      </c>
      <c r="E109" s="16">
        <f t="shared" si="29"/>
        <v>2.2178499816659585E-2</v>
      </c>
      <c r="F109" s="2">
        <f t="shared" si="26"/>
        <v>106.3347882052923</v>
      </c>
      <c r="H109" s="2">
        <f t="shared" si="22"/>
        <v>1</v>
      </c>
      <c r="J109" s="1">
        <v>41729</v>
      </c>
      <c r="K109" s="3">
        <v>4.2160067607099998E-2</v>
      </c>
      <c r="L109" s="2">
        <f t="shared" si="27"/>
        <v>33.394005499381706</v>
      </c>
      <c r="N109" s="16">
        <f t="shared" si="30"/>
        <v>3.6404128912459581E-2</v>
      </c>
      <c r="O109" s="2">
        <f t="shared" si="28"/>
        <v>76.413606377043664</v>
      </c>
      <c r="R109" s="17">
        <v>41729</v>
      </c>
      <c r="S109" s="18">
        <v>2146.3049999999998</v>
      </c>
      <c r="T109" s="19">
        <f t="shared" si="23"/>
        <v>5.7559386946404167E-3</v>
      </c>
      <c r="U109" s="18">
        <v>8.0635999999999992</v>
      </c>
      <c r="X109" s="20" t="s">
        <v>88</v>
      </c>
      <c r="Y109" s="21">
        <v>3840.5360000000001</v>
      </c>
      <c r="Z109" s="22">
        <f t="shared" si="39"/>
        <v>-1.9363443019411869E-2</v>
      </c>
      <c r="AA109" s="23">
        <v>27.9574</v>
      </c>
      <c r="AB109" s="23"/>
      <c r="AC109" s="16" t="e">
        <f>IF(AA109&gt;$AE$1,#REF!-Z109,#REF!)</f>
        <v>#REF!</v>
      </c>
      <c r="AD109" s="2" t="e">
        <f t="shared" si="24"/>
        <v>#REF!</v>
      </c>
    </row>
    <row r="110" spans="1:30" x14ac:dyDescent="0.25">
      <c r="A110" s="1">
        <v>41759</v>
      </c>
      <c r="B110" s="3">
        <v>7.7669997284099998E-2</v>
      </c>
      <c r="C110" s="2">
        <f t="shared" si="25"/>
        <v>47.78655651750158</v>
      </c>
      <c r="E110" s="16">
        <f t="shared" si="29"/>
        <v>7.8686832272859261E-2</v>
      </c>
      <c r="F110" s="2">
        <f t="shared" si="26"/>
        <v>108.69313428600792</v>
      </c>
      <c r="H110" s="2">
        <f t="shared" si="22"/>
        <v>1</v>
      </c>
      <c r="J110" s="1">
        <v>41759</v>
      </c>
      <c r="K110" s="3">
        <v>3.2398292457600002E-2</v>
      </c>
      <c r="L110" s="2">
        <f t="shared" si="27"/>
        <v>34.801899028907506</v>
      </c>
      <c r="N110" s="16">
        <f t="shared" si="30"/>
        <v>3.3415127446359265E-2</v>
      </c>
      <c r="O110" s="2">
        <f t="shared" si="28"/>
        <v>79.195377154259504</v>
      </c>
      <c r="R110" s="17">
        <v>41759</v>
      </c>
      <c r="S110" s="18">
        <v>2158.6590000000001</v>
      </c>
      <c r="T110" s="19">
        <f t="shared" si="23"/>
        <v>-1.0168349887592631E-3</v>
      </c>
      <c r="U110" s="18">
        <v>8.1026000000000007</v>
      </c>
      <c r="X110" s="20" t="s">
        <v>89</v>
      </c>
      <c r="Y110" s="21">
        <v>3766.17</v>
      </c>
      <c r="Z110" s="22">
        <f t="shared" si="39"/>
        <v>1.6745924905142293E-2</v>
      </c>
      <c r="AA110" s="23">
        <v>27.484200000000001</v>
      </c>
      <c r="AB110" s="23"/>
      <c r="AC110" s="16" t="e">
        <f>IF(AA110&gt;$AE$1,#REF!-Z110,#REF!)</f>
        <v>#REF!</v>
      </c>
      <c r="AD110" s="2" t="e">
        <f t="shared" si="24"/>
        <v>#REF!</v>
      </c>
    </row>
    <row r="111" spans="1:30" x14ac:dyDescent="0.25">
      <c r="A111" s="1">
        <v>41789</v>
      </c>
      <c r="B111" s="3">
        <v>8.0946413674500006E-2</v>
      </c>
      <c r="C111" s="2">
        <f t="shared" si="25"/>
        <v>51.498138232432417</v>
      </c>
      <c r="E111" s="16">
        <f t="shared" si="29"/>
        <v>8.0946413674500006E-2</v>
      </c>
      <c r="F111" s="2">
        <f t="shared" si="26"/>
        <v>117.24585271278239</v>
      </c>
      <c r="H111" s="2">
        <f t="shared" si="22"/>
        <v>0</v>
      </c>
      <c r="J111" s="1">
        <v>41789</v>
      </c>
      <c r="K111" s="3">
        <v>5.5353202352299999E-2</v>
      </c>
      <c r="L111" s="2">
        <f t="shared" si="27"/>
        <v>35.929421131725917</v>
      </c>
      <c r="N111" s="16">
        <f t="shared" si="30"/>
        <v>5.5353202352299999E-2</v>
      </c>
      <c r="O111" s="2">
        <f t="shared" si="28"/>
        <v>81.841700775031569</v>
      </c>
      <c r="R111" s="17">
        <v>41789</v>
      </c>
      <c r="S111" s="18">
        <v>2156.4639999999999</v>
      </c>
      <c r="T111" s="19">
        <f t="shared" si="23"/>
        <v>4.0130509945910386E-3</v>
      </c>
      <c r="U111" s="18">
        <v>8.1656999999999993</v>
      </c>
      <c r="X111" s="20" t="s">
        <v>90</v>
      </c>
      <c r="Y111" s="21">
        <v>3829.2379999999998</v>
      </c>
      <c r="Z111" s="22">
        <f t="shared" si="39"/>
        <v>2.498277725228883E-2</v>
      </c>
      <c r="AA111" s="23">
        <v>28.0044</v>
      </c>
      <c r="AB111" s="23"/>
      <c r="AC111" s="16" t="e">
        <f>IF(AA111&gt;$AE$1,#REF!-Z111,#REF!)</f>
        <v>#REF!</v>
      </c>
      <c r="AD111" s="2" t="e">
        <f t="shared" si="24"/>
        <v>#REF!</v>
      </c>
    </row>
    <row r="112" spans="1:30" x14ac:dyDescent="0.25">
      <c r="A112" s="1">
        <v>41820</v>
      </c>
      <c r="B112" s="3">
        <v>7.0519435114600001E-2</v>
      </c>
      <c r="C112" s="2">
        <f t="shared" si="25"/>
        <v>55.666727833261476</v>
      </c>
      <c r="E112" s="16">
        <f t="shared" si="29"/>
        <v>7.0519435114600001E-2</v>
      </c>
      <c r="F112" s="2">
        <f t="shared" si="26"/>
        <v>126.73648400809077</v>
      </c>
      <c r="H112" s="2">
        <f t="shared" si="22"/>
        <v>0</v>
      </c>
      <c r="J112" s="1">
        <v>41820</v>
      </c>
      <c r="K112" s="3">
        <v>7.9262288573700004E-2</v>
      </c>
      <c r="L112" s="2">
        <f t="shared" si="27"/>
        <v>37.918229650031343</v>
      </c>
      <c r="N112" s="16">
        <f t="shared" si="30"/>
        <v>7.9262288573700004E-2</v>
      </c>
      <c r="O112" s="2">
        <f t="shared" si="28"/>
        <v>86.371900998888279</v>
      </c>
      <c r="R112" s="17">
        <v>41820</v>
      </c>
      <c r="S112" s="18">
        <v>2165.1179999999999</v>
      </c>
      <c r="T112" s="19">
        <f t="shared" si="23"/>
        <v>8.5507117856856052E-2</v>
      </c>
      <c r="U112" s="18">
        <v>8.0317000000000007</v>
      </c>
      <c r="X112" s="20" t="s">
        <v>91</v>
      </c>
      <c r="Y112" s="21">
        <v>3924.9029999999998</v>
      </c>
      <c r="Z112" s="22">
        <f t="shared" si="39"/>
        <v>8.4624256956159244E-2</v>
      </c>
      <c r="AA112" s="23">
        <v>26.357099999999999</v>
      </c>
      <c r="AB112" s="23"/>
      <c r="AC112" s="16" t="e">
        <f>IF(AA112&gt;$AE$1,#REF!-Z112,#REF!)</f>
        <v>#REF!</v>
      </c>
      <c r="AD112" s="2" t="e">
        <f t="shared" si="24"/>
        <v>#REF!</v>
      </c>
    </row>
    <row r="113" spans="1:30" x14ac:dyDescent="0.25">
      <c r="A113" s="1">
        <v>41851</v>
      </c>
      <c r="B113" s="3">
        <v>0.103807096237</v>
      </c>
      <c r="C113" s="2">
        <f t="shared" si="25"/>
        <v>59.59231403474125</v>
      </c>
      <c r="E113" s="16">
        <f t="shared" si="29"/>
        <v>0.103807096237</v>
      </c>
      <c r="F113" s="2">
        <f t="shared" si="26"/>
        <v>135.67386926875184</v>
      </c>
      <c r="H113" s="2">
        <f t="shared" si="22"/>
        <v>0</v>
      </c>
      <c r="J113" s="1">
        <v>41851</v>
      </c>
      <c r="K113" s="3">
        <v>0.122524114309</v>
      </c>
      <c r="L113" s="2">
        <f t="shared" si="27"/>
        <v>40.923715310755952</v>
      </c>
      <c r="N113" s="16">
        <f t="shared" si="30"/>
        <v>0.122524114309</v>
      </c>
      <c r="O113" s="2">
        <f t="shared" si="28"/>
        <v>93.217935540521211</v>
      </c>
      <c r="R113" s="17">
        <v>41851</v>
      </c>
      <c r="S113" s="18">
        <v>2350.2510000000002</v>
      </c>
      <c r="T113" s="19">
        <f t="shared" si="23"/>
        <v>-5.0905201189150873E-3</v>
      </c>
      <c r="U113" s="18">
        <v>8.6054999999999993</v>
      </c>
      <c r="X113" s="20" t="s">
        <v>92</v>
      </c>
      <c r="Y113" s="21">
        <v>4257.0450000000001</v>
      </c>
      <c r="Z113" s="22">
        <f t="shared" si="39"/>
        <v>4.0129714391085793E-2</v>
      </c>
      <c r="AA113" s="23">
        <v>28.5261</v>
      </c>
      <c r="AB113" s="23"/>
      <c r="AC113" s="16" t="e">
        <f>IF(AA113&gt;$AE$1,#REF!-Z113,#REF!)</f>
        <v>#REF!</v>
      </c>
      <c r="AD113" s="2" t="e">
        <f t="shared" si="24"/>
        <v>#REF!</v>
      </c>
    </row>
    <row r="114" spans="1:30" x14ac:dyDescent="0.25">
      <c r="A114" s="1">
        <v>41880</v>
      </c>
      <c r="B114" s="3">
        <v>0.22866268779000001</v>
      </c>
      <c r="C114" s="2">
        <f t="shared" si="25"/>
        <v>65.778419112731157</v>
      </c>
      <c r="E114" s="16">
        <f t="shared" si="29"/>
        <v>0.22866268779000001</v>
      </c>
      <c r="F114" s="2">
        <f t="shared" si="26"/>
        <v>149.75777967277932</v>
      </c>
      <c r="H114" s="2">
        <f t="shared" si="22"/>
        <v>0</v>
      </c>
      <c r="J114" s="1">
        <v>41880</v>
      </c>
      <c r="K114" s="3">
        <v>0.17117680987200001</v>
      </c>
      <c r="L114" s="2">
        <f t="shared" si="27"/>
        <v>45.937857283439982</v>
      </c>
      <c r="N114" s="16">
        <f t="shared" si="30"/>
        <v>0.17117680987200001</v>
      </c>
      <c r="O114" s="2">
        <f t="shared" si="28"/>
        <v>104.63938053033702</v>
      </c>
      <c r="R114" s="17">
        <v>41880</v>
      </c>
      <c r="S114" s="18">
        <v>2338.2869999999998</v>
      </c>
      <c r="T114" s="19">
        <f t="shared" si="23"/>
        <v>4.8198103996643704E-2</v>
      </c>
      <c r="U114" s="18">
        <v>8.5550999999999995</v>
      </c>
      <c r="X114" s="20" t="s">
        <v>93</v>
      </c>
      <c r="Y114" s="21">
        <v>4427.8789999999999</v>
      </c>
      <c r="Z114" s="22">
        <f t="shared" si="39"/>
        <v>0.11026498239902215</v>
      </c>
      <c r="AA114" s="23">
        <v>29.803599999999999</v>
      </c>
      <c r="AB114" s="23"/>
      <c r="AC114" s="16" t="e">
        <f>IF(AA114&gt;$AE$1,#REF!-Z114,#REF!)</f>
        <v>#REF!</v>
      </c>
      <c r="AD114" s="2" t="e">
        <f t="shared" si="24"/>
        <v>#REF!</v>
      </c>
    </row>
    <row r="115" spans="1:30" x14ac:dyDescent="0.25">
      <c r="A115" s="1">
        <v>41912</v>
      </c>
      <c r="B115" s="3">
        <v>1.3459010186899999E-2</v>
      </c>
      <c r="C115" s="2">
        <f t="shared" si="25"/>
        <v>80.819489225625375</v>
      </c>
      <c r="E115" s="16">
        <f t="shared" si="29"/>
        <v>1.3459010186899999E-2</v>
      </c>
      <c r="F115" s="2">
        <f t="shared" si="26"/>
        <v>184.00179609021967</v>
      </c>
      <c r="H115" s="2">
        <f t="shared" si="22"/>
        <v>0</v>
      </c>
      <c r="J115" s="1">
        <v>41912</v>
      </c>
      <c r="K115" s="3">
        <v>-3.8147596607100002E-3</v>
      </c>
      <c r="L115" s="2">
        <f t="shared" si="27"/>
        <v>53.801353145574467</v>
      </c>
      <c r="N115" s="16">
        <f t="shared" si="30"/>
        <v>-3.8147596607100002E-3</v>
      </c>
      <c r="O115" s="2">
        <f t="shared" si="28"/>
        <v>122.5512158765024</v>
      </c>
      <c r="R115" s="17">
        <v>41912</v>
      </c>
      <c r="S115" s="18">
        <v>2450.9879999999998</v>
      </c>
      <c r="T115" s="19">
        <f t="shared" si="23"/>
        <v>2.3393423386813827E-2</v>
      </c>
      <c r="U115" s="18">
        <v>8.7114999999999991</v>
      </c>
      <c r="X115" s="20" t="s">
        <v>94</v>
      </c>
      <c r="Y115" s="21">
        <v>4916.1189999999997</v>
      </c>
      <c r="Z115" s="22">
        <f t="shared" si="39"/>
        <v>1.4299287710488799E-2</v>
      </c>
      <c r="AA115" s="23">
        <v>34.189500000000002</v>
      </c>
      <c r="AB115" s="23"/>
      <c r="AC115" s="16" t="e">
        <f>IF(AA115&gt;$AE$1,#REF!-Z115,#REF!)</f>
        <v>#REF!</v>
      </c>
      <c r="AD115" s="2" t="e">
        <f t="shared" si="24"/>
        <v>#REF!</v>
      </c>
    </row>
    <row r="116" spans="1:30" x14ac:dyDescent="0.25">
      <c r="A116" s="1">
        <v>41943</v>
      </c>
      <c r="B116" s="3">
        <v>1.41947495423E-2</v>
      </c>
      <c r="C116" s="2">
        <f t="shared" si="25"/>
        <v>81.907239554413124</v>
      </c>
      <c r="E116" s="16">
        <f t="shared" si="29"/>
        <v>1.41947495423E-2</v>
      </c>
      <c r="F116" s="2">
        <f t="shared" si="26"/>
        <v>186.47827813820587</v>
      </c>
      <c r="H116" s="2">
        <f t="shared" si="22"/>
        <v>0</v>
      </c>
      <c r="J116" s="1">
        <v>41943</v>
      </c>
      <c r="K116" s="3">
        <v>-4.8710063250700002E-3</v>
      </c>
      <c r="L116" s="2">
        <f t="shared" si="27"/>
        <v>53.596113913903118</v>
      </c>
      <c r="N116" s="16">
        <f t="shared" si="30"/>
        <v>-4.8710063250700002E-3</v>
      </c>
      <c r="O116" s="2">
        <f t="shared" si="28"/>
        <v>122.08371244180576</v>
      </c>
      <c r="R116" s="17">
        <v>41943</v>
      </c>
      <c r="S116" s="18">
        <v>2508.3249999999998</v>
      </c>
      <c r="T116" s="19">
        <f t="shared" si="23"/>
        <v>0.11979867042747649</v>
      </c>
      <c r="U116" s="18">
        <v>8.9281000000000006</v>
      </c>
      <c r="X116" s="20" t="s">
        <v>95</v>
      </c>
      <c r="Y116" s="21">
        <v>4986.4160000000002</v>
      </c>
      <c r="Z116" s="22">
        <f t="shared" si="39"/>
        <v>5.1911232436282824E-2</v>
      </c>
      <c r="AA116" s="23">
        <v>34.693300000000001</v>
      </c>
      <c r="AB116" s="23"/>
      <c r="AC116" s="16" t="e">
        <f>IF(AA116&gt;$AE$1,#REF!-Z116,#REF!)</f>
        <v>#REF!</v>
      </c>
      <c r="AD116" s="2" t="e">
        <f t="shared" si="24"/>
        <v>#REF!</v>
      </c>
    </row>
    <row r="117" spans="1:30" x14ac:dyDescent="0.25">
      <c r="A117" s="1">
        <v>41971</v>
      </c>
      <c r="B117" s="3">
        <v>-0.17212073735399999</v>
      </c>
      <c r="C117" s="2">
        <f t="shared" si="25"/>
        <v>83.069892305589192</v>
      </c>
      <c r="E117" s="16">
        <f t="shared" si="29"/>
        <v>-0.17212073735399999</v>
      </c>
      <c r="F117" s="2">
        <f t="shared" si="26"/>
        <v>189.12529059145706</v>
      </c>
      <c r="H117" s="2">
        <f t="shared" si="22"/>
        <v>0</v>
      </c>
      <c r="J117" s="1">
        <v>41971</v>
      </c>
      <c r="K117" s="3">
        <v>-0.13297970542599999</v>
      </c>
      <c r="L117" s="2">
        <f t="shared" si="27"/>
        <v>53.335046904029326</v>
      </c>
      <c r="N117" s="16">
        <f t="shared" si="30"/>
        <v>-0.13297970542599999</v>
      </c>
      <c r="O117" s="2">
        <f t="shared" si="28"/>
        <v>121.4890419063137</v>
      </c>
      <c r="R117" s="17">
        <v>41971</v>
      </c>
      <c r="S117" s="18">
        <v>2808.819</v>
      </c>
      <c r="T117" s="19">
        <f t="shared" si="23"/>
        <v>0.25807501302148705</v>
      </c>
      <c r="U117" s="18">
        <v>9.9987999999999992</v>
      </c>
      <c r="X117" s="20" t="s">
        <v>96</v>
      </c>
      <c r="Y117" s="21">
        <v>5245.2669999999998</v>
      </c>
      <c r="Z117" s="22">
        <f t="shared" si="39"/>
        <v>1.4765120631609433E-2</v>
      </c>
      <c r="AA117" s="23">
        <v>36.515000000000001</v>
      </c>
      <c r="AB117" s="23"/>
      <c r="AC117" s="16" t="e">
        <f>IF(AA117&gt;$AE$1,#REF!-Z117,#REF!)</f>
        <v>#REF!</v>
      </c>
      <c r="AD117" s="2" t="e">
        <f t="shared" si="24"/>
        <v>#REF!</v>
      </c>
    </row>
    <row r="118" spans="1:30" x14ac:dyDescent="0.25">
      <c r="A118" s="1">
        <v>42004</v>
      </c>
      <c r="B118" s="3">
        <v>0.11994306901100001</v>
      </c>
      <c r="C118" s="2">
        <f t="shared" si="25"/>
        <v>68.771841190033811</v>
      </c>
      <c r="D118" s="3">
        <f t="shared" ref="D118" si="48">C118/C106-1</f>
        <v>0.60847702910488977</v>
      </c>
      <c r="E118" s="16">
        <f t="shared" si="29"/>
        <v>0.11994306901100001</v>
      </c>
      <c r="F118" s="2">
        <f t="shared" si="26"/>
        <v>156.57290612256594</v>
      </c>
      <c r="G118" s="3">
        <f t="shared" ref="G118" si="49">F118/F106-1</f>
        <v>0.7280935289365833</v>
      </c>
      <c r="H118" s="2">
        <f t="shared" si="22"/>
        <v>0</v>
      </c>
      <c r="J118" s="1">
        <v>42004</v>
      </c>
      <c r="K118" s="3">
        <v>0.12769834812299999</v>
      </c>
      <c r="L118" s="2">
        <f t="shared" si="27"/>
        <v>46.242568077849612</v>
      </c>
      <c r="M118" s="3">
        <f t="shared" ref="M118" si="50">L118/L106-1</f>
        <v>0.46789895518205782</v>
      </c>
      <c r="N118" s="16">
        <f t="shared" si="30"/>
        <v>0.12769834812299999</v>
      </c>
      <c r="O118" s="2">
        <f t="shared" si="28"/>
        <v>105.33346490112514</v>
      </c>
      <c r="P118" s="3">
        <f t="shared" ref="P118" si="51">O118/O106-1</f>
        <v>0.57996645728345064</v>
      </c>
      <c r="R118" s="17">
        <v>42004</v>
      </c>
      <c r="S118" s="18">
        <v>3533.7049999999999</v>
      </c>
      <c r="T118" s="19">
        <f t="shared" si="23"/>
        <v>-2.8105062533516523E-2</v>
      </c>
      <c r="U118" s="18">
        <v>13.129200000000001</v>
      </c>
      <c r="X118" s="20" t="s">
        <v>97</v>
      </c>
      <c r="Y118" s="21">
        <v>5322.7139999999999</v>
      </c>
      <c r="Z118" s="22">
        <f t="shared" si="39"/>
        <v>5.8243595278649224E-2</v>
      </c>
      <c r="AA118" s="23">
        <v>37.164400000000001</v>
      </c>
      <c r="AB118" s="23"/>
      <c r="AC118" s="16" t="e">
        <f>IF(AA118&gt;$AE$1,#REF!-Z118,#REF!)</f>
        <v>#REF!</v>
      </c>
      <c r="AD118" s="2" t="e">
        <f t="shared" si="24"/>
        <v>#REF!</v>
      </c>
    </row>
    <row r="119" spans="1:30" x14ac:dyDescent="0.25">
      <c r="A119" s="1">
        <v>42034</v>
      </c>
      <c r="B119" s="3">
        <v>0.105213812209</v>
      </c>
      <c r="C119" s="2">
        <f t="shared" si="25"/>
        <v>77.020546883903563</v>
      </c>
      <c r="E119" s="16">
        <f t="shared" si="29"/>
        <v>0.105213812209</v>
      </c>
      <c r="F119" s="2">
        <f t="shared" si="26"/>
        <v>175.35274100687769</v>
      </c>
      <c r="H119" s="2">
        <f t="shared" si="22"/>
        <v>0</v>
      </c>
      <c r="J119" s="1">
        <v>42034</v>
      </c>
      <c r="K119" s="3">
        <v>8.0592294019199998E-2</v>
      </c>
      <c r="L119" s="2">
        <f t="shared" si="27"/>
        <v>52.147667634356381</v>
      </c>
      <c r="N119" s="16">
        <f t="shared" si="30"/>
        <v>8.0592294019199998E-2</v>
      </c>
      <c r="O119" s="2">
        <f t="shared" si="28"/>
        <v>118.78437437107083</v>
      </c>
      <c r="R119" s="17">
        <v>42034</v>
      </c>
      <c r="S119" s="18">
        <v>3434.39</v>
      </c>
      <c r="T119" s="19">
        <f t="shared" si="23"/>
        <v>4.0313709275882958E-2</v>
      </c>
      <c r="U119" s="18">
        <v>12.8719</v>
      </c>
      <c r="X119" s="20" t="s">
        <v>98</v>
      </c>
      <c r="Y119" s="21">
        <v>5632.7280000000001</v>
      </c>
      <c r="Z119" s="22">
        <f t="shared" si="39"/>
        <v>6.8481027310390213E-2</v>
      </c>
      <c r="AA119" s="23">
        <v>39.502699999999997</v>
      </c>
      <c r="AB119" s="23"/>
      <c r="AC119" s="16" t="e">
        <f>IF(AA119&gt;$AE$1,#REF!-Z119,#REF!)</f>
        <v>#REF!</v>
      </c>
      <c r="AD119" s="2" t="e">
        <f t="shared" si="24"/>
        <v>#REF!</v>
      </c>
    </row>
    <row r="120" spans="1:30" x14ac:dyDescent="0.25">
      <c r="A120" s="1">
        <v>42062</v>
      </c>
      <c r="B120" s="3">
        <v>0.27319337962700002</v>
      </c>
      <c r="C120" s="2">
        <f t="shared" si="25"/>
        <v>85.124172239981078</v>
      </c>
      <c r="E120" s="16">
        <f t="shared" si="29"/>
        <v>0.27319337962700002</v>
      </c>
      <c r="F120" s="2">
        <f t="shared" si="26"/>
        <v>193.80227136950876</v>
      </c>
      <c r="H120" s="2">
        <f t="shared" si="22"/>
        <v>0</v>
      </c>
      <c r="J120" s="1">
        <v>42062</v>
      </c>
      <c r="K120" s="3">
        <v>0.25589711949400001</v>
      </c>
      <c r="L120" s="2">
        <f t="shared" si="27"/>
        <v>56.350367796759954</v>
      </c>
      <c r="N120" s="16">
        <f t="shared" si="30"/>
        <v>0.25589711949400001</v>
      </c>
      <c r="O120" s="2">
        <f t="shared" si="28"/>
        <v>128.35747959527089</v>
      </c>
      <c r="R120" s="17">
        <v>42062</v>
      </c>
      <c r="S120" s="18">
        <v>3572.8429999999998</v>
      </c>
      <c r="T120" s="19">
        <f t="shared" si="23"/>
        <v>0.1338880549747079</v>
      </c>
      <c r="U120" s="18">
        <v>13.207700000000001</v>
      </c>
      <c r="X120" s="20" t="s">
        <v>99</v>
      </c>
      <c r="Y120" s="21">
        <v>6018.4629999999997</v>
      </c>
      <c r="Z120" s="22">
        <f t="shared" si="39"/>
        <v>0.20514224312752286</v>
      </c>
      <c r="AA120" s="23">
        <v>42.300400000000003</v>
      </c>
      <c r="AB120" s="23"/>
      <c r="AC120" s="16" t="e">
        <f>IF(AA120&gt;$AE$1,#REF!-Z120,#REF!)</f>
        <v>#REF!</v>
      </c>
      <c r="AD120" s="2" t="e">
        <f t="shared" si="24"/>
        <v>#REF!</v>
      </c>
    </row>
    <row r="121" spans="1:30" x14ac:dyDescent="0.25">
      <c r="A121" s="1">
        <v>42094</v>
      </c>
      <c r="B121" s="3">
        <v>0.14003988871199999</v>
      </c>
      <c r="C121" s="2">
        <f t="shared" si="25"/>
        <v>108.37953254217237</v>
      </c>
      <c r="E121" s="16">
        <f t="shared" si="29"/>
        <v>0.14003988871199999</v>
      </c>
      <c r="F121" s="2">
        <f t="shared" si="26"/>
        <v>246.74776886433386</v>
      </c>
      <c r="H121" s="2">
        <f t="shared" si="22"/>
        <v>0</v>
      </c>
      <c r="J121" s="1">
        <v>42094</v>
      </c>
      <c r="K121" s="3">
        <v>0.18658958348099999</v>
      </c>
      <c r="L121" s="2">
        <f t="shared" si="27"/>
        <v>70.77026459837829</v>
      </c>
      <c r="N121" s="16">
        <f t="shared" si="30"/>
        <v>0.18658958348099999</v>
      </c>
      <c r="O121" s="2">
        <f t="shared" si="28"/>
        <v>161.20378888921059</v>
      </c>
      <c r="R121" s="17">
        <v>42094</v>
      </c>
      <c r="S121" s="18">
        <v>4051.2040000000002</v>
      </c>
      <c r="T121" s="19">
        <f t="shared" si="23"/>
        <v>0.17246280365047029</v>
      </c>
      <c r="U121" s="18">
        <v>14.559100000000001</v>
      </c>
      <c r="X121" s="20" t="s">
        <v>100</v>
      </c>
      <c r="Y121" s="21">
        <v>7253.1040000000003</v>
      </c>
      <c r="Z121" s="22">
        <f t="shared" si="39"/>
        <v>0.16773080876821847</v>
      </c>
      <c r="AA121" s="23">
        <v>52.193100000000001</v>
      </c>
      <c r="AB121" s="23"/>
      <c r="AC121" s="16" t="e">
        <f>IF(AA121&gt;$AE$1,#REF!-Z121,#REF!)</f>
        <v>#REF!</v>
      </c>
      <c r="AD121" s="2" t="e">
        <f t="shared" si="24"/>
        <v>#REF!</v>
      </c>
    </row>
    <row r="122" spans="1:30" x14ac:dyDescent="0.25">
      <c r="A122" s="1">
        <v>42124</v>
      </c>
      <c r="B122" s="3">
        <v>0.51316029623000003</v>
      </c>
      <c r="C122" s="2">
        <f t="shared" si="25"/>
        <v>123.55699021803677</v>
      </c>
      <c r="E122" s="16">
        <f t="shared" si="29"/>
        <v>0.51316029623000003</v>
      </c>
      <c r="F122" s="2">
        <f t="shared" si="26"/>
        <v>281.30229895602946</v>
      </c>
      <c r="H122" s="2">
        <f t="shared" si="22"/>
        <v>0</v>
      </c>
      <c r="J122" s="1">
        <v>42124</v>
      </c>
      <c r="K122" s="3">
        <v>0.44496597885900002</v>
      </c>
      <c r="L122" s="2">
        <f t="shared" si="27"/>
        <v>83.975258792629859</v>
      </c>
      <c r="N122" s="16">
        <f t="shared" si="30"/>
        <v>0.44496597885900002</v>
      </c>
      <c r="O122" s="2">
        <f t="shared" si="28"/>
        <v>191.28273671360745</v>
      </c>
      <c r="R122" s="17">
        <v>42124</v>
      </c>
      <c r="S122" s="18">
        <v>4749.8860000000004</v>
      </c>
      <c r="T122" s="19">
        <f t="shared" si="23"/>
        <v>1.9146354249343966E-2</v>
      </c>
      <c r="U122" s="18">
        <v>17.027899999999999</v>
      </c>
      <c r="X122" s="20" t="s">
        <v>101</v>
      </c>
      <c r="Y122" s="21">
        <v>8469.6730000000007</v>
      </c>
      <c r="Z122" s="22">
        <f t="shared" si="39"/>
        <v>0.17676857182089539</v>
      </c>
      <c r="AA122" s="23">
        <v>60.962499999999999</v>
      </c>
      <c r="AB122" s="23"/>
      <c r="AC122" s="16" t="e">
        <f>IF(AA122&gt;$AE$1,#REF!-Z122,#REF!)</f>
        <v>#REF!</v>
      </c>
      <c r="AD122" s="2" t="e">
        <f t="shared" si="24"/>
        <v>#REF!</v>
      </c>
    </row>
    <row r="123" spans="1:30" s="5" customFormat="1" x14ac:dyDescent="0.25">
      <c r="A123" s="1">
        <v>42153</v>
      </c>
      <c r="B123" s="3">
        <v>-0.32903576148800001</v>
      </c>
      <c r="C123" s="2">
        <f t="shared" si="25"/>
        <v>186.96153191961176</v>
      </c>
      <c r="D123" s="3">
        <f>C123/C118-1</f>
        <v>1.7185767995216277</v>
      </c>
      <c r="E123" s="16">
        <f t="shared" si="29"/>
        <v>-0.32903576148800001</v>
      </c>
      <c r="F123" s="2">
        <f t="shared" si="26"/>
        <v>425.65547001848557</v>
      </c>
      <c r="G123" s="3">
        <f>F123/F118-1</f>
        <v>1.7185767995216277</v>
      </c>
      <c r="H123" s="2">
        <f t="shared" si="22"/>
        <v>0</v>
      </c>
      <c r="I123" s="3"/>
      <c r="J123" s="1">
        <v>42153</v>
      </c>
      <c r="K123" s="3">
        <v>-0.36006568849999998</v>
      </c>
      <c r="L123" s="2">
        <f t="shared" si="27"/>
        <v>121.34139202123025</v>
      </c>
      <c r="M123" s="3"/>
      <c r="N123" s="16">
        <f t="shared" si="30"/>
        <v>-0.36006568849999998</v>
      </c>
      <c r="O123" s="2">
        <f t="shared" si="28"/>
        <v>276.39704689420614</v>
      </c>
      <c r="P123" s="3"/>
      <c r="Q123"/>
      <c r="R123" s="17">
        <v>42153</v>
      </c>
      <c r="S123" s="18">
        <v>4840.8289999999997</v>
      </c>
      <c r="T123" s="19">
        <f t="shared" si="23"/>
        <v>-7.5985125688182831E-2</v>
      </c>
      <c r="U123" s="18">
        <v>16.822299999999998</v>
      </c>
      <c r="V123" s="11"/>
      <c r="W123" s="11"/>
      <c r="X123" s="20" t="s">
        <v>102</v>
      </c>
      <c r="Y123" s="21">
        <v>9966.8449999999993</v>
      </c>
      <c r="Z123" s="22">
        <f t="shared" si="39"/>
        <v>-0.10643528619136736</v>
      </c>
      <c r="AA123" s="23">
        <v>71.871799999999993</v>
      </c>
      <c r="AB123" s="23"/>
      <c r="AC123" s="16" t="e">
        <f>IF(AA123&gt;$AE$1,#REF!-Z123,#REF!)</f>
        <v>#REF!</v>
      </c>
      <c r="AD123" s="4" t="e">
        <f t="shared" si="24"/>
        <v>#REF!</v>
      </c>
    </row>
    <row r="124" spans="1:30" x14ac:dyDescent="0.25">
      <c r="A124" s="1">
        <v>42185</v>
      </c>
      <c r="B124" s="3">
        <v>-8.2796402143199999E-2</v>
      </c>
      <c r="C124" s="2">
        <f t="shared" si="25"/>
        <v>125.44450189547929</v>
      </c>
      <c r="D124" s="3">
        <f>C124/C118-1</f>
        <v>0.82406781212741897</v>
      </c>
      <c r="E124" s="16">
        <f t="shared" si="29"/>
        <v>6.3928009537735198E-2</v>
      </c>
      <c r="F124" s="2">
        <f t="shared" si="26"/>
        <v>285.59959830942063</v>
      </c>
      <c r="G124" s="3">
        <f>F124/F118-1</f>
        <v>0.82406781212741897</v>
      </c>
      <c r="H124" s="2">
        <f t="shared" si="22"/>
        <v>1</v>
      </c>
      <c r="J124" s="1">
        <v>42185</v>
      </c>
      <c r="K124" s="3">
        <v>-0.14036574645300001</v>
      </c>
      <c r="L124" s="2">
        <f t="shared" si="27"/>
        <v>77.650520159557573</v>
      </c>
      <c r="N124" s="16">
        <f t="shared" si="30"/>
        <v>6.3586652279351841E-3</v>
      </c>
      <c r="O124" s="2">
        <f t="shared" si="28"/>
        <v>176.87595390487704</v>
      </c>
      <c r="R124" s="17">
        <v>42185</v>
      </c>
      <c r="S124" s="18">
        <v>4472.9979999999996</v>
      </c>
      <c r="T124" s="19">
        <f t="shared" si="23"/>
        <v>-0.1467244116809352</v>
      </c>
      <c r="U124" s="18">
        <v>16.541699999999999</v>
      </c>
      <c r="X124" s="20" t="s">
        <v>103</v>
      </c>
      <c r="Y124" s="21">
        <v>8906.0210000000006</v>
      </c>
      <c r="Z124" s="22">
        <f t="shared" si="39"/>
        <v>-0.12484138539534108</v>
      </c>
      <c r="AA124" s="23">
        <v>61.951799999999999</v>
      </c>
      <c r="AB124" s="23"/>
    </row>
    <row r="125" spans="1:30" x14ac:dyDescent="0.25">
      <c r="A125" s="1">
        <v>42216</v>
      </c>
      <c r="B125" s="3">
        <v>-0.15559999999999999</v>
      </c>
      <c r="C125" s="2">
        <f t="shared" si="25"/>
        <v>115.05814846988778</v>
      </c>
      <c r="D125" s="3">
        <f>C125/C118-1</f>
        <v>0.67304156001805038</v>
      </c>
      <c r="E125" s="16">
        <f t="shared" si="29"/>
        <v>-3.765517855739256E-2</v>
      </c>
      <c r="F125" s="2">
        <f t="shared" si="26"/>
        <v>303.85741215411861</v>
      </c>
      <c r="G125" s="3">
        <f>F125/F118-1</f>
        <v>0.94067683661857648</v>
      </c>
      <c r="H125" s="2">
        <f t="shared" si="22"/>
        <v>1</v>
      </c>
      <c r="J125" s="1">
        <v>42216</v>
      </c>
      <c r="K125" s="3">
        <v>-0.17</v>
      </c>
      <c r="L125" s="2">
        <f t="shared" si="27"/>
        <v>66.751046934897545</v>
      </c>
      <c r="N125" s="16">
        <f t="shared" si="30"/>
        <v>-5.2055178557392584E-2</v>
      </c>
      <c r="O125" s="2">
        <f t="shared" si="28"/>
        <v>178.00064888262986</v>
      </c>
      <c r="R125" s="17">
        <v>42216</v>
      </c>
      <c r="S125" s="18">
        <v>3816.7</v>
      </c>
      <c r="T125" s="19">
        <f t="shared" si="23"/>
        <v>-0.11794482144260743</v>
      </c>
      <c r="U125" s="18">
        <v>14.5181</v>
      </c>
      <c r="X125" s="20" t="s">
        <v>104</v>
      </c>
      <c r="Y125" s="21">
        <v>7794.1809999999996</v>
      </c>
      <c r="Z125" s="22">
        <f t="shared" si="39"/>
        <v>-1</v>
      </c>
      <c r="AA125" s="23">
        <v>54.481200000000001</v>
      </c>
      <c r="AB125" s="23"/>
    </row>
    <row r="126" spans="1:30" x14ac:dyDescent="0.25">
      <c r="A126" s="1">
        <v>42247</v>
      </c>
      <c r="C126" s="2">
        <f t="shared" si="25"/>
        <v>97.15510056797325</v>
      </c>
      <c r="D126" s="3">
        <f>C126/C118-1</f>
        <v>0.41271629327924186</v>
      </c>
      <c r="F126" s="2">
        <f t="shared" si="26"/>
        <v>292.41560704346807</v>
      </c>
      <c r="G126" s="3">
        <f>F126/F118-1</f>
        <v>0.86760030381350828</v>
      </c>
      <c r="H126" s="2">
        <f t="shared" si="22"/>
        <v>0</v>
      </c>
      <c r="J126" s="1">
        <v>42247</v>
      </c>
      <c r="L126" s="2">
        <f t="shared" si="27"/>
        <v>55.403368955964957</v>
      </c>
      <c r="M126" s="3">
        <f>L126/L118-1</f>
        <v>0.19810320358274836</v>
      </c>
      <c r="O126" s="2">
        <f t="shared" si="28"/>
        <v>168.73479332171283</v>
      </c>
      <c r="P126" s="3">
        <f>O126/O118-1</f>
        <v>0.60191059394183521</v>
      </c>
      <c r="R126" s="15">
        <v>42247</v>
      </c>
      <c r="S126" s="18">
        <v>3366.54</v>
      </c>
    </row>
    <row r="127" spans="1:30" x14ac:dyDescent="0.25">
      <c r="T127" s="11" t="s">
        <v>106</v>
      </c>
      <c r="U127" s="30">
        <f>AVERAGE(U2:U125)</f>
        <v>17.55282903225806</v>
      </c>
    </row>
    <row r="128" spans="1:30" s="12" customFormat="1" x14ac:dyDescent="0.25">
      <c r="A128" s="31" t="s">
        <v>113</v>
      </c>
      <c r="B128" s="32">
        <f>MIN(B2:B125)</f>
        <v>-0.32903576148800001</v>
      </c>
      <c r="C128" s="14"/>
      <c r="D128" s="32"/>
      <c r="E128" s="32">
        <f>MIN(E2:E124)</f>
        <v>-0.32903576148800001</v>
      </c>
      <c r="F128" s="14"/>
      <c r="G128" s="32"/>
      <c r="H128" s="14"/>
      <c r="I128" s="32"/>
      <c r="K128" s="32">
        <f>MIN(K2:K125)</f>
        <v>-0.36006568849999998</v>
      </c>
      <c r="L128" s="14"/>
      <c r="M128" s="32"/>
      <c r="N128" s="32">
        <f>MIN(N2:N124)</f>
        <v>-0.36006568849999998</v>
      </c>
      <c r="O128" s="14"/>
      <c r="P128" s="32"/>
      <c r="R128" s="13"/>
      <c r="T128" s="12" t="s">
        <v>107</v>
      </c>
      <c r="U128" s="33">
        <f>MAX(U2:U125)</f>
        <v>47.252400000000002</v>
      </c>
      <c r="Z128" s="12" t="s">
        <v>109</v>
      </c>
      <c r="AA128" s="14">
        <f>AVERAGE(AA2:AA123)</f>
        <v>43.390793069306916</v>
      </c>
      <c r="AB128" s="14"/>
      <c r="AC128" s="32"/>
      <c r="AD128" s="14"/>
    </row>
    <row r="129" spans="2:30" x14ac:dyDescent="0.25">
      <c r="B129"/>
      <c r="C129"/>
      <c r="D129"/>
      <c r="E129"/>
      <c r="F129"/>
      <c r="G129"/>
      <c r="I129"/>
      <c r="K129"/>
      <c r="L129"/>
      <c r="M129"/>
      <c r="N129"/>
      <c r="O129"/>
      <c r="P129"/>
      <c r="R129"/>
      <c r="S129"/>
      <c r="T129"/>
      <c r="U129"/>
      <c r="V129"/>
      <c r="W129"/>
      <c r="X129"/>
      <c r="Y129"/>
      <c r="Z129" s="11" t="s">
        <v>107</v>
      </c>
      <c r="AA129" s="10">
        <f>MAX(AA2:AA123)</f>
        <v>96.540800000000004</v>
      </c>
      <c r="AB129"/>
      <c r="AC129"/>
      <c r="AD129"/>
    </row>
    <row r="130" spans="2:30" x14ac:dyDescent="0.25">
      <c r="B130"/>
      <c r="C130"/>
      <c r="D130"/>
      <c r="E130"/>
      <c r="F130"/>
      <c r="G130"/>
      <c r="I130"/>
      <c r="K130"/>
      <c r="L130"/>
      <c r="M130"/>
      <c r="N130"/>
      <c r="O130"/>
      <c r="P130"/>
      <c r="R130"/>
      <c r="S130"/>
      <c r="T130"/>
      <c r="U130"/>
      <c r="V130"/>
      <c r="W130"/>
      <c r="X130"/>
      <c r="Y130"/>
    </row>
    <row r="131" spans="2:30" x14ac:dyDescent="0.25">
      <c r="B131"/>
      <c r="C131"/>
      <c r="D131"/>
      <c r="E131"/>
      <c r="F131"/>
      <c r="G131"/>
      <c r="I131"/>
      <c r="K131"/>
      <c r="L131"/>
      <c r="M131"/>
      <c r="N131"/>
      <c r="O131"/>
      <c r="P131"/>
      <c r="R131"/>
      <c r="S131"/>
      <c r="T131"/>
      <c r="U131"/>
      <c r="V131"/>
      <c r="W131"/>
      <c r="X131"/>
      <c r="Y131"/>
    </row>
    <row r="132" spans="2:30" x14ac:dyDescent="0.25">
      <c r="B132"/>
      <c r="C132"/>
      <c r="D132"/>
      <c r="E132"/>
      <c r="F132"/>
      <c r="G132"/>
      <c r="I132"/>
      <c r="K132"/>
      <c r="L132"/>
      <c r="M132"/>
      <c r="N132"/>
      <c r="O132"/>
      <c r="P132"/>
      <c r="R132"/>
      <c r="S132"/>
      <c r="T132"/>
      <c r="U132"/>
      <c r="V132"/>
      <c r="W132"/>
      <c r="X132"/>
      <c r="Y132"/>
    </row>
    <row r="133" spans="2:30" x14ac:dyDescent="0.25">
      <c r="B133"/>
      <c r="C133"/>
      <c r="D133"/>
      <c r="E133"/>
      <c r="F133"/>
      <c r="G133"/>
      <c r="I133"/>
      <c r="K133"/>
      <c r="L133"/>
      <c r="M133"/>
      <c r="N133"/>
      <c r="O133"/>
      <c r="P133"/>
      <c r="R133"/>
      <c r="S133"/>
      <c r="T133"/>
      <c r="U133"/>
      <c r="V133"/>
      <c r="W133"/>
      <c r="X133"/>
      <c r="Y133"/>
    </row>
    <row r="134" spans="2:30" x14ac:dyDescent="0.25">
      <c r="B134"/>
      <c r="C134"/>
      <c r="D134"/>
      <c r="E134"/>
      <c r="F134"/>
      <c r="G134"/>
      <c r="I134"/>
      <c r="K134"/>
      <c r="L134"/>
      <c r="M134"/>
      <c r="N134"/>
      <c r="O134"/>
      <c r="P134"/>
      <c r="R134"/>
      <c r="S134"/>
      <c r="T134"/>
      <c r="U134"/>
      <c r="V134"/>
      <c r="W134"/>
      <c r="X134"/>
      <c r="Y134"/>
    </row>
    <row r="135" spans="2:30" x14ac:dyDescent="0.25">
      <c r="B135"/>
      <c r="C135"/>
      <c r="D135"/>
      <c r="E135"/>
      <c r="F135"/>
      <c r="G135"/>
      <c r="I135"/>
      <c r="K135"/>
      <c r="L135"/>
      <c r="M135"/>
      <c r="N135"/>
      <c r="O135"/>
      <c r="P135"/>
      <c r="R135"/>
      <c r="S135"/>
      <c r="T135"/>
      <c r="U135"/>
      <c r="V135"/>
      <c r="W135"/>
      <c r="X135"/>
      <c r="Y135"/>
    </row>
  </sheetData>
  <phoneticPr fontId="18" type="noConversion"/>
  <pageMargins left="0.75" right="0.75" top="1" bottom="1" header="0.5" footer="0.5"/>
  <pageSetup paperSize="9" orientation="portrait" horizontalDpi="4294967294" verticalDpi="4294967294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5"/>
  <sheetViews>
    <sheetView topLeftCell="A106" workbookViewId="0">
      <selection activeCell="K92" sqref="K92"/>
    </sheetView>
  </sheetViews>
  <sheetFormatPr defaultColWidth="8.77734375" defaultRowHeight="14.4" x14ac:dyDescent="0.25"/>
  <cols>
    <col min="1" max="1" width="16.77734375" customWidth="1"/>
    <col min="2" max="2" width="8.77734375" style="3"/>
    <col min="3" max="3" width="8.77734375" style="2"/>
    <col min="4" max="4" width="8.77734375" style="3"/>
    <col min="5" max="5" width="10.109375" style="16" customWidth="1"/>
    <col min="6" max="6" width="8.77734375" style="2"/>
    <col min="7" max="9" width="8.77734375" style="3"/>
    <col min="10" max="10" width="12.5546875" customWidth="1"/>
    <col min="11" max="11" width="8.77734375" style="3"/>
    <col min="12" max="12" width="8.77734375" style="2"/>
    <col min="13" max="13" width="8.77734375" style="3"/>
    <col min="14" max="14" width="10.109375" style="16" customWidth="1"/>
    <col min="15" max="15" width="8.77734375" style="2"/>
    <col min="16" max="16" width="8.77734375" style="3"/>
    <col min="18" max="18" width="11.6640625" style="15" customWidth="1"/>
    <col min="19" max="19" width="11.77734375" style="11" customWidth="1"/>
    <col min="20" max="23" width="8.77734375" style="11"/>
    <col min="24" max="24" width="11.6640625" style="11" customWidth="1"/>
    <col min="25" max="25" width="14.6640625" style="11" customWidth="1"/>
    <col min="26" max="26" width="8.77734375" style="11"/>
    <col min="27" max="28" width="8.77734375" style="10"/>
    <col min="29" max="29" width="14.77734375" style="16" customWidth="1"/>
    <col min="30" max="30" width="8.77734375" style="2"/>
  </cols>
  <sheetData>
    <row r="1" spans="1:31" x14ac:dyDescent="0.25">
      <c r="B1" s="3" t="s">
        <v>110</v>
      </c>
      <c r="E1" s="16" t="s">
        <v>111</v>
      </c>
      <c r="K1" s="3" t="s">
        <v>112</v>
      </c>
      <c r="N1" s="16" t="s">
        <v>111</v>
      </c>
      <c r="S1" s="11" t="s">
        <v>0</v>
      </c>
      <c r="U1" s="11" t="s">
        <v>1</v>
      </c>
      <c r="Y1" s="11" t="s">
        <v>105</v>
      </c>
      <c r="AA1" s="10" t="s">
        <v>1</v>
      </c>
      <c r="AC1" s="16" t="s">
        <v>108</v>
      </c>
      <c r="AD1" s="2">
        <v>1</v>
      </c>
      <c r="AE1">
        <v>87</v>
      </c>
    </row>
    <row r="2" spans="1:31" x14ac:dyDescent="0.25">
      <c r="A2" s="1">
        <v>38471</v>
      </c>
      <c r="B2" s="3">
        <v>1.49567306163E-2</v>
      </c>
      <c r="C2" s="2">
        <v>1</v>
      </c>
      <c r="E2" s="16">
        <f>B2</f>
        <v>1.49567306163E-2</v>
      </c>
      <c r="F2" s="2">
        <v>1</v>
      </c>
      <c r="J2" s="1">
        <v>38471</v>
      </c>
      <c r="K2" s="3">
        <v>1.0693253821E-2</v>
      </c>
      <c r="L2" s="2">
        <v>1</v>
      </c>
      <c r="N2" s="16">
        <f>K2</f>
        <v>1.0693253821E-2</v>
      </c>
      <c r="O2" s="2">
        <v>1</v>
      </c>
      <c r="R2" s="17">
        <v>38471</v>
      </c>
      <c r="S2" s="18">
        <v>932.39499999999998</v>
      </c>
      <c r="T2" s="19">
        <f>S3/S2-1</f>
        <v>-8.1992074174571883E-2</v>
      </c>
      <c r="U2" s="18">
        <v>15.002000000000001</v>
      </c>
      <c r="AC2" s="16" t="e">
        <f>IF(AA2&gt;$AE$1,#REF!-Z2,#REF!)</f>
        <v>#REF!</v>
      </c>
      <c r="AD2" s="2" t="e">
        <f>AD1*(1+AC2)</f>
        <v>#REF!</v>
      </c>
    </row>
    <row r="3" spans="1:31" x14ac:dyDescent="0.25">
      <c r="A3" s="1">
        <v>38503</v>
      </c>
      <c r="B3" s="3">
        <v>-4.1170619419899999E-3</v>
      </c>
      <c r="C3" s="2">
        <f>C2*(1+B2)</f>
        <v>1.0149567306163001</v>
      </c>
      <c r="E3" s="16">
        <f>B3</f>
        <v>-4.1170619419899999E-3</v>
      </c>
      <c r="F3" s="2">
        <f>F2*(1+E2)</f>
        <v>1.0149567306163001</v>
      </c>
      <c r="J3" s="1">
        <v>38503</v>
      </c>
      <c r="K3" s="3">
        <v>-4.4691299380299997E-2</v>
      </c>
      <c r="L3" s="2">
        <f>L2*(1+K2)</f>
        <v>1.0106932538210001</v>
      </c>
      <c r="N3" s="16">
        <f>K3</f>
        <v>-4.4691299380299997E-2</v>
      </c>
      <c r="O3" s="2">
        <f>O2*(1+N2)</f>
        <v>1.0106932538210001</v>
      </c>
      <c r="R3" s="17">
        <v>38503</v>
      </c>
      <c r="S3" s="18">
        <v>855.94600000000003</v>
      </c>
      <c r="T3" s="19">
        <f t="shared" ref="T3:T66" si="0">S4/S3-1</f>
        <v>2.6567096522444267E-2</v>
      </c>
      <c r="U3" s="18">
        <v>13.4932</v>
      </c>
      <c r="AC3" s="16" t="e">
        <f>IF(AA3&gt;$AE$1,#REF!-Z3,#REF!)</f>
        <v>#REF!</v>
      </c>
      <c r="AD3" s="2" t="e">
        <f t="shared" ref="AD3:AD66" si="1">AD2*(1+AC3)</f>
        <v>#REF!</v>
      </c>
    </row>
    <row r="4" spans="1:31" x14ac:dyDescent="0.25">
      <c r="A4" s="1">
        <v>38533</v>
      </c>
      <c r="B4" s="3">
        <v>-5.1818995354600002E-2</v>
      </c>
      <c r="C4" s="2">
        <f t="shared" ref="C4:C67" si="2">C3*(1+B3)</f>
        <v>1.0107780908879131</v>
      </c>
      <c r="E4" s="16">
        <f>IF(T2+T3&lt;0,B4-T4,B4)</f>
        <v>-6.2605556196584367E-2</v>
      </c>
      <c r="F4" s="2">
        <f t="shared" ref="F4:F67" si="3">F3*(1+E3)</f>
        <v>1.0107780908879131</v>
      </c>
      <c r="J4" s="1">
        <v>38533</v>
      </c>
      <c r="K4" s="3">
        <v>-3.7282977100600002E-2</v>
      </c>
      <c r="L4" s="2">
        <f t="shared" ref="L4:L67" si="4">L3*(1+K3)</f>
        <v>0.96552405903283622</v>
      </c>
      <c r="N4" s="16">
        <f>IF(T2+T3&lt;0,K4-T4,K4)</f>
        <v>-4.8069537942584374E-2</v>
      </c>
      <c r="O4" s="2">
        <f t="shared" ref="O4:O67" si="5">O3*(1+N3)</f>
        <v>0.96552405903283622</v>
      </c>
      <c r="R4" s="17">
        <v>38533</v>
      </c>
      <c r="S4" s="18">
        <v>878.68600000000004</v>
      </c>
      <c r="T4" s="19">
        <f t="shared" si="0"/>
        <v>1.0786560841984372E-2</v>
      </c>
      <c r="U4" s="18">
        <v>13.2521</v>
      </c>
      <c r="AC4" s="16" t="e">
        <f>IF(AA4&gt;$AE$1,#REF!-Z4,#REF!)</f>
        <v>#REF!</v>
      </c>
      <c r="AD4" s="2" t="e">
        <f t="shared" si="1"/>
        <v>#REF!</v>
      </c>
    </row>
    <row r="5" spans="1:31" x14ac:dyDescent="0.25">
      <c r="A5" s="1">
        <v>38562</v>
      </c>
      <c r="B5" s="3">
        <v>0.27890264171099999</v>
      </c>
      <c r="C5" s="2">
        <f t="shared" si="2"/>
        <v>0.95840058569166098</v>
      </c>
      <c r="E5" s="16">
        <f t="shared" ref="E5:E68" si="6">IF(T3+T4&lt;0,B5-T5,B5)</f>
        <v>0.27890264171099999</v>
      </c>
      <c r="F5" s="2">
        <f t="shared" si="3"/>
        <v>0.94749776631655369</v>
      </c>
      <c r="J5" s="1">
        <v>38562</v>
      </c>
      <c r="K5" s="3">
        <v>0.25018981751399999</v>
      </c>
      <c r="L5" s="2">
        <f t="shared" si="4"/>
        <v>0.92952644764983661</v>
      </c>
      <c r="N5" s="16">
        <f t="shared" ref="N5:N68" si="7">IF(T3+T4&lt;0,K5-T5,K5)</f>
        <v>0.25018981751399999</v>
      </c>
      <c r="O5" s="2">
        <f t="shared" si="5"/>
        <v>0.91911176364267921</v>
      </c>
      <c r="R5" s="17">
        <v>38562</v>
      </c>
      <c r="S5" s="18">
        <v>888.16399999999999</v>
      </c>
      <c r="T5" s="19">
        <f t="shared" si="0"/>
        <v>4.4757499741038931E-2</v>
      </c>
      <c r="U5" s="18">
        <v>13.556100000000001</v>
      </c>
      <c r="AC5" s="16" t="e">
        <f>IF(AA5&gt;$AE$1,#REF!-Z5,#REF!)</f>
        <v>#REF!</v>
      </c>
      <c r="AD5" s="2" t="e">
        <f t="shared" si="1"/>
        <v>#REF!</v>
      </c>
    </row>
    <row r="6" spans="1:31" x14ac:dyDescent="0.25">
      <c r="A6" s="1">
        <v>38595</v>
      </c>
      <c r="B6" s="3">
        <v>2.8835169525900001E-2</v>
      </c>
      <c r="C6" s="2">
        <f t="shared" si="2"/>
        <v>1.2257010408584348</v>
      </c>
      <c r="E6" s="16">
        <f t="shared" si="6"/>
        <v>2.8835169525900001E-2</v>
      </c>
      <c r="F6" s="2">
        <f t="shared" si="3"/>
        <v>1.2117573963575121</v>
      </c>
      <c r="J6" s="1">
        <v>38595</v>
      </c>
      <c r="K6" s="3">
        <v>1.8119561106899999E-2</v>
      </c>
      <c r="L6" s="2">
        <f t="shared" si="4"/>
        <v>1.1620844999617859</v>
      </c>
      <c r="N6" s="16">
        <f t="shared" si="7"/>
        <v>1.8119561106899999E-2</v>
      </c>
      <c r="O6" s="2">
        <f t="shared" si="5"/>
        <v>1.1490641680634119</v>
      </c>
      <c r="R6" s="17">
        <v>38595</v>
      </c>
      <c r="S6" s="18">
        <v>927.91600000000005</v>
      </c>
      <c r="T6" s="19">
        <f t="shared" si="0"/>
        <v>-1.1341543846641322E-2</v>
      </c>
      <c r="U6" s="18">
        <v>14.093999999999999</v>
      </c>
      <c r="AC6" s="16" t="e">
        <f>IF(AA6&gt;$AE$1,#REF!-Z6,#REF!)</f>
        <v>#REF!</v>
      </c>
      <c r="AD6" s="2" t="e">
        <f t="shared" si="1"/>
        <v>#REF!</v>
      </c>
    </row>
    <row r="7" spans="1:31" x14ac:dyDescent="0.25">
      <c r="A7" s="1">
        <v>38625</v>
      </c>
      <c r="B7" s="3">
        <v>-5.3363323439599999E-2</v>
      </c>
      <c r="C7" s="2">
        <f t="shared" si="2"/>
        <v>1.2610443381596597</v>
      </c>
      <c r="E7" s="16">
        <f t="shared" si="6"/>
        <v>-5.3363323439599999E-2</v>
      </c>
      <c r="F7" s="2">
        <f t="shared" si="3"/>
        <v>1.246698626305744</v>
      </c>
      <c r="J7" s="1">
        <v>38625</v>
      </c>
      <c r="K7" s="3">
        <v>-4.4127275102100003E-2</v>
      </c>
      <c r="L7" s="2">
        <f t="shared" si="4"/>
        <v>1.1831409610702248</v>
      </c>
      <c r="N7" s="16">
        <f t="shared" si="7"/>
        <v>-4.4127275102100003E-2</v>
      </c>
      <c r="O7" s="2">
        <f t="shared" si="5"/>
        <v>1.1698847064723863</v>
      </c>
      <c r="R7" s="17">
        <v>38625</v>
      </c>
      <c r="S7" s="18">
        <v>917.39200000000005</v>
      </c>
      <c r="T7" s="19">
        <f t="shared" si="0"/>
        <v>-4.4811814360709468E-2</v>
      </c>
      <c r="U7" s="18">
        <v>14.244999999999999</v>
      </c>
      <c r="AC7" s="16" t="e">
        <f>IF(AA7&gt;$AE$1,#REF!-Z7,#REF!)</f>
        <v>#REF!</v>
      </c>
      <c r="AD7" s="2" t="e">
        <f t="shared" si="1"/>
        <v>#REF!</v>
      </c>
    </row>
    <row r="8" spans="1:31" x14ac:dyDescent="0.25">
      <c r="A8" s="1">
        <v>38656</v>
      </c>
      <c r="B8" s="3">
        <v>5.4737762815900003E-2</v>
      </c>
      <c r="C8" s="2">
        <f t="shared" si="2"/>
        <v>1.1937508212707695</v>
      </c>
      <c r="E8" s="16">
        <f t="shared" si="6"/>
        <v>5.7541654713713718E-2</v>
      </c>
      <c r="F8" s="2">
        <f t="shared" si="3"/>
        <v>1.1801706442784856</v>
      </c>
      <c r="J8" s="1">
        <v>38656</v>
      </c>
      <c r="K8" s="3">
        <v>4.5729474869299999E-2</v>
      </c>
      <c r="L8" s="2">
        <f t="shared" si="4"/>
        <v>1.1309321743965159</v>
      </c>
      <c r="N8" s="16">
        <f t="shared" si="7"/>
        <v>4.8533366767113714E-2</v>
      </c>
      <c r="O8" s="2">
        <f t="shared" si="5"/>
        <v>1.1182608821921398</v>
      </c>
      <c r="R8" s="17">
        <v>38656</v>
      </c>
      <c r="S8" s="18">
        <v>876.28200000000004</v>
      </c>
      <c r="T8" s="19">
        <f t="shared" si="0"/>
        <v>-2.8038918978137151E-3</v>
      </c>
      <c r="U8" s="18">
        <v>13.347099999999999</v>
      </c>
      <c r="AC8" s="16" t="e">
        <f>IF(AA8&gt;$AE$1,#REF!-Z8,#REF!)</f>
        <v>#REF!</v>
      </c>
      <c r="AD8" s="2" t="e">
        <f t="shared" si="1"/>
        <v>#REF!</v>
      </c>
    </row>
    <row r="9" spans="1:31" x14ac:dyDescent="0.25">
      <c r="A9" s="1">
        <v>38686</v>
      </c>
      <c r="B9" s="3">
        <v>1.77358278128E-2</v>
      </c>
      <c r="C9" s="2">
        <f t="shared" si="2"/>
        <v>1.2590940705867748</v>
      </c>
      <c r="E9" s="16">
        <f t="shared" si="6"/>
        <v>-3.9055863887483305E-2</v>
      </c>
      <c r="F9" s="2">
        <f t="shared" si="3"/>
        <v>1.2480796159948193</v>
      </c>
      <c r="J9" s="1">
        <v>38686</v>
      </c>
      <c r="K9" s="3">
        <v>4.4250565827500003E-3</v>
      </c>
      <c r="L9" s="2">
        <f t="shared" si="4"/>
        <v>1.1826491088444642</v>
      </c>
      <c r="N9" s="16">
        <f t="shared" si="7"/>
        <v>-5.2366635117533311E-2</v>
      </c>
      <c r="O9" s="2">
        <f t="shared" si="5"/>
        <v>1.1725338477288871</v>
      </c>
      <c r="R9" s="17">
        <v>38686</v>
      </c>
      <c r="S9" s="18">
        <v>873.82500000000005</v>
      </c>
      <c r="T9" s="19">
        <f t="shared" si="0"/>
        <v>5.6791691700283309E-2</v>
      </c>
      <c r="U9" s="18">
        <v>13.3055</v>
      </c>
      <c r="AC9" s="16" t="e">
        <f>IF(AA9&gt;$AE$1,#REF!-Z9,#REF!)</f>
        <v>#REF!</v>
      </c>
      <c r="AD9" s="2" t="e">
        <f t="shared" si="1"/>
        <v>#REF!</v>
      </c>
    </row>
    <row r="10" spans="1:31" x14ac:dyDescent="0.25">
      <c r="A10" s="1">
        <v>38716</v>
      </c>
      <c r="B10" s="3">
        <v>3.0376645450100001E-3</v>
      </c>
      <c r="C10" s="2">
        <f t="shared" si="2"/>
        <v>1.2814251462228192</v>
      </c>
      <c r="D10" s="3">
        <f>C10/C2-1</f>
        <v>0.28142514622281922</v>
      </c>
      <c r="E10" s="16">
        <f t="shared" si="6"/>
        <v>3.0376645450100001E-3</v>
      </c>
      <c r="F10" s="2">
        <f t="shared" si="3"/>
        <v>1.1993347883917833</v>
      </c>
      <c r="G10" s="3">
        <f>F10/F2-1</f>
        <v>0.19933478839178331</v>
      </c>
      <c r="J10" s="1">
        <v>38716</v>
      </c>
      <c r="K10" s="3">
        <v>1.6588977401000001E-3</v>
      </c>
      <c r="L10" s="2">
        <f t="shared" si="4"/>
        <v>1.1878823980686397</v>
      </c>
      <c r="M10" s="3">
        <f>L10/L2-1</f>
        <v>0.18788239806863971</v>
      </c>
      <c r="N10" s="16">
        <f t="shared" si="7"/>
        <v>1.6588977401000001E-3</v>
      </c>
      <c r="O10" s="2">
        <f t="shared" si="5"/>
        <v>1.1111321955619111</v>
      </c>
      <c r="P10" s="3">
        <f>O10/O2-1</f>
        <v>0.11113219556191112</v>
      </c>
      <c r="R10" s="17">
        <v>38716</v>
      </c>
      <c r="S10" s="18">
        <v>923.45100000000002</v>
      </c>
      <c r="T10" s="19">
        <f t="shared" si="0"/>
        <v>9.3287028764926339E-2</v>
      </c>
      <c r="U10" s="18">
        <v>13.857799999999999</v>
      </c>
      <c r="AC10" s="16" t="e">
        <f>IF(AA10&gt;$AE$1,#REF!-Z10,#REF!)</f>
        <v>#REF!</v>
      </c>
      <c r="AD10" s="2" t="e">
        <f t="shared" si="1"/>
        <v>#REF!</v>
      </c>
    </row>
    <row r="11" spans="1:31" x14ac:dyDescent="0.25">
      <c r="A11" s="1">
        <v>38742</v>
      </c>
      <c r="B11" s="3">
        <v>6.9269421918700003E-2</v>
      </c>
      <c r="C11" s="2">
        <f t="shared" si="2"/>
        <v>1.2853176859565847</v>
      </c>
      <c r="E11" s="16">
        <f t="shared" si="6"/>
        <v>6.9269421918700003E-2</v>
      </c>
      <c r="F11" s="2">
        <f t="shared" si="3"/>
        <v>1.2029779651560781</v>
      </c>
      <c r="J11" s="1">
        <v>38742</v>
      </c>
      <c r="K11" s="3">
        <v>5.2826369382100002E-2</v>
      </c>
      <c r="L11" s="2">
        <f t="shared" si="4"/>
        <v>1.1898529734943004</v>
      </c>
      <c r="N11" s="16">
        <f t="shared" si="7"/>
        <v>5.2826369382100002E-2</v>
      </c>
      <c r="O11" s="2">
        <f t="shared" si="5"/>
        <v>1.112975450250081</v>
      </c>
      <c r="R11" s="17">
        <v>38742</v>
      </c>
      <c r="S11" s="18">
        <v>1009.597</v>
      </c>
      <c r="T11" s="19">
        <f t="shared" si="0"/>
        <v>4.3000325872600609E-2</v>
      </c>
      <c r="U11" s="18">
        <v>15.142200000000001</v>
      </c>
      <c r="AC11" s="16" t="e">
        <f>IF(AA11&gt;$AE$1,#REF!-Z11,#REF!)</f>
        <v>#REF!</v>
      </c>
      <c r="AD11" s="2" t="e">
        <f t="shared" si="1"/>
        <v>#REF!</v>
      </c>
    </row>
    <row r="12" spans="1:31" x14ac:dyDescent="0.25">
      <c r="A12" s="1">
        <v>38776</v>
      </c>
      <c r="B12" s="3">
        <v>-5.6235437941099999E-3</v>
      </c>
      <c r="C12" s="2">
        <f t="shared" si="2"/>
        <v>1.3743508990446784</v>
      </c>
      <c r="E12" s="16">
        <f t="shared" si="6"/>
        <v>-5.6235437941099999E-3</v>
      </c>
      <c r="F12" s="2">
        <f t="shared" si="3"/>
        <v>1.2863075533833737</v>
      </c>
      <c r="J12" s="1">
        <v>38776</v>
      </c>
      <c r="K12" s="3">
        <v>7.4041165657899996E-3</v>
      </c>
      <c r="L12" s="2">
        <f t="shared" si="4"/>
        <v>1.2527085861825005</v>
      </c>
      <c r="N12" s="16">
        <f t="shared" si="7"/>
        <v>7.4041165657899996E-3</v>
      </c>
      <c r="O12" s="2">
        <f t="shared" si="5"/>
        <v>1.1717699024982009</v>
      </c>
      <c r="R12" s="17">
        <v>38776</v>
      </c>
      <c r="S12" s="18">
        <v>1053.01</v>
      </c>
      <c r="T12" s="19">
        <f t="shared" si="0"/>
        <v>7.6713421524960967E-3</v>
      </c>
      <c r="U12" s="18">
        <v>15.680999999999999</v>
      </c>
      <c r="AC12" s="16" t="e">
        <f>IF(AA12&gt;$AE$1,#REF!-Z12,#REF!)</f>
        <v>#REF!</v>
      </c>
      <c r="AD12" s="2" t="e">
        <f t="shared" si="1"/>
        <v>#REF!</v>
      </c>
    </row>
    <row r="13" spans="1:31" x14ac:dyDescent="0.25">
      <c r="A13" s="1">
        <v>38807</v>
      </c>
      <c r="B13" s="3">
        <v>-6.6460935971900002E-3</v>
      </c>
      <c r="C13" s="2">
        <f t="shared" si="2"/>
        <v>1.3666221765754263</v>
      </c>
      <c r="E13" s="16">
        <f t="shared" si="6"/>
        <v>-6.6460935971900002E-3</v>
      </c>
      <c r="F13" s="2">
        <f t="shared" si="3"/>
        <v>1.2790739465242278</v>
      </c>
      <c r="J13" s="1">
        <v>38807</v>
      </c>
      <c r="K13" s="3">
        <v>-1.6302175068E-2</v>
      </c>
      <c r="L13" s="2">
        <f t="shared" si="4"/>
        <v>1.2619837865775618</v>
      </c>
      <c r="N13" s="16">
        <f t="shared" si="7"/>
        <v>-1.6302175068E-2</v>
      </c>
      <c r="O13" s="2">
        <f t="shared" si="5"/>
        <v>1.180445823444582</v>
      </c>
      <c r="R13" s="17">
        <v>38807</v>
      </c>
      <c r="S13" s="18">
        <v>1061.088</v>
      </c>
      <c r="T13" s="19">
        <f t="shared" si="0"/>
        <v>0.10485369733707284</v>
      </c>
      <c r="U13" s="18">
        <v>16.193999999999999</v>
      </c>
      <c r="AC13" s="16" t="e">
        <f>IF(AA13&gt;$AE$1,#REF!-Z13,#REF!)</f>
        <v>#REF!</v>
      </c>
      <c r="AD13" s="2" t="e">
        <f t="shared" si="1"/>
        <v>#REF!</v>
      </c>
    </row>
    <row r="14" spans="1:31" x14ac:dyDescent="0.25">
      <c r="A14" s="1">
        <v>38835</v>
      </c>
      <c r="B14" s="3">
        <v>0.40410114118500001</v>
      </c>
      <c r="C14" s="2">
        <f t="shared" si="2"/>
        <v>1.3575394776779104</v>
      </c>
      <c r="E14" s="16">
        <f t="shared" si="6"/>
        <v>0.40410114118500001</v>
      </c>
      <c r="F14" s="2">
        <f t="shared" si="3"/>
        <v>1.2705731013579005</v>
      </c>
      <c r="J14" s="1">
        <v>38835</v>
      </c>
      <c r="K14" s="3">
        <v>0.40304577861399998</v>
      </c>
      <c r="L14" s="2">
        <f t="shared" si="4"/>
        <v>1.2414107059557968</v>
      </c>
      <c r="N14" s="16">
        <f t="shared" si="7"/>
        <v>0.40304577861399998</v>
      </c>
      <c r="O14" s="2">
        <f t="shared" si="5"/>
        <v>1.1612019889724989</v>
      </c>
      <c r="R14" s="17">
        <v>38835</v>
      </c>
      <c r="S14" s="18">
        <v>1172.347</v>
      </c>
      <c r="T14" s="19">
        <f t="shared" si="0"/>
        <v>0.16471573689359897</v>
      </c>
      <c r="U14" s="18">
        <v>17.831099999999999</v>
      </c>
      <c r="AC14" s="16" t="e">
        <f>IF(AA14&gt;$AE$1,#REF!-Z14,#REF!)</f>
        <v>#REF!</v>
      </c>
      <c r="AD14" s="2" t="e">
        <f t="shared" si="1"/>
        <v>#REF!</v>
      </c>
    </row>
    <row r="15" spans="1:31" x14ac:dyDescent="0.25">
      <c r="A15" s="1">
        <v>38868</v>
      </c>
      <c r="B15" s="3">
        <v>5.3759690168099998E-2</v>
      </c>
      <c r="C15" s="2">
        <f t="shared" si="2"/>
        <v>1.9061227298112426</v>
      </c>
      <c r="E15" s="16">
        <f t="shared" si="6"/>
        <v>5.3759690168099998E-2</v>
      </c>
      <c r="F15" s="2">
        <f t="shared" si="3"/>
        <v>1.7840131415755927</v>
      </c>
      <c r="J15" s="1">
        <v>38868</v>
      </c>
      <c r="K15" s="3">
        <v>4.40396887714E-2</v>
      </c>
      <c r="L15" s="2">
        <f t="shared" si="4"/>
        <v>1.7417560505175065</v>
      </c>
      <c r="N15" s="16">
        <f t="shared" si="7"/>
        <v>4.40396887714E-2</v>
      </c>
      <c r="O15" s="2">
        <f t="shared" si="5"/>
        <v>1.6292195487460452</v>
      </c>
      <c r="R15" s="17">
        <v>38868</v>
      </c>
      <c r="S15" s="18">
        <v>1365.451</v>
      </c>
      <c r="T15" s="19">
        <f t="shared" si="0"/>
        <v>2.0881012940046961E-2</v>
      </c>
      <c r="U15" s="18">
        <v>19.770099999999999</v>
      </c>
      <c r="AC15" s="16" t="e">
        <f>IF(AA15&gt;$AE$1,#REF!-Z15,#REF!)</f>
        <v>#REF!</v>
      </c>
      <c r="AD15" s="2" t="e">
        <f t="shared" si="1"/>
        <v>#REF!</v>
      </c>
    </row>
    <row r="16" spans="1:31" x14ac:dyDescent="0.25">
      <c r="A16" s="1">
        <v>38898</v>
      </c>
      <c r="B16" s="3">
        <v>-3.3901658466200003E-2</v>
      </c>
      <c r="C16" s="2">
        <f t="shared" si="2"/>
        <v>2.0085952971882679</v>
      </c>
      <c r="E16" s="16">
        <f t="shared" si="6"/>
        <v>-3.3901658466200003E-2</v>
      </c>
      <c r="F16" s="2">
        <f t="shared" si="3"/>
        <v>1.8799211353225151</v>
      </c>
      <c r="J16" s="1">
        <v>38898</v>
      </c>
      <c r="K16" s="3">
        <v>-3.3186886582299999E-2</v>
      </c>
      <c r="L16" s="2">
        <f t="shared" si="4"/>
        <v>1.8184624448980005</v>
      </c>
      <c r="N16" s="16">
        <f t="shared" si="7"/>
        <v>-3.3186886582299999E-2</v>
      </c>
      <c r="O16" s="2">
        <f t="shared" si="5"/>
        <v>1.700969870613102</v>
      </c>
      <c r="R16" s="17">
        <v>38898</v>
      </c>
      <c r="S16" s="18">
        <v>1393.963</v>
      </c>
      <c r="T16" s="19">
        <f t="shared" si="0"/>
        <v>-7.1476072176951622E-2</v>
      </c>
      <c r="U16" s="18">
        <v>18.487100000000002</v>
      </c>
      <c r="AC16" s="16" t="e">
        <f>IF(AA16&gt;$AE$1,#REF!-Z16,#REF!)</f>
        <v>#REF!</v>
      </c>
      <c r="AD16" s="2" t="e">
        <f t="shared" si="1"/>
        <v>#REF!</v>
      </c>
    </row>
    <row r="17" spans="1:34" x14ac:dyDescent="0.25">
      <c r="A17" s="1">
        <v>38929</v>
      </c>
      <c r="B17" s="3">
        <v>5.1648856041200002E-2</v>
      </c>
      <c r="C17" s="2">
        <f t="shared" si="2"/>
        <v>1.9405005854261759</v>
      </c>
      <c r="E17" s="16">
        <f t="shared" si="6"/>
        <v>1.7371609470006204E-2</v>
      </c>
      <c r="F17" s="2">
        <f t="shared" si="3"/>
        <v>1.8161886910494203</v>
      </c>
      <c r="J17" s="1">
        <v>38929</v>
      </c>
      <c r="K17" s="3">
        <v>5.5790658824300003E-2</v>
      </c>
      <c r="L17" s="2">
        <f t="shared" si="4"/>
        <v>1.7581133379849987</v>
      </c>
      <c r="N17" s="16">
        <f t="shared" si="7"/>
        <v>2.1513412253106205E-2</v>
      </c>
      <c r="O17" s="2">
        <f t="shared" si="5"/>
        <v>1.6445199764371556</v>
      </c>
      <c r="R17" s="17">
        <v>38929</v>
      </c>
      <c r="S17" s="18">
        <v>1294.328</v>
      </c>
      <c r="T17" s="19">
        <f t="shared" si="0"/>
        <v>3.4277246571193798E-2</v>
      </c>
      <c r="U17" s="18">
        <v>19.034400000000002</v>
      </c>
      <c r="AC17" s="16" t="e">
        <f>IF(AA17&gt;$AE$1,#REF!-Z17,#REF!)</f>
        <v>#REF!</v>
      </c>
      <c r="AD17" s="2" t="e">
        <f t="shared" si="1"/>
        <v>#REF!</v>
      </c>
    </row>
    <row r="18" spans="1:34" x14ac:dyDescent="0.25">
      <c r="A18" s="1">
        <v>38960</v>
      </c>
      <c r="B18" s="3">
        <v>0.19412048786399999</v>
      </c>
      <c r="C18" s="2">
        <f t="shared" si="2"/>
        <v>2.0407252208107169</v>
      </c>
      <c r="E18" s="16">
        <f t="shared" si="6"/>
        <v>0.14588616396324278</v>
      </c>
      <c r="F18" s="2">
        <f t="shared" si="3"/>
        <v>1.8477388117141726</v>
      </c>
      <c r="J18" s="1">
        <v>38960</v>
      </c>
      <c r="K18" s="3">
        <v>0.16789296847900001</v>
      </c>
      <c r="L18" s="2">
        <f t="shared" si="4"/>
        <v>1.856199639398971</v>
      </c>
      <c r="N18" s="16">
        <f t="shared" si="7"/>
        <v>0.1196586445782428</v>
      </c>
      <c r="O18" s="2">
        <f t="shared" si="5"/>
        <v>1.6798992126487167</v>
      </c>
      <c r="R18" s="17">
        <v>38960</v>
      </c>
      <c r="S18" s="18">
        <v>1338.694</v>
      </c>
      <c r="T18" s="19">
        <f t="shared" si="0"/>
        <v>4.8234323900757214E-2</v>
      </c>
      <c r="U18" s="18">
        <v>19.334399999999999</v>
      </c>
      <c r="AC18" s="16" t="e">
        <f>IF(AA18&gt;$AE$1,#REF!-Z18,#REF!)</f>
        <v>#REF!</v>
      </c>
      <c r="AD18" s="2" t="e">
        <f t="shared" si="1"/>
        <v>#REF!</v>
      </c>
    </row>
    <row r="19" spans="1:34" x14ac:dyDescent="0.25">
      <c r="A19" s="1">
        <v>38989</v>
      </c>
      <c r="B19" s="3">
        <v>-4.6137316566899997E-2</v>
      </c>
      <c r="C19" s="2">
        <f t="shared" si="2"/>
        <v>2.4368717962708621</v>
      </c>
      <c r="E19" s="16">
        <f t="shared" si="6"/>
        <v>-4.6137316566899997E-2</v>
      </c>
      <c r="F19" s="2">
        <f t="shared" si="3"/>
        <v>2.1172983389611537</v>
      </c>
      <c r="J19" s="1">
        <v>38989</v>
      </c>
      <c r="K19" s="3">
        <v>-3.99887597434E-2</v>
      </c>
      <c r="L19" s="2">
        <f t="shared" si="4"/>
        <v>2.1678425069473137</v>
      </c>
      <c r="N19" s="16">
        <f t="shared" si="7"/>
        <v>-3.99887597434E-2</v>
      </c>
      <c r="O19" s="2">
        <f t="shared" si="5"/>
        <v>1.8809136754623195</v>
      </c>
      <c r="R19" s="17">
        <v>38989</v>
      </c>
      <c r="S19" s="18">
        <v>1403.2650000000001</v>
      </c>
      <c r="T19" s="19">
        <f t="shared" si="0"/>
        <v>4.3618275949303786E-2</v>
      </c>
      <c r="U19" s="18">
        <v>21.918800000000001</v>
      </c>
      <c r="AC19" s="16" t="e">
        <f>IF(AA19&gt;$AE$1,#REF!-Z19,#REF!)</f>
        <v>#REF!</v>
      </c>
      <c r="AD19" s="2" t="e">
        <f t="shared" si="1"/>
        <v>#REF!</v>
      </c>
    </row>
    <row r="20" spans="1:34" x14ac:dyDescent="0.25">
      <c r="A20" s="1">
        <v>39021</v>
      </c>
      <c r="B20" s="3">
        <v>-2.1285278421499999E-2</v>
      </c>
      <c r="C20" s="2">
        <f t="shared" si="2"/>
        <v>2.3244410707733629</v>
      </c>
      <c r="E20" s="16">
        <f t="shared" si="6"/>
        <v>-2.1285278421499999E-2</v>
      </c>
      <c r="F20" s="2">
        <f t="shared" si="3"/>
        <v>2.0196118752299315</v>
      </c>
      <c r="J20" s="1">
        <v>39021</v>
      </c>
      <c r="K20" s="3">
        <v>-1.9317785501800001E-2</v>
      </c>
      <c r="L20" s="2">
        <f t="shared" si="4"/>
        <v>2.0811531737754678</v>
      </c>
      <c r="N20" s="16">
        <f t="shared" si="7"/>
        <v>-1.9317785501800001E-2</v>
      </c>
      <c r="O20" s="2">
        <f t="shared" si="5"/>
        <v>1.8056982703961812</v>
      </c>
      <c r="R20" s="17">
        <v>39021</v>
      </c>
      <c r="S20" s="18">
        <v>1464.473</v>
      </c>
      <c r="T20" s="19">
        <f t="shared" si="0"/>
        <v>0.17063134656630741</v>
      </c>
      <c r="U20" s="18">
        <v>19.273900000000001</v>
      </c>
      <c r="AC20" s="16" t="e">
        <f>IF(AA20&gt;$AE$1,#REF!-Z20,#REF!)</f>
        <v>#REF!</v>
      </c>
      <c r="AD20" s="2" t="e">
        <f t="shared" si="1"/>
        <v>#REF!</v>
      </c>
    </row>
    <row r="21" spans="1:34" x14ac:dyDescent="0.25">
      <c r="A21" s="1">
        <v>39051</v>
      </c>
      <c r="B21" s="3">
        <v>-3.5638072126399998E-3</v>
      </c>
      <c r="C21" s="2">
        <f t="shared" si="2"/>
        <v>2.2749646954075824</v>
      </c>
      <c r="E21" s="16">
        <f t="shared" si="6"/>
        <v>-3.5638072126399998E-3</v>
      </c>
      <c r="F21" s="2">
        <f t="shared" si="3"/>
        <v>1.9766238741622948</v>
      </c>
      <c r="J21" s="1">
        <v>39051</v>
      </c>
      <c r="K21" s="3">
        <v>-6.04263527151E-4</v>
      </c>
      <c r="L21" s="2">
        <f t="shared" si="4"/>
        <v>2.0409499031680829</v>
      </c>
      <c r="N21" s="16">
        <f t="shared" si="7"/>
        <v>-6.04263527151E-4</v>
      </c>
      <c r="O21" s="2">
        <f t="shared" si="5"/>
        <v>1.7708161785276966</v>
      </c>
      <c r="R21" s="17">
        <v>39051</v>
      </c>
      <c r="S21" s="18">
        <v>1714.3579999999999</v>
      </c>
      <c r="T21" s="19">
        <f t="shared" si="0"/>
        <v>0.19056054803022482</v>
      </c>
      <c r="U21" s="18">
        <v>24.1419</v>
      </c>
      <c r="AC21" s="16" t="e">
        <f>IF(AA21&gt;$AE$1,#REF!-Z21,#REF!)</f>
        <v>#REF!</v>
      </c>
      <c r="AD21" s="2" t="e">
        <f t="shared" si="1"/>
        <v>#REF!</v>
      </c>
    </row>
    <row r="22" spans="1:34" x14ac:dyDescent="0.25">
      <c r="A22" s="1">
        <v>39080</v>
      </c>
      <c r="B22" s="3">
        <v>0.33228665547800001</v>
      </c>
      <c r="C22" s="2">
        <f t="shared" si="2"/>
        <v>2.2668571598175875</v>
      </c>
      <c r="D22" s="3">
        <f>C22/C10-1</f>
        <v>0.76901254552360521</v>
      </c>
      <c r="E22" s="16">
        <f t="shared" si="6"/>
        <v>0.33228665547800001</v>
      </c>
      <c r="F22" s="2">
        <f t="shared" si="3"/>
        <v>1.9695795677428787</v>
      </c>
      <c r="G22" s="3">
        <f>F22/F10-1</f>
        <v>0.6422266633188678</v>
      </c>
      <c r="J22" s="1">
        <v>39080</v>
      </c>
      <c r="K22" s="3">
        <v>0.32364338684299998</v>
      </c>
      <c r="L22" s="2">
        <f t="shared" si="4"/>
        <v>2.0397166315808559</v>
      </c>
      <c r="M22" s="3">
        <f>L22/L10-1</f>
        <v>0.7171031702272892</v>
      </c>
      <c r="N22" s="16">
        <f t="shared" si="7"/>
        <v>0.32364338684299998</v>
      </c>
      <c r="O22" s="2">
        <f t="shared" si="5"/>
        <v>1.7697461388977234</v>
      </c>
      <c r="P22" s="3">
        <f>O22/O10-1</f>
        <v>0.59274130113991008</v>
      </c>
      <c r="R22" s="17">
        <v>39080</v>
      </c>
      <c r="S22" s="18">
        <v>2041.047</v>
      </c>
      <c r="T22" s="19">
        <f t="shared" si="0"/>
        <v>0.16868205386745139</v>
      </c>
      <c r="U22" s="18">
        <v>31.315899999999999</v>
      </c>
      <c r="AC22" s="16" t="e">
        <f>IF(AA22&gt;$AE$1,#REF!-Z22,#REF!)</f>
        <v>#REF!</v>
      </c>
      <c r="AD22" s="2" t="e">
        <f t="shared" si="1"/>
        <v>#REF!</v>
      </c>
    </row>
    <row r="23" spans="1:34" s="5" customFormat="1" x14ac:dyDescent="0.25">
      <c r="A23" s="1">
        <v>39113</v>
      </c>
      <c r="B23" s="3">
        <v>0.27553714030900001</v>
      </c>
      <c r="C23" s="2">
        <f t="shared" si="2"/>
        <v>3.0201035438997317</v>
      </c>
      <c r="D23" s="3"/>
      <c r="E23" s="16">
        <f t="shared" si="6"/>
        <v>0.27553714030900001</v>
      </c>
      <c r="F23" s="2">
        <f t="shared" si="3"/>
        <v>2.6240445750059647</v>
      </c>
      <c r="G23" s="3"/>
      <c r="H23" s="3"/>
      <c r="I23" s="3"/>
      <c r="J23" s="1">
        <v>39113</v>
      </c>
      <c r="K23" s="3">
        <v>0.21415662029099999</v>
      </c>
      <c r="L23" s="2">
        <f t="shared" si="4"/>
        <v>2.6998574304256797</v>
      </c>
      <c r="M23" s="3"/>
      <c r="N23" s="16">
        <f t="shared" si="7"/>
        <v>0.21415662029099999</v>
      </c>
      <c r="O23" s="2">
        <f t="shared" si="5"/>
        <v>2.342512773142905</v>
      </c>
      <c r="P23" s="3"/>
      <c r="Q23"/>
      <c r="R23" s="17">
        <v>39113</v>
      </c>
      <c r="S23" s="18">
        <v>2385.335</v>
      </c>
      <c r="T23" s="19">
        <f t="shared" si="0"/>
        <v>6.6756241785745019E-2</v>
      </c>
      <c r="U23" s="18">
        <v>28.886399999999998</v>
      </c>
      <c r="V23" s="11"/>
      <c r="W23" s="11"/>
      <c r="X23" s="20" t="s">
        <v>2</v>
      </c>
      <c r="Y23" s="21">
        <v>2142.8910000000001</v>
      </c>
      <c r="Z23" s="22">
        <f t="shared" ref="Z23:Z86" si="8">(Y24-Y23)/Y23</f>
        <v>0.17296353384283186</v>
      </c>
      <c r="AA23" s="23">
        <v>43.843400000000003</v>
      </c>
      <c r="AB23" s="23"/>
      <c r="AC23" s="16" t="e">
        <f>IF(AA23&gt;$AE$1,#REF!-Z23,#REF!)</f>
        <v>#REF!</v>
      </c>
      <c r="AD23" s="4" t="e">
        <f t="shared" si="1"/>
        <v>#REF!</v>
      </c>
    </row>
    <row r="24" spans="1:34" x14ac:dyDescent="0.25">
      <c r="A24" s="1">
        <v>39141</v>
      </c>
      <c r="B24" s="3">
        <v>0.29041243726799998</v>
      </c>
      <c r="C24" s="2">
        <f t="shared" si="2"/>
        <v>3.8522542378229399</v>
      </c>
      <c r="E24" s="16">
        <f t="shared" si="6"/>
        <v>0.29041243726799998</v>
      </c>
      <c r="F24" s="2">
        <f t="shared" si="3"/>
        <v>3.3470663132464531</v>
      </c>
      <c r="J24" s="1">
        <v>39141</v>
      </c>
      <c r="K24" s="3">
        <v>0.33426602896800001</v>
      </c>
      <c r="L24" s="2">
        <f t="shared" si="4"/>
        <v>3.2780497729931866</v>
      </c>
      <c r="N24" s="16">
        <f t="shared" si="7"/>
        <v>0.33426602896800001</v>
      </c>
      <c r="O24" s="2">
        <f t="shared" si="5"/>
        <v>2.8441773916276873</v>
      </c>
      <c r="R24" s="17">
        <v>39141</v>
      </c>
      <c r="S24" s="18">
        <v>2544.5709999999999</v>
      </c>
      <c r="T24" s="19">
        <f t="shared" si="0"/>
        <v>9.3223179860180805E-2</v>
      </c>
      <c r="U24" s="18">
        <v>29.410399999999999</v>
      </c>
      <c r="X24" s="20" t="s">
        <v>3</v>
      </c>
      <c r="Y24" s="21">
        <v>2513.5329999999999</v>
      </c>
      <c r="Z24" s="22">
        <f t="shared" si="8"/>
        <v>0.16412396415722411</v>
      </c>
      <c r="AA24" s="23">
        <v>51.240900000000003</v>
      </c>
      <c r="AB24" s="23"/>
      <c r="AC24" s="16" t="e">
        <f>IF(AA24&gt;$AE$1,#REF!-Z24,#REF!)</f>
        <v>#REF!</v>
      </c>
      <c r="AD24" s="2" t="e">
        <f t="shared" si="1"/>
        <v>#REF!</v>
      </c>
    </row>
    <row r="25" spans="1:34" x14ac:dyDescent="0.25">
      <c r="A25" s="1">
        <v>39171</v>
      </c>
      <c r="B25" s="3">
        <v>0.31626561577000001</v>
      </c>
      <c r="C25" s="2">
        <f t="shared" si="2"/>
        <v>4.9709967800050814</v>
      </c>
      <c r="E25" s="16">
        <f t="shared" si="6"/>
        <v>0.31626561577000001</v>
      </c>
      <c r="F25" s="2">
        <f t="shared" si="3"/>
        <v>4.3190959989739746</v>
      </c>
      <c r="J25" s="1">
        <v>39171</v>
      </c>
      <c r="K25" s="3">
        <v>0.30591213867799999</v>
      </c>
      <c r="L25" s="2">
        <f t="shared" si="4"/>
        <v>4.3737904533710728</v>
      </c>
      <c r="N25" s="16">
        <f t="shared" si="7"/>
        <v>0.30591213867799999</v>
      </c>
      <c r="O25" s="2">
        <f t="shared" si="5"/>
        <v>3.7948892740076383</v>
      </c>
      <c r="R25" s="17">
        <v>39171</v>
      </c>
      <c r="S25" s="18">
        <v>2781.7840000000001</v>
      </c>
      <c r="T25" s="19">
        <f t="shared" si="0"/>
        <v>0.27929019650698961</v>
      </c>
      <c r="U25" s="18">
        <v>32.576999999999998</v>
      </c>
      <c r="X25" s="20" t="s">
        <v>4</v>
      </c>
      <c r="Y25" s="21">
        <v>2926.0639999999999</v>
      </c>
      <c r="Z25" s="22">
        <f t="shared" si="8"/>
        <v>0.33410923342756688</v>
      </c>
      <c r="AA25" s="23">
        <v>59.543300000000002</v>
      </c>
      <c r="AB25" s="23"/>
      <c r="AC25" s="16" t="e">
        <f>IF(AA25&gt;$AE$1,#REF!-Z25,#REF!)</f>
        <v>#REF!</v>
      </c>
      <c r="AD25" s="2" t="e">
        <f t="shared" si="1"/>
        <v>#REF!</v>
      </c>
    </row>
    <row r="26" spans="1:34" x14ac:dyDescent="0.25">
      <c r="A26" s="1">
        <v>39202</v>
      </c>
      <c r="B26" s="3">
        <v>-2.26977786286E-2</v>
      </c>
      <c r="C26" s="2">
        <f t="shared" si="2"/>
        <v>6.5431521376240749</v>
      </c>
      <c r="E26" s="16">
        <f t="shared" si="6"/>
        <v>-2.26977786286E-2</v>
      </c>
      <c r="F26" s="2">
        <f t="shared" si="3"/>
        <v>5.6850775546592214</v>
      </c>
      <c r="J26" s="1">
        <v>39202</v>
      </c>
      <c r="K26" s="3">
        <v>-1.2427851465799999E-2</v>
      </c>
      <c r="L26" s="2">
        <f t="shared" si="4"/>
        <v>5.7117860450912366</v>
      </c>
      <c r="N26" s="16">
        <f t="shared" si="7"/>
        <v>-1.2427851465799999E-2</v>
      </c>
      <c r="O26" s="2">
        <f t="shared" si="5"/>
        <v>4.9557919678655171</v>
      </c>
      <c r="R26" s="17">
        <v>39202</v>
      </c>
      <c r="S26" s="18">
        <v>3558.7089999999998</v>
      </c>
      <c r="T26" s="19">
        <f t="shared" si="0"/>
        <v>0.103757570512228</v>
      </c>
      <c r="U26" s="18">
        <v>34.218400000000003</v>
      </c>
      <c r="X26" s="20" t="s">
        <v>5</v>
      </c>
      <c r="Y26" s="21">
        <v>3903.6889999999999</v>
      </c>
      <c r="Z26" s="22">
        <f t="shared" si="8"/>
        <v>9.3268700452315778E-2</v>
      </c>
      <c r="AA26" s="23">
        <v>72.402299999999997</v>
      </c>
      <c r="AB26" s="23"/>
      <c r="AC26" s="16" t="e">
        <f>IF(AA26&gt;$AE$1,#REF!-Z26,#REF!)</f>
        <v>#REF!</v>
      </c>
      <c r="AD26" s="2" t="e">
        <f t="shared" si="1"/>
        <v>#REF!</v>
      </c>
    </row>
    <row r="27" spans="1:34" x14ac:dyDescent="0.25">
      <c r="A27" s="1">
        <v>39233</v>
      </c>
      <c r="B27" s="3">
        <v>-0.138149658643</v>
      </c>
      <c r="C27" s="2">
        <f t="shared" si="2"/>
        <v>6.3946371188710325</v>
      </c>
      <c r="E27" s="16">
        <f t="shared" si="6"/>
        <v>-0.138149658643</v>
      </c>
      <c r="F27" s="2">
        <f t="shared" si="3"/>
        <v>5.5560389228371436</v>
      </c>
      <c r="J27" s="1">
        <v>39233</v>
      </c>
      <c r="K27" s="3">
        <v>-0.10150575479899999</v>
      </c>
      <c r="L27" s="2">
        <f t="shared" si="4"/>
        <v>5.6408008165184134</v>
      </c>
      <c r="N27" s="16">
        <f t="shared" si="7"/>
        <v>-0.10150575479899999</v>
      </c>
      <c r="O27" s="2">
        <f t="shared" si="5"/>
        <v>4.8942021213934792</v>
      </c>
      <c r="R27" s="17">
        <v>39233</v>
      </c>
      <c r="S27" s="18">
        <v>3927.9520000000002</v>
      </c>
      <c r="T27" s="19">
        <f t="shared" si="0"/>
        <v>-4.1719959918043892E-2</v>
      </c>
      <c r="U27" s="18">
        <v>37.755499999999998</v>
      </c>
      <c r="X27" s="20" t="s">
        <v>6</v>
      </c>
      <c r="Y27" s="21">
        <v>4267.7809999999999</v>
      </c>
      <c r="Z27" s="22">
        <f t="shared" si="8"/>
        <v>-0.15987113678044867</v>
      </c>
      <c r="AA27" s="23">
        <v>79.252399999999994</v>
      </c>
      <c r="AB27" s="23"/>
      <c r="AC27" s="16" t="e">
        <f>IF(AA27&gt;$AE$1,#REF!-Z27,#REF!)</f>
        <v>#REF!</v>
      </c>
      <c r="AD27" s="2" t="e">
        <f t="shared" si="1"/>
        <v>#REF!</v>
      </c>
    </row>
    <row r="28" spans="1:34" x14ac:dyDescent="0.25">
      <c r="A28" s="1">
        <v>39262</v>
      </c>
      <c r="B28" s="3">
        <v>0.190456032394</v>
      </c>
      <c r="C28" s="2">
        <f t="shared" si="2"/>
        <v>5.5112201837531423</v>
      </c>
      <c r="E28" s="16">
        <f t="shared" si="6"/>
        <v>0.190456032394</v>
      </c>
      <c r="F28" s="2">
        <f t="shared" si="3"/>
        <v>4.7884740422399705</v>
      </c>
      <c r="J28" s="1">
        <v>39262</v>
      </c>
      <c r="K28" s="3">
        <v>0.22108964366299999</v>
      </c>
      <c r="L28" s="2">
        <f t="shared" si="4"/>
        <v>5.0682270719668958</v>
      </c>
      <c r="N28" s="16">
        <f t="shared" si="7"/>
        <v>0.22108964366299999</v>
      </c>
      <c r="O28" s="2">
        <f t="shared" si="5"/>
        <v>4.397412440922567</v>
      </c>
      <c r="R28" s="17">
        <v>39262</v>
      </c>
      <c r="S28" s="18">
        <v>3764.078</v>
      </c>
      <c r="T28" s="19">
        <f t="shared" si="0"/>
        <v>0.1850349541109404</v>
      </c>
      <c r="U28" s="18">
        <v>35.161499999999997</v>
      </c>
      <c r="X28" s="20" t="s">
        <v>7</v>
      </c>
      <c r="Y28" s="21">
        <v>3585.4859999999999</v>
      </c>
      <c r="Z28" s="22">
        <f t="shared" si="8"/>
        <v>0.22816934719588919</v>
      </c>
      <c r="AA28" s="23">
        <v>66.117599999999996</v>
      </c>
      <c r="AB28" s="23"/>
      <c r="AC28" s="16" t="e">
        <f>IF(AA28&gt;$AE$1,#REF!-Z28,#REF!)</f>
        <v>#REF!</v>
      </c>
      <c r="AD28" s="2" t="e">
        <f t="shared" si="1"/>
        <v>#REF!</v>
      </c>
      <c r="AH28">
        <f>3.07/2.31</f>
        <v>1.329004329004329</v>
      </c>
    </row>
    <row r="29" spans="1:34" x14ac:dyDescent="0.25">
      <c r="A29" s="1">
        <v>39294</v>
      </c>
      <c r="B29" s="3">
        <v>0.27689822892600002</v>
      </c>
      <c r="C29" s="2">
        <f t="shared" si="2"/>
        <v>6.5608653136004982</v>
      </c>
      <c r="E29" s="16">
        <f t="shared" si="6"/>
        <v>0.27689822892600002</v>
      </c>
      <c r="F29" s="2">
        <f t="shared" si="3"/>
        <v>5.7004678095466552</v>
      </c>
      <c r="J29" s="1">
        <v>39294</v>
      </c>
      <c r="K29" s="3">
        <v>0.265514765115</v>
      </c>
      <c r="L29" s="2">
        <f t="shared" si="4"/>
        <v>6.1887595893112257</v>
      </c>
      <c r="N29" s="16">
        <f t="shared" si="7"/>
        <v>0.265514765115</v>
      </c>
      <c r="O29" s="2">
        <f t="shared" si="5"/>
        <v>5.3696347905253798</v>
      </c>
      <c r="R29" s="17">
        <v>39294</v>
      </c>
      <c r="S29" s="18">
        <v>4460.5640000000003</v>
      </c>
      <c r="T29" s="19">
        <f t="shared" si="0"/>
        <v>0.18747606804879369</v>
      </c>
      <c r="U29" s="18">
        <v>35.596899999999998</v>
      </c>
      <c r="X29" s="20" t="s">
        <v>8</v>
      </c>
      <c r="Y29" s="21">
        <v>4403.5839999999998</v>
      </c>
      <c r="Z29" s="22">
        <f t="shared" si="8"/>
        <v>0.11219315902682919</v>
      </c>
      <c r="AA29" s="23">
        <v>70.579899999999995</v>
      </c>
      <c r="AB29" s="23"/>
      <c r="AC29" s="16" t="e">
        <f>IF(AA29&gt;$AE$1,#REF!-Z29,#REF!)</f>
        <v>#REF!</v>
      </c>
      <c r="AD29" s="2" t="e">
        <f t="shared" si="1"/>
        <v>#REF!</v>
      </c>
    </row>
    <row r="30" spans="1:34" x14ac:dyDescent="0.25">
      <c r="A30" s="1">
        <v>39325</v>
      </c>
      <c r="B30" s="3">
        <v>-2.5834925914800001E-2</v>
      </c>
      <c r="C30" s="2">
        <f t="shared" si="2"/>
        <v>8.3775572991585019</v>
      </c>
      <c r="E30" s="16">
        <f t="shared" si="6"/>
        <v>-2.5834925914800001E-2</v>
      </c>
      <c r="F30" s="2">
        <f t="shared" si="3"/>
        <v>7.2789172500597985</v>
      </c>
      <c r="J30" s="1">
        <v>39325</v>
      </c>
      <c r="K30" s="3">
        <v>-2.99441879072E-2</v>
      </c>
      <c r="L30" s="2">
        <f t="shared" si="4"/>
        <v>7.8319666380203996</v>
      </c>
      <c r="N30" s="16">
        <f t="shared" si="7"/>
        <v>-2.99441879072E-2</v>
      </c>
      <c r="O30" s="2">
        <f t="shared" si="5"/>
        <v>6.7953521106850587</v>
      </c>
      <c r="R30" s="17">
        <v>39325</v>
      </c>
      <c r="S30" s="18">
        <v>5296.8130000000001</v>
      </c>
      <c r="T30" s="19">
        <f t="shared" si="0"/>
        <v>5.3617146763534906E-2</v>
      </c>
      <c r="U30" s="18">
        <v>42.313200000000002</v>
      </c>
      <c r="X30" s="20" t="s">
        <v>9</v>
      </c>
      <c r="Y30" s="21">
        <v>4897.6360000000004</v>
      </c>
      <c r="Z30" s="22">
        <f t="shared" si="8"/>
        <v>3.7980364404377784E-2</v>
      </c>
      <c r="AA30" s="23">
        <v>78.696200000000005</v>
      </c>
      <c r="AB30" s="23"/>
      <c r="AC30" s="16" t="e">
        <f>IF(AA30&gt;$AE$1,#REF!-Z30,#REF!)</f>
        <v>#REF!</v>
      </c>
      <c r="AD30" s="2" t="e">
        <f t="shared" si="1"/>
        <v>#REF!</v>
      </c>
    </row>
    <row r="31" spans="1:34" x14ac:dyDescent="0.25">
      <c r="A31" s="1">
        <v>39353</v>
      </c>
      <c r="B31" s="3">
        <v>-0.12496800581500001</v>
      </c>
      <c r="C31" s="2">
        <f t="shared" si="2"/>
        <v>8.1611237269877499</v>
      </c>
      <c r="E31" s="16">
        <f t="shared" si="6"/>
        <v>-0.12496800581500001</v>
      </c>
      <c r="F31" s="2">
        <f t="shared" si="3"/>
        <v>7.0908669621645437</v>
      </c>
      <c r="J31" s="1">
        <v>39353</v>
      </c>
      <c r="K31" s="3">
        <v>-0.13204127381799999</v>
      </c>
      <c r="L31" s="2">
        <f t="shared" si="4"/>
        <v>7.5974447573285957</v>
      </c>
      <c r="N31" s="16">
        <f t="shared" si="7"/>
        <v>-0.13204127381799999</v>
      </c>
      <c r="O31" s="2">
        <f t="shared" si="5"/>
        <v>6.5918708101871175</v>
      </c>
      <c r="R31" s="17">
        <v>39353</v>
      </c>
      <c r="S31" s="18">
        <v>5580.8130000000001</v>
      </c>
      <c r="T31" s="19">
        <f t="shared" si="0"/>
        <v>1.9303639093443792E-2</v>
      </c>
      <c r="U31" s="18">
        <v>45.318300000000001</v>
      </c>
      <c r="X31" s="20" t="s">
        <v>10</v>
      </c>
      <c r="Y31" s="21">
        <v>5083.6499999999996</v>
      </c>
      <c r="Z31" s="22">
        <f t="shared" si="8"/>
        <v>-0.10493779076057551</v>
      </c>
      <c r="AA31" s="23">
        <v>82.194900000000004</v>
      </c>
      <c r="AB31" s="23"/>
      <c r="AC31" s="16" t="e">
        <f>IF(AA31&gt;$AE$1,#REF!-Z31,#REF!)</f>
        <v>#REF!</v>
      </c>
      <c r="AD31" s="2" t="e">
        <f t="shared" si="1"/>
        <v>#REF!</v>
      </c>
    </row>
    <row r="32" spans="1:34" x14ac:dyDescent="0.25">
      <c r="A32" s="1">
        <v>39386</v>
      </c>
      <c r="B32" s="3">
        <v>3.94248545731E-2</v>
      </c>
      <c r="C32" s="2">
        <f t="shared" si="2"/>
        <v>7.1412443696166106</v>
      </c>
      <c r="E32" s="16">
        <f t="shared" si="6"/>
        <v>3.94248545731E-2</v>
      </c>
      <c r="F32" s="2">
        <f t="shared" si="3"/>
        <v>6.2047354584033734</v>
      </c>
      <c r="J32" s="1">
        <v>39386</v>
      </c>
      <c r="K32" s="3">
        <v>8.1447841316399996E-2</v>
      </c>
      <c r="L32" s="2">
        <f t="shared" si="4"/>
        <v>6.5942684738090422</v>
      </c>
      <c r="N32" s="16">
        <f t="shared" si="7"/>
        <v>8.1447841316399996E-2</v>
      </c>
      <c r="O32" s="2">
        <f t="shared" si="5"/>
        <v>5.7214717915663185</v>
      </c>
      <c r="R32" s="17">
        <v>39386</v>
      </c>
      <c r="S32" s="18">
        <v>5688.5429999999997</v>
      </c>
      <c r="T32" s="19">
        <f t="shared" si="0"/>
        <v>-0.16720186522278191</v>
      </c>
      <c r="U32" s="18">
        <v>47.252400000000002</v>
      </c>
      <c r="X32" s="20" t="s">
        <v>11</v>
      </c>
      <c r="Y32" s="21">
        <v>4550.183</v>
      </c>
      <c r="Z32" s="22">
        <f t="shared" si="8"/>
        <v>-9.3897542142810569E-2</v>
      </c>
      <c r="AA32" s="23">
        <v>64.806600000000003</v>
      </c>
      <c r="AB32" s="23"/>
      <c r="AC32" s="16" t="e">
        <f>IF(AA32&gt;$AE$1,#REF!-Z32,#REF!)</f>
        <v>#REF!</v>
      </c>
      <c r="AD32" s="2" t="e">
        <f t="shared" si="1"/>
        <v>#REF!</v>
      </c>
    </row>
    <row r="33" spans="1:30" x14ac:dyDescent="0.25">
      <c r="A33" s="1">
        <v>39416</v>
      </c>
      <c r="B33" s="3">
        <v>0.21564117701499999</v>
      </c>
      <c r="C33" s="2">
        <f t="shared" si="2"/>
        <v>7.4227868903597143</v>
      </c>
      <c r="E33" s="16">
        <f t="shared" si="6"/>
        <v>8.8806629515608054E-2</v>
      </c>
      <c r="F33" s="2">
        <f t="shared" si="3"/>
        <v>6.449356251515483</v>
      </c>
      <c r="J33" s="1">
        <v>39416</v>
      </c>
      <c r="K33" s="3">
        <v>0.238369972184</v>
      </c>
      <c r="L33" s="2">
        <f t="shared" si="4"/>
        <v>7.1313574060615794</v>
      </c>
      <c r="N33" s="16">
        <f t="shared" si="7"/>
        <v>0.11153542468460806</v>
      </c>
      <c r="O33" s="2">
        <f t="shared" si="5"/>
        <v>6.1874733181420707</v>
      </c>
      <c r="R33" s="17">
        <v>39416</v>
      </c>
      <c r="S33" s="18">
        <v>4737.4080000000004</v>
      </c>
      <c r="T33" s="19">
        <f t="shared" si="0"/>
        <v>0.12683454749939194</v>
      </c>
      <c r="U33" s="18">
        <v>40.167299999999997</v>
      </c>
      <c r="X33" s="20" t="s">
        <v>12</v>
      </c>
      <c r="Y33" s="21">
        <v>4122.9319999999998</v>
      </c>
      <c r="Z33" s="22">
        <f t="shared" si="8"/>
        <v>0.20002051937795731</v>
      </c>
      <c r="AA33" s="23">
        <v>58.886200000000002</v>
      </c>
      <c r="AB33" s="23"/>
      <c r="AC33" s="16" t="e">
        <f>IF(AA33&gt;$AE$1,#REF!-Z33,#REF!)</f>
        <v>#REF!</v>
      </c>
      <c r="AD33" s="2" t="e">
        <f t="shared" si="1"/>
        <v>#REF!</v>
      </c>
    </row>
    <row r="34" spans="1:30" x14ac:dyDescent="0.25">
      <c r="A34" s="1">
        <v>39444</v>
      </c>
      <c r="B34" s="3">
        <v>-0.132415941584</v>
      </c>
      <c r="C34" s="2">
        <f t="shared" si="2"/>
        <v>9.0234453921283944</v>
      </c>
      <c r="D34" s="3">
        <f t="shared" ref="D34" si="9">C34/C22-1</f>
        <v>2.9805972568886983</v>
      </c>
      <c r="E34" s="16">
        <f t="shared" si="6"/>
        <v>2.0608322802164181E-3</v>
      </c>
      <c r="F34" s="2">
        <f t="shared" si="3"/>
        <v>7.0221018427579889</v>
      </c>
      <c r="G34" s="3">
        <f t="shared" ref="G34" si="10">F34/F22-1</f>
        <v>2.5652795945711691</v>
      </c>
      <c r="J34" s="1">
        <v>39444</v>
      </c>
      <c r="K34" s="3">
        <v>-0.135672013472</v>
      </c>
      <c r="L34" s="2">
        <f t="shared" si="4"/>
        <v>8.8312588725786405</v>
      </c>
      <c r="M34" s="3">
        <f t="shared" ref="M34" si="11">L34/L22-1</f>
        <v>3.3296498816769899</v>
      </c>
      <c r="N34" s="16">
        <f t="shared" si="7"/>
        <v>-1.1952396077835881E-3</v>
      </c>
      <c r="O34" s="2">
        <f t="shared" si="5"/>
        <v>6.8775957824057281</v>
      </c>
      <c r="P34" s="3">
        <f t="shared" ref="P34" si="12">O34/O22-1</f>
        <v>2.8862047110832521</v>
      </c>
      <c r="R34" s="17">
        <v>39444</v>
      </c>
      <c r="S34" s="18">
        <v>5338.2749999999996</v>
      </c>
      <c r="T34" s="19">
        <f t="shared" si="0"/>
        <v>-0.13447677386421641</v>
      </c>
      <c r="U34" s="18">
        <v>42.901800000000001</v>
      </c>
      <c r="X34" s="20" t="s">
        <v>13</v>
      </c>
      <c r="Y34" s="21">
        <v>4947.6030000000001</v>
      </c>
      <c r="Z34" s="22">
        <f t="shared" si="8"/>
        <v>-5.743953182985783E-2</v>
      </c>
      <c r="AA34" s="23">
        <v>66.767899999999997</v>
      </c>
      <c r="AB34" s="23"/>
      <c r="AC34" s="16" t="e">
        <f>IF(AA34&gt;$AE$1,#REF!-Z34,#REF!)</f>
        <v>#REF!</v>
      </c>
      <c r="AD34" s="2" t="e">
        <f t="shared" si="1"/>
        <v>#REF!</v>
      </c>
    </row>
    <row r="35" spans="1:30" x14ac:dyDescent="0.25">
      <c r="A35" s="1">
        <v>39478</v>
      </c>
      <c r="B35" s="3">
        <v>0.15016116018100001</v>
      </c>
      <c r="C35" s="2">
        <f t="shared" si="2"/>
        <v>7.8285973741979067</v>
      </c>
      <c r="E35" s="16">
        <f t="shared" si="6"/>
        <v>0.13844161462640403</v>
      </c>
      <c r="F35" s="2">
        <f t="shared" si="3"/>
        <v>7.0365732169105124</v>
      </c>
      <c r="J35" s="1">
        <v>39478</v>
      </c>
      <c r="K35" s="3">
        <v>0.15614302344700001</v>
      </c>
      <c r="L35" s="2">
        <f t="shared" si="4"/>
        <v>7.6331041998434319</v>
      </c>
      <c r="N35" s="16">
        <f t="shared" si="7"/>
        <v>0.14442347789240403</v>
      </c>
      <c r="O35" s="2">
        <f t="shared" si="5"/>
        <v>6.8693754075202715</v>
      </c>
      <c r="R35" s="17">
        <v>39478</v>
      </c>
      <c r="S35" s="18">
        <v>4620.4009999999998</v>
      </c>
      <c r="T35" s="19">
        <f t="shared" si="0"/>
        <v>1.1719545554595978E-2</v>
      </c>
      <c r="U35" s="18">
        <v>33.572000000000003</v>
      </c>
      <c r="X35" s="20" t="s">
        <v>14</v>
      </c>
      <c r="Y35" s="21">
        <v>4663.415</v>
      </c>
      <c r="Z35" s="22">
        <f t="shared" si="8"/>
        <v>8.4530756966729362E-2</v>
      </c>
      <c r="AA35" s="23">
        <v>57.047600000000003</v>
      </c>
      <c r="AB35" s="23"/>
      <c r="AC35" s="16" t="e">
        <f>IF(AA35&gt;$AE$1,#REF!-Z35,#REF!)</f>
        <v>#REF!</v>
      </c>
      <c r="AD35" s="2" t="e">
        <f t="shared" si="1"/>
        <v>#REF!</v>
      </c>
    </row>
    <row r="36" spans="1:30" s="38" customFormat="1" x14ac:dyDescent="0.25">
      <c r="A36" s="6">
        <v>39507</v>
      </c>
      <c r="B36" s="9">
        <v>-0.28396531735199998</v>
      </c>
      <c r="C36" s="7">
        <f t="shared" si="2"/>
        <v>9.0041486384973943</v>
      </c>
      <c r="D36" s="9"/>
      <c r="E36" s="28">
        <f t="shared" si="6"/>
        <v>-9.4851926758252991E-2</v>
      </c>
      <c r="F36" s="7">
        <f t="shared" si="3"/>
        <v>8.0107277744965142</v>
      </c>
      <c r="G36" s="9"/>
      <c r="H36" s="9"/>
      <c r="I36" s="9"/>
      <c r="J36" s="6">
        <v>39507</v>
      </c>
      <c r="K36" s="9">
        <v>-0.28078683215799999</v>
      </c>
      <c r="L36" s="7">
        <f t="shared" si="4"/>
        <v>8.8249601678929785</v>
      </c>
      <c r="M36" s="9"/>
      <c r="N36" s="28">
        <f t="shared" si="7"/>
        <v>-9.1673441564253E-2</v>
      </c>
      <c r="O36" s="7">
        <f t="shared" si="5"/>
        <v>7.8614744948228994</v>
      </c>
      <c r="P36" s="9"/>
      <c r="Q36" s="8"/>
      <c r="R36" s="25">
        <v>39507</v>
      </c>
      <c r="S36" s="26">
        <v>4674.55</v>
      </c>
      <c r="T36" s="27">
        <f t="shared" si="0"/>
        <v>-0.18911339059374699</v>
      </c>
      <c r="U36" s="26">
        <v>33.1661</v>
      </c>
      <c r="V36" s="24"/>
      <c r="W36" s="24"/>
      <c r="X36" s="29" t="s">
        <v>15</v>
      </c>
      <c r="Y36" s="26">
        <v>5057.6170000000002</v>
      </c>
      <c r="Z36" s="34">
        <f t="shared" si="8"/>
        <v>-0.20039457317546983</v>
      </c>
      <c r="AA36" s="35">
        <v>61.894799999999996</v>
      </c>
      <c r="AB36" s="35"/>
      <c r="AC36" s="36" t="e">
        <f>IF(AA36&gt;$AE$1,#REF!-Z36,#REF!)</f>
        <v>#REF!</v>
      </c>
      <c r="AD36" s="37" t="e">
        <f t="shared" si="1"/>
        <v>#REF!</v>
      </c>
    </row>
    <row r="37" spans="1:30" s="38" customFormat="1" x14ac:dyDescent="0.25">
      <c r="A37" s="6">
        <v>39538</v>
      </c>
      <c r="B37" s="9">
        <v>4.0062854193100003E-2</v>
      </c>
      <c r="C37" s="7">
        <f t="shared" si="2"/>
        <v>6.4472827128819024</v>
      </c>
      <c r="D37" s="9"/>
      <c r="E37" s="28">
        <f t="shared" si="6"/>
        <v>-4.4135119087379132E-3</v>
      </c>
      <c r="F37" s="7">
        <f t="shared" si="3"/>
        <v>7.2508948103496671</v>
      </c>
      <c r="G37" s="9"/>
      <c r="H37" s="9"/>
      <c r="I37" s="9"/>
      <c r="J37" s="6">
        <v>39538</v>
      </c>
      <c r="K37" s="9">
        <v>1.2858554502900001E-2</v>
      </c>
      <c r="L37" s="7">
        <f t="shared" si="4"/>
        <v>6.3470275584297768</v>
      </c>
      <c r="M37" s="9"/>
      <c r="N37" s="28">
        <f t="shared" si="7"/>
        <v>-3.1617811598937916E-2</v>
      </c>
      <c r="O37" s="7">
        <f t="shared" si="5"/>
        <v>7.1407860721128866</v>
      </c>
      <c r="P37" s="9"/>
      <c r="Q37" s="8"/>
      <c r="R37" s="25">
        <v>39538</v>
      </c>
      <c r="S37" s="26">
        <v>3790.53</v>
      </c>
      <c r="T37" s="27">
        <f t="shared" si="0"/>
        <v>4.4476366101837916E-2</v>
      </c>
      <c r="U37" s="26">
        <v>25.805099999999999</v>
      </c>
      <c r="V37" s="24"/>
      <c r="W37" s="24"/>
      <c r="X37" s="29" t="s">
        <v>16</v>
      </c>
      <c r="Y37" s="26">
        <v>4044.098</v>
      </c>
      <c r="Z37" s="34">
        <f t="shared" si="8"/>
        <v>-3.4845842014708861E-2</v>
      </c>
      <c r="AA37" s="35">
        <v>47.025500000000001</v>
      </c>
      <c r="AB37" s="35"/>
      <c r="AC37" s="36" t="e">
        <f>IF(AA37&gt;$AE$1,#REF!-Z37,#REF!)</f>
        <v>#REF!</v>
      </c>
      <c r="AD37" s="37" t="e">
        <f t="shared" si="1"/>
        <v>#REF!</v>
      </c>
    </row>
    <row r="38" spans="1:30" s="38" customFormat="1" x14ac:dyDescent="0.25">
      <c r="A38" s="6">
        <v>39568</v>
      </c>
      <c r="B38" s="9">
        <v>-3.0233125994699999E-2</v>
      </c>
      <c r="C38" s="7">
        <f t="shared" si="2"/>
        <v>6.7055792601497846</v>
      </c>
      <c r="D38" s="9"/>
      <c r="E38" s="28">
        <f t="shared" si="6"/>
        <v>5.7611922360754922E-2</v>
      </c>
      <c r="F38" s="7">
        <f t="shared" si="3"/>
        <v>7.2188928997551827</v>
      </c>
      <c r="G38" s="9"/>
      <c r="H38" s="9"/>
      <c r="I38" s="9"/>
      <c r="J38" s="6">
        <v>39568</v>
      </c>
      <c r="K38" s="9">
        <v>-4.1764958470299998E-2</v>
      </c>
      <c r="L38" s="7">
        <f t="shared" si="4"/>
        <v>6.4286411582212546</v>
      </c>
      <c r="M38" s="9"/>
      <c r="N38" s="28">
        <f t="shared" si="7"/>
        <v>4.6080089885154926E-2</v>
      </c>
      <c r="O38" s="7">
        <f t="shared" si="5"/>
        <v>6.9150100434165012</v>
      </c>
      <c r="P38" s="9"/>
      <c r="Q38" s="8"/>
      <c r="R38" s="25">
        <v>39568</v>
      </c>
      <c r="S38" s="26">
        <v>3959.1190000000001</v>
      </c>
      <c r="T38" s="27">
        <f t="shared" si="0"/>
        <v>-8.7845048355454924E-2</v>
      </c>
      <c r="U38" s="26">
        <v>27.602599999999999</v>
      </c>
      <c r="V38" s="24"/>
      <c r="W38" s="24"/>
      <c r="X38" s="29" t="s">
        <v>17</v>
      </c>
      <c r="Y38" s="26">
        <v>3903.1779999999999</v>
      </c>
      <c r="Z38" s="34">
        <f t="shared" si="8"/>
        <v>-3.7801760514124649E-2</v>
      </c>
      <c r="AA38" s="35">
        <v>45.344299999999997</v>
      </c>
      <c r="AB38" s="35"/>
      <c r="AC38" s="36" t="e">
        <f>IF(AA38&gt;$AE$1,#REF!-Z38,#REF!)</f>
        <v>#REF!</v>
      </c>
      <c r="AD38" s="37" t="e">
        <f t="shared" si="1"/>
        <v>#REF!</v>
      </c>
    </row>
    <row r="39" spans="1:30" s="38" customFormat="1" x14ac:dyDescent="0.25">
      <c r="A39" s="6">
        <v>39598</v>
      </c>
      <c r="B39" s="9">
        <v>-0.231248863671</v>
      </c>
      <c r="C39" s="7">
        <f t="shared" si="2"/>
        <v>6.5028486375102288</v>
      </c>
      <c r="D39" s="9"/>
      <c r="E39" s="28">
        <f t="shared" si="6"/>
        <v>-4.3211112916827221E-3</v>
      </c>
      <c r="F39" s="7">
        <f t="shared" si="3"/>
        <v>7.6347871970264833</v>
      </c>
      <c r="G39" s="9"/>
      <c r="H39" s="9"/>
      <c r="I39" s="9"/>
      <c r="J39" s="6">
        <v>39598</v>
      </c>
      <c r="K39" s="9">
        <v>-0.22279445287399999</v>
      </c>
      <c r="L39" s="7">
        <f t="shared" si="4"/>
        <v>6.1601492272276825</v>
      </c>
      <c r="M39" s="9"/>
      <c r="N39" s="28">
        <f t="shared" si="7"/>
        <v>4.133299505317295E-3</v>
      </c>
      <c r="O39" s="7">
        <f t="shared" si="5"/>
        <v>7.2336543277738832</v>
      </c>
      <c r="P39" s="9"/>
      <c r="Q39" s="8"/>
      <c r="R39" s="25">
        <v>39598</v>
      </c>
      <c r="S39" s="26">
        <v>3611.33</v>
      </c>
      <c r="T39" s="27">
        <f t="shared" si="0"/>
        <v>-0.22692775237931728</v>
      </c>
      <c r="U39" s="26">
        <v>25.485299999999999</v>
      </c>
      <c r="V39" s="24"/>
      <c r="W39" s="24"/>
      <c r="X39" s="29" t="s">
        <v>18</v>
      </c>
      <c r="Y39" s="26">
        <v>3755.6309999999999</v>
      </c>
      <c r="Z39" s="34">
        <f t="shared" si="8"/>
        <v>-0.25080073095573019</v>
      </c>
      <c r="AA39" s="35">
        <v>43.691800000000001</v>
      </c>
      <c r="AB39" s="35"/>
      <c r="AC39" s="36" t="e">
        <f>IF(AA39&gt;$AE$1,#REF!-Z39,#REF!)</f>
        <v>#REF!</v>
      </c>
      <c r="AD39" s="37" t="e">
        <f t="shared" si="1"/>
        <v>#REF!</v>
      </c>
    </row>
    <row r="40" spans="1:30" s="38" customFormat="1" x14ac:dyDescent="0.25">
      <c r="A40" s="6">
        <v>39629</v>
      </c>
      <c r="B40" s="9">
        <v>0.19150773123000001</v>
      </c>
      <c r="C40" s="7">
        <f t="shared" si="2"/>
        <v>4.9990722794614779</v>
      </c>
      <c r="D40" s="9"/>
      <c r="E40" s="28">
        <f t="shared" si="6"/>
        <v>0.18671121684278494</v>
      </c>
      <c r="F40" s="7">
        <f t="shared" si="3"/>
        <v>7.6017964318598175</v>
      </c>
      <c r="G40" s="9"/>
      <c r="H40" s="9"/>
      <c r="I40" s="9"/>
      <c r="J40" s="6">
        <v>39629</v>
      </c>
      <c r="K40" s="9">
        <v>0.176865390397</v>
      </c>
      <c r="L40" s="7">
        <f t="shared" si="4"/>
        <v>4.7877021505252966</v>
      </c>
      <c r="M40" s="9"/>
      <c r="N40" s="28">
        <f t="shared" si="7"/>
        <v>0.17206887600978493</v>
      </c>
      <c r="O40" s="7">
        <f t="shared" si="5"/>
        <v>7.2635531876285082</v>
      </c>
      <c r="P40" s="9"/>
      <c r="Q40" s="8"/>
      <c r="R40" s="25">
        <v>39629</v>
      </c>
      <c r="S40" s="26">
        <v>2791.819</v>
      </c>
      <c r="T40" s="27">
        <f t="shared" si="0"/>
        <v>4.7965143872150673E-3</v>
      </c>
      <c r="U40" s="26">
        <v>20.031400000000001</v>
      </c>
      <c r="V40" s="24"/>
      <c r="W40" s="24"/>
      <c r="X40" s="29" t="s">
        <v>19</v>
      </c>
      <c r="Y40" s="26">
        <v>2813.7159999999999</v>
      </c>
      <c r="Z40" s="34">
        <f t="shared" si="8"/>
        <v>7.2324641150706123E-2</v>
      </c>
      <c r="AA40" s="35">
        <v>31.083400000000001</v>
      </c>
      <c r="AB40" s="35"/>
      <c r="AC40" s="36" t="e">
        <f>IF(AA40&gt;$AE$1,#REF!-Z40,#REF!)</f>
        <v>#REF!</v>
      </c>
      <c r="AD40" s="37" t="e">
        <f t="shared" si="1"/>
        <v>#REF!</v>
      </c>
    </row>
    <row r="41" spans="1:30" s="38" customFormat="1" x14ac:dyDescent="0.25">
      <c r="A41" s="6">
        <v>39660</v>
      </c>
      <c r="B41" s="9">
        <v>-0.23493141688800001</v>
      </c>
      <c r="C41" s="7">
        <f t="shared" si="2"/>
        <v>5.9564332699559301</v>
      </c>
      <c r="D41" s="9"/>
      <c r="E41" s="28">
        <f t="shared" si="6"/>
        <v>-8.7502169166795429E-2</v>
      </c>
      <c r="F41" s="7">
        <f t="shared" si="3"/>
        <v>9.0211370938435049</v>
      </c>
      <c r="G41" s="9"/>
      <c r="H41" s="9"/>
      <c r="I41" s="9"/>
      <c r="J41" s="6">
        <v>39660</v>
      </c>
      <c r="K41" s="9">
        <v>-0.245970274617</v>
      </c>
      <c r="L41" s="7">
        <f t="shared" si="4"/>
        <v>5.6344809604825095</v>
      </c>
      <c r="M41" s="9"/>
      <c r="N41" s="28">
        <f t="shared" si="7"/>
        <v>-9.8541026895795414E-2</v>
      </c>
      <c r="O41" s="7">
        <f t="shared" si="5"/>
        <v>8.5133846204610375</v>
      </c>
      <c r="P41" s="9"/>
      <c r="Q41" s="8"/>
      <c r="R41" s="25">
        <v>39660</v>
      </c>
      <c r="S41" s="26">
        <v>2805.21</v>
      </c>
      <c r="T41" s="27">
        <f t="shared" si="0"/>
        <v>-0.14742924772120458</v>
      </c>
      <c r="U41" s="26">
        <v>19.764700000000001</v>
      </c>
      <c r="V41" s="24"/>
      <c r="W41" s="24"/>
      <c r="X41" s="29" t="s">
        <v>20</v>
      </c>
      <c r="Y41" s="26">
        <v>3017.2170000000001</v>
      </c>
      <c r="Z41" s="34">
        <f t="shared" si="8"/>
        <v>-0.23533574151279149</v>
      </c>
      <c r="AA41" s="35">
        <v>32.3095</v>
      </c>
      <c r="AB41" s="35"/>
      <c r="AC41" s="36" t="e">
        <f>IF(AA41&gt;$AE$1,#REF!-Z41,#REF!)</f>
        <v>#REF!</v>
      </c>
      <c r="AD41" s="37" t="e">
        <f t="shared" si="1"/>
        <v>#REF!</v>
      </c>
    </row>
    <row r="42" spans="1:30" s="38" customFormat="1" x14ac:dyDescent="0.25">
      <c r="A42" s="6">
        <v>39689</v>
      </c>
      <c r="B42" s="9">
        <v>-0.17043499698299999</v>
      </c>
      <c r="C42" s="7">
        <f t="shared" si="2"/>
        <v>4.5570799622463607</v>
      </c>
      <c r="D42" s="9"/>
      <c r="E42" s="28">
        <f t="shared" si="6"/>
        <v>-0.10855988199913966</v>
      </c>
      <c r="F42" s="7">
        <f t="shared" si="3"/>
        <v>8.2317680297811577</v>
      </c>
      <c r="G42" s="9"/>
      <c r="H42" s="9"/>
      <c r="I42" s="9"/>
      <c r="J42" s="6">
        <v>39689</v>
      </c>
      <c r="K42" s="9">
        <v>-0.15380579720199999</v>
      </c>
      <c r="L42" s="7">
        <f t="shared" si="4"/>
        <v>4.248566131308368</v>
      </c>
      <c r="M42" s="9"/>
      <c r="N42" s="28">
        <f t="shared" si="7"/>
        <v>-9.1930682218139659E-2</v>
      </c>
      <c r="O42" s="7">
        <f t="shared" si="5"/>
        <v>7.6744669576019362</v>
      </c>
      <c r="P42" s="9"/>
      <c r="Q42" s="8"/>
      <c r="R42" s="25">
        <v>39689</v>
      </c>
      <c r="S42" s="26">
        <v>2391.64</v>
      </c>
      <c r="T42" s="27">
        <f t="shared" si="0"/>
        <v>-6.1875114983860335E-2</v>
      </c>
      <c r="U42" s="26">
        <v>17.427700000000002</v>
      </c>
      <c r="V42" s="24"/>
      <c r="W42" s="24"/>
      <c r="X42" s="29" t="s">
        <v>21</v>
      </c>
      <c r="Y42" s="26">
        <v>2307.1579999999999</v>
      </c>
      <c r="Z42" s="34">
        <f t="shared" si="8"/>
        <v>-7.4185209682214967E-2</v>
      </c>
      <c r="AA42" s="35">
        <v>24.633199999999999</v>
      </c>
      <c r="AB42" s="35"/>
      <c r="AC42" s="36" t="e">
        <f>IF(AA42&gt;$AE$1,#REF!-Z42,#REF!)</f>
        <v>#REF!</v>
      </c>
      <c r="AD42" s="37" t="e">
        <f t="shared" si="1"/>
        <v>#REF!</v>
      </c>
    </row>
    <row r="43" spans="1:30" s="38" customFormat="1" x14ac:dyDescent="0.25">
      <c r="A43" s="6">
        <v>39717</v>
      </c>
      <c r="B43" s="9">
        <v>-0.18138116695199999</v>
      </c>
      <c r="C43" s="7">
        <f t="shared" si="2"/>
        <v>3.7803940526296125</v>
      </c>
      <c r="D43" s="9"/>
      <c r="E43" s="28">
        <f t="shared" si="6"/>
        <v>7.712403237213919E-2</v>
      </c>
      <c r="F43" s="7">
        <f t="shared" si="3"/>
        <v>7.3381282638238243</v>
      </c>
      <c r="G43" s="9"/>
      <c r="H43" s="9"/>
      <c r="I43" s="9"/>
      <c r="J43" s="6">
        <v>39717</v>
      </c>
      <c r="K43" s="9">
        <v>-0.21057423112199999</v>
      </c>
      <c r="L43" s="7">
        <f t="shared" si="4"/>
        <v>3.5951120305170678</v>
      </c>
      <c r="M43" s="9"/>
      <c r="N43" s="28">
        <f t="shared" si="7"/>
        <v>4.7930968202139185E-2</v>
      </c>
      <c r="O43" s="7">
        <f t="shared" si="5"/>
        <v>6.9689479745290202</v>
      </c>
      <c r="P43" s="9"/>
      <c r="Q43" s="8"/>
      <c r="R43" s="25">
        <v>39717</v>
      </c>
      <c r="S43" s="26">
        <v>2243.6570000000002</v>
      </c>
      <c r="T43" s="27">
        <f t="shared" si="0"/>
        <v>-0.25850519932413918</v>
      </c>
      <c r="U43" s="26">
        <v>16.521599999999999</v>
      </c>
      <c r="V43" s="24"/>
      <c r="W43" s="24"/>
      <c r="X43" s="29" t="s">
        <v>22</v>
      </c>
      <c r="Y43" s="26">
        <v>2136.0010000000002</v>
      </c>
      <c r="Z43" s="34">
        <f t="shared" si="8"/>
        <v>-0.26871663449595773</v>
      </c>
      <c r="AA43" s="35">
        <v>22.8111</v>
      </c>
      <c r="AB43" s="35"/>
      <c r="AC43" s="36" t="e">
        <f>IF(AA43&gt;$AE$1,#REF!-Z43,#REF!)</f>
        <v>#REF!</v>
      </c>
      <c r="AD43" s="37" t="e">
        <f t="shared" si="1"/>
        <v>#REF!</v>
      </c>
    </row>
    <row r="44" spans="1:30" x14ac:dyDescent="0.25">
      <c r="A44" s="1">
        <v>39752</v>
      </c>
      <c r="B44" s="3">
        <v>0.30973463986499999</v>
      </c>
      <c r="C44" s="2">
        <f t="shared" si="2"/>
        <v>3.0947017678252529</v>
      </c>
      <c r="E44" s="16">
        <f t="shared" si="6"/>
        <v>0.20979595046933025</v>
      </c>
      <c r="F44" s="2">
        <f t="shared" si="3"/>
        <v>7.9040743055938822</v>
      </c>
      <c r="J44" s="1">
        <v>39752</v>
      </c>
      <c r="K44" s="3">
        <v>0.30817054944599998</v>
      </c>
      <c r="L44" s="2">
        <f t="shared" si="4"/>
        <v>2.838074078893484</v>
      </c>
      <c r="N44" s="16">
        <f t="shared" si="7"/>
        <v>0.20823186005033023</v>
      </c>
      <c r="O44" s="2">
        <f t="shared" si="5"/>
        <v>7.302976398298533</v>
      </c>
      <c r="R44" s="17">
        <v>39752</v>
      </c>
      <c r="S44" s="18">
        <v>1663.66</v>
      </c>
      <c r="T44" s="19">
        <f t="shared" si="0"/>
        <v>9.9938689395669744E-2</v>
      </c>
      <c r="U44" s="18">
        <v>12.798400000000001</v>
      </c>
      <c r="X44" s="20" t="s">
        <v>23</v>
      </c>
      <c r="Y44" s="21">
        <v>1562.0219999999999</v>
      </c>
      <c r="Z44" s="22">
        <f t="shared" si="8"/>
        <v>0.17888864561446646</v>
      </c>
      <c r="AA44" s="23">
        <v>17.224399999999999</v>
      </c>
      <c r="AB44" s="23"/>
      <c r="AC44" s="16" t="e">
        <f>IF(AA44&gt;$AE$1,#REF!-Z44,#REF!)</f>
        <v>#REF!</v>
      </c>
      <c r="AD44" s="2" t="e">
        <f t="shared" si="1"/>
        <v>#REF!</v>
      </c>
    </row>
    <row r="45" spans="1:30" x14ac:dyDescent="0.25">
      <c r="A45" s="1">
        <v>39780</v>
      </c>
      <c r="B45" s="3">
        <v>0.171300418698</v>
      </c>
      <c r="C45" s="2">
        <f t="shared" si="2"/>
        <v>4.0532381053721869</v>
      </c>
      <c r="E45" s="16">
        <f t="shared" si="6"/>
        <v>0.17796845518476118</v>
      </c>
      <c r="F45" s="2">
        <f t="shared" si="3"/>
        <v>9.5623170871161633</v>
      </c>
      <c r="J45" s="1">
        <v>39780</v>
      </c>
      <c r="K45" s="3">
        <v>0.18091593019499999</v>
      </c>
      <c r="L45" s="2">
        <f t="shared" si="4"/>
        <v>3.7126849271545388</v>
      </c>
      <c r="N45" s="16">
        <f t="shared" si="7"/>
        <v>0.18758396668176117</v>
      </c>
      <c r="O45" s="2">
        <f t="shared" si="5"/>
        <v>8.8236887576198964</v>
      </c>
      <c r="R45" s="17">
        <v>39780</v>
      </c>
      <c r="S45" s="18">
        <v>1829.924</v>
      </c>
      <c r="T45" s="19">
        <f t="shared" si="0"/>
        <v>-6.6680364867611752E-3</v>
      </c>
      <c r="U45" s="18">
        <v>13.795400000000001</v>
      </c>
      <c r="X45" s="20" t="s">
        <v>24</v>
      </c>
      <c r="Y45" s="21">
        <v>1841.45</v>
      </c>
      <c r="Z45" s="22">
        <f t="shared" si="8"/>
        <v>5.3209698878601074E-2</v>
      </c>
      <c r="AA45" s="23">
        <v>20.2607</v>
      </c>
      <c r="AB45" s="23"/>
      <c r="AC45" s="16" t="e">
        <f>IF(AA45&gt;$AE$1,#REF!-Z45,#REF!)</f>
        <v>#REF!</v>
      </c>
      <c r="AD45" s="2" t="e">
        <f t="shared" si="1"/>
        <v>#REF!</v>
      </c>
    </row>
    <row r="46" spans="1:30" x14ac:dyDescent="0.25">
      <c r="A46" s="1">
        <v>39813</v>
      </c>
      <c r="B46" s="3">
        <v>0.16836021644800001</v>
      </c>
      <c r="C46" s="2">
        <f t="shared" si="2"/>
        <v>4.7475594899051305</v>
      </c>
      <c r="D46" s="3">
        <f t="shared" ref="D46" si="13">C46/C34-1</f>
        <v>-0.47386399722143102</v>
      </c>
      <c r="E46" s="16">
        <f t="shared" si="6"/>
        <v>0.16836021644800001</v>
      </c>
      <c r="F46" s="2">
        <f t="shared" si="3"/>
        <v>11.264107887097072</v>
      </c>
      <c r="G46" s="3">
        <f t="shared" ref="G46" si="14">F46/F34-1</f>
        <v>0.60409349498596843</v>
      </c>
      <c r="J46" s="1">
        <v>39813</v>
      </c>
      <c r="K46" s="3">
        <v>0.18142822404100001</v>
      </c>
      <c r="L46" s="2">
        <f t="shared" si="4"/>
        <v>4.3843687742716586</v>
      </c>
      <c r="M46" s="3">
        <f t="shared" ref="M46" si="15">L46/L34-1</f>
        <v>-0.50353977416682083</v>
      </c>
      <c r="N46" s="16">
        <f t="shared" si="7"/>
        <v>0.18142822404100001</v>
      </c>
      <c r="O46" s="2">
        <f t="shared" si="5"/>
        <v>10.478871295539497</v>
      </c>
      <c r="P46" s="3">
        <f t="shared" ref="P46" si="16">O46/O34-1</f>
        <v>0.52362418889847451</v>
      </c>
      <c r="R46" s="17">
        <v>39813</v>
      </c>
      <c r="S46" s="18">
        <v>1817.722</v>
      </c>
      <c r="T46" s="19">
        <f t="shared" si="0"/>
        <v>0.11825790742478781</v>
      </c>
      <c r="U46" s="18">
        <v>15.831099999999999</v>
      </c>
      <c r="X46" s="20" t="s">
        <v>25</v>
      </c>
      <c r="Y46" s="21">
        <v>1939.433</v>
      </c>
      <c r="Z46" s="22">
        <f t="shared" si="8"/>
        <v>0.15398778921468279</v>
      </c>
      <c r="AA46" s="23">
        <v>35.785800000000002</v>
      </c>
      <c r="AB46" s="23"/>
      <c r="AC46" s="16" t="e">
        <f>IF(AA46&gt;$AE$1,#REF!-Z46,#REF!)</f>
        <v>#REF!</v>
      </c>
      <c r="AD46" s="2" t="e">
        <f t="shared" si="1"/>
        <v>#REF!</v>
      </c>
    </row>
    <row r="47" spans="1:30" x14ac:dyDescent="0.25">
      <c r="A47" s="1">
        <v>39836</v>
      </c>
      <c r="B47" s="3">
        <v>0.126847314307</v>
      </c>
      <c r="C47" s="2">
        <f t="shared" si="2"/>
        <v>5.5468596332253153</v>
      </c>
      <c r="E47" s="16">
        <f t="shared" si="6"/>
        <v>0.126847314307</v>
      </c>
      <c r="F47" s="2">
        <f t="shared" si="3"/>
        <v>13.16053552906236</v>
      </c>
      <c r="J47" s="1">
        <v>39836</v>
      </c>
      <c r="K47" s="3">
        <v>0.13460155022500001</v>
      </c>
      <c r="L47" s="2">
        <f t="shared" si="4"/>
        <v>5.1798170145285809</v>
      </c>
      <c r="N47" s="16">
        <f t="shared" si="7"/>
        <v>0.13460155022500001</v>
      </c>
      <c r="O47" s="2">
        <f t="shared" si="5"/>
        <v>12.38003430464344</v>
      </c>
      <c r="R47" s="17">
        <v>39836</v>
      </c>
      <c r="S47" s="18">
        <v>2032.682</v>
      </c>
      <c r="T47" s="19">
        <f t="shared" si="0"/>
        <v>5.3036825238773178E-2</v>
      </c>
      <c r="U47" s="18">
        <v>17.272099999999998</v>
      </c>
      <c r="X47" s="20" t="s">
        <v>26</v>
      </c>
      <c r="Y47" s="21">
        <v>2238.0819999999999</v>
      </c>
      <c r="Z47" s="22">
        <f t="shared" si="8"/>
        <v>7.9919770589281444E-2</v>
      </c>
      <c r="AA47" s="23">
        <v>39.6723</v>
      </c>
      <c r="AB47" s="23"/>
      <c r="AC47" s="16" t="e">
        <f>IF(AA47&gt;$AE$1,#REF!-Z47,#REF!)</f>
        <v>#REF!</v>
      </c>
      <c r="AD47" s="2" t="e">
        <f t="shared" si="1"/>
        <v>#REF!</v>
      </c>
    </row>
    <row r="48" spans="1:30" x14ac:dyDescent="0.25">
      <c r="A48" s="1">
        <v>39871</v>
      </c>
      <c r="B48" s="3">
        <v>0.27471967086900001</v>
      </c>
      <c r="C48" s="2">
        <f t="shared" si="2"/>
        <v>6.2504638805378567</v>
      </c>
      <c r="E48" s="16">
        <f t="shared" si="6"/>
        <v>0.27471967086900001</v>
      </c>
      <c r="F48" s="2">
        <f t="shared" si="3"/>
        <v>14.829914115765773</v>
      </c>
      <c r="J48" s="1">
        <v>39871</v>
      </c>
      <c r="K48" s="3">
        <v>0.28643799194899999</v>
      </c>
      <c r="L48" s="2">
        <f t="shared" si="4"/>
        <v>5.8770284145659595</v>
      </c>
      <c r="N48" s="16">
        <f t="shared" si="7"/>
        <v>0.28643799194899999</v>
      </c>
      <c r="O48" s="2">
        <f t="shared" si="5"/>
        <v>14.046406113887127</v>
      </c>
      <c r="R48" s="17">
        <v>39871</v>
      </c>
      <c r="S48" s="18">
        <v>2140.489</v>
      </c>
      <c r="T48" s="19">
        <f t="shared" si="0"/>
        <v>0.1715963034614989</v>
      </c>
      <c r="U48" s="18">
        <v>18.045300000000001</v>
      </c>
      <c r="X48" s="20" t="s">
        <v>27</v>
      </c>
      <c r="Y48" s="21">
        <v>2416.9490000000001</v>
      </c>
      <c r="Z48" s="22">
        <f t="shared" si="8"/>
        <v>0.20570520933623343</v>
      </c>
      <c r="AA48" s="23">
        <v>42.813899999999997</v>
      </c>
      <c r="AB48" s="23"/>
      <c r="AC48" s="16" t="e">
        <f>IF(AA48&gt;$AE$1,#REF!-Z48,#REF!)</f>
        <v>#REF!</v>
      </c>
      <c r="AD48" s="2" t="e">
        <f t="shared" si="1"/>
        <v>#REF!</v>
      </c>
    </row>
    <row r="49" spans="1:30" x14ac:dyDescent="0.25">
      <c r="A49" s="1">
        <v>39903</v>
      </c>
      <c r="B49" s="3">
        <v>0.11532188637599999</v>
      </c>
      <c r="C49" s="2">
        <f t="shared" si="2"/>
        <v>7.9675892605777898</v>
      </c>
      <c r="E49" s="16">
        <f t="shared" si="6"/>
        <v>0.11532188637599999</v>
      </c>
      <c r="F49" s="2">
        <f t="shared" si="3"/>
        <v>18.903983240664484</v>
      </c>
      <c r="J49" s="1">
        <v>39903</v>
      </c>
      <c r="K49" s="3">
        <v>0.12969647425</v>
      </c>
      <c r="L49" s="2">
        <f t="shared" si="4"/>
        <v>7.560432632261449</v>
      </c>
      <c r="N49" s="16">
        <f t="shared" si="7"/>
        <v>0.12969647425</v>
      </c>
      <c r="O49" s="2">
        <f t="shared" si="5"/>
        <v>18.069830475249113</v>
      </c>
      <c r="R49" s="17">
        <v>39903</v>
      </c>
      <c r="S49" s="18">
        <v>2507.7890000000002</v>
      </c>
      <c r="T49" s="19">
        <f t="shared" si="0"/>
        <v>4.5911757328866099E-2</v>
      </c>
      <c r="U49" s="18">
        <v>22.225999999999999</v>
      </c>
      <c r="X49" s="20" t="s">
        <v>28</v>
      </c>
      <c r="Y49" s="21">
        <v>2914.1280000000002</v>
      </c>
      <c r="Z49" s="22">
        <f t="shared" si="8"/>
        <v>5.9053342886791496E-2</v>
      </c>
      <c r="AA49" s="23">
        <v>64.921099999999996</v>
      </c>
      <c r="AB49" s="23"/>
      <c r="AC49" s="16" t="e">
        <f>IF(AA49&gt;$AE$1,#REF!-Z49,#REF!)</f>
        <v>#REF!</v>
      </c>
      <c r="AD49" s="2" t="e">
        <f t="shared" si="1"/>
        <v>#REF!</v>
      </c>
    </row>
    <row r="50" spans="1:30" x14ac:dyDescent="0.25">
      <c r="A50" s="1">
        <v>39933</v>
      </c>
      <c r="B50" s="3">
        <v>6.4241351529500001E-2</v>
      </c>
      <c r="C50" s="2">
        <f t="shared" si="2"/>
        <v>8.8864266839767794</v>
      </c>
      <c r="E50" s="16">
        <f t="shared" si="6"/>
        <v>6.4241351529500001E-2</v>
      </c>
      <c r="F50" s="2">
        <f t="shared" si="3"/>
        <v>21.084026247998199</v>
      </c>
      <c r="J50" s="1">
        <v>39933</v>
      </c>
      <c r="K50" s="3">
        <v>7.9266684927399994E-2</v>
      </c>
      <c r="L50" s="2">
        <f t="shared" si="4"/>
        <v>8.5409940884704056</v>
      </c>
      <c r="N50" s="16">
        <f t="shared" si="7"/>
        <v>7.9266684927399994E-2</v>
      </c>
      <c r="O50" s="2">
        <f t="shared" si="5"/>
        <v>20.413423778184125</v>
      </c>
      <c r="R50" s="17">
        <v>39933</v>
      </c>
      <c r="S50" s="18">
        <v>2622.9259999999999</v>
      </c>
      <c r="T50" s="19">
        <f t="shared" si="0"/>
        <v>5.215015597085082E-2</v>
      </c>
      <c r="U50" s="18">
        <v>23.119900000000001</v>
      </c>
      <c r="X50" s="20" t="s">
        <v>29</v>
      </c>
      <c r="Y50" s="21">
        <v>3086.2170000000001</v>
      </c>
      <c r="Z50" s="22">
        <f t="shared" si="8"/>
        <v>6.1736099567852795E-2</v>
      </c>
      <c r="AA50" s="23">
        <v>69.539000000000001</v>
      </c>
      <c r="AB50" s="23"/>
      <c r="AC50" s="16" t="e">
        <f>IF(AA50&gt;$AE$1,#REF!-Z50,#REF!)</f>
        <v>#REF!</v>
      </c>
      <c r="AD50" s="2" t="e">
        <f t="shared" si="1"/>
        <v>#REF!</v>
      </c>
    </row>
    <row r="51" spans="1:30" x14ac:dyDescent="0.25">
      <c r="A51" s="1">
        <v>39960</v>
      </c>
      <c r="B51" s="3">
        <v>0.150729543632</v>
      </c>
      <c r="C51" s="2">
        <f t="shared" si="2"/>
        <v>9.4573027444232594</v>
      </c>
      <c r="E51" s="16">
        <f t="shared" si="6"/>
        <v>0.150729543632</v>
      </c>
      <c r="F51" s="2">
        <f t="shared" si="3"/>
        <v>22.438492589853055</v>
      </c>
      <c r="J51" s="1">
        <v>39960</v>
      </c>
      <c r="K51" s="3">
        <v>0.14543610762</v>
      </c>
      <c r="L51" s="2">
        <f t="shared" si="4"/>
        <v>9.2180103758479746</v>
      </c>
      <c r="N51" s="16">
        <f t="shared" si="7"/>
        <v>0.14543610762</v>
      </c>
      <c r="O51" s="2">
        <f t="shared" si="5"/>
        <v>22.031528209098941</v>
      </c>
      <c r="R51" s="17">
        <v>39960</v>
      </c>
      <c r="S51" s="18">
        <v>2759.712</v>
      </c>
      <c r="T51" s="19">
        <f t="shared" si="0"/>
        <v>0.14739291636228713</v>
      </c>
      <c r="U51" s="18">
        <v>24.506</v>
      </c>
      <c r="X51" s="20" t="s">
        <v>30</v>
      </c>
      <c r="Y51" s="21">
        <v>3276.748</v>
      </c>
      <c r="Z51" s="22">
        <f t="shared" si="8"/>
        <v>5.3563777257207408E-2</v>
      </c>
      <c r="AA51" s="23">
        <v>74.0154</v>
      </c>
      <c r="AB51" s="23"/>
      <c r="AC51" s="16" t="e">
        <f>IF(AA51&gt;$AE$1,#REF!-Z51,#REF!)</f>
        <v>#REF!</v>
      </c>
      <c r="AD51" s="2" t="e">
        <f t="shared" si="1"/>
        <v>#REF!</v>
      </c>
    </row>
    <row r="52" spans="1:30" x14ac:dyDescent="0.25">
      <c r="A52" s="1">
        <v>39994</v>
      </c>
      <c r="B52" s="3">
        <v>0.182795574505</v>
      </c>
      <c r="C52" s="2">
        <f t="shared" si="2"/>
        <v>10.882797671079839</v>
      </c>
      <c r="E52" s="16">
        <f t="shared" si="6"/>
        <v>0.182795574505</v>
      </c>
      <c r="F52" s="2">
        <f t="shared" si="3"/>
        <v>25.820636337711619</v>
      </c>
      <c r="J52" s="1">
        <v>39994</v>
      </c>
      <c r="K52" s="3">
        <v>0.17567826044500001</v>
      </c>
      <c r="L52" s="2">
        <f t="shared" si="4"/>
        <v>10.558641924912077</v>
      </c>
      <c r="N52" s="16">
        <f t="shared" si="7"/>
        <v>0.17567826044500001</v>
      </c>
      <c r="O52" s="2">
        <f t="shared" si="5"/>
        <v>25.235707916750517</v>
      </c>
      <c r="R52" s="17">
        <v>39994</v>
      </c>
      <c r="S52" s="18">
        <v>3166.4740000000002</v>
      </c>
      <c r="T52" s="19">
        <f t="shared" si="0"/>
        <v>0.17942607455485171</v>
      </c>
      <c r="U52" s="18">
        <v>27.593900000000001</v>
      </c>
      <c r="X52" s="20" t="s">
        <v>31</v>
      </c>
      <c r="Y52" s="21">
        <v>3452.2629999999999</v>
      </c>
      <c r="Z52" s="22">
        <f t="shared" si="8"/>
        <v>0.13797355531719338</v>
      </c>
      <c r="AA52" s="23">
        <v>93.313699999999997</v>
      </c>
      <c r="AB52" s="23"/>
      <c r="AC52" s="16" t="e">
        <f>IF(AA52&gt;$AE$1,#REF!-Z52,#REF!)</f>
        <v>#REF!</v>
      </c>
      <c r="AD52" s="2" t="e">
        <f t="shared" si="1"/>
        <v>#REF!</v>
      </c>
    </row>
    <row r="53" spans="1:30" x14ac:dyDescent="0.25">
      <c r="A53" s="1">
        <v>40025</v>
      </c>
      <c r="B53" s="3">
        <v>-0.13548927423500001</v>
      </c>
      <c r="C53" s="2">
        <f t="shared" si="2"/>
        <v>12.872124923586554</v>
      </c>
      <c r="E53" s="16">
        <f t="shared" si="6"/>
        <v>-0.13548927423500001</v>
      </c>
      <c r="F53" s="2">
        <f t="shared" si="3"/>
        <v>30.540534391148295</v>
      </c>
      <c r="J53" s="1">
        <v>40025</v>
      </c>
      <c r="K53" s="3">
        <v>-9.7751520708900003E-2</v>
      </c>
      <c r="L53" s="2">
        <f t="shared" si="4"/>
        <v>12.413565770942277</v>
      </c>
      <c r="N53" s="16">
        <f t="shared" si="7"/>
        <v>-9.7751520708900003E-2</v>
      </c>
      <c r="O53" s="2">
        <f t="shared" si="5"/>
        <v>29.669073184663365</v>
      </c>
      <c r="R53" s="17">
        <v>40025</v>
      </c>
      <c r="S53" s="18">
        <v>3734.6219999999998</v>
      </c>
      <c r="T53" s="19">
        <f t="shared" si="0"/>
        <v>-0.24215328887367982</v>
      </c>
      <c r="U53" s="18">
        <v>32.115200000000002</v>
      </c>
      <c r="X53" s="20" t="s">
        <v>32</v>
      </c>
      <c r="Y53" s="21">
        <v>3928.5839999999998</v>
      </c>
      <c r="Z53" s="22">
        <f t="shared" si="8"/>
        <v>-0.16560343370537578</v>
      </c>
      <c r="AA53" s="23">
        <v>96.540800000000004</v>
      </c>
      <c r="AB53" s="23"/>
      <c r="AC53" s="16" t="e">
        <f>IF(AA53&gt;$AE$1,#REF!-Z53,#REF!)</f>
        <v>#REF!</v>
      </c>
      <c r="AD53" s="2" t="e">
        <f t="shared" si="1"/>
        <v>#REF!</v>
      </c>
    </row>
    <row r="54" spans="1:30" x14ac:dyDescent="0.25">
      <c r="A54" s="1">
        <v>40056</v>
      </c>
      <c r="B54" s="3">
        <v>0.138120700318</v>
      </c>
      <c r="C54" s="2">
        <f t="shared" si="2"/>
        <v>11.128090059827557</v>
      </c>
      <c r="E54" s="16">
        <f t="shared" si="6"/>
        <v>7.6453814002166831E-2</v>
      </c>
      <c r="F54" s="2">
        <f t="shared" si="3"/>
        <v>26.402619551742553</v>
      </c>
      <c r="J54" s="1">
        <v>40056</v>
      </c>
      <c r="K54" s="3">
        <v>0.139224512276</v>
      </c>
      <c r="L54" s="2">
        <f t="shared" si="4"/>
        <v>11.200120839412721</v>
      </c>
      <c r="N54" s="16">
        <f t="shared" si="7"/>
        <v>7.7557625960166826E-2</v>
      </c>
      <c r="O54" s="2">
        <f t="shared" si="5"/>
        <v>26.768876162838872</v>
      </c>
      <c r="R54" s="17">
        <v>40056</v>
      </c>
      <c r="S54" s="18">
        <v>2830.2710000000002</v>
      </c>
      <c r="T54" s="19">
        <f t="shared" si="0"/>
        <v>6.1666886315833169E-2</v>
      </c>
      <c r="U54" s="18">
        <v>24.861599999999999</v>
      </c>
      <c r="X54" s="20" t="s">
        <v>33</v>
      </c>
      <c r="Y54" s="21">
        <v>3277.9969999999998</v>
      </c>
      <c r="Z54" s="22">
        <f t="shared" si="8"/>
        <v>3.7408820081287507E-2</v>
      </c>
      <c r="AA54" s="23">
        <v>80.569000000000003</v>
      </c>
      <c r="AB54" s="23"/>
      <c r="AC54" s="16" t="e">
        <f>IF(AA54&gt;$AE$1,#REF!-Z54,#REF!)</f>
        <v>#REF!</v>
      </c>
      <c r="AD54" s="2" t="e">
        <f t="shared" si="1"/>
        <v>#REF!</v>
      </c>
    </row>
    <row r="55" spans="1:30" x14ac:dyDescent="0.25">
      <c r="A55" s="1">
        <v>40086</v>
      </c>
      <c r="B55" s="3">
        <v>0.11934290169300001</v>
      </c>
      <c r="C55" s="2">
        <f t="shared" si="2"/>
        <v>12.665109652092713</v>
      </c>
      <c r="E55" s="16">
        <f t="shared" si="6"/>
        <v>2.7634121921933277E-2</v>
      </c>
      <c r="F55" s="2">
        <f t="shared" si="3"/>
        <v>28.421200516121452</v>
      </c>
      <c r="J55" s="1">
        <v>40086</v>
      </c>
      <c r="K55" s="3">
        <v>0.112478915212</v>
      </c>
      <c r="L55" s="2">
        <f t="shared" si="4"/>
        <v>12.759452200712222</v>
      </c>
      <c r="N55" s="16">
        <f t="shared" si="7"/>
        <v>2.0770135440933271E-2</v>
      </c>
      <c r="O55" s="2">
        <f t="shared" si="5"/>
        <v>28.845006647650358</v>
      </c>
      <c r="R55" s="17">
        <v>40086</v>
      </c>
      <c r="S55" s="18">
        <v>3004.8049999999998</v>
      </c>
      <c r="T55" s="19">
        <f t="shared" si="0"/>
        <v>9.1708779771066729E-2</v>
      </c>
      <c r="U55" s="18">
        <v>24.636199999999999</v>
      </c>
      <c r="X55" s="20" t="s">
        <v>34</v>
      </c>
      <c r="Y55" s="21">
        <v>3400.623</v>
      </c>
      <c r="Z55" s="22">
        <f t="shared" si="8"/>
        <v>0.12558287113861194</v>
      </c>
      <c r="AA55" s="23">
        <v>74.088499999999996</v>
      </c>
      <c r="AB55" s="23"/>
      <c r="AC55" s="16" t="e">
        <f>IF(AA55&gt;$AE$1,#REF!-Z55,#REF!)</f>
        <v>#REF!</v>
      </c>
      <c r="AD55" s="2" t="e">
        <f t="shared" si="1"/>
        <v>#REF!</v>
      </c>
    </row>
    <row r="56" spans="1:30" x14ac:dyDescent="0.25">
      <c r="A56" s="1">
        <v>40116</v>
      </c>
      <c r="B56" s="3">
        <v>0.194306799068</v>
      </c>
      <c r="C56" s="2">
        <f t="shared" si="2"/>
        <v>14.17660058823348</v>
      </c>
      <c r="E56" s="16">
        <f t="shared" si="6"/>
        <v>0.194306799068</v>
      </c>
      <c r="F56" s="2">
        <f t="shared" si="3"/>
        <v>29.20659543635167</v>
      </c>
      <c r="J56" s="1">
        <v>40116</v>
      </c>
      <c r="K56" s="3">
        <v>0.20063048616199999</v>
      </c>
      <c r="L56" s="2">
        <f t="shared" si="4"/>
        <v>14.194621542947699</v>
      </c>
      <c r="N56" s="16">
        <f t="shared" si="7"/>
        <v>0.20063048616199999</v>
      </c>
      <c r="O56" s="2">
        <f t="shared" si="5"/>
        <v>29.444121342516677</v>
      </c>
      <c r="R56" s="17">
        <v>40116</v>
      </c>
      <c r="S56" s="18">
        <v>3280.3719999999998</v>
      </c>
      <c r="T56" s="19">
        <f t="shared" si="0"/>
        <v>7.0509381253101688E-2</v>
      </c>
      <c r="U56" s="18">
        <v>26.4907</v>
      </c>
      <c r="X56" s="20" t="s">
        <v>35</v>
      </c>
      <c r="Y56" s="21">
        <v>3827.683</v>
      </c>
      <c r="Z56" s="22">
        <f t="shared" si="8"/>
        <v>0.15091244494384734</v>
      </c>
      <c r="AA56" s="23">
        <v>83.312899999999999</v>
      </c>
      <c r="AB56" s="23"/>
      <c r="AC56" s="16" t="e">
        <f>IF(AA56&gt;$AE$1,#REF!-Z56,#REF!)</f>
        <v>#REF!</v>
      </c>
      <c r="AD56" s="2" t="e">
        <f t="shared" si="1"/>
        <v>#REF!</v>
      </c>
    </row>
    <row r="57" spans="1:30" x14ac:dyDescent="0.25">
      <c r="A57" s="1">
        <v>40147</v>
      </c>
      <c r="B57" s="3">
        <v>5.6443841488000003E-2</v>
      </c>
      <c r="C57" s="2">
        <f t="shared" si="2"/>
        <v>16.931210470198653</v>
      </c>
      <c r="E57" s="16">
        <f t="shared" si="6"/>
        <v>5.6443841488000003E-2</v>
      </c>
      <c r="F57" s="2">
        <f t="shared" si="3"/>
        <v>34.881635507263219</v>
      </c>
      <c r="J57" s="1">
        <v>40147</v>
      </c>
      <c r="K57" s="3">
        <v>5.4342504238099998E-2</v>
      </c>
      <c r="L57" s="2">
        <f t="shared" si="4"/>
        <v>17.042495363994895</v>
      </c>
      <c r="N57" s="16">
        <f t="shared" si="7"/>
        <v>5.4342504238099998E-2</v>
      </c>
      <c r="O57" s="2">
        <f t="shared" si="5"/>
        <v>35.351509722078724</v>
      </c>
      <c r="R57" s="17">
        <v>40147</v>
      </c>
      <c r="S57" s="18">
        <v>3511.6689999999999</v>
      </c>
      <c r="T57" s="19">
        <f t="shared" si="0"/>
        <v>1.822922376795777E-2</v>
      </c>
      <c r="U57" s="18">
        <v>27.966999999999999</v>
      </c>
      <c r="X57" s="20" t="s">
        <v>36</v>
      </c>
      <c r="Y57" s="21">
        <v>4405.3280000000004</v>
      </c>
      <c r="Z57" s="22">
        <f t="shared" si="8"/>
        <v>1.8143257437357597E-2</v>
      </c>
      <c r="AA57" s="23">
        <v>95.8596</v>
      </c>
      <c r="AB57" s="23"/>
      <c r="AC57" s="16" t="e">
        <f>IF(AA57&gt;$AE$1,#REF!-Z57,#REF!)</f>
        <v>#REF!</v>
      </c>
      <c r="AD57" s="2" t="e">
        <f t="shared" si="1"/>
        <v>#REF!</v>
      </c>
    </row>
    <row r="58" spans="1:30" x14ac:dyDescent="0.25">
      <c r="A58" s="1">
        <v>40178</v>
      </c>
      <c r="B58" s="3">
        <v>-5.84606168982E-2</v>
      </c>
      <c r="C58" s="2">
        <f t="shared" si="2"/>
        <v>17.88687303017851</v>
      </c>
      <c r="D58" s="3">
        <f t="shared" ref="D58" si="17">C58/C46-1</f>
        <v>2.7675932377913055</v>
      </c>
      <c r="E58" s="16">
        <f t="shared" si="6"/>
        <v>-5.84606168982E-2</v>
      </c>
      <c r="F58" s="2">
        <f t="shared" si="3"/>
        <v>36.850489012677379</v>
      </c>
      <c r="G58" s="3">
        <f t="shared" ref="G58" si="18">F58/F46-1</f>
        <v>2.2714964542277922</v>
      </c>
      <c r="J58" s="1">
        <v>40178</v>
      </c>
      <c r="K58" s="3">
        <v>-5.3290124610699999E-2</v>
      </c>
      <c r="L58" s="2">
        <f t="shared" si="4"/>
        <v>17.968627240540588</v>
      </c>
      <c r="M58" s="3">
        <f t="shared" ref="M58" si="19">L58/L46-1</f>
        <v>3.0983384759931782</v>
      </c>
      <c r="N58" s="16">
        <f t="shared" si="7"/>
        <v>-5.3290124610699999E-2</v>
      </c>
      <c r="O58" s="2">
        <f t="shared" si="5"/>
        <v>37.272599288974021</v>
      </c>
      <c r="P58" s="3">
        <f t="shared" ref="P58" si="20">O58/O46-1</f>
        <v>2.5569288177859111</v>
      </c>
      <c r="R58" s="17">
        <v>40178</v>
      </c>
      <c r="S58" s="18">
        <v>3575.6840000000002</v>
      </c>
      <c r="T58" s="19">
        <f t="shared" si="0"/>
        <v>-0.10390431592948368</v>
      </c>
      <c r="U58" s="18">
        <v>23.058599999999998</v>
      </c>
      <c r="X58" s="20" t="s">
        <v>37</v>
      </c>
      <c r="Y58" s="21">
        <v>4485.2550000000001</v>
      </c>
      <c r="Z58" s="22">
        <f t="shared" si="8"/>
        <v>-2.4659913427441643E-2</v>
      </c>
      <c r="AA58" s="23">
        <v>55.278199999999998</v>
      </c>
      <c r="AB58" s="23"/>
      <c r="AC58" s="16" t="e">
        <f>IF(AA58&gt;$AE$1,#REF!-Z58,#REF!)</f>
        <v>#REF!</v>
      </c>
      <c r="AD58" s="2" t="e">
        <f t="shared" si="1"/>
        <v>#REF!</v>
      </c>
    </row>
    <row r="59" spans="1:30" x14ac:dyDescent="0.25">
      <c r="A59" s="1">
        <v>40207</v>
      </c>
      <c r="B59" s="3">
        <v>0.100144203775</v>
      </c>
      <c r="C59" s="2">
        <f t="shared" si="2"/>
        <v>16.841195398454499</v>
      </c>
      <c r="E59" s="16">
        <f t="shared" si="6"/>
        <v>7.5953426487384457E-2</v>
      </c>
      <c r="F59" s="2">
        <f t="shared" si="3"/>
        <v>34.696186691995919</v>
      </c>
      <c r="J59" s="1">
        <v>40207</v>
      </c>
      <c r="K59" s="3">
        <v>9.7247648067099998E-2</v>
      </c>
      <c r="L59" s="2">
        <f t="shared" si="4"/>
        <v>17.011076855808962</v>
      </c>
      <c r="N59" s="16">
        <f t="shared" si="7"/>
        <v>7.3056870779484459E-2</v>
      </c>
      <c r="O59" s="2">
        <f t="shared" si="5"/>
        <v>35.286337828299907</v>
      </c>
      <c r="R59" s="17">
        <v>40207</v>
      </c>
      <c r="S59" s="18">
        <v>3204.1550000000002</v>
      </c>
      <c r="T59" s="19">
        <f t="shared" si="0"/>
        <v>2.4190777287615539E-2</v>
      </c>
      <c r="U59" s="18">
        <v>20.8339</v>
      </c>
      <c r="X59" s="20" t="s">
        <v>38</v>
      </c>
      <c r="Y59" s="21">
        <v>4374.6490000000003</v>
      </c>
      <c r="Z59" s="22">
        <f t="shared" si="8"/>
        <v>5.9438368655405249E-2</v>
      </c>
      <c r="AA59" s="23">
        <v>52.135800000000003</v>
      </c>
      <c r="AB59" s="23"/>
      <c r="AC59" s="16" t="e">
        <f>IF(AA59&gt;$AE$1,#REF!-Z59,#REF!)</f>
        <v>#REF!</v>
      </c>
      <c r="AD59" s="2" t="e">
        <f t="shared" si="1"/>
        <v>#REF!</v>
      </c>
    </row>
    <row r="60" spans="1:30" x14ac:dyDescent="0.25">
      <c r="A60" s="1">
        <v>40235</v>
      </c>
      <c r="B60" s="3">
        <v>0.105806216568</v>
      </c>
      <c r="C60" s="2">
        <f t="shared" si="2"/>
        <v>18.527743502251919</v>
      </c>
      <c r="E60" s="16">
        <f t="shared" si="6"/>
        <v>8.632190585508788E-2</v>
      </c>
      <c r="F60" s="2">
        <f t="shared" si="3"/>
        <v>37.331480957299</v>
      </c>
      <c r="J60" s="1">
        <v>40235</v>
      </c>
      <c r="K60" s="3">
        <v>4.9368379308100001E-2</v>
      </c>
      <c r="L60" s="2">
        <f t="shared" si="4"/>
        <v>18.665364071125065</v>
      </c>
      <c r="N60" s="16">
        <f t="shared" si="7"/>
        <v>2.9884068595187878E-2</v>
      </c>
      <c r="O60" s="2">
        <f t="shared" si="5"/>
        <v>37.864247251303247</v>
      </c>
      <c r="R60" s="17">
        <v>40235</v>
      </c>
      <c r="S60" s="18">
        <v>3281.6660000000002</v>
      </c>
      <c r="T60" s="19">
        <f t="shared" si="0"/>
        <v>1.9484310712912123E-2</v>
      </c>
      <c r="U60" s="18">
        <v>21.114100000000001</v>
      </c>
      <c r="X60" s="20" t="s">
        <v>39</v>
      </c>
      <c r="Y60" s="21">
        <v>4634.6710000000003</v>
      </c>
      <c r="Z60" s="22">
        <f t="shared" si="8"/>
        <v>2.6212432338778711E-2</v>
      </c>
      <c r="AA60" s="23">
        <v>55.397500000000001</v>
      </c>
      <c r="AB60" s="23"/>
      <c r="AC60" s="16" t="e">
        <f>IF(AA60&gt;$AE$1,#REF!-Z60,#REF!)</f>
        <v>#REF!</v>
      </c>
      <c r="AD60" s="2" t="e">
        <f t="shared" si="1"/>
        <v>#REF!</v>
      </c>
    </row>
    <row r="61" spans="1:30" x14ac:dyDescent="0.25">
      <c r="A61" s="1">
        <v>40268</v>
      </c>
      <c r="B61" s="3">
        <v>-8.2008318756499998E-2</v>
      </c>
      <c r="C61" s="2">
        <f t="shared" si="2"/>
        <v>20.488093943767542</v>
      </c>
      <c r="E61" s="16">
        <f t="shared" si="6"/>
        <v>-8.2008318756499998E-2</v>
      </c>
      <c r="F61" s="2">
        <f t="shared" si="3"/>
        <v>40.554005541925974</v>
      </c>
      <c r="J61" s="1">
        <v>40268</v>
      </c>
      <c r="K61" s="3">
        <v>-4.9996949025299997E-2</v>
      </c>
      <c r="L61" s="2">
        <f t="shared" si="4"/>
        <v>19.586842844512148</v>
      </c>
      <c r="N61" s="16">
        <f t="shared" si="7"/>
        <v>-4.9996949025299997E-2</v>
      </c>
      <c r="O61" s="2">
        <f t="shared" si="5"/>
        <v>38.995785013466346</v>
      </c>
      <c r="R61" s="17">
        <v>40268</v>
      </c>
      <c r="S61" s="18">
        <v>3345.607</v>
      </c>
      <c r="T61" s="19">
        <f t="shared" si="0"/>
        <v>-8.3166373097617319E-2</v>
      </c>
      <c r="U61" s="18">
        <v>19.254200000000001</v>
      </c>
      <c r="X61" s="20" t="s">
        <v>40</v>
      </c>
      <c r="Y61" s="21">
        <v>4756.1570000000002</v>
      </c>
      <c r="Z61" s="22">
        <f t="shared" si="8"/>
        <v>-6.6750529892095775E-2</v>
      </c>
      <c r="AA61" s="23">
        <v>49.247500000000002</v>
      </c>
      <c r="AB61" s="23"/>
      <c r="AC61" s="16" t="e">
        <f>IF(AA61&gt;$AE$1,#REF!-Z61,#REF!)</f>
        <v>#REF!</v>
      </c>
      <c r="AD61" s="2" t="e">
        <f t="shared" si="1"/>
        <v>#REF!</v>
      </c>
    </row>
    <row r="62" spans="1:30" x14ac:dyDescent="0.25">
      <c r="A62" s="1">
        <v>40298</v>
      </c>
      <c r="B62" s="3">
        <v>-9.9008171894300001E-2</v>
      </c>
      <c r="C62" s="2">
        <f t="shared" si="2"/>
        <v>18.807899804913937</v>
      </c>
      <c r="E62" s="16">
        <f t="shared" si="6"/>
        <v>-3.1275055895075843E-3</v>
      </c>
      <c r="F62" s="2">
        <f t="shared" si="3"/>
        <v>37.228239728590843</v>
      </c>
      <c r="J62" s="1">
        <v>40298</v>
      </c>
      <c r="K62" s="3">
        <v>-8.3273156846400007E-2</v>
      </c>
      <c r="L62" s="2">
        <f t="shared" si="4"/>
        <v>18.607560461248511</v>
      </c>
      <c r="N62" s="16">
        <f t="shared" si="7"/>
        <v>1.260750945839241E-2</v>
      </c>
      <c r="O62" s="2">
        <f t="shared" si="5"/>
        <v>37.04611473794651</v>
      </c>
      <c r="R62" s="17">
        <v>40298</v>
      </c>
      <c r="S62" s="18">
        <v>3067.3649999999998</v>
      </c>
      <c r="T62" s="19">
        <f t="shared" si="0"/>
        <v>-9.5880666304792417E-2</v>
      </c>
      <c r="U62" s="18">
        <v>17.744499999999999</v>
      </c>
      <c r="X62" s="20" t="s">
        <v>41</v>
      </c>
      <c r="Y62" s="21">
        <v>4438.6809999999996</v>
      </c>
      <c r="Z62" s="22">
        <f t="shared" si="8"/>
        <v>-7.5318996792065038E-2</v>
      </c>
      <c r="AA62" s="23">
        <v>46.113100000000003</v>
      </c>
      <c r="AB62" s="23"/>
      <c r="AC62" s="16" t="e">
        <f>IF(AA62&gt;$AE$1,#REF!-Z62,#REF!)</f>
        <v>#REF!</v>
      </c>
      <c r="AD62" s="2" t="e">
        <f t="shared" si="1"/>
        <v>#REF!</v>
      </c>
    </row>
    <row r="63" spans="1:30" x14ac:dyDescent="0.25">
      <c r="A63" s="1">
        <v>40329</v>
      </c>
      <c r="B63" s="3">
        <v>-6.1427800604900003E-2</v>
      </c>
      <c r="C63" s="2">
        <f t="shared" si="2"/>
        <v>16.945764028058246</v>
      </c>
      <c r="E63" s="16">
        <f t="shared" si="6"/>
        <v>1.4365199989345649E-2</v>
      </c>
      <c r="F63" s="2">
        <f t="shared" si="3"/>
        <v>37.111808200752144</v>
      </c>
      <c r="J63" s="1">
        <v>40329</v>
      </c>
      <c r="K63" s="3">
        <v>-5.6799645894899997E-2</v>
      </c>
      <c r="L63" s="2">
        <f t="shared" si="4"/>
        <v>17.058050160430092</v>
      </c>
      <c r="N63" s="16">
        <f t="shared" si="7"/>
        <v>1.8993354699345655E-2</v>
      </c>
      <c r="O63" s="2">
        <f t="shared" si="5"/>
        <v>37.513173979901858</v>
      </c>
      <c r="R63" s="17">
        <v>40329</v>
      </c>
      <c r="S63" s="18">
        <v>2773.2640000000001</v>
      </c>
      <c r="T63" s="19">
        <f t="shared" si="0"/>
        <v>-7.5793000594245652E-2</v>
      </c>
      <c r="U63" s="18">
        <v>16.100200000000001</v>
      </c>
      <c r="X63" s="20" t="s">
        <v>42</v>
      </c>
      <c r="Y63" s="21">
        <v>4104.3639999999996</v>
      </c>
      <c r="Z63" s="22">
        <f t="shared" si="8"/>
        <v>-0.10717860306736919</v>
      </c>
      <c r="AA63" s="23">
        <v>42.705800000000004</v>
      </c>
      <c r="AB63" s="23"/>
      <c r="AC63" s="16" t="e">
        <f>IF(AA63&gt;$AE$1,#REF!-Z63,#REF!)</f>
        <v>#REF!</v>
      </c>
      <c r="AD63" s="2" t="e">
        <f t="shared" si="1"/>
        <v>#REF!</v>
      </c>
    </row>
    <row r="64" spans="1:30" x14ac:dyDescent="0.25">
      <c r="A64" s="1">
        <v>40359</v>
      </c>
      <c r="B64" s="3">
        <v>0.22106437344099999</v>
      </c>
      <c r="C64" s="2">
        <f t="shared" si="2"/>
        <v>15.904823014244997</v>
      </c>
      <c r="E64" s="16">
        <f t="shared" si="6"/>
        <v>0.10176369105620381</v>
      </c>
      <c r="F64" s="2">
        <f t="shared" si="3"/>
        <v>37.644926747522192</v>
      </c>
      <c r="J64" s="1">
        <v>40359</v>
      </c>
      <c r="K64" s="3">
        <v>0.19713668156899999</v>
      </c>
      <c r="L64" s="2">
        <f t="shared" si="4"/>
        <v>16.08915895166022</v>
      </c>
      <c r="N64" s="16">
        <f t="shared" si="7"/>
        <v>7.7835999184203808E-2</v>
      </c>
      <c r="O64" s="2">
        <f t="shared" si="5"/>
        <v>38.2256749992004</v>
      </c>
      <c r="R64" s="17">
        <v>40359</v>
      </c>
      <c r="S64" s="18">
        <v>2563.0700000000002</v>
      </c>
      <c r="T64" s="19">
        <f t="shared" si="0"/>
        <v>0.11930068238479619</v>
      </c>
      <c r="U64" s="18">
        <v>14.043100000000001</v>
      </c>
      <c r="X64" s="20" t="s">
        <v>43</v>
      </c>
      <c r="Y64" s="21">
        <v>3664.4639999999999</v>
      </c>
      <c r="Z64" s="22">
        <f t="shared" si="8"/>
        <v>0.1437225198555642</v>
      </c>
      <c r="AA64" s="23">
        <v>33.567100000000003</v>
      </c>
      <c r="AB64" s="23"/>
      <c r="AC64" s="16" t="e">
        <f>IF(AA64&gt;$AE$1,#REF!-Z64,#REF!)</f>
        <v>#REF!</v>
      </c>
      <c r="AD64" s="2" t="e">
        <f t="shared" si="1"/>
        <v>#REF!</v>
      </c>
    </row>
    <row r="65" spans="1:30" x14ac:dyDescent="0.25">
      <c r="A65" s="1">
        <v>40389</v>
      </c>
      <c r="B65" s="3">
        <v>5.7174361372799999E-2</v>
      </c>
      <c r="C65" s="2">
        <f t="shared" si="2"/>
        <v>19.420812748579063</v>
      </c>
      <c r="E65" s="16">
        <f t="shared" si="6"/>
        <v>5.7174361372799999E-2</v>
      </c>
      <c r="F65" s="2">
        <f t="shared" si="3"/>
        <v>41.475813442890463</v>
      </c>
      <c r="J65" s="1">
        <v>40389</v>
      </c>
      <c r="K65" s="3">
        <v>7.7859761003900005E-2</v>
      </c>
      <c r="L65" s="2">
        <f t="shared" si="4"/>
        <v>19.260922356626686</v>
      </c>
      <c r="N65" s="16">
        <f t="shared" si="7"/>
        <v>7.7859761003900005E-2</v>
      </c>
      <c r="O65" s="2">
        <f t="shared" si="5"/>
        <v>41.201008607253797</v>
      </c>
      <c r="R65" s="17">
        <v>40389</v>
      </c>
      <c r="S65" s="18">
        <v>2868.846</v>
      </c>
      <c r="T65" s="19">
        <f t="shared" si="0"/>
        <v>1.1970666951101716E-2</v>
      </c>
      <c r="U65" s="18">
        <v>15.3466</v>
      </c>
      <c r="X65" s="20" t="s">
        <v>44</v>
      </c>
      <c r="Y65" s="21">
        <v>4191.13</v>
      </c>
      <c r="Z65" s="22">
        <f t="shared" si="8"/>
        <v>9.5000393688575546E-2</v>
      </c>
      <c r="AA65" s="23">
        <v>38.729799999999997</v>
      </c>
      <c r="AB65" s="23"/>
      <c r="AC65" s="16" t="e">
        <f>IF(AA65&gt;$AE$1,#REF!-Z65,#REF!)</f>
        <v>#REF!</v>
      </c>
      <c r="AD65" s="2" t="e">
        <f t="shared" si="1"/>
        <v>#REF!</v>
      </c>
    </row>
    <row r="66" spans="1:30" x14ac:dyDescent="0.25">
      <c r="A66" s="1">
        <v>40421</v>
      </c>
      <c r="B66" s="3">
        <v>3.1309644390800001E-2</v>
      </c>
      <c r="C66" s="2">
        <f t="shared" si="2"/>
        <v>20.531185314819805</v>
      </c>
      <c r="E66" s="16">
        <f t="shared" si="6"/>
        <v>3.1309644390800001E-2</v>
      </c>
      <c r="F66" s="2">
        <f t="shared" si="3"/>
        <v>43.847166588905118</v>
      </c>
      <c r="J66" s="1">
        <v>40421</v>
      </c>
      <c r="K66" s="3">
        <v>4.3557143737800001E-2</v>
      </c>
      <c r="L66" s="2">
        <f t="shared" si="4"/>
        <v>20.760573168028316</v>
      </c>
      <c r="N66" s="16">
        <f t="shared" si="7"/>
        <v>4.3557143737800001E-2</v>
      </c>
      <c r="O66" s="2">
        <f t="shared" si="5"/>
        <v>44.408909290534204</v>
      </c>
      <c r="R66" s="17">
        <v>40421</v>
      </c>
      <c r="S66" s="18">
        <v>2903.1880000000001</v>
      </c>
      <c r="T66" s="19">
        <f t="shared" si="0"/>
        <v>1.1155323044873322E-2</v>
      </c>
      <c r="U66" s="18">
        <v>15.1492</v>
      </c>
      <c r="X66" s="20" t="s">
        <v>45</v>
      </c>
      <c r="Y66" s="21">
        <v>4589.2889999999998</v>
      </c>
      <c r="Z66" s="22">
        <f t="shared" si="8"/>
        <v>1.5539662026078507E-2</v>
      </c>
      <c r="AA66" s="23">
        <v>42.503300000000003</v>
      </c>
      <c r="AB66" s="23"/>
      <c r="AC66" s="16" t="e">
        <f>IF(AA66&gt;$AE$1,#REF!-Z66,#REF!)</f>
        <v>#REF!</v>
      </c>
      <c r="AD66" s="2" t="e">
        <f t="shared" si="1"/>
        <v>#REF!</v>
      </c>
    </row>
    <row r="67" spans="1:30" x14ac:dyDescent="0.25">
      <c r="A67" s="1">
        <v>40451</v>
      </c>
      <c r="B67" s="3">
        <v>8.8523963486699997E-2</v>
      </c>
      <c r="C67" s="2">
        <f t="shared" si="2"/>
        <v>21.17400942594843</v>
      </c>
      <c r="E67" s="16">
        <f t="shared" si="6"/>
        <v>8.8523963486699997E-2</v>
      </c>
      <c r="F67" s="2">
        <f t="shared" si="3"/>
        <v>45.220005782347911</v>
      </c>
      <c r="J67" s="1">
        <v>40451</v>
      </c>
      <c r="K67" s="3">
        <v>8.12304482952E-2</v>
      </c>
      <c r="L67" s="2">
        <f t="shared" si="4"/>
        <v>21.664844437587238</v>
      </c>
      <c r="N67" s="16">
        <f t="shared" si="7"/>
        <v>8.12304482952E-2</v>
      </c>
      <c r="O67" s="2">
        <f t="shared" si="5"/>
        <v>46.343234535740919</v>
      </c>
      <c r="R67" s="17">
        <v>40451</v>
      </c>
      <c r="S67" s="18">
        <v>2935.5740000000001</v>
      </c>
      <c r="T67" s="19">
        <f t="shared" ref="T67:T125" si="21">S68/S67-1</f>
        <v>0.15138742882993239</v>
      </c>
      <c r="U67" s="18">
        <v>14.3873</v>
      </c>
      <c r="X67" s="20" t="s">
        <v>46</v>
      </c>
      <c r="Y67" s="21">
        <v>4660.6049999999996</v>
      </c>
      <c r="Z67" s="22">
        <f t="shared" si="8"/>
        <v>8.4728699385594936E-2</v>
      </c>
      <c r="AA67" s="23">
        <v>41.863799999999998</v>
      </c>
      <c r="AB67" s="23"/>
      <c r="AC67" s="16" t="e">
        <f>IF(AA67&gt;$AE$1,#REF!-Z67,#REF!)</f>
        <v>#REF!</v>
      </c>
      <c r="AD67" s="2" t="e">
        <f t="shared" ref="AD67:AD123" si="22">AD66*(1+AC67)</f>
        <v>#REF!</v>
      </c>
    </row>
    <row r="68" spans="1:30" x14ac:dyDescent="0.25">
      <c r="A68" s="1">
        <v>40480</v>
      </c>
      <c r="B68" s="3">
        <v>4.5620959678599998E-2</v>
      </c>
      <c r="C68" s="2">
        <f t="shared" ref="C68:C126" si="23">C67*(1+B67)</f>
        <v>23.048416663238132</v>
      </c>
      <c r="E68" s="16">
        <f t="shared" si="6"/>
        <v>4.5620959678599998E-2</v>
      </c>
      <c r="F68" s="2">
        <f t="shared" ref="F68:F126" si="24">F67*(1+E67)</f>
        <v>49.223059923092848</v>
      </c>
      <c r="J68" s="1">
        <v>40480</v>
      </c>
      <c r="K68" s="3">
        <v>4.2494030030300001E-2</v>
      </c>
      <c r="L68" s="2">
        <f t="shared" ref="L68:L126" si="25">L67*(1+K67)</f>
        <v>23.424689463498218</v>
      </c>
      <c r="N68" s="16">
        <f t="shared" si="7"/>
        <v>4.2494030030300001E-2</v>
      </c>
      <c r="O68" s="2">
        <f t="shared" ref="O68:O126" si="26">O67*(1+N67)</f>
        <v>50.107716252528746</v>
      </c>
      <c r="R68" s="17">
        <v>40480</v>
      </c>
      <c r="S68" s="18">
        <v>3379.9830000000002</v>
      </c>
      <c r="T68" s="19">
        <f t="shared" si="21"/>
        <v>-7.1893261001608644E-2</v>
      </c>
      <c r="U68" s="18">
        <v>16.3888</v>
      </c>
      <c r="X68" s="20" t="s">
        <v>47</v>
      </c>
      <c r="Y68" s="21">
        <v>5055.4920000000002</v>
      </c>
      <c r="Z68" s="22">
        <f t="shared" si="8"/>
        <v>1.0955016841090799E-2</v>
      </c>
      <c r="AA68" s="23">
        <v>45.372300000000003</v>
      </c>
      <c r="AB68" s="23"/>
      <c r="AC68" s="16" t="e">
        <f>IF(AA68&gt;$AE$1,#REF!-Z68,#REF!)</f>
        <v>#REF!</v>
      </c>
      <c r="AD68" s="2" t="e">
        <f t="shared" si="22"/>
        <v>#REF!</v>
      </c>
    </row>
    <row r="69" spans="1:30" x14ac:dyDescent="0.25">
      <c r="A69" s="1">
        <v>40512</v>
      </c>
      <c r="B69" s="3">
        <v>1.5352518311200001E-2</v>
      </c>
      <c r="C69" s="2">
        <f t="shared" si="23"/>
        <v>24.099907550487291</v>
      </c>
      <c r="E69" s="16">
        <f t="shared" ref="E69:E125" si="27">IF(T67+T68&lt;0,B69-T69,B69)</f>
        <v>1.5352518311200001E-2</v>
      </c>
      <c r="F69" s="2">
        <f t="shared" si="24"/>
        <v>51.468663155101574</v>
      </c>
      <c r="J69" s="1">
        <v>40512</v>
      </c>
      <c r="K69" s="3">
        <v>-1.0471078468E-2</v>
      </c>
      <c r="L69" s="2">
        <f t="shared" si="25"/>
        <v>24.420098921010563</v>
      </c>
      <c r="N69" s="16">
        <f t="shared" ref="N69:N125" si="28">IF(T67+T68&lt;0,K69-T69,K69)</f>
        <v>-1.0471078468E-2</v>
      </c>
      <c r="O69" s="2">
        <f t="shared" si="26"/>
        <v>52.236995051713457</v>
      </c>
      <c r="R69" s="17">
        <v>40512</v>
      </c>
      <c r="S69" s="18">
        <v>3136.9850000000001</v>
      </c>
      <c r="T69" s="19">
        <f t="shared" si="21"/>
        <v>-2.7810142541325744E-3</v>
      </c>
      <c r="U69" s="18">
        <v>15.4064</v>
      </c>
      <c r="X69" s="20" t="s">
        <v>48</v>
      </c>
      <c r="Y69" s="21">
        <v>5110.875</v>
      </c>
      <c r="Z69" s="22">
        <f t="shared" si="8"/>
        <v>-3.4076161127008515E-2</v>
      </c>
      <c r="AA69" s="23">
        <v>45.877499999999998</v>
      </c>
      <c r="AB69" s="23"/>
      <c r="AC69" s="16" t="e">
        <f>IF(AA69&gt;$AE$1,#REF!-Z69,#REF!)</f>
        <v>#REF!</v>
      </c>
      <c r="AD69" s="2" t="e">
        <f t="shared" si="22"/>
        <v>#REF!</v>
      </c>
    </row>
    <row r="70" spans="1:30" x14ac:dyDescent="0.25">
      <c r="A70" s="1">
        <v>40543</v>
      </c>
      <c r="B70" s="3">
        <v>-7.1073121838099995E-2</v>
      </c>
      <c r="C70" s="2">
        <f t="shared" si="23"/>
        <v>24.469901822454375</v>
      </c>
      <c r="D70" s="3">
        <f t="shared" ref="D70" si="29">C70/C58-1</f>
        <v>0.36803687157442555</v>
      </c>
      <c r="E70" s="16">
        <f t="shared" si="27"/>
        <v>-5.4529425516085861E-2</v>
      </c>
      <c r="F70" s="2">
        <f t="shared" si="24"/>
        <v>52.258836748643255</v>
      </c>
      <c r="G70" s="3">
        <f t="shared" ref="G70" si="30">F70/F58-1</f>
        <v>0.41813143186960322</v>
      </c>
      <c r="J70" s="1">
        <v>40543</v>
      </c>
      <c r="K70" s="3">
        <v>-5.4289372083100002E-2</v>
      </c>
      <c r="L70" s="2">
        <f t="shared" si="25"/>
        <v>24.164394149012338</v>
      </c>
      <c r="M70" s="3">
        <f t="shared" ref="M70" si="31">L70/L58-1</f>
        <v>0.34481025320025216</v>
      </c>
      <c r="N70" s="16">
        <f t="shared" si="28"/>
        <v>-3.7745675761085867E-2</v>
      </c>
      <c r="O70" s="2">
        <f t="shared" si="26"/>
        <v>51.690017377594437</v>
      </c>
      <c r="P70" s="3">
        <f t="shared" ref="P70" si="32">O70/O58-1</f>
        <v>0.38681010618128187</v>
      </c>
      <c r="R70" s="17">
        <v>40543</v>
      </c>
      <c r="S70" s="18">
        <v>3128.261</v>
      </c>
      <c r="T70" s="19">
        <f t="shared" si="21"/>
        <v>-1.6543696322014134E-2</v>
      </c>
      <c r="U70" s="18">
        <v>14.1805</v>
      </c>
      <c r="X70" s="20" t="s">
        <v>49</v>
      </c>
      <c r="Y70" s="21">
        <v>4936.7160000000003</v>
      </c>
      <c r="Z70" s="22">
        <f t="shared" si="8"/>
        <v>-6.600663274938251E-2</v>
      </c>
      <c r="AA70" s="23">
        <v>41.200800000000001</v>
      </c>
      <c r="AB70" s="23"/>
      <c r="AC70" s="16" t="e">
        <f>IF(AA70&gt;$AE$1,#REF!-Z70,#REF!)</f>
        <v>#REF!</v>
      </c>
      <c r="AD70" s="2" t="e">
        <f t="shared" si="22"/>
        <v>#REF!</v>
      </c>
    </row>
    <row r="71" spans="1:30" x14ac:dyDescent="0.25">
      <c r="A71" s="1">
        <v>40574</v>
      </c>
      <c r="B71" s="3">
        <v>7.7633498256700004E-2</v>
      </c>
      <c r="C71" s="2">
        <f t="shared" si="23"/>
        <v>22.730749508860729</v>
      </c>
      <c r="E71" s="16">
        <f t="shared" si="27"/>
        <v>2.4634773728761147E-2</v>
      </c>
      <c r="F71" s="2">
        <f t="shared" si="24"/>
        <v>49.409192402600823</v>
      </c>
      <c r="J71" s="1">
        <v>40574</v>
      </c>
      <c r="K71" s="3">
        <v>8.9997394059300004E-2</v>
      </c>
      <c r="L71" s="2">
        <f t="shared" si="25"/>
        <v>22.852524363893924</v>
      </c>
      <c r="N71" s="16">
        <f t="shared" si="28"/>
        <v>3.6998669531361147E-2</v>
      </c>
      <c r="O71" s="2">
        <f t="shared" si="26"/>
        <v>49.73894274157486</v>
      </c>
      <c r="R71" s="17">
        <v>40574</v>
      </c>
      <c r="S71" s="18">
        <v>3076.5079999999998</v>
      </c>
      <c r="T71" s="19">
        <f t="shared" si="21"/>
        <v>5.2998724527938856E-2</v>
      </c>
      <c r="U71" s="18">
        <v>14.478300000000001</v>
      </c>
      <c r="X71" s="20" t="s">
        <v>50</v>
      </c>
      <c r="Y71" s="21">
        <v>4610.8599999999997</v>
      </c>
      <c r="Z71" s="22">
        <f t="shared" si="8"/>
        <v>0.10504504582659201</v>
      </c>
      <c r="AA71" s="23">
        <v>37.703000000000003</v>
      </c>
      <c r="AB71" s="23"/>
      <c r="AC71" s="16" t="e">
        <f>IF(AA71&gt;$AE$1,#REF!-Z71,#REF!)</f>
        <v>#REF!</v>
      </c>
      <c r="AD71" s="2" t="e">
        <f t="shared" si="22"/>
        <v>#REF!</v>
      </c>
    </row>
    <row r="72" spans="1:30" x14ac:dyDescent="0.25">
      <c r="A72" s="1">
        <v>40602</v>
      </c>
      <c r="B72" s="3">
        <v>-2.30615910849E-2</v>
      </c>
      <c r="C72" s="2">
        <f t="shared" si="23"/>
        <v>24.495417111230353</v>
      </c>
      <c r="E72" s="16">
        <f t="shared" si="27"/>
        <v>-2.30615910849E-2</v>
      </c>
      <c r="F72" s="2">
        <f t="shared" si="24"/>
        <v>50.626376677559719</v>
      </c>
      <c r="J72" s="1">
        <v>40602</v>
      </c>
      <c r="K72" s="3">
        <v>2.1737511550400001E-2</v>
      </c>
      <c r="L72" s="2">
        <f t="shared" si="25"/>
        <v>24.909192004321039</v>
      </c>
      <c r="N72" s="16">
        <f t="shared" si="28"/>
        <v>2.1737511550400001E-2</v>
      </c>
      <c r="O72" s="2">
        <f t="shared" si="26"/>
        <v>51.579217446909681</v>
      </c>
      <c r="R72" s="17">
        <v>40602</v>
      </c>
      <c r="S72" s="18">
        <v>3239.5590000000002</v>
      </c>
      <c r="T72" s="19">
        <f t="shared" si="21"/>
        <v>-5.0225972115340856E-3</v>
      </c>
      <c r="U72" s="18">
        <v>14.933999999999999</v>
      </c>
      <c r="X72" s="20" t="s">
        <v>51</v>
      </c>
      <c r="Y72" s="21">
        <v>5095.2079999999996</v>
      </c>
      <c r="Z72" s="22">
        <f t="shared" si="8"/>
        <v>-1.8606894949136442E-2</v>
      </c>
      <c r="AA72" s="23">
        <v>41.704099999999997</v>
      </c>
      <c r="AB72" s="23"/>
      <c r="AC72" s="16" t="e">
        <f>IF(AA72&gt;$AE$1,#REF!-Z72,#REF!)</f>
        <v>#REF!</v>
      </c>
      <c r="AD72" s="2" t="e">
        <f t="shared" si="22"/>
        <v>#REF!</v>
      </c>
    </row>
    <row r="73" spans="1:30" x14ac:dyDescent="0.25">
      <c r="A73" s="1">
        <v>40633</v>
      </c>
      <c r="B73" s="3">
        <v>-8.4677963323899999E-2</v>
      </c>
      <c r="C73" s="2">
        <f t="shared" si="23"/>
        <v>23.930513818357095</v>
      </c>
      <c r="E73" s="16">
        <f t="shared" si="27"/>
        <v>-8.4677963323899999E-2</v>
      </c>
      <c r="F73" s="2">
        <f t="shared" si="24"/>
        <v>49.458851880511716</v>
      </c>
      <c r="J73" s="1">
        <v>40633</v>
      </c>
      <c r="K73" s="3">
        <v>-6.7656762085699998E-2</v>
      </c>
      <c r="L73" s="2">
        <f t="shared" si="25"/>
        <v>25.450655853226095</v>
      </c>
      <c r="N73" s="16">
        <f t="shared" si="28"/>
        <v>-6.7656762085699998E-2</v>
      </c>
      <c r="O73" s="2">
        <f t="shared" si="26"/>
        <v>52.700421281922466</v>
      </c>
      <c r="R73" s="17">
        <v>40633</v>
      </c>
      <c r="S73" s="18">
        <v>3223.288</v>
      </c>
      <c r="T73" s="19">
        <f t="shared" si="21"/>
        <v>-9.4825532189490858E-3</v>
      </c>
      <c r="U73" s="18">
        <v>14.267099999999999</v>
      </c>
      <c r="X73" s="20" t="s">
        <v>52</v>
      </c>
      <c r="Y73" s="21">
        <v>5000.402</v>
      </c>
      <c r="Z73" s="22">
        <f t="shared" si="8"/>
        <v>-3.2704570552527588E-2</v>
      </c>
      <c r="AA73" s="23">
        <v>39.090800000000002</v>
      </c>
      <c r="AB73" s="23"/>
      <c r="AC73" s="16" t="e">
        <f>IF(AA73&gt;$AE$1,#REF!-Z73,#REF!)</f>
        <v>#REF!</v>
      </c>
      <c r="AD73" s="2" t="e">
        <f t="shared" si="22"/>
        <v>#REF!</v>
      </c>
    </row>
    <row r="74" spans="1:30" x14ac:dyDescent="0.25">
      <c r="A74" s="1">
        <v>40662</v>
      </c>
      <c r="B74" s="3">
        <v>-6.2397159073000003E-2</v>
      </c>
      <c r="C74" s="2">
        <f t="shared" si="23"/>
        <v>21.904126646924173</v>
      </c>
      <c r="E74" s="16">
        <f t="shared" si="27"/>
        <v>-2.5213101503092916E-3</v>
      </c>
      <c r="F74" s="2">
        <f t="shared" si="24"/>
        <v>45.270777034931541</v>
      </c>
      <c r="J74" s="1">
        <v>40662</v>
      </c>
      <c r="K74" s="3">
        <v>-6.1214463097000002E-2</v>
      </c>
      <c r="L74" s="2">
        <f t="shared" si="25"/>
        <v>23.728746885239349</v>
      </c>
      <c r="N74" s="16">
        <f t="shared" si="28"/>
        <v>-1.3386141743092911E-3</v>
      </c>
      <c r="O74" s="2">
        <f t="shared" si="26"/>
        <v>49.134881417435274</v>
      </c>
      <c r="R74" s="17">
        <v>40662</v>
      </c>
      <c r="S74" s="18">
        <v>3192.723</v>
      </c>
      <c r="T74" s="19">
        <f t="shared" si="21"/>
        <v>-5.9875848922690711E-2</v>
      </c>
      <c r="U74" s="18">
        <v>14.262700000000001</v>
      </c>
      <c r="X74" s="20" t="s">
        <v>53</v>
      </c>
      <c r="Y74" s="21">
        <v>4836.866</v>
      </c>
      <c r="Z74" s="22">
        <f t="shared" si="8"/>
        <v>-8.1166193150688931E-2</v>
      </c>
      <c r="AA74" s="23">
        <v>37.9208</v>
      </c>
      <c r="AB74" s="23"/>
      <c r="AC74" s="16" t="e">
        <f>IF(AA74&gt;$AE$1,#REF!-Z74,#REF!)</f>
        <v>#REF!</v>
      </c>
      <c r="AD74" s="2" t="e">
        <f t="shared" si="22"/>
        <v>#REF!</v>
      </c>
    </row>
    <row r="75" spans="1:30" x14ac:dyDescent="0.25">
      <c r="A75" s="1">
        <v>40694</v>
      </c>
      <c r="B75" s="3">
        <v>2.08455917102E-2</v>
      </c>
      <c r="C75" s="2">
        <f t="shared" si="23"/>
        <v>20.537371372180907</v>
      </c>
      <c r="E75" s="16">
        <f t="shared" si="27"/>
        <v>6.6752747146150912E-3</v>
      </c>
      <c r="F75" s="2">
        <f t="shared" si="24"/>
        <v>45.156635365280977</v>
      </c>
      <c r="J75" s="1">
        <v>40694</v>
      </c>
      <c r="K75" s="3">
        <v>2.5416660277999999E-2</v>
      </c>
      <c r="L75" s="2">
        <f t="shared" si="25"/>
        <v>22.276204384694811</v>
      </c>
      <c r="N75" s="16">
        <f t="shared" si="28"/>
        <v>1.124634328241509E-2</v>
      </c>
      <c r="O75" s="2">
        <f t="shared" si="26"/>
        <v>49.069108768716887</v>
      </c>
      <c r="R75" s="17">
        <v>40694</v>
      </c>
      <c r="S75" s="18">
        <v>3001.556</v>
      </c>
      <c r="T75" s="19">
        <f t="shared" si="21"/>
        <v>1.4170316995584908E-2</v>
      </c>
      <c r="U75" s="18">
        <v>13.521000000000001</v>
      </c>
      <c r="X75" s="20" t="s">
        <v>54</v>
      </c>
      <c r="Y75" s="21">
        <v>4444.2759999999998</v>
      </c>
      <c r="Z75" s="22">
        <f t="shared" si="8"/>
        <v>3.0388751733690818E-2</v>
      </c>
      <c r="AA75" s="23">
        <v>34.897199999999998</v>
      </c>
      <c r="AB75" s="23"/>
      <c r="AC75" s="16" t="e">
        <f>IF(AA75&gt;$AE$1,#REF!-Z75,#REF!)</f>
        <v>#REF!</v>
      </c>
      <c r="AD75" s="2" t="e">
        <f t="shared" si="22"/>
        <v>#REF!</v>
      </c>
    </row>
    <row r="76" spans="1:30" x14ac:dyDescent="0.25">
      <c r="A76" s="1">
        <v>40724</v>
      </c>
      <c r="B76" s="3">
        <v>5.9908686496000001E-2</v>
      </c>
      <c r="C76" s="2">
        <f t="shared" si="23"/>
        <v>20.965485030606139</v>
      </c>
      <c r="E76" s="16">
        <f t="shared" si="27"/>
        <v>8.356436804801759E-2</v>
      </c>
      <c r="F76" s="2">
        <f t="shared" si="24"/>
        <v>45.458068311531925</v>
      </c>
      <c r="J76" s="1">
        <v>40724</v>
      </c>
      <c r="K76" s="3">
        <v>4.9446677901399998E-2</v>
      </c>
      <c r="L76" s="2">
        <f t="shared" si="25"/>
        <v>22.842391103823893</v>
      </c>
      <c r="N76" s="16">
        <f t="shared" si="28"/>
        <v>7.3102359453417587E-2</v>
      </c>
      <c r="O76" s="2">
        <f t="shared" si="26"/>
        <v>49.620956810492039</v>
      </c>
      <c r="R76" s="17">
        <v>40724</v>
      </c>
      <c r="S76" s="18">
        <v>3044.0889999999999</v>
      </c>
      <c r="T76" s="19">
        <f t="shared" si="21"/>
        <v>-2.3655681552017582E-2</v>
      </c>
      <c r="U76" s="18">
        <v>12.8788</v>
      </c>
      <c r="X76" s="20" t="s">
        <v>55</v>
      </c>
      <c r="Y76" s="21">
        <v>4579.3320000000003</v>
      </c>
      <c r="Z76" s="22">
        <f t="shared" si="8"/>
        <v>1.0697630134700731E-2</v>
      </c>
      <c r="AA76" s="23">
        <v>34.161499999999997</v>
      </c>
      <c r="AB76" s="23"/>
      <c r="AC76" s="16" t="e">
        <f>IF(AA76&gt;$AE$1,#REF!-Z76,#REF!)</f>
        <v>#REF!</v>
      </c>
      <c r="AD76" s="2" t="e">
        <f t="shared" si="22"/>
        <v>#REF!</v>
      </c>
    </row>
    <row r="77" spans="1:30" x14ac:dyDescent="0.25">
      <c r="A77" s="1">
        <v>40753</v>
      </c>
      <c r="B77" s="3">
        <v>3.87489347858E-2</v>
      </c>
      <c r="C77" s="2">
        <f t="shared" si="23"/>
        <v>22.221499700541301</v>
      </c>
      <c r="E77" s="16">
        <f t="shared" si="27"/>
        <v>8.0908985040184289E-2</v>
      </c>
      <c r="F77" s="2">
        <f t="shared" si="24"/>
        <v>49.256743062668704</v>
      </c>
      <c r="J77" s="1">
        <v>40753</v>
      </c>
      <c r="K77" s="3">
        <v>1.2970672430800001E-2</v>
      </c>
      <c r="L77" s="2">
        <f t="shared" si="25"/>
        <v>23.971871459232478</v>
      </c>
      <c r="N77" s="16">
        <f t="shared" si="28"/>
        <v>5.5130722685184298E-2</v>
      </c>
      <c r="O77" s="2">
        <f t="shared" si="26"/>
        <v>53.248365831675144</v>
      </c>
      <c r="R77" s="17">
        <v>40753</v>
      </c>
      <c r="S77" s="18">
        <v>2972.0790000000002</v>
      </c>
      <c r="T77" s="19">
        <f t="shared" si="21"/>
        <v>-4.2160050254384296E-2</v>
      </c>
      <c r="U77" s="18">
        <v>12.725300000000001</v>
      </c>
      <c r="X77" s="20" t="s">
        <v>56</v>
      </c>
      <c r="Y77" s="21">
        <v>4628.32</v>
      </c>
      <c r="Z77" s="22">
        <f t="shared" si="8"/>
        <v>-4.2733000311128047E-2</v>
      </c>
      <c r="AA77" s="23">
        <v>33.837000000000003</v>
      </c>
      <c r="AB77" s="23"/>
      <c r="AC77" s="16" t="e">
        <f>IF(AA77&gt;$AE$1,#REF!-Z77,#REF!)</f>
        <v>#REF!</v>
      </c>
      <c r="AD77" s="2" t="e">
        <f t="shared" si="22"/>
        <v>#REF!</v>
      </c>
    </row>
    <row r="78" spans="1:30" x14ac:dyDescent="0.25">
      <c r="A78" s="1">
        <v>40786</v>
      </c>
      <c r="B78" s="3">
        <v>-6.8892028255400001E-2</v>
      </c>
      <c r="C78" s="2">
        <f t="shared" si="23"/>
        <v>23.082559143280253</v>
      </c>
      <c r="E78" s="16">
        <f t="shared" si="27"/>
        <v>2.4345023061598553E-2</v>
      </c>
      <c r="F78" s="2">
        <f t="shared" si="24"/>
        <v>53.242056150254371</v>
      </c>
      <c r="J78" s="1">
        <v>40786</v>
      </c>
      <c r="K78" s="3">
        <v>-7.6501151538600001E-2</v>
      </c>
      <c r="L78" s="2">
        <f t="shared" si="25"/>
        <v>24.282802751483427</v>
      </c>
      <c r="N78" s="16">
        <f t="shared" si="28"/>
        <v>1.6735899778398552E-2</v>
      </c>
      <c r="O78" s="2">
        <f t="shared" si="26"/>
        <v>56.183986721780471</v>
      </c>
      <c r="R78" s="17">
        <v>40786</v>
      </c>
      <c r="S78" s="18">
        <v>2846.7759999999998</v>
      </c>
      <c r="T78" s="19">
        <f t="shared" si="21"/>
        <v>-9.3237051316998554E-2</v>
      </c>
      <c r="U78" s="18">
        <v>12.1591</v>
      </c>
      <c r="X78" s="20" t="s">
        <v>57</v>
      </c>
      <c r="Y78" s="21">
        <v>4430.5379999999996</v>
      </c>
      <c r="Z78" s="22">
        <f t="shared" si="8"/>
        <v>-0.12948991747729049</v>
      </c>
      <c r="AA78" s="23">
        <v>32.448300000000003</v>
      </c>
      <c r="AB78" s="23"/>
      <c r="AC78" s="16" t="e">
        <f>IF(AA78&gt;$AE$1,#REF!-Z78,#REF!)</f>
        <v>#REF!</v>
      </c>
      <c r="AD78" s="2" t="e">
        <f t="shared" si="22"/>
        <v>#REF!</v>
      </c>
    </row>
    <row r="79" spans="1:30" x14ac:dyDescent="0.25">
      <c r="A79" s="1">
        <v>40816</v>
      </c>
      <c r="B79" s="3">
        <v>7.0277642120200004E-2</v>
      </c>
      <c r="C79" s="2">
        <f t="shared" si="23"/>
        <v>21.492354826574449</v>
      </c>
      <c r="E79" s="16">
        <f t="shared" si="27"/>
        <v>2.6131766568986817E-2</v>
      </c>
      <c r="F79" s="2">
        <f t="shared" si="24"/>
        <v>54.538235235079235</v>
      </c>
      <c r="J79" s="1">
        <v>40816</v>
      </c>
      <c r="K79" s="3">
        <v>5.17155392347E-2</v>
      </c>
      <c r="L79" s="2">
        <f t="shared" si="25"/>
        <v>22.425140378410259</v>
      </c>
      <c r="N79" s="16">
        <f t="shared" si="28"/>
        <v>7.5696636834868131E-3</v>
      </c>
      <c r="O79" s="2">
        <f t="shared" si="26"/>
        <v>57.124276292707066</v>
      </c>
      <c r="R79" s="17">
        <v>40816</v>
      </c>
      <c r="S79" s="18">
        <v>2581.3510000000001</v>
      </c>
      <c r="T79" s="19">
        <f t="shared" si="21"/>
        <v>4.4145875551213187E-2</v>
      </c>
      <c r="U79" s="18">
        <v>10.960800000000001</v>
      </c>
      <c r="X79" s="20" t="s">
        <v>58</v>
      </c>
      <c r="Y79" s="21">
        <v>3856.828</v>
      </c>
      <c r="Z79" s="22">
        <f t="shared" si="8"/>
        <v>3.6956275986380543E-2</v>
      </c>
      <c r="AA79" s="23">
        <v>28.0733</v>
      </c>
      <c r="AB79" s="23"/>
      <c r="AC79" s="16" t="e">
        <f>IF(AA79&gt;$AE$1,#REF!-Z79,#REF!)</f>
        <v>#REF!</v>
      </c>
      <c r="AD79" s="2" t="e">
        <f t="shared" si="22"/>
        <v>#REF!</v>
      </c>
    </row>
    <row r="80" spans="1:30" x14ac:dyDescent="0.25">
      <c r="A80" s="1">
        <v>40847</v>
      </c>
      <c r="B80" s="3">
        <v>1.5450976320799999E-2</v>
      </c>
      <c r="C80" s="2">
        <f t="shared" si="23"/>
        <v>23.002786847396802</v>
      </c>
      <c r="E80" s="16">
        <f t="shared" si="27"/>
        <v>7.9928603544711707E-2</v>
      </c>
      <c r="F80" s="2">
        <f t="shared" si="24"/>
        <v>55.963415667326821</v>
      </c>
      <c r="J80" s="1">
        <v>40847</v>
      </c>
      <c r="K80" s="3">
        <v>9.6022235378299993E-3</v>
      </c>
      <c r="L80" s="2">
        <f t="shared" si="25"/>
        <v>23.58486860549359</v>
      </c>
      <c r="N80" s="16">
        <f t="shared" si="28"/>
        <v>7.40798507617417E-2</v>
      </c>
      <c r="O80" s="2">
        <f t="shared" si="26"/>
        <v>57.556687852405432</v>
      </c>
      <c r="R80" s="17">
        <v>40847</v>
      </c>
      <c r="S80" s="18">
        <v>2695.3069999999998</v>
      </c>
      <c r="T80" s="19">
        <f t="shared" si="21"/>
        <v>-6.4477627223911704E-2</v>
      </c>
      <c r="U80" s="18">
        <v>11.501099999999999</v>
      </c>
      <c r="X80" s="20" t="s">
        <v>59</v>
      </c>
      <c r="Y80" s="21">
        <v>3999.3620000000001</v>
      </c>
      <c r="Z80" s="22">
        <f t="shared" si="8"/>
        <v>-4.4862155513804472E-2</v>
      </c>
      <c r="AA80" s="23">
        <v>29.211300000000001</v>
      </c>
      <c r="AB80" s="23"/>
      <c r="AC80" s="16" t="e">
        <f>IF(AA80&gt;$AE$1,#REF!-Z80,#REF!)</f>
        <v>#REF!</v>
      </c>
      <c r="AD80" s="2" t="e">
        <f t="shared" si="22"/>
        <v>#REF!</v>
      </c>
    </row>
    <row r="81" spans="1:30" x14ac:dyDescent="0.25">
      <c r="A81" s="1">
        <v>40877</v>
      </c>
      <c r="B81" s="3">
        <v>-0.189678763523</v>
      </c>
      <c r="C81" s="2">
        <f t="shared" si="23"/>
        <v>23.358202362288338</v>
      </c>
      <c r="E81" s="16">
        <f t="shared" si="27"/>
        <v>-0.11996763690096263</v>
      </c>
      <c r="F81" s="2">
        <f t="shared" si="24"/>
        <v>60.436493331208496</v>
      </c>
      <c r="J81" s="1">
        <v>40877</v>
      </c>
      <c r="K81" s="3">
        <v>-0.20806305650199999</v>
      </c>
      <c r="L81" s="2">
        <f t="shared" si="25"/>
        <v>23.811335785953887</v>
      </c>
      <c r="N81" s="16">
        <f t="shared" si="28"/>
        <v>-0.13835192987996262</v>
      </c>
      <c r="O81" s="2">
        <f t="shared" si="26"/>
        <v>61.82047869885178</v>
      </c>
      <c r="R81" s="17">
        <v>40877</v>
      </c>
      <c r="S81" s="18">
        <v>2521.52</v>
      </c>
      <c r="T81" s="19">
        <f t="shared" si="21"/>
        <v>-6.9711126622037378E-2</v>
      </c>
      <c r="U81" s="18">
        <v>10.898199999999999</v>
      </c>
      <c r="X81" s="20" t="s">
        <v>60</v>
      </c>
      <c r="Y81" s="21">
        <v>3819.942</v>
      </c>
      <c r="Z81" s="22">
        <f t="shared" si="8"/>
        <v>-0.14481031387387555</v>
      </c>
      <c r="AA81" s="23">
        <v>27.906600000000001</v>
      </c>
      <c r="AB81" s="23"/>
      <c r="AC81" s="16" t="e">
        <f>IF(AA81&gt;$AE$1,#REF!-Z81,#REF!)</f>
        <v>#REF!</v>
      </c>
      <c r="AD81" s="2" t="e">
        <f t="shared" si="22"/>
        <v>#REF!</v>
      </c>
    </row>
    <row r="82" spans="1:30" x14ac:dyDescent="0.25">
      <c r="A82" s="1">
        <v>40907</v>
      </c>
      <c r="B82" s="3">
        <v>-1.5829029818299999E-2</v>
      </c>
      <c r="C82" s="2">
        <f t="shared" si="23"/>
        <v>18.927647420089471</v>
      </c>
      <c r="D82" s="3">
        <f t="shared" ref="D82" si="33">C82/C70-1</f>
        <v>-0.22649271102833568</v>
      </c>
      <c r="E82" s="16">
        <f t="shared" si="27"/>
        <v>-6.6353767832966509E-2</v>
      </c>
      <c r="F82" s="2">
        <f t="shared" si="24"/>
        <v>53.186070043682626</v>
      </c>
      <c r="G82" s="3">
        <f t="shared" ref="G82" si="34">F82/F70-1</f>
        <v>1.7743090981898746E-2</v>
      </c>
      <c r="J82" s="1">
        <v>40907</v>
      </c>
      <c r="K82" s="3">
        <v>-2.0285198467700001E-2</v>
      </c>
      <c r="L82" s="2">
        <f t="shared" si="25"/>
        <v>18.857076482932868</v>
      </c>
      <c r="M82" s="3">
        <f t="shared" ref="M82" si="35">L82/L70-1</f>
        <v>-0.21963379811433814</v>
      </c>
      <c r="N82" s="16">
        <f t="shared" si="28"/>
        <v>-7.0809936482366498E-2</v>
      </c>
      <c r="O82" s="2">
        <f t="shared" si="26"/>
        <v>53.26749616476252</v>
      </c>
      <c r="P82" s="3">
        <f t="shared" ref="P82" si="36">O82/O70-1</f>
        <v>3.0518054881750967E-2</v>
      </c>
      <c r="R82" s="17">
        <v>40907</v>
      </c>
      <c r="S82" s="18">
        <v>2345.7420000000002</v>
      </c>
      <c r="T82" s="19">
        <f t="shared" si="21"/>
        <v>5.0524738014666504E-2</v>
      </c>
      <c r="U82" s="18">
        <v>10.408899999999999</v>
      </c>
      <c r="X82" s="20" t="s">
        <v>61</v>
      </c>
      <c r="Y82" s="21">
        <v>3266.7750000000001</v>
      </c>
      <c r="Z82" s="22">
        <f t="shared" si="8"/>
        <v>8.4851267687551333E-3</v>
      </c>
      <c r="AA82" s="23">
        <v>23.812100000000001</v>
      </c>
      <c r="AB82" s="23"/>
      <c r="AC82" s="16" t="e">
        <f>IF(AA82&gt;$AE$1,#REF!-Z82,#REF!)</f>
        <v>#REF!</v>
      </c>
      <c r="AD82" s="2" t="e">
        <f t="shared" si="22"/>
        <v>#REF!</v>
      </c>
    </row>
    <row r="83" spans="1:30" x14ac:dyDescent="0.25">
      <c r="A83" s="1">
        <v>40939</v>
      </c>
      <c r="B83" s="3">
        <v>0.18705633218000001</v>
      </c>
      <c r="C83" s="2">
        <f t="shared" si="23"/>
        <v>18.628041124686604</v>
      </c>
      <c r="E83" s="16">
        <f t="shared" si="27"/>
        <v>0.11811758383364052</v>
      </c>
      <c r="F83" s="2">
        <f t="shared" si="24"/>
        <v>49.656973900056215</v>
      </c>
      <c r="J83" s="1">
        <v>40939</v>
      </c>
      <c r="K83" s="3">
        <v>0.14503103004599999</v>
      </c>
      <c r="L83" s="2">
        <f t="shared" si="25"/>
        <v>18.474556943955974</v>
      </c>
      <c r="N83" s="16">
        <f t="shared" si="28"/>
        <v>7.6092281699640496E-2</v>
      </c>
      <c r="O83" s="2">
        <f t="shared" si="26"/>
        <v>49.495628144760985</v>
      </c>
      <c r="R83" s="17">
        <v>40939</v>
      </c>
      <c r="S83" s="18">
        <v>2464.2600000000002</v>
      </c>
      <c r="T83" s="19">
        <f t="shared" si="21"/>
        <v>6.8938748346359491E-2</v>
      </c>
      <c r="U83" s="18">
        <v>11.0784</v>
      </c>
      <c r="X83" s="20" t="s">
        <v>62</v>
      </c>
      <c r="Y83" s="21">
        <v>3294.4940000000001</v>
      </c>
      <c r="Z83" s="22">
        <f t="shared" si="8"/>
        <v>0.12191553543579063</v>
      </c>
      <c r="AA83" s="23">
        <v>24.996200000000002</v>
      </c>
      <c r="AB83" s="23"/>
      <c r="AC83" s="16" t="e">
        <f>IF(AA83&gt;$AE$1,#REF!-Z83,#REF!)</f>
        <v>#REF!</v>
      </c>
      <c r="AD83" s="2" t="e">
        <f t="shared" si="22"/>
        <v>#REF!</v>
      </c>
    </row>
    <row r="84" spans="1:30" x14ac:dyDescent="0.25">
      <c r="A84" s="1">
        <v>40968</v>
      </c>
      <c r="B84" s="3">
        <v>-6.8005784360599994E-2</v>
      </c>
      <c r="C84" s="2">
        <f t="shared" si="23"/>
        <v>22.112534173168683</v>
      </c>
      <c r="E84" s="16">
        <f t="shared" si="27"/>
        <v>-6.8005784360599994E-2</v>
      </c>
      <c r="F84" s="2">
        <f t="shared" si="24"/>
        <v>55.522335677621008</v>
      </c>
      <c r="J84" s="1">
        <v>40968</v>
      </c>
      <c r="K84" s="3">
        <v>-3.5336582959400002E-2</v>
      </c>
      <c r="L84" s="2">
        <f t="shared" si="25"/>
        <v>21.153940967181391</v>
      </c>
      <c r="N84" s="16">
        <f t="shared" si="28"/>
        <v>-3.5336582959400002E-2</v>
      </c>
      <c r="O84" s="2">
        <f t="shared" si="26"/>
        <v>53.261863424452798</v>
      </c>
      <c r="R84" s="17">
        <v>40968</v>
      </c>
      <c r="S84" s="18">
        <v>2634.143</v>
      </c>
      <c r="T84" s="19">
        <f t="shared" si="21"/>
        <v>-6.8046419651476842E-2</v>
      </c>
      <c r="U84" s="18">
        <v>11.6332</v>
      </c>
      <c r="X84" s="20" t="s">
        <v>63</v>
      </c>
      <c r="Y84" s="21">
        <v>3696.1439999999998</v>
      </c>
      <c r="Z84" s="22">
        <f t="shared" si="8"/>
        <v>-7.5561991091256067E-2</v>
      </c>
      <c r="AA84" s="23">
        <v>28.008400000000002</v>
      </c>
      <c r="AB84" s="23"/>
      <c r="AC84" s="16" t="e">
        <f>IF(AA84&gt;$AE$1,#REF!-Z84,#REF!)</f>
        <v>#REF!</v>
      </c>
      <c r="AD84" s="2" t="e">
        <f t="shared" si="22"/>
        <v>#REF!</v>
      </c>
    </row>
    <row r="85" spans="1:30" x14ac:dyDescent="0.25">
      <c r="A85" s="1">
        <v>40998</v>
      </c>
      <c r="B85" s="3">
        <v>3.20272640879E-3</v>
      </c>
      <c r="C85" s="2">
        <f t="shared" si="23"/>
        <v>20.608753942521776</v>
      </c>
      <c r="E85" s="16">
        <f t="shared" si="27"/>
        <v>3.20272640879E-3</v>
      </c>
      <c r="F85" s="2">
        <f t="shared" si="24"/>
        <v>51.746495690331862</v>
      </c>
      <c r="J85" s="1">
        <v>40998</v>
      </c>
      <c r="K85" s="3">
        <v>-4.8851699512600004E-3</v>
      </c>
      <c r="L85" s="2">
        <f t="shared" si="25"/>
        <v>20.406432977276335</v>
      </c>
      <c r="N85" s="16">
        <f t="shared" si="28"/>
        <v>-4.8851699512600004E-3</v>
      </c>
      <c r="O85" s="2">
        <f t="shared" si="26"/>
        <v>51.379771168982387</v>
      </c>
      <c r="R85" s="17">
        <v>40998</v>
      </c>
      <c r="S85" s="18">
        <v>2454.8989999999999</v>
      </c>
      <c r="T85" s="19">
        <f t="shared" si="21"/>
        <v>6.9761729504961512E-2</v>
      </c>
      <c r="U85" s="18">
        <v>10.924200000000001</v>
      </c>
      <c r="X85" s="20" t="s">
        <v>64</v>
      </c>
      <c r="Y85" s="21">
        <v>3416.8560000000002</v>
      </c>
      <c r="Z85" s="22">
        <f t="shared" si="8"/>
        <v>7.251754244252602E-2</v>
      </c>
      <c r="AA85" s="23">
        <v>26.003599999999999</v>
      </c>
      <c r="AB85" s="23"/>
      <c r="AC85" s="16" t="e">
        <f>IF(AA85&gt;$AE$1,#REF!-Z85,#REF!)</f>
        <v>#REF!</v>
      </c>
      <c r="AD85" s="2" t="e">
        <f t="shared" si="22"/>
        <v>#REF!</v>
      </c>
    </row>
    <row r="86" spans="1:30" x14ac:dyDescent="0.25">
      <c r="A86" s="1">
        <v>41026</v>
      </c>
      <c r="B86" s="3">
        <v>3.01343576253E-2</v>
      </c>
      <c r="C86" s="2">
        <f t="shared" si="23"/>
        <v>20.674758143025745</v>
      </c>
      <c r="E86" s="16">
        <f t="shared" si="27"/>
        <v>3.01343576253E-2</v>
      </c>
      <c r="F86" s="2">
        <f t="shared" si="24"/>
        <v>51.912225558641623</v>
      </c>
      <c r="J86" s="1">
        <v>41026</v>
      </c>
      <c r="K86" s="3">
        <v>3.3763928697300001E-2</v>
      </c>
      <c r="L86" s="2">
        <f t="shared" si="25"/>
        <v>20.306744084083345</v>
      </c>
      <c r="N86" s="16">
        <f t="shared" si="28"/>
        <v>3.3763928697300001E-2</v>
      </c>
      <c r="O86" s="2">
        <f t="shared" si="26"/>
        <v>51.12877225476506</v>
      </c>
      <c r="R86" s="17">
        <v>41026</v>
      </c>
      <c r="S86" s="18">
        <v>2626.1570000000002</v>
      </c>
      <c r="T86" s="19">
        <f t="shared" si="21"/>
        <v>2.2409170510369059E-3</v>
      </c>
      <c r="U86" s="18">
        <v>11.390700000000001</v>
      </c>
      <c r="X86" s="20" t="s">
        <v>65</v>
      </c>
      <c r="Y86" s="21">
        <v>3664.6379999999999</v>
      </c>
      <c r="Z86" s="22">
        <f t="shared" si="8"/>
        <v>2.4273884623801839E-2</v>
      </c>
      <c r="AA86" s="23">
        <v>30.4206</v>
      </c>
      <c r="AB86" s="23"/>
      <c r="AC86" s="16" t="e">
        <f>IF(AA86&gt;$AE$1,#REF!-Z86,#REF!)</f>
        <v>#REF!</v>
      </c>
      <c r="AD86" s="2" t="e">
        <f t="shared" si="22"/>
        <v>#REF!</v>
      </c>
    </row>
    <row r="87" spans="1:30" x14ac:dyDescent="0.25">
      <c r="A87" s="1">
        <v>41060</v>
      </c>
      <c r="B87" s="3">
        <v>2.3719128924599999E-3</v>
      </c>
      <c r="C87" s="2">
        <f t="shared" si="23"/>
        <v>21.297778698724265</v>
      </c>
      <c r="E87" s="16">
        <f t="shared" si="27"/>
        <v>2.3719128924599999E-3</v>
      </c>
      <c r="F87" s="2">
        <f t="shared" si="24"/>
        <v>53.476567128750965</v>
      </c>
      <c r="J87" s="1">
        <v>41060</v>
      </c>
      <c r="K87" s="3">
        <v>-1.4701028927100001E-2</v>
      </c>
      <c r="L87" s="2">
        <f t="shared" si="25"/>
        <v>20.992379543412653</v>
      </c>
      <c r="N87" s="16">
        <f t="shared" si="28"/>
        <v>-1.4701028927100001E-2</v>
      </c>
      <c r="O87" s="2">
        <f t="shared" si="26"/>
        <v>52.855080475555432</v>
      </c>
      <c r="R87" s="17">
        <v>41060</v>
      </c>
      <c r="S87" s="18">
        <v>2632.0419999999999</v>
      </c>
      <c r="T87" s="19">
        <f t="shared" si="21"/>
        <v>-6.4752006236982518E-2</v>
      </c>
      <c r="U87" s="18">
        <v>11.209899999999999</v>
      </c>
      <c r="X87" s="20" t="s">
        <v>66</v>
      </c>
      <c r="Y87" s="21">
        <v>3753.5929999999998</v>
      </c>
      <c r="Z87" s="22">
        <f t="shared" ref="Z87:Z125" si="37">(Y88-Y87)/Y87</f>
        <v>-7.5295323707178619E-2</v>
      </c>
      <c r="AA87" s="23">
        <v>31.2135</v>
      </c>
      <c r="AB87" s="23"/>
      <c r="AC87" s="16" t="e">
        <f>IF(AA87&gt;$AE$1,#REF!-Z87,#REF!)</f>
        <v>#REF!</v>
      </c>
      <c r="AD87" s="2" t="e">
        <f t="shared" si="22"/>
        <v>#REF!</v>
      </c>
    </row>
    <row r="88" spans="1:30" x14ac:dyDescent="0.25">
      <c r="A88" s="1">
        <v>41089</v>
      </c>
      <c r="B88" s="3">
        <v>-0.108882917844</v>
      </c>
      <c r="C88" s="2">
        <f t="shared" si="23"/>
        <v>21.34829517460053</v>
      </c>
      <c r="E88" s="16">
        <f t="shared" si="27"/>
        <v>-5.6604167171676323E-2</v>
      </c>
      <c r="F88" s="2">
        <f t="shared" si="24"/>
        <v>53.603408887768147</v>
      </c>
      <c r="J88" s="1">
        <v>41089</v>
      </c>
      <c r="K88" s="3">
        <v>-8.1309863078199998E-2</v>
      </c>
      <c r="L88" s="2">
        <f t="shared" si="25"/>
        <v>20.683769964496282</v>
      </c>
      <c r="N88" s="16">
        <f t="shared" si="28"/>
        <v>-2.9031112405876316E-2</v>
      </c>
      <c r="O88" s="2">
        <f t="shared" si="26"/>
        <v>52.078056408540093</v>
      </c>
      <c r="R88" s="17">
        <v>41089</v>
      </c>
      <c r="S88" s="18">
        <v>2461.6120000000001</v>
      </c>
      <c r="T88" s="19">
        <f t="shared" si="21"/>
        <v>-5.2278750672323682E-2</v>
      </c>
      <c r="U88" s="18">
        <v>10.459899999999999</v>
      </c>
      <c r="X88" s="20" t="s">
        <v>67</v>
      </c>
      <c r="Y88" s="21">
        <v>3470.9650000000001</v>
      </c>
      <c r="Z88" s="22">
        <f t="shared" si="37"/>
        <v>-8.9823147165125586E-2</v>
      </c>
      <c r="AA88" s="23">
        <v>27.655799999999999</v>
      </c>
      <c r="AB88" s="23"/>
      <c r="AC88" s="16" t="e">
        <f>IF(AA88&gt;$AE$1,#REF!-Z88,#REF!)</f>
        <v>#REF!</v>
      </c>
      <c r="AD88" s="2" t="e">
        <f t="shared" si="22"/>
        <v>#REF!</v>
      </c>
    </row>
    <row r="89" spans="1:30" x14ac:dyDescent="0.25">
      <c r="A89" s="1">
        <v>41121</v>
      </c>
      <c r="B89" s="3">
        <v>7.4665078476100002E-2</v>
      </c>
      <c r="C89" s="2">
        <f t="shared" si="23"/>
        <v>19.023830504995036</v>
      </c>
      <c r="E89" s="16">
        <f t="shared" si="27"/>
        <v>0.12955504050654937</v>
      </c>
      <c r="F89" s="2">
        <f t="shared" si="24"/>
        <v>50.569232570113194</v>
      </c>
      <c r="J89" s="1">
        <v>41121</v>
      </c>
      <c r="K89" s="3">
        <v>8.4007731061699994E-2</v>
      </c>
      <c r="L89" s="2">
        <f t="shared" si="25"/>
        <v>19.001975460742102</v>
      </c>
      <c r="N89" s="16">
        <f t="shared" si="28"/>
        <v>0.13889769309214939</v>
      </c>
      <c r="O89" s="2">
        <f t="shared" si="26"/>
        <v>50.566172499064201</v>
      </c>
      <c r="R89" s="17">
        <v>41121</v>
      </c>
      <c r="S89" s="18">
        <v>2332.922</v>
      </c>
      <c r="T89" s="19">
        <f t="shared" si="21"/>
        <v>-5.488996203044938E-2</v>
      </c>
      <c r="U89" s="18">
        <v>10.173999999999999</v>
      </c>
      <c r="X89" s="20" t="s">
        <v>68</v>
      </c>
      <c r="Y89" s="21">
        <v>3159.192</v>
      </c>
      <c r="Z89" s="22">
        <f t="shared" si="37"/>
        <v>-6.2332393852605377E-3</v>
      </c>
      <c r="AA89" s="23">
        <v>27.930299999999999</v>
      </c>
      <c r="AB89" s="23"/>
      <c r="AC89" s="16" t="e">
        <f>IF(AA89&gt;$AE$1,#REF!-Z89,#REF!)</f>
        <v>#REF!</v>
      </c>
      <c r="AD89" s="2" t="e">
        <f t="shared" si="22"/>
        <v>#REF!</v>
      </c>
    </row>
    <row r="90" spans="1:30" x14ac:dyDescent="0.25">
      <c r="A90" s="1">
        <v>41152</v>
      </c>
      <c r="B90" s="3">
        <v>1.0425716493800001E-2</v>
      </c>
      <c r="C90" s="2">
        <f t="shared" si="23"/>
        <v>20.444246302566516</v>
      </c>
      <c r="E90" s="16">
        <f t="shared" si="27"/>
        <v>-2.9593912799200844E-2</v>
      </c>
      <c r="F90" s="2">
        <f t="shared" si="24"/>
        <v>57.120731544119323</v>
      </c>
      <c r="J90" s="1">
        <v>41152</v>
      </c>
      <c r="K90" s="3">
        <v>1.13730757898E-2</v>
      </c>
      <c r="L90" s="2">
        <f t="shared" si="25"/>
        <v>20.598288304889149</v>
      </c>
      <c r="N90" s="16">
        <f t="shared" si="28"/>
        <v>-2.8646553503200847E-2</v>
      </c>
      <c r="O90" s="2">
        <f t="shared" si="26"/>
        <v>57.589697207683912</v>
      </c>
      <c r="R90" s="17">
        <v>41152</v>
      </c>
      <c r="S90" s="18">
        <v>2204.8679999999999</v>
      </c>
      <c r="T90" s="19">
        <f t="shared" si="21"/>
        <v>4.0019629293000847E-2</v>
      </c>
      <c r="U90" s="18">
        <v>9.8320000000000007</v>
      </c>
      <c r="X90" s="20" t="s">
        <v>69</v>
      </c>
      <c r="Y90" s="21">
        <v>3139.5</v>
      </c>
      <c r="Z90" s="22">
        <f t="shared" si="37"/>
        <v>1.9191591017677961E-2</v>
      </c>
      <c r="AA90" s="23">
        <v>27.693300000000001</v>
      </c>
      <c r="AB90" s="23"/>
      <c r="AC90" s="16" t="e">
        <f>IF(AA90&gt;$AE$1,#REF!-Z90,#REF!)</f>
        <v>#REF!</v>
      </c>
      <c r="AD90" s="2" t="e">
        <f t="shared" si="22"/>
        <v>#REF!</v>
      </c>
    </row>
    <row r="91" spans="1:30" x14ac:dyDescent="0.25">
      <c r="A91" s="1">
        <v>41180</v>
      </c>
      <c r="B91" s="3">
        <v>1.07835856491E-3</v>
      </c>
      <c r="C91" s="2">
        <f t="shared" si="23"/>
        <v>20.657392218446493</v>
      </c>
      <c r="E91" s="16">
        <f t="shared" si="27"/>
        <v>1.7774490361695639E-2</v>
      </c>
      <c r="F91" s="2">
        <f t="shared" si="24"/>
        <v>55.43030559577609</v>
      </c>
      <c r="J91" s="1">
        <v>41180</v>
      </c>
      <c r="K91" s="3">
        <v>2.4746945841300001E-2</v>
      </c>
      <c r="L91" s="2">
        <f t="shared" si="25"/>
        <v>20.832554198920807</v>
      </c>
      <c r="N91" s="16">
        <f t="shared" si="28"/>
        <v>4.1443077638085642E-2</v>
      </c>
      <c r="O91" s="2">
        <f t="shared" si="26"/>
        <v>55.939950865390855</v>
      </c>
      <c r="R91" s="17">
        <v>41180</v>
      </c>
      <c r="S91" s="18">
        <v>2293.1060000000002</v>
      </c>
      <c r="T91" s="19">
        <f t="shared" si="21"/>
        <v>-1.669613179678564E-2</v>
      </c>
      <c r="U91" s="18">
        <v>10.0556</v>
      </c>
      <c r="X91" s="20" t="s">
        <v>70</v>
      </c>
      <c r="Y91" s="21">
        <v>3199.752</v>
      </c>
      <c r="Z91" s="22">
        <f t="shared" si="37"/>
        <v>-9.8929542039507268E-3</v>
      </c>
      <c r="AA91" s="23">
        <v>28.246300000000002</v>
      </c>
      <c r="AB91" s="23"/>
      <c r="AC91" s="16" t="e">
        <f>IF(AA91&gt;$AE$1,#REF!-Z91,#REF!)</f>
        <v>#REF!</v>
      </c>
      <c r="AD91" s="2" t="e">
        <f t="shared" si="22"/>
        <v>#REF!</v>
      </c>
    </row>
    <row r="92" spans="1:30" x14ac:dyDescent="0.25">
      <c r="A92" s="1">
        <v>41213</v>
      </c>
      <c r="B92" s="3">
        <v>-0.111933421432</v>
      </c>
      <c r="C92" s="2">
        <f t="shared" si="23"/>
        <v>20.679668294273956</v>
      </c>
      <c r="E92" s="16">
        <f t="shared" si="27"/>
        <v>-0.111933421432</v>
      </c>
      <c r="F92" s="2">
        <f t="shared" si="24"/>
        <v>56.415551028334058</v>
      </c>
      <c r="J92" s="1">
        <v>41213</v>
      </c>
      <c r="K92" s="3">
        <v>-0.10473718703</v>
      </c>
      <c r="L92" s="2">
        <f t="shared" si="25"/>
        <v>21.348096289417448</v>
      </c>
      <c r="N92" s="16">
        <f t="shared" si="28"/>
        <v>-0.10473718703</v>
      </c>
      <c r="O92" s="2">
        <f t="shared" si="26"/>
        <v>58.258274592175944</v>
      </c>
      <c r="R92" s="17">
        <v>41213</v>
      </c>
      <c r="S92" s="18">
        <v>2254.8200000000002</v>
      </c>
      <c r="T92" s="19">
        <f t="shared" si="21"/>
        <v>-5.1072369413079577E-2</v>
      </c>
      <c r="U92" s="18">
        <v>9.9703999999999997</v>
      </c>
      <c r="X92" s="20" t="s">
        <v>71</v>
      </c>
      <c r="Y92" s="21">
        <v>3168.0970000000002</v>
      </c>
      <c r="Z92" s="22">
        <f t="shared" si="37"/>
        <v>-0.11094136322214894</v>
      </c>
      <c r="AA92" s="23">
        <v>30.7605</v>
      </c>
      <c r="AB92" s="23"/>
      <c r="AC92" s="16" t="e">
        <f>IF(AA92&gt;$AE$1,#REF!-Z92,#REF!)</f>
        <v>#REF!</v>
      </c>
      <c r="AD92" s="2" t="e">
        <f t="shared" si="22"/>
        <v>#REF!</v>
      </c>
    </row>
    <row r="93" spans="1:30" x14ac:dyDescent="0.25">
      <c r="A93" s="1">
        <v>41243</v>
      </c>
      <c r="B93" s="3">
        <v>0.20203771405000001</v>
      </c>
      <c r="C93" s="2">
        <f t="shared" si="23"/>
        <v>18.364922268017018</v>
      </c>
      <c r="E93" s="16">
        <f t="shared" si="27"/>
        <v>2.2901392922494129E-2</v>
      </c>
      <c r="F93" s="2">
        <f t="shared" si="24"/>
        <v>50.100765379761036</v>
      </c>
      <c r="J93" s="1">
        <v>41243</v>
      </c>
      <c r="K93" s="3">
        <v>0.165012612428</v>
      </c>
      <c r="L93" s="2">
        <f t="shared" si="25"/>
        <v>19.112156735618285</v>
      </c>
      <c r="N93" s="16">
        <f t="shared" si="28"/>
        <v>-1.4123708699505882E-2</v>
      </c>
      <c r="O93" s="2">
        <f t="shared" si="26"/>
        <v>52.156466790170114</v>
      </c>
      <c r="R93" s="17">
        <v>41243</v>
      </c>
      <c r="S93" s="18">
        <v>2139.6610000000001</v>
      </c>
      <c r="T93" s="19">
        <f t="shared" si="21"/>
        <v>0.17913632112750588</v>
      </c>
      <c r="U93" s="18">
        <v>9.6507000000000005</v>
      </c>
      <c r="X93" s="20" t="s">
        <v>72</v>
      </c>
      <c r="Y93" s="21">
        <v>2816.6239999999998</v>
      </c>
      <c r="Z93" s="22">
        <f t="shared" si="37"/>
        <v>0.16304483665551397</v>
      </c>
      <c r="AA93" s="23">
        <v>27.391100000000002</v>
      </c>
      <c r="AB93" s="23"/>
      <c r="AC93" s="16" t="e">
        <f>IF(AA93&gt;$AE$1,#REF!-Z93,#REF!)</f>
        <v>#REF!</v>
      </c>
      <c r="AD93" s="2" t="e">
        <f t="shared" si="22"/>
        <v>#REF!</v>
      </c>
    </row>
    <row r="94" spans="1:30" x14ac:dyDescent="0.25">
      <c r="A94" s="1">
        <v>41274</v>
      </c>
      <c r="B94" s="3">
        <v>6.3176682964699998E-2</v>
      </c>
      <c r="C94" s="2">
        <f t="shared" si="23"/>
        <v>22.075329181753119</v>
      </c>
      <c r="D94" s="3">
        <f t="shared" ref="D94" si="38">C94/C82-1</f>
        <v>0.16630073943171375</v>
      </c>
      <c r="E94" s="16">
        <f t="shared" si="27"/>
        <v>6.3176682964699998E-2</v>
      </c>
      <c r="F94" s="2">
        <f t="shared" si="24"/>
        <v>51.248142693440634</v>
      </c>
      <c r="G94" s="3">
        <f t="shared" ref="G94" si="39">F94/F82-1</f>
        <v>-3.6436746476104398E-2</v>
      </c>
      <c r="J94" s="1">
        <v>41274</v>
      </c>
      <c r="K94" s="3">
        <v>8.77777109769E-2</v>
      </c>
      <c r="L94" s="2">
        <f t="shared" si="25"/>
        <v>22.265903647696057</v>
      </c>
      <c r="M94" s="3">
        <f t="shared" ref="M94" si="40">L94/L82-1</f>
        <v>0.18077177381384879</v>
      </c>
      <c r="N94" s="16">
        <f t="shared" si="28"/>
        <v>8.77777109769E-2</v>
      </c>
      <c r="O94" s="2">
        <f t="shared" si="26"/>
        <v>51.4198240464303</v>
      </c>
      <c r="P94" s="3">
        <f t="shared" ref="P94" si="41">O94/O82-1</f>
        <v>-3.4686671072677311E-2</v>
      </c>
      <c r="R94" s="17">
        <v>41274</v>
      </c>
      <c r="S94" s="18">
        <v>2522.9520000000002</v>
      </c>
      <c r="T94" s="19">
        <f t="shared" si="21"/>
        <v>6.4975473175866938E-2</v>
      </c>
      <c r="U94" s="18">
        <v>10.8355</v>
      </c>
      <c r="X94" s="20" t="s">
        <v>73</v>
      </c>
      <c r="Y94" s="21">
        <v>3275.86</v>
      </c>
      <c r="Z94" s="22">
        <f t="shared" si="37"/>
        <v>6.2205955077445245E-2</v>
      </c>
      <c r="AA94" s="23">
        <v>32.873199999999997</v>
      </c>
      <c r="AB94" s="23"/>
      <c r="AC94" s="16" t="e">
        <f>IF(AA94&gt;$AE$1,#REF!-Z94,#REF!)</f>
        <v>#REF!</v>
      </c>
      <c r="AD94" s="2" t="e">
        <f t="shared" si="22"/>
        <v>#REF!</v>
      </c>
    </row>
    <row r="95" spans="1:30" x14ac:dyDescent="0.25">
      <c r="A95" s="1">
        <v>41305</v>
      </c>
      <c r="B95" s="3">
        <v>6.24826554907E-2</v>
      </c>
      <c r="C95" s="2">
        <f t="shared" si="23"/>
        <v>23.469975254810127</v>
      </c>
      <c r="E95" s="16">
        <f t="shared" si="27"/>
        <v>6.24826554907E-2</v>
      </c>
      <c r="F95" s="2">
        <f t="shared" si="24"/>
        <v>54.485830356913844</v>
      </c>
      <c r="J95" s="1">
        <v>41305</v>
      </c>
      <c r="K95" s="3">
        <v>4.8549394726300002E-2</v>
      </c>
      <c r="L95" s="2">
        <f t="shared" si="25"/>
        <v>24.220353702723024</v>
      </c>
      <c r="N95" s="16">
        <f t="shared" si="28"/>
        <v>4.8549394726300002E-2</v>
      </c>
      <c r="O95" s="2">
        <f t="shared" si="26"/>
        <v>55.933338500060913</v>
      </c>
      <c r="R95" s="17">
        <v>41305</v>
      </c>
      <c r="S95" s="18">
        <v>2686.8820000000001</v>
      </c>
      <c r="T95" s="19">
        <f t="shared" si="21"/>
        <v>-5.0448810182210924E-3</v>
      </c>
      <c r="U95" s="18">
        <v>11.3322</v>
      </c>
      <c r="X95" s="20" t="s">
        <v>74</v>
      </c>
      <c r="Y95" s="21">
        <v>3479.6379999999999</v>
      </c>
      <c r="Z95" s="22">
        <f t="shared" si="37"/>
        <v>3.6946659393879519E-2</v>
      </c>
      <c r="AA95" s="23">
        <v>31.538599999999999</v>
      </c>
      <c r="AB95" s="23"/>
      <c r="AC95" s="16" t="e">
        <f>IF(AA95&gt;$AE$1,#REF!-Z95,#REF!)</f>
        <v>#REF!</v>
      </c>
      <c r="AD95" s="2" t="e">
        <f t="shared" si="22"/>
        <v>#REF!</v>
      </c>
    </row>
    <row r="96" spans="1:30" x14ac:dyDescent="0.25">
      <c r="A96" s="1">
        <v>41333</v>
      </c>
      <c r="B96" s="3">
        <v>-5.53699774071E-2</v>
      </c>
      <c r="C96" s="2">
        <f t="shared" si="23"/>
        <v>24.936441633031684</v>
      </c>
      <c r="E96" s="16">
        <f t="shared" si="27"/>
        <v>-5.53699774071E-2</v>
      </c>
      <c r="F96" s="2">
        <f t="shared" si="24"/>
        <v>57.890249724229619</v>
      </c>
      <c r="J96" s="1">
        <v>41333</v>
      </c>
      <c r="K96" s="3">
        <v>-3.3735932455500002E-2</v>
      </c>
      <c r="L96" s="2">
        <f t="shared" si="25"/>
        <v>25.396237215047126</v>
      </c>
      <c r="N96" s="16">
        <f t="shared" si="28"/>
        <v>-3.3735932455500002E-2</v>
      </c>
      <c r="O96" s="2">
        <f t="shared" si="26"/>
        <v>58.648868229260124</v>
      </c>
      <c r="R96" s="17">
        <v>41333</v>
      </c>
      <c r="S96" s="18">
        <v>2673.3270000000002</v>
      </c>
      <c r="T96" s="19">
        <f t="shared" si="21"/>
        <v>-6.6674970925741595E-2</v>
      </c>
      <c r="U96" s="18">
        <v>11.1357</v>
      </c>
      <c r="X96" s="20" t="s">
        <v>75</v>
      </c>
      <c r="Y96" s="21">
        <v>3608.1990000000001</v>
      </c>
      <c r="Z96" s="22">
        <f t="shared" si="37"/>
        <v>-4.4596764202861378E-2</v>
      </c>
      <c r="AA96" s="23">
        <v>32.747300000000003</v>
      </c>
      <c r="AB96" s="23"/>
      <c r="AC96" s="16" t="e">
        <f>IF(AA96&gt;$AE$1,#REF!-Z96,#REF!)</f>
        <v>#REF!</v>
      </c>
      <c r="AD96" s="2" t="e">
        <f t="shared" si="22"/>
        <v>#REF!</v>
      </c>
    </row>
    <row r="97" spans="1:30" x14ac:dyDescent="0.25">
      <c r="A97" s="1">
        <v>41362</v>
      </c>
      <c r="B97" s="3">
        <v>-7.4039929746600001E-3</v>
      </c>
      <c r="C97" s="2">
        <f t="shared" si="23"/>
        <v>23.555711423197252</v>
      </c>
      <c r="E97" s="16">
        <f t="shared" si="27"/>
        <v>1.1744468218815352E-2</v>
      </c>
      <c r="F97" s="2">
        <f t="shared" si="24"/>
        <v>54.684867904907648</v>
      </c>
      <c r="J97" s="1">
        <v>41362</v>
      </c>
      <c r="K97" s="3">
        <v>-2.25551729346E-2</v>
      </c>
      <c r="L97" s="2">
        <f t="shared" si="25"/>
        <v>24.539471471736441</v>
      </c>
      <c r="N97" s="16">
        <f t="shared" si="28"/>
        <v>-3.4067117411246475E-3</v>
      </c>
      <c r="O97" s="2">
        <f t="shared" si="26"/>
        <v>56.670293972086284</v>
      </c>
      <c r="R97" s="17">
        <v>41362</v>
      </c>
      <c r="S97" s="18">
        <v>2495.0830000000001</v>
      </c>
      <c r="T97" s="19">
        <f t="shared" si="21"/>
        <v>-1.9148461193475352E-2</v>
      </c>
      <c r="U97" s="18">
        <v>10.503299999999999</v>
      </c>
      <c r="X97" s="20" t="s">
        <v>76</v>
      </c>
      <c r="Y97" s="21">
        <v>3447.2849999999999</v>
      </c>
      <c r="Z97" s="22">
        <f t="shared" si="37"/>
        <v>-2.3067138342202569E-2</v>
      </c>
      <c r="AA97" s="23">
        <v>31.3551</v>
      </c>
      <c r="AB97" s="23"/>
      <c r="AC97" s="16" t="e">
        <f>IF(AA97&gt;$AE$1,#REF!-Z97,#REF!)</f>
        <v>#REF!</v>
      </c>
      <c r="AD97" s="2" t="e">
        <f t="shared" si="22"/>
        <v>#REF!</v>
      </c>
    </row>
    <row r="98" spans="1:30" x14ac:dyDescent="0.25">
      <c r="A98" s="1">
        <v>41390</v>
      </c>
      <c r="B98" s="3">
        <v>0.15287088766699999</v>
      </c>
      <c r="C98" s="2">
        <f t="shared" si="23"/>
        <v>23.381305101306783</v>
      </c>
      <c r="E98" s="16">
        <f t="shared" si="27"/>
        <v>8.7852455153861114E-2</v>
      </c>
      <c r="F98" s="2">
        <f t="shared" si="24"/>
        <v>55.327112598066947</v>
      </c>
      <c r="J98" s="1">
        <v>41390</v>
      </c>
      <c r="K98" s="3">
        <v>0.147472809146</v>
      </c>
      <c r="L98" s="2">
        <f t="shared" si="25"/>
        <v>23.985979448967743</v>
      </c>
      <c r="N98" s="16">
        <f t="shared" si="28"/>
        <v>8.2454376632861121E-2</v>
      </c>
      <c r="O98" s="2">
        <f t="shared" si="26"/>
        <v>56.477234616238597</v>
      </c>
      <c r="R98" s="17">
        <v>41390</v>
      </c>
      <c r="S98" s="18">
        <v>2447.306</v>
      </c>
      <c r="T98" s="19">
        <f t="shared" si="21"/>
        <v>6.501843251313888E-2</v>
      </c>
      <c r="U98" s="18">
        <v>10.035600000000001</v>
      </c>
      <c r="X98" s="20" t="s">
        <v>77</v>
      </c>
      <c r="Y98" s="21">
        <v>3367.7660000000001</v>
      </c>
      <c r="Z98" s="22">
        <f t="shared" si="37"/>
        <v>0.14058340157837562</v>
      </c>
      <c r="AA98" s="23">
        <v>29.78</v>
      </c>
      <c r="AB98" s="23"/>
      <c r="AC98" s="16" t="e">
        <f>IF(AA98&gt;$AE$1,#REF!-Z98,#REF!)</f>
        <v>#REF!</v>
      </c>
      <c r="AD98" s="2" t="e">
        <f t="shared" si="22"/>
        <v>#REF!</v>
      </c>
    </row>
    <row r="99" spans="1:30" x14ac:dyDescent="0.25">
      <c r="A99" s="1">
        <v>41425</v>
      </c>
      <c r="B99" s="3">
        <v>-0.131539831577</v>
      </c>
      <c r="C99" s="2">
        <f t="shared" si="23"/>
        <v>26.955625966956504</v>
      </c>
      <c r="E99" s="16">
        <f t="shared" si="27"/>
        <v>-0.131539831577</v>
      </c>
      <c r="F99" s="2">
        <f t="shared" si="24"/>
        <v>60.187735276381247</v>
      </c>
      <c r="J99" s="1">
        <v>41425</v>
      </c>
      <c r="K99" s="3">
        <v>-0.12925717098200001</v>
      </c>
      <c r="L99" s="2">
        <f t="shared" si="25"/>
        <v>27.523259218425242</v>
      </c>
      <c r="N99" s="16">
        <f t="shared" si="28"/>
        <v>-0.12925717098200001</v>
      </c>
      <c r="O99" s="2">
        <f t="shared" si="26"/>
        <v>61.134029790468396</v>
      </c>
      <c r="R99" s="17">
        <v>41425</v>
      </c>
      <c r="S99" s="18">
        <v>2606.4259999999999</v>
      </c>
      <c r="T99" s="19">
        <f t="shared" si="21"/>
        <v>-0.15568713633151288</v>
      </c>
      <c r="U99" s="18">
        <v>10.4976</v>
      </c>
      <c r="X99" s="20" t="s">
        <v>78</v>
      </c>
      <c r="Y99" s="21">
        <v>3841.2179999999998</v>
      </c>
      <c r="Z99" s="22">
        <f t="shared" si="37"/>
        <v>-0.15756460580992795</v>
      </c>
      <c r="AA99" s="23">
        <v>34.022199999999998</v>
      </c>
      <c r="AB99" s="23"/>
      <c r="AC99" s="16" t="e">
        <f>IF(AA99&gt;$AE$1,#REF!-Z99,#REF!)</f>
        <v>#REF!</v>
      </c>
      <c r="AD99" s="2" t="e">
        <f t="shared" si="22"/>
        <v>#REF!</v>
      </c>
    </row>
    <row r="100" spans="1:30" x14ac:dyDescent="0.25">
      <c r="A100" s="1">
        <v>41453</v>
      </c>
      <c r="B100" s="3">
        <v>0.14365426158</v>
      </c>
      <c r="C100" s="2">
        <f t="shared" si="23"/>
        <v>23.409887467210439</v>
      </c>
      <c r="E100" s="16">
        <f t="shared" si="27"/>
        <v>0.14711598337989534</v>
      </c>
      <c r="F100" s="2">
        <f t="shared" si="24"/>
        <v>52.270650715124994</v>
      </c>
      <c r="J100" s="1">
        <v>41453</v>
      </c>
      <c r="K100" s="3">
        <v>0.101579314184</v>
      </c>
      <c r="L100" s="2">
        <f t="shared" si="25"/>
        <v>23.965680595647342</v>
      </c>
      <c r="N100" s="16">
        <f t="shared" si="28"/>
        <v>0.10504103598389535</v>
      </c>
      <c r="O100" s="2">
        <f t="shared" si="26"/>
        <v>53.232018049023139</v>
      </c>
      <c r="R100" s="17">
        <v>41453</v>
      </c>
      <c r="S100" s="18">
        <v>2200.6390000000001</v>
      </c>
      <c r="T100" s="19">
        <f t="shared" si="21"/>
        <v>-3.4617217998953453E-3</v>
      </c>
      <c r="U100" s="18">
        <v>9.0489999999999995</v>
      </c>
      <c r="X100" s="20" t="s">
        <v>79</v>
      </c>
      <c r="Y100" s="21">
        <v>3235.9780000000001</v>
      </c>
      <c r="Z100" s="22">
        <f t="shared" si="37"/>
        <v>6.0187368393728222E-2</v>
      </c>
      <c r="AA100" s="23">
        <v>28.7714</v>
      </c>
      <c r="AB100" s="23"/>
      <c r="AC100" s="16" t="e">
        <f>IF(AA100&gt;$AE$1,#REF!-Z100,#REF!)</f>
        <v>#REF!</v>
      </c>
      <c r="AD100" s="2" t="e">
        <f t="shared" si="22"/>
        <v>#REF!</v>
      </c>
    </row>
    <row r="101" spans="1:30" x14ac:dyDescent="0.25">
      <c r="A101" s="1">
        <v>41486</v>
      </c>
      <c r="B101" s="3">
        <v>8.7005929477000005E-2</v>
      </c>
      <c r="C101" s="2">
        <f t="shared" si="23"/>
        <v>26.772817564983452</v>
      </c>
      <c r="E101" s="16">
        <f t="shared" si="27"/>
        <v>3.1881514343720524E-2</v>
      </c>
      <c r="F101" s="2">
        <f t="shared" si="24"/>
        <v>59.960498896987637</v>
      </c>
      <c r="J101" s="1">
        <v>41486</v>
      </c>
      <c r="K101" s="3">
        <v>9.7845161165100003E-2</v>
      </c>
      <c r="L101" s="2">
        <f t="shared" si="25"/>
        <v>26.400097994505995</v>
      </c>
      <c r="N101" s="16">
        <f t="shared" si="28"/>
        <v>4.2720746031820522E-2</v>
      </c>
      <c r="O101" s="2">
        <f t="shared" si="26"/>
        <v>58.823564372405947</v>
      </c>
      <c r="R101" s="17">
        <v>41486</v>
      </c>
      <c r="S101" s="18">
        <v>2193.0210000000002</v>
      </c>
      <c r="T101" s="19">
        <f t="shared" si="21"/>
        <v>5.5124415133279481E-2</v>
      </c>
      <c r="U101" s="18">
        <v>8.8263999999999996</v>
      </c>
      <c r="X101" s="20" t="s">
        <v>80</v>
      </c>
      <c r="Y101" s="21">
        <v>3430.7429999999999</v>
      </c>
      <c r="Z101" s="22">
        <f t="shared" si="37"/>
        <v>6.8033367699066996E-2</v>
      </c>
      <c r="AA101" s="23">
        <v>27.608699999999999</v>
      </c>
      <c r="AB101" s="23"/>
      <c r="AC101" s="16" t="e">
        <f>IF(AA101&gt;$AE$1,#REF!-Z101,#REF!)</f>
        <v>#REF!</v>
      </c>
      <c r="AD101" s="2" t="e">
        <f t="shared" si="22"/>
        <v>#REF!</v>
      </c>
    </row>
    <row r="102" spans="1:30" x14ac:dyDescent="0.25">
      <c r="A102" s="1">
        <v>41516</v>
      </c>
      <c r="B102" s="3">
        <v>4.8143236264600001E-2</v>
      </c>
      <c r="C102" s="2">
        <f t="shared" si="23"/>
        <v>29.102211441942991</v>
      </c>
      <c r="E102" s="16">
        <f t="shared" si="27"/>
        <v>4.8143236264600001E-2</v>
      </c>
      <c r="F102" s="2">
        <f t="shared" si="24"/>
        <v>61.872130402628592</v>
      </c>
      <c r="J102" s="1">
        <v>41516</v>
      </c>
      <c r="K102" s="3">
        <v>2.5732648226899999E-2</v>
      </c>
      <c r="L102" s="2">
        <f t="shared" si="25"/>
        <v>28.983219837552863</v>
      </c>
      <c r="N102" s="16">
        <f t="shared" si="28"/>
        <v>2.5732648226899999E-2</v>
      </c>
      <c r="O102" s="2">
        <f t="shared" si="26"/>
        <v>61.336550926645941</v>
      </c>
      <c r="R102" s="17">
        <v>41516</v>
      </c>
      <c r="S102" s="18">
        <v>2313.91</v>
      </c>
      <c r="T102" s="19">
        <f t="shared" si="21"/>
        <v>4.1110933441663722E-2</v>
      </c>
      <c r="U102" s="18">
        <v>9.1257999999999999</v>
      </c>
      <c r="X102" s="20" t="s">
        <v>81</v>
      </c>
      <c r="Y102" s="21">
        <v>3664.1480000000001</v>
      </c>
      <c r="Z102" s="22">
        <f t="shared" si="37"/>
        <v>5.6969587472995055E-2</v>
      </c>
      <c r="AA102" s="23">
        <v>29.6996</v>
      </c>
      <c r="AB102" s="23"/>
      <c r="AC102" s="16" t="e">
        <f>IF(AA102&gt;$AE$1,#REF!-Z102,#REF!)</f>
        <v>#REF!</v>
      </c>
      <c r="AD102" s="2" t="e">
        <f t="shared" si="22"/>
        <v>#REF!</v>
      </c>
    </row>
    <row r="103" spans="1:30" x14ac:dyDescent="0.25">
      <c r="A103" s="1">
        <v>41547</v>
      </c>
      <c r="B103" s="3">
        <v>-1.8077206026399999E-2</v>
      </c>
      <c r="C103" s="2">
        <f t="shared" si="23"/>
        <v>30.503286083214796</v>
      </c>
      <c r="E103" s="16">
        <f t="shared" si="27"/>
        <v>-1.8077206026399999E-2</v>
      </c>
      <c r="F103" s="2">
        <f t="shared" si="24"/>
        <v>64.850854994796478</v>
      </c>
      <c r="J103" s="1">
        <v>41547</v>
      </c>
      <c r="K103" s="3">
        <v>-3.2015579572599998E-2</v>
      </c>
      <c r="L103" s="2">
        <f t="shared" si="25"/>
        <v>29.729034838115521</v>
      </c>
      <c r="N103" s="16">
        <f t="shared" si="28"/>
        <v>-3.2015579572599998E-2</v>
      </c>
      <c r="O103" s="2">
        <f t="shared" si="26"/>
        <v>62.91490281509266</v>
      </c>
      <c r="R103" s="17">
        <v>41547</v>
      </c>
      <c r="S103" s="18">
        <v>2409.0369999999998</v>
      </c>
      <c r="T103" s="19">
        <f t="shared" si="21"/>
        <v>-1.4661045056593158E-2</v>
      </c>
      <c r="U103" s="18">
        <v>9.0484000000000009</v>
      </c>
      <c r="X103" s="20" t="s">
        <v>82</v>
      </c>
      <c r="Y103" s="21">
        <v>3872.893</v>
      </c>
      <c r="Z103" s="22">
        <f t="shared" si="37"/>
        <v>-4.1071106276367522E-2</v>
      </c>
      <c r="AA103" s="23">
        <v>30.284199999999998</v>
      </c>
      <c r="AB103" s="23"/>
      <c r="AC103" s="16" t="e">
        <f>IF(AA103&gt;$AE$1,#REF!-Z103,#REF!)</f>
        <v>#REF!</v>
      </c>
      <c r="AD103" s="2" t="e">
        <f t="shared" si="22"/>
        <v>#REF!</v>
      </c>
    </row>
    <row r="104" spans="1:30" x14ac:dyDescent="0.25">
      <c r="A104" s="1">
        <v>41578</v>
      </c>
      <c r="B104" s="3">
        <v>8.60046509825E-2</v>
      </c>
      <c r="C104" s="2">
        <f t="shared" si="23"/>
        <v>29.951871896206303</v>
      </c>
      <c r="E104" s="16">
        <f t="shared" si="27"/>
        <v>8.60046509825E-2</v>
      </c>
      <c r="F104" s="2">
        <f t="shared" si="24"/>
        <v>63.678532728067353</v>
      </c>
      <c r="J104" s="1">
        <v>41578</v>
      </c>
      <c r="K104" s="3">
        <v>5.6306275506699997E-2</v>
      </c>
      <c r="L104" s="2">
        <f t="shared" si="25"/>
        <v>28.777242557639234</v>
      </c>
      <c r="N104" s="16">
        <f t="shared" si="28"/>
        <v>5.6306275506699997E-2</v>
      </c>
      <c r="O104" s="2">
        <f t="shared" si="26"/>
        <v>60.90064573771366</v>
      </c>
      <c r="R104" s="17">
        <v>41578</v>
      </c>
      <c r="S104" s="18">
        <v>2373.7179999999998</v>
      </c>
      <c r="T104" s="19">
        <f t="shared" si="21"/>
        <v>2.7478411504652245E-2</v>
      </c>
      <c r="U104" s="18">
        <v>8.9784000000000006</v>
      </c>
      <c r="X104" s="20" t="s">
        <v>83</v>
      </c>
      <c r="Y104" s="21">
        <v>3713.8290000000002</v>
      </c>
      <c r="Z104" s="22">
        <f t="shared" si="37"/>
        <v>6.2618391961503775E-2</v>
      </c>
      <c r="AA104" s="23">
        <v>29.041699999999999</v>
      </c>
      <c r="AB104" s="23"/>
      <c r="AC104" s="16" t="e">
        <f>IF(AA104&gt;$AE$1,#REF!-Z104,#REF!)</f>
        <v>#REF!</v>
      </c>
      <c r="AD104" s="2" t="e">
        <f t="shared" si="22"/>
        <v>#REF!</v>
      </c>
    </row>
    <row r="105" spans="1:30" x14ac:dyDescent="0.25">
      <c r="A105" s="1">
        <v>41607</v>
      </c>
      <c r="B105" s="3">
        <v>8.1566474120300006E-2</v>
      </c>
      <c r="C105" s="2">
        <f t="shared" si="23"/>
        <v>32.527872184912077</v>
      </c>
      <c r="E105" s="16">
        <f t="shared" si="27"/>
        <v>8.1566474120300006E-2</v>
      </c>
      <c r="F105" s="2">
        <f t="shared" si="24"/>
        <v>69.155182710422494</v>
      </c>
      <c r="J105" s="1">
        <v>41607</v>
      </c>
      <c r="K105" s="3">
        <v>3.6350701972E-2</v>
      </c>
      <c r="L105" s="2">
        <f t="shared" si="25"/>
        <v>30.397581905412803</v>
      </c>
      <c r="N105" s="16">
        <f t="shared" si="28"/>
        <v>3.6350701972E-2</v>
      </c>
      <c r="O105" s="2">
        <f t="shared" si="26"/>
        <v>64.329734275157307</v>
      </c>
      <c r="R105" s="17">
        <v>41607</v>
      </c>
      <c r="S105" s="18">
        <v>2438.944</v>
      </c>
      <c r="T105" s="19">
        <f t="shared" si="21"/>
        <v>-4.4657851922799474E-2</v>
      </c>
      <c r="U105" s="18">
        <v>9.2329000000000008</v>
      </c>
      <c r="X105" s="20" t="s">
        <v>84</v>
      </c>
      <c r="Y105" s="21">
        <v>3946.3829999999998</v>
      </c>
      <c r="Z105" s="22">
        <f t="shared" si="37"/>
        <v>-2.9720125998920991E-2</v>
      </c>
      <c r="AA105" s="23">
        <v>31.0105</v>
      </c>
      <c r="AB105" s="23"/>
      <c r="AC105" s="16" t="e">
        <f>IF(AA105&gt;$AE$1,#REF!-Z105,#REF!)</f>
        <v>#REF!</v>
      </c>
      <c r="AD105" s="2" t="e">
        <f t="shared" si="22"/>
        <v>#REF!</v>
      </c>
    </row>
    <row r="106" spans="1:30" x14ac:dyDescent="0.25">
      <c r="A106" s="1">
        <v>41639</v>
      </c>
      <c r="B106" s="3">
        <v>4.7363470349900003E-2</v>
      </c>
      <c r="C106" s="2">
        <f t="shared" si="23"/>
        <v>35.181056029671133</v>
      </c>
      <c r="D106" s="3">
        <f t="shared" ref="D106" si="42">C106/C94-1</f>
        <v>0.59368205746851821</v>
      </c>
      <c r="E106" s="16">
        <f t="shared" si="27"/>
        <v>0.10211650744047322</v>
      </c>
      <c r="F106" s="2">
        <f t="shared" si="24"/>
        <v>74.795927131256789</v>
      </c>
      <c r="G106" s="3">
        <f t="shared" ref="G106" si="43">F106/F94-1</f>
        <v>0.45948561645786423</v>
      </c>
      <c r="J106" s="1">
        <v>41639</v>
      </c>
      <c r="K106" s="3">
        <v>-6.1417449045300004E-4</v>
      </c>
      <c r="L106" s="2">
        <f t="shared" si="25"/>
        <v>31.502555345925924</v>
      </c>
      <c r="M106" s="3">
        <f t="shared" ref="M106" si="44">L106/L94-1</f>
        <v>0.41483390229192962</v>
      </c>
      <c r="N106" s="16">
        <f t="shared" si="28"/>
        <v>5.413886260012022E-2</v>
      </c>
      <c r="O106" s="2">
        <f t="shared" si="26"/>
        <v>66.668165273731503</v>
      </c>
      <c r="P106" s="3">
        <f t="shared" ref="P106" si="45">O106/O94-1</f>
        <v>0.29654596276977707</v>
      </c>
      <c r="R106" s="17">
        <v>41639</v>
      </c>
      <c r="S106" s="18">
        <v>2330.0259999999998</v>
      </c>
      <c r="T106" s="19">
        <f t="shared" si="21"/>
        <v>-5.475303709057322E-2</v>
      </c>
      <c r="U106" s="18">
        <v>8.6949000000000005</v>
      </c>
      <c r="X106" s="20" t="s">
        <v>85</v>
      </c>
      <c r="Y106" s="21">
        <v>3829.096</v>
      </c>
      <c r="Z106" s="22">
        <f t="shared" si="37"/>
        <v>1.4708432486414591E-2</v>
      </c>
      <c r="AA106" s="23">
        <v>28.431999999999999</v>
      </c>
      <c r="AB106" s="23"/>
      <c r="AC106" s="16" t="e">
        <f>IF(AA106&gt;$AE$1,#REF!-Z106,#REF!)</f>
        <v>#REF!</v>
      </c>
      <c r="AD106" s="2" t="e">
        <f t="shared" si="22"/>
        <v>#REF!</v>
      </c>
    </row>
    <row r="107" spans="1:30" x14ac:dyDescent="0.25">
      <c r="A107" s="1">
        <v>41669</v>
      </c>
      <c r="B107" s="3">
        <v>4.9711648654800003E-2</v>
      </c>
      <c r="C107" s="2">
        <f t="shared" si="23"/>
        <v>36.847352933810633</v>
      </c>
      <c r="E107" s="16">
        <f t="shared" si="27"/>
        <v>6.0372049571960365E-2</v>
      </c>
      <c r="F107" s="2">
        <f t="shared" si="24"/>
        <v>82.433825980672864</v>
      </c>
      <c r="J107" s="1">
        <v>41669</v>
      </c>
      <c r="K107" s="3">
        <v>3.9203235067599998E-2</v>
      </c>
      <c r="L107" s="2">
        <f t="shared" si="25"/>
        <v>31.483207280048372</v>
      </c>
      <c r="N107" s="16">
        <f t="shared" si="28"/>
        <v>4.986363598476036E-2</v>
      </c>
      <c r="O107" s="2">
        <f t="shared" si="26"/>
        <v>70.277503913288157</v>
      </c>
      <c r="R107" s="17">
        <v>41669</v>
      </c>
      <c r="S107" s="18">
        <v>2202.4499999999998</v>
      </c>
      <c r="T107" s="19">
        <f t="shared" si="21"/>
        <v>-1.0660400917160362E-2</v>
      </c>
      <c r="U107" s="18">
        <v>8.2697000000000003</v>
      </c>
      <c r="X107" s="20" t="s">
        <v>86</v>
      </c>
      <c r="Y107" s="21">
        <v>3885.4160000000002</v>
      </c>
      <c r="Z107" s="22">
        <f t="shared" si="37"/>
        <v>2.3295575042672372E-2</v>
      </c>
      <c r="AA107" s="23">
        <v>29.004200000000001</v>
      </c>
      <c r="AB107" s="23"/>
      <c r="AC107" s="16" t="e">
        <f>IF(AA107&gt;$AE$1,#REF!-Z107,#REF!)</f>
        <v>#REF!</v>
      </c>
      <c r="AD107" s="2" t="e">
        <f t="shared" si="22"/>
        <v>#REF!</v>
      </c>
    </row>
    <row r="108" spans="1:30" x14ac:dyDescent="0.25">
      <c r="A108" s="1">
        <v>41698</v>
      </c>
      <c r="B108" s="3">
        <v>-5.4808264361400003E-3</v>
      </c>
      <c r="C108" s="2">
        <f t="shared" si="23"/>
        <v>38.679095596715641</v>
      </c>
      <c r="E108" s="16">
        <f t="shared" si="27"/>
        <v>9.5106534871817264E-3</v>
      </c>
      <c r="F108" s="2">
        <f t="shared" si="24"/>
        <v>87.410525009184411</v>
      </c>
      <c r="J108" s="1">
        <v>41698</v>
      </c>
      <c r="K108" s="3">
        <v>2.06787089445E-2</v>
      </c>
      <c r="L108" s="2">
        <f t="shared" si="25"/>
        <v>32.717450855730085</v>
      </c>
      <c r="N108" s="16">
        <f t="shared" si="28"/>
        <v>3.5670188867821723E-2</v>
      </c>
      <c r="O108" s="2">
        <f t="shared" si="26"/>
        <v>73.781795786337938</v>
      </c>
      <c r="R108" s="17">
        <v>41698</v>
      </c>
      <c r="S108" s="18">
        <v>2178.971</v>
      </c>
      <c r="T108" s="19">
        <f t="shared" si="21"/>
        <v>-1.4991479923321727E-2</v>
      </c>
      <c r="U108" s="18">
        <v>8.2911999999999999</v>
      </c>
      <c r="X108" s="20" t="s">
        <v>87</v>
      </c>
      <c r="Y108" s="21">
        <v>3975.9290000000001</v>
      </c>
      <c r="Z108" s="22">
        <f t="shared" si="37"/>
        <v>-3.4053173484737791E-2</v>
      </c>
      <c r="AA108" s="23">
        <v>29.607900000000001</v>
      </c>
      <c r="AB108" s="23"/>
      <c r="AC108" s="16" t="e">
        <f>IF(AA108&gt;$AE$1,#REF!-Z108,#REF!)</f>
        <v>#REF!</v>
      </c>
      <c r="AD108" s="2" t="e">
        <f t="shared" si="22"/>
        <v>#REF!</v>
      </c>
    </row>
    <row r="109" spans="1:30" x14ac:dyDescent="0.25">
      <c r="A109" s="1">
        <v>41729</v>
      </c>
      <c r="B109" s="3">
        <v>2.3994364176599999E-2</v>
      </c>
      <c r="C109" s="2">
        <f t="shared" si="23"/>
        <v>38.467102187043174</v>
      </c>
      <c r="E109" s="16">
        <f t="shared" si="27"/>
        <v>1.8238425481959582E-2</v>
      </c>
      <c r="F109" s="2">
        <f t="shared" si="24"/>
        <v>88.241856223679406</v>
      </c>
      <c r="J109" s="1">
        <v>41729</v>
      </c>
      <c r="K109" s="3">
        <v>4.2160067607099998E-2</v>
      </c>
      <c r="L109" s="2">
        <f t="shared" si="25"/>
        <v>33.394005499381706</v>
      </c>
      <c r="N109" s="16">
        <f t="shared" si="28"/>
        <v>3.6404128912459581E-2</v>
      </c>
      <c r="O109" s="2">
        <f t="shared" si="26"/>
        <v>76.413606377043664</v>
      </c>
      <c r="R109" s="17">
        <v>41729</v>
      </c>
      <c r="S109" s="18">
        <v>2146.3049999999998</v>
      </c>
      <c r="T109" s="19">
        <f t="shared" si="21"/>
        <v>5.7559386946404167E-3</v>
      </c>
      <c r="U109" s="18">
        <v>8.0635999999999992</v>
      </c>
      <c r="X109" s="20" t="s">
        <v>88</v>
      </c>
      <c r="Y109" s="21">
        <v>3840.5360000000001</v>
      </c>
      <c r="Z109" s="22">
        <f t="shared" si="37"/>
        <v>-1.9363443019411869E-2</v>
      </c>
      <c r="AA109" s="23">
        <v>27.9574</v>
      </c>
      <c r="AB109" s="23"/>
      <c r="AC109" s="16" t="e">
        <f>IF(AA109&gt;$AE$1,#REF!-Z109,#REF!)</f>
        <v>#REF!</v>
      </c>
      <c r="AD109" s="2" t="e">
        <f t="shared" si="22"/>
        <v>#REF!</v>
      </c>
    </row>
    <row r="110" spans="1:30" x14ac:dyDescent="0.25">
      <c r="A110" s="1">
        <v>41759</v>
      </c>
      <c r="B110" s="3">
        <v>7.54244360433E-2</v>
      </c>
      <c r="C110" s="2">
        <f t="shared" si="23"/>
        <v>39.390095845737576</v>
      </c>
      <c r="E110" s="16">
        <f t="shared" si="27"/>
        <v>7.6441271032059263E-2</v>
      </c>
      <c r="F110" s="2">
        <f t="shared" si="24"/>
        <v>89.851248742804785</v>
      </c>
      <c r="J110" s="1">
        <v>41759</v>
      </c>
      <c r="K110" s="3">
        <v>3.2398292457600002E-2</v>
      </c>
      <c r="L110" s="2">
        <f t="shared" si="25"/>
        <v>34.801899028907506</v>
      </c>
      <c r="N110" s="16">
        <f t="shared" si="28"/>
        <v>3.3415127446359265E-2</v>
      </c>
      <c r="O110" s="2">
        <f t="shared" si="26"/>
        <v>79.195377154259504</v>
      </c>
      <c r="R110" s="17">
        <v>41759</v>
      </c>
      <c r="S110" s="18">
        <v>2158.6590000000001</v>
      </c>
      <c r="T110" s="19">
        <f t="shared" si="21"/>
        <v>-1.0168349887592631E-3</v>
      </c>
      <c r="U110" s="18">
        <v>8.1026000000000007</v>
      </c>
      <c r="X110" s="20" t="s">
        <v>89</v>
      </c>
      <c r="Y110" s="21">
        <v>3766.17</v>
      </c>
      <c r="Z110" s="22">
        <f t="shared" si="37"/>
        <v>1.6745924905142293E-2</v>
      </c>
      <c r="AA110" s="23">
        <v>27.484200000000001</v>
      </c>
      <c r="AB110" s="23"/>
      <c r="AC110" s="16" t="e">
        <f>IF(AA110&gt;$AE$1,#REF!-Z110,#REF!)</f>
        <v>#REF!</v>
      </c>
      <c r="AD110" s="2" t="e">
        <f t="shared" si="22"/>
        <v>#REF!</v>
      </c>
    </row>
    <row r="111" spans="1:30" x14ac:dyDescent="0.25">
      <c r="A111" s="1">
        <v>41789</v>
      </c>
      <c r="B111" s="3">
        <v>8.5388673675200005E-2</v>
      </c>
      <c r="C111" s="2">
        <f t="shared" si="23"/>
        <v>42.361071610593868</v>
      </c>
      <c r="E111" s="16">
        <f t="shared" si="27"/>
        <v>8.5388673675200005E-2</v>
      </c>
      <c r="F111" s="2">
        <f t="shared" si="24"/>
        <v>96.719592400522501</v>
      </c>
      <c r="J111" s="1">
        <v>41789</v>
      </c>
      <c r="K111" s="3">
        <v>5.5353202352299999E-2</v>
      </c>
      <c r="L111" s="2">
        <f t="shared" si="25"/>
        <v>35.929421131725917</v>
      </c>
      <c r="N111" s="16">
        <f t="shared" si="28"/>
        <v>5.5353202352299999E-2</v>
      </c>
      <c r="O111" s="2">
        <f t="shared" si="26"/>
        <v>81.841700775031569</v>
      </c>
      <c r="R111" s="17">
        <v>41789</v>
      </c>
      <c r="S111" s="18">
        <v>2156.4639999999999</v>
      </c>
      <c r="T111" s="19">
        <f t="shared" si="21"/>
        <v>4.0130509945910386E-3</v>
      </c>
      <c r="U111" s="18">
        <v>8.1656999999999993</v>
      </c>
      <c r="X111" s="20" t="s">
        <v>90</v>
      </c>
      <c r="Y111" s="21">
        <v>3829.2379999999998</v>
      </c>
      <c r="Z111" s="22">
        <f t="shared" si="37"/>
        <v>2.498277725228883E-2</v>
      </c>
      <c r="AA111" s="23">
        <v>28.0044</v>
      </c>
      <c r="AB111" s="23"/>
      <c r="AC111" s="16" t="e">
        <f>IF(AA111&gt;$AE$1,#REF!-Z111,#REF!)</f>
        <v>#REF!</v>
      </c>
      <c r="AD111" s="2" t="e">
        <f t="shared" si="22"/>
        <v>#REF!</v>
      </c>
    </row>
    <row r="112" spans="1:30" x14ac:dyDescent="0.25">
      <c r="A112" s="1">
        <v>41820</v>
      </c>
      <c r="B112" s="3">
        <v>6.6918008815900001E-2</v>
      </c>
      <c r="C112" s="2">
        <f t="shared" si="23"/>
        <v>45.978227330882653</v>
      </c>
      <c r="E112" s="16">
        <f t="shared" si="27"/>
        <v>6.6918008815900001E-2</v>
      </c>
      <c r="F112" s="2">
        <f t="shared" si="24"/>
        <v>104.97835011400907</v>
      </c>
      <c r="J112" s="1">
        <v>41820</v>
      </c>
      <c r="K112" s="3">
        <v>7.9262288573700004E-2</v>
      </c>
      <c r="L112" s="2">
        <f t="shared" si="25"/>
        <v>37.918229650031343</v>
      </c>
      <c r="N112" s="16">
        <f t="shared" si="28"/>
        <v>7.9262288573700004E-2</v>
      </c>
      <c r="O112" s="2">
        <f t="shared" si="26"/>
        <v>86.371900998888279</v>
      </c>
      <c r="R112" s="17">
        <v>41820</v>
      </c>
      <c r="S112" s="18">
        <v>2165.1179999999999</v>
      </c>
      <c r="T112" s="19">
        <f t="shared" si="21"/>
        <v>8.5507117856856052E-2</v>
      </c>
      <c r="U112" s="18">
        <v>8.0317000000000007</v>
      </c>
      <c r="X112" s="20" t="s">
        <v>91</v>
      </c>
      <c r="Y112" s="21">
        <v>3924.9029999999998</v>
      </c>
      <c r="Z112" s="22">
        <f t="shared" si="37"/>
        <v>8.4624256956159244E-2</v>
      </c>
      <c r="AA112" s="23">
        <v>26.357099999999999</v>
      </c>
      <c r="AB112" s="23"/>
      <c r="AC112" s="16" t="e">
        <f>IF(AA112&gt;$AE$1,#REF!-Z112,#REF!)</f>
        <v>#REF!</v>
      </c>
      <c r="AD112" s="2" t="e">
        <f t="shared" si="22"/>
        <v>#REF!</v>
      </c>
    </row>
    <row r="113" spans="1:30" x14ac:dyDescent="0.25">
      <c r="A113" s="1">
        <v>41851</v>
      </c>
      <c r="B113" s="3">
        <v>0.103807096237</v>
      </c>
      <c r="C113" s="2">
        <f t="shared" si="23"/>
        <v>49.054998752750116</v>
      </c>
      <c r="E113" s="16">
        <f t="shared" si="27"/>
        <v>0.103807096237</v>
      </c>
      <c r="F113" s="2">
        <f t="shared" si="24"/>
        <v>112.00329227241697</v>
      </c>
      <c r="J113" s="1">
        <v>41851</v>
      </c>
      <c r="K113" s="3">
        <v>0.122524114309</v>
      </c>
      <c r="L113" s="2">
        <f t="shared" si="25"/>
        <v>40.923715310755952</v>
      </c>
      <c r="N113" s="16">
        <f t="shared" si="28"/>
        <v>0.122524114309</v>
      </c>
      <c r="O113" s="2">
        <f t="shared" si="26"/>
        <v>93.217935540521211</v>
      </c>
      <c r="R113" s="17">
        <v>41851</v>
      </c>
      <c r="S113" s="18">
        <v>2350.2510000000002</v>
      </c>
      <c r="T113" s="19">
        <f t="shared" si="21"/>
        <v>-5.0905201189150873E-3</v>
      </c>
      <c r="U113" s="18">
        <v>8.6054999999999993</v>
      </c>
      <c r="X113" s="20" t="s">
        <v>92</v>
      </c>
      <c r="Y113" s="21">
        <v>4257.0450000000001</v>
      </c>
      <c r="Z113" s="22">
        <f t="shared" si="37"/>
        <v>4.0129714391085793E-2</v>
      </c>
      <c r="AA113" s="23">
        <v>28.5261</v>
      </c>
      <c r="AB113" s="23"/>
      <c r="AC113" s="16" t="e">
        <f>IF(AA113&gt;$AE$1,#REF!-Z113,#REF!)</f>
        <v>#REF!</v>
      </c>
      <c r="AD113" s="2" t="e">
        <f t="shared" si="22"/>
        <v>#REF!</v>
      </c>
    </row>
    <row r="114" spans="1:30" x14ac:dyDescent="0.25">
      <c r="A114" s="1">
        <v>41880</v>
      </c>
      <c r="B114" s="3">
        <v>0.227071691504</v>
      </c>
      <c r="C114" s="2">
        <f t="shared" si="23"/>
        <v>54.14725572918276</v>
      </c>
      <c r="E114" s="16">
        <f t="shared" si="27"/>
        <v>0.227071691504</v>
      </c>
      <c r="F114" s="2">
        <f t="shared" si="24"/>
        <v>123.63002881220059</v>
      </c>
      <c r="J114" s="1">
        <v>41880</v>
      </c>
      <c r="K114" s="3">
        <v>0.17117680987200001</v>
      </c>
      <c r="L114" s="2">
        <f t="shared" si="25"/>
        <v>45.937857283439982</v>
      </c>
      <c r="N114" s="16">
        <f t="shared" si="28"/>
        <v>0.17117680987200001</v>
      </c>
      <c r="O114" s="2">
        <f t="shared" si="26"/>
        <v>104.63938053033702</v>
      </c>
      <c r="R114" s="17">
        <v>41880</v>
      </c>
      <c r="S114" s="18">
        <v>2338.2869999999998</v>
      </c>
      <c r="T114" s="19">
        <f t="shared" si="21"/>
        <v>4.8198103996643704E-2</v>
      </c>
      <c r="U114" s="18">
        <v>8.5550999999999995</v>
      </c>
      <c r="X114" s="20" t="s">
        <v>93</v>
      </c>
      <c r="Y114" s="21">
        <v>4427.8789999999999</v>
      </c>
      <c r="Z114" s="22">
        <f t="shared" si="37"/>
        <v>0.11026498239902215</v>
      </c>
      <c r="AA114" s="23">
        <v>29.803599999999999</v>
      </c>
      <c r="AB114" s="23"/>
      <c r="AC114" s="16" t="e">
        <f>IF(AA114&gt;$AE$1,#REF!-Z114,#REF!)</f>
        <v>#REF!</v>
      </c>
      <c r="AD114" s="2" t="e">
        <f t="shared" si="22"/>
        <v>#REF!</v>
      </c>
    </row>
    <row r="115" spans="1:30" x14ac:dyDescent="0.25">
      <c r="A115" s="1">
        <v>41912</v>
      </c>
      <c r="B115" s="3">
        <v>1.2108191060999999E-2</v>
      </c>
      <c r="C115" s="2">
        <f t="shared" si="23"/>
        <v>66.442564677907953</v>
      </c>
      <c r="E115" s="16">
        <f t="shared" si="27"/>
        <v>1.2108191060999999E-2</v>
      </c>
      <c r="F115" s="2">
        <f t="shared" si="24"/>
        <v>151.70290857527525</v>
      </c>
      <c r="J115" s="1">
        <v>41912</v>
      </c>
      <c r="K115" s="3">
        <v>-3.8147596607100002E-3</v>
      </c>
      <c r="L115" s="2">
        <f t="shared" si="25"/>
        <v>53.801353145574467</v>
      </c>
      <c r="N115" s="16">
        <f t="shared" si="28"/>
        <v>-3.8147596607100002E-3</v>
      </c>
      <c r="O115" s="2">
        <f t="shared" si="26"/>
        <v>122.5512158765024</v>
      </c>
      <c r="R115" s="17">
        <v>41912</v>
      </c>
      <c r="S115" s="18">
        <v>2450.9879999999998</v>
      </c>
      <c r="T115" s="19">
        <f t="shared" si="21"/>
        <v>2.3393423386813827E-2</v>
      </c>
      <c r="U115" s="18">
        <v>8.7114999999999991</v>
      </c>
      <c r="X115" s="20" t="s">
        <v>94</v>
      </c>
      <c r="Y115" s="21">
        <v>4916.1189999999997</v>
      </c>
      <c r="Z115" s="22">
        <f t="shared" si="37"/>
        <v>1.4299287710488799E-2</v>
      </c>
      <c r="AA115" s="23">
        <v>34.189500000000002</v>
      </c>
      <c r="AB115" s="23"/>
      <c r="AC115" s="16" t="e">
        <f>IF(AA115&gt;$AE$1,#REF!-Z115,#REF!)</f>
        <v>#REF!</v>
      </c>
      <c r="AD115" s="2" t="e">
        <f t="shared" si="22"/>
        <v>#REF!</v>
      </c>
    </row>
    <row r="116" spans="1:30" x14ac:dyDescent="0.25">
      <c r="A116" s="1">
        <v>41943</v>
      </c>
      <c r="B116" s="3">
        <v>1.41947495423E-2</v>
      </c>
      <c r="C116" s="2">
        <f t="shared" si="23"/>
        <v>67.247063945610904</v>
      </c>
      <c r="E116" s="16">
        <f t="shared" si="27"/>
        <v>1.41947495423E-2</v>
      </c>
      <c r="F116" s="2">
        <f t="shared" si="24"/>
        <v>153.53975637681407</v>
      </c>
      <c r="J116" s="1">
        <v>41943</v>
      </c>
      <c r="K116" s="3">
        <v>-4.8710063250700002E-3</v>
      </c>
      <c r="L116" s="2">
        <f t="shared" si="25"/>
        <v>53.596113913903118</v>
      </c>
      <c r="N116" s="16">
        <f t="shared" si="28"/>
        <v>-4.8710063250700002E-3</v>
      </c>
      <c r="O116" s="2">
        <f t="shared" si="26"/>
        <v>122.08371244180576</v>
      </c>
      <c r="R116" s="17">
        <v>41943</v>
      </c>
      <c r="S116" s="18">
        <v>2508.3249999999998</v>
      </c>
      <c r="T116" s="19">
        <f t="shared" si="21"/>
        <v>0.11979867042747649</v>
      </c>
      <c r="U116" s="18">
        <v>8.9281000000000006</v>
      </c>
      <c r="X116" s="20" t="s">
        <v>95</v>
      </c>
      <c r="Y116" s="21">
        <v>4986.4160000000002</v>
      </c>
      <c r="Z116" s="22">
        <f t="shared" si="37"/>
        <v>5.1911232436282824E-2</v>
      </c>
      <c r="AA116" s="23">
        <v>34.693300000000001</v>
      </c>
      <c r="AB116" s="23"/>
      <c r="AC116" s="16" t="e">
        <f>IF(AA116&gt;$AE$1,#REF!-Z116,#REF!)</f>
        <v>#REF!</v>
      </c>
      <c r="AD116" s="2" t="e">
        <f t="shared" si="22"/>
        <v>#REF!</v>
      </c>
    </row>
    <row r="117" spans="1:30" x14ac:dyDescent="0.25">
      <c r="A117" s="1">
        <v>41971</v>
      </c>
      <c r="B117" s="3">
        <v>-0.17212073735399999</v>
      </c>
      <c r="C117" s="2">
        <f t="shared" si="23"/>
        <v>68.201619175773885</v>
      </c>
      <c r="E117" s="16">
        <f t="shared" si="27"/>
        <v>-0.17212073735399999</v>
      </c>
      <c r="F117" s="2">
        <f t="shared" si="24"/>
        <v>155.71921476336871</v>
      </c>
      <c r="J117" s="1">
        <v>41971</v>
      </c>
      <c r="K117" s="3">
        <v>-0.13297970542599999</v>
      </c>
      <c r="L117" s="2">
        <f t="shared" si="25"/>
        <v>53.335046904029326</v>
      </c>
      <c r="N117" s="16">
        <f t="shared" si="28"/>
        <v>-0.13297970542599999</v>
      </c>
      <c r="O117" s="2">
        <f t="shared" si="26"/>
        <v>121.4890419063137</v>
      </c>
      <c r="R117" s="17">
        <v>41971</v>
      </c>
      <c r="S117" s="18">
        <v>2808.819</v>
      </c>
      <c r="T117" s="19">
        <f t="shared" si="21"/>
        <v>0.25807501302148705</v>
      </c>
      <c r="U117" s="18">
        <v>9.9987999999999992</v>
      </c>
      <c r="X117" s="20" t="s">
        <v>96</v>
      </c>
      <c r="Y117" s="21">
        <v>5245.2669999999998</v>
      </c>
      <c r="Z117" s="22">
        <f t="shared" si="37"/>
        <v>1.4765120631609433E-2</v>
      </c>
      <c r="AA117" s="23">
        <v>36.515000000000001</v>
      </c>
      <c r="AB117" s="23"/>
      <c r="AC117" s="16" t="e">
        <f>IF(AA117&gt;$AE$1,#REF!-Z117,#REF!)</f>
        <v>#REF!</v>
      </c>
      <c r="AD117" s="2" t="e">
        <f t="shared" si="22"/>
        <v>#REF!</v>
      </c>
    </row>
    <row r="118" spans="1:30" x14ac:dyDescent="0.25">
      <c r="A118" s="1">
        <v>42004</v>
      </c>
      <c r="B118" s="3">
        <v>0.11870143576099999</v>
      </c>
      <c r="C118" s="2">
        <f t="shared" si="23"/>
        <v>56.462706194502978</v>
      </c>
      <c r="D118" s="3">
        <f t="shared" ref="D118" si="46">C118/C106-1</f>
        <v>0.60491788952791081</v>
      </c>
      <c r="E118" s="16">
        <f t="shared" si="27"/>
        <v>0.11870143576099999</v>
      </c>
      <c r="F118" s="2">
        <f t="shared" si="24"/>
        <v>128.91670869811179</v>
      </c>
      <c r="G118" s="3">
        <f t="shared" ref="G118" si="47">F118/F106-1</f>
        <v>0.72357925949470903</v>
      </c>
      <c r="J118" s="1">
        <v>42004</v>
      </c>
      <c r="K118" s="3">
        <v>0.12769834812299999</v>
      </c>
      <c r="L118" s="2">
        <f t="shared" si="25"/>
        <v>46.242568077849612</v>
      </c>
      <c r="M118" s="3">
        <f t="shared" ref="M118" si="48">L118/L106-1</f>
        <v>0.46789895518205782</v>
      </c>
      <c r="N118" s="16">
        <f t="shared" si="28"/>
        <v>0.12769834812299999</v>
      </c>
      <c r="O118" s="2">
        <f t="shared" si="26"/>
        <v>105.33346490112514</v>
      </c>
      <c r="P118" s="3">
        <f t="shared" ref="P118" si="49">O118/O106-1</f>
        <v>0.57996645728345064</v>
      </c>
      <c r="R118" s="17">
        <v>42004</v>
      </c>
      <c r="S118" s="18">
        <v>3533.7049999999999</v>
      </c>
      <c r="T118" s="19">
        <f t="shared" si="21"/>
        <v>-2.8105062533516523E-2</v>
      </c>
      <c r="U118" s="18">
        <v>13.129200000000001</v>
      </c>
      <c r="X118" s="20" t="s">
        <v>97</v>
      </c>
      <c r="Y118" s="21">
        <v>5322.7139999999999</v>
      </c>
      <c r="Z118" s="22">
        <f t="shared" si="37"/>
        <v>5.8243595278649224E-2</v>
      </c>
      <c r="AA118" s="23">
        <v>37.164400000000001</v>
      </c>
      <c r="AB118" s="23"/>
      <c r="AC118" s="16" t="e">
        <f>IF(AA118&gt;$AE$1,#REF!-Z118,#REF!)</f>
        <v>#REF!</v>
      </c>
      <c r="AD118" s="2" t="e">
        <f t="shared" si="22"/>
        <v>#REF!</v>
      </c>
    </row>
    <row r="119" spans="1:30" x14ac:dyDescent="0.25">
      <c r="A119" s="1">
        <v>42034</v>
      </c>
      <c r="B119" s="3">
        <v>9.8112948942600003E-2</v>
      </c>
      <c r="C119" s="2">
        <f t="shared" si="23"/>
        <v>63.164910486741981</v>
      </c>
      <c r="E119" s="16">
        <f t="shared" si="27"/>
        <v>9.8112948942600003E-2</v>
      </c>
      <c r="F119" s="2">
        <f t="shared" si="24"/>
        <v>144.21930711416024</v>
      </c>
      <c r="J119" s="1">
        <v>42034</v>
      </c>
      <c r="K119" s="3">
        <v>8.0592294019199998E-2</v>
      </c>
      <c r="L119" s="2">
        <f t="shared" si="25"/>
        <v>52.147667634356381</v>
      </c>
      <c r="N119" s="16">
        <f t="shared" si="28"/>
        <v>8.0592294019199998E-2</v>
      </c>
      <c r="O119" s="2">
        <f t="shared" si="26"/>
        <v>118.78437437107083</v>
      </c>
      <c r="R119" s="17">
        <v>42034</v>
      </c>
      <c r="S119" s="18">
        <v>3434.39</v>
      </c>
      <c r="T119" s="19">
        <f t="shared" si="21"/>
        <v>4.0313709275882958E-2</v>
      </c>
      <c r="U119" s="18">
        <v>12.8719</v>
      </c>
      <c r="X119" s="20" t="s">
        <v>98</v>
      </c>
      <c r="Y119" s="21">
        <v>5632.7280000000001</v>
      </c>
      <c r="Z119" s="22">
        <f t="shared" si="37"/>
        <v>6.8481027310390213E-2</v>
      </c>
      <c r="AA119" s="23">
        <v>39.502699999999997</v>
      </c>
      <c r="AB119" s="23"/>
      <c r="AC119" s="16" t="e">
        <f>IF(AA119&gt;$AE$1,#REF!-Z119,#REF!)</f>
        <v>#REF!</v>
      </c>
      <c r="AD119" s="2" t="e">
        <f t="shared" si="22"/>
        <v>#REF!</v>
      </c>
    </row>
    <row r="120" spans="1:30" x14ac:dyDescent="0.25">
      <c r="A120" s="1">
        <v>42062</v>
      </c>
      <c r="B120" s="3">
        <v>0.27319337962700002</v>
      </c>
      <c r="C120" s="2">
        <f t="shared" si="23"/>
        <v>69.362206124291603</v>
      </c>
      <c r="E120" s="16">
        <f t="shared" si="27"/>
        <v>0.27319337962700002</v>
      </c>
      <c r="F120" s="2">
        <f t="shared" si="24"/>
        <v>158.36908862958902</v>
      </c>
      <c r="J120" s="1">
        <v>42062</v>
      </c>
      <c r="K120" s="3">
        <v>0.25589711949400001</v>
      </c>
      <c r="L120" s="2">
        <f t="shared" si="25"/>
        <v>56.350367796759954</v>
      </c>
      <c r="N120" s="16">
        <f t="shared" si="28"/>
        <v>0.25589711949400001</v>
      </c>
      <c r="O120" s="2">
        <f t="shared" si="26"/>
        <v>128.35747959527089</v>
      </c>
      <c r="R120" s="17">
        <v>42062</v>
      </c>
      <c r="S120" s="18">
        <v>3572.8429999999998</v>
      </c>
      <c r="T120" s="19">
        <f t="shared" si="21"/>
        <v>0.1338880549747079</v>
      </c>
      <c r="U120" s="18">
        <v>13.207700000000001</v>
      </c>
      <c r="X120" s="20" t="s">
        <v>99</v>
      </c>
      <c r="Y120" s="21">
        <v>6018.4629999999997</v>
      </c>
      <c r="Z120" s="22">
        <f t="shared" si="37"/>
        <v>0.20514224312752286</v>
      </c>
      <c r="AA120" s="23">
        <v>42.300400000000003</v>
      </c>
      <c r="AB120" s="23"/>
      <c r="AC120" s="16" t="e">
        <f>IF(AA120&gt;$AE$1,#REF!-Z120,#REF!)</f>
        <v>#REF!</v>
      </c>
      <c r="AD120" s="2" t="e">
        <f t="shared" si="22"/>
        <v>#REF!</v>
      </c>
    </row>
    <row r="121" spans="1:30" x14ac:dyDescent="0.25">
      <c r="A121" s="1">
        <v>42094</v>
      </c>
      <c r="B121" s="3">
        <v>0.13210054194900001</v>
      </c>
      <c r="C121" s="2">
        <f t="shared" si="23"/>
        <v>88.311501633771428</v>
      </c>
      <c r="E121" s="16">
        <f t="shared" si="27"/>
        <v>0.13210054194900001</v>
      </c>
      <c r="F121" s="2">
        <f t="shared" si="24"/>
        <v>201.63447518075435</v>
      </c>
      <c r="J121" s="1">
        <v>42094</v>
      </c>
      <c r="K121" s="3">
        <v>0.18658958348099999</v>
      </c>
      <c r="L121" s="2">
        <f t="shared" si="25"/>
        <v>70.77026459837829</v>
      </c>
      <c r="N121" s="16">
        <f t="shared" si="28"/>
        <v>0.18658958348099999</v>
      </c>
      <c r="O121" s="2">
        <f t="shared" si="26"/>
        <v>161.20378888921059</v>
      </c>
      <c r="R121" s="17">
        <v>42094</v>
      </c>
      <c r="S121" s="18">
        <v>4051.2040000000002</v>
      </c>
      <c r="T121" s="19">
        <f t="shared" si="21"/>
        <v>0.17246280365047029</v>
      </c>
      <c r="U121" s="18">
        <v>14.559100000000001</v>
      </c>
      <c r="X121" s="20" t="s">
        <v>100</v>
      </c>
      <c r="Y121" s="21">
        <v>7253.1040000000003</v>
      </c>
      <c r="Z121" s="22">
        <f t="shared" si="37"/>
        <v>0.16773080876821847</v>
      </c>
      <c r="AA121" s="23">
        <v>52.193100000000001</v>
      </c>
      <c r="AB121" s="23"/>
      <c r="AC121" s="16" t="e">
        <f>IF(AA121&gt;$AE$1,#REF!-Z121,#REF!)</f>
        <v>#REF!</v>
      </c>
      <c r="AD121" s="2" t="e">
        <f t="shared" si="22"/>
        <v>#REF!</v>
      </c>
    </row>
    <row r="122" spans="1:30" x14ac:dyDescent="0.25">
      <c r="A122" s="1">
        <v>42124</v>
      </c>
      <c r="B122" s="3">
        <v>0.50068300938800003</v>
      </c>
      <c r="C122" s="2">
        <f t="shared" si="23"/>
        <v>99.977498859922633</v>
      </c>
      <c r="E122" s="16">
        <f t="shared" si="27"/>
        <v>0.50068300938800003</v>
      </c>
      <c r="F122" s="2">
        <f t="shared" si="24"/>
        <v>228.27049862773418</v>
      </c>
      <c r="J122" s="1">
        <v>42124</v>
      </c>
      <c r="K122" s="3">
        <v>0.44496597885900002</v>
      </c>
      <c r="L122" s="2">
        <f t="shared" si="25"/>
        <v>83.975258792629859</v>
      </c>
      <c r="N122" s="16">
        <f t="shared" si="28"/>
        <v>0.44496597885900002</v>
      </c>
      <c r="O122" s="2">
        <f t="shared" si="26"/>
        <v>191.28273671360745</v>
      </c>
      <c r="R122" s="17">
        <v>42124</v>
      </c>
      <c r="S122" s="18">
        <v>4749.8860000000004</v>
      </c>
      <c r="T122" s="19">
        <f t="shared" si="21"/>
        <v>1.9146354249343966E-2</v>
      </c>
      <c r="U122" s="18">
        <v>17.027899999999999</v>
      </c>
      <c r="X122" s="20" t="s">
        <v>101</v>
      </c>
      <c r="Y122" s="21">
        <v>8469.6730000000007</v>
      </c>
      <c r="Z122" s="22">
        <f t="shared" si="37"/>
        <v>0.17676857182089539</v>
      </c>
      <c r="AA122" s="23">
        <v>60.962499999999999</v>
      </c>
      <c r="AB122" s="23"/>
      <c r="AC122" s="16" t="e">
        <f>IF(AA122&gt;$AE$1,#REF!-Z122,#REF!)</f>
        <v>#REF!</v>
      </c>
      <c r="AD122" s="2" t="e">
        <f t="shared" si="22"/>
        <v>#REF!</v>
      </c>
    </row>
    <row r="123" spans="1:30" s="5" customFormat="1" x14ac:dyDescent="0.25">
      <c r="A123" s="1">
        <v>42153</v>
      </c>
      <c r="B123" s="3">
        <v>-0.331717271127</v>
      </c>
      <c r="C123" s="2">
        <f t="shared" si="23"/>
        <v>150.03453386019405</v>
      </c>
      <c r="D123" s="3"/>
      <c r="E123" s="16">
        <f t="shared" si="27"/>
        <v>-0.331717271127</v>
      </c>
      <c r="F123" s="2">
        <f t="shared" si="24"/>
        <v>342.56165883516752</v>
      </c>
      <c r="G123" s="3"/>
      <c r="H123" s="3"/>
      <c r="I123" s="3"/>
      <c r="J123" s="1">
        <v>42153</v>
      </c>
      <c r="K123" s="3">
        <v>-0.36006568849999998</v>
      </c>
      <c r="L123" s="2">
        <f t="shared" si="25"/>
        <v>121.34139202123025</v>
      </c>
      <c r="M123" s="3"/>
      <c r="N123" s="16">
        <f t="shared" si="28"/>
        <v>-0.36006568849999998</v>
      </c>
      <c r="O123" s="2">
        <f t="shared" si="26"/>
        <v>276.39704689420614</v>
      </c>
      <c r="P123" s="3"/>
      <c r="Q123"/>
      <c r="R123" s="17">
        <v>42153</v>
      </c>
      <c r="S123" s="18">
        <v>4840.8289999999997</v>
      </c>
      <c r="T123" s="19">
        <f t="shared" si="21"/>
        <v>-7.5985125688182831E-2</v>
      </c>
      <c r="U123" s="18">
        <v>16.822299999999998</v>
      </c>
      <c r="V123" s="11"/>
      <c r="W123" s="11"/>
      <c r="X123" s="20" t="s">
        <v>102</v>
      </c>
      <c r="Y123" s="21">
        <v>9966.8449999999993</v>
      </c>
      <c r="Z123" s="22">
        <f t="shared" si="37"/>
        <v>-0.10643528619136736</v>
      </c>
      <c r="AA123" s="23">
        <v>71.871799999999993</v>
      </c>
      <c r="AB123" s="23"/>
      <c r="AC123" s="16" t="e">
        <f>IF(AA123&gt;$AE$1,#REF!-Z123,#REF!)</f>
        <v>#REF!</v>
      </c>
      <c r="AD123" s="4" t="e">
        <f t="shared" si="22"/>
        <v>#REF!</v>
      </c>
    </row>
    <row r="124" spans="1:30" x14ac:dyDescent="0.25">
      <c r="A124" s="1">
        <v>42185</v>
      </c>
      <c r="B124" s="3">
        <v>-8.0081347969199995E-2</v>
      </c>
      <c r="C124" s="2">
        <f t="shared" si="23"/>
        <v>100.265487713279</v>
      </c>
      <c r="E124" s="16">
        <f t="shared" si="27"/>
        <v>6.6643063711735201E-2</v>
      </c>
      <c r="F124" s="2">
        <f t="shared" si="24"/>
        <v>228.92804017362738</v>
      </c>
      <c r="J124" s="1">
        <v>42185</v>
      </c>
      <c r="K124" s="3">
        <v>-0.14036574645300001</v>
      </c>
      <c r="L124" s="2">
        <f t="shared" si="25"/>
        <v>77.650520159557573</v>
      </c>
      <c r="N124" s="16">
        <f t="shared" si="28"/>
        <v>6.3586652279351841E-3</v>
      </c>
      <c r="O124" s="2">
        <f t="shared" si="26"/>
        <v>176.87595390487704</v>
      </c>
      <c r="R124" s="17">
        <v>42185</v>
      </c>
      <c r="S124" s="18">
        <v>4472.9979999999996</v>
      </c>
      <c r="T124" s="19">
        <f t="shared" si="21"/>
        <v>-0.1467244116809352</v>
      </c>
      <c r="U124" s="18">
        <v>16.541699999999999</v>
      </c>
      <c r="X124" s="20" t="s">
        <v>103</v>
      </c>
      <c r="Y124" s="21">
        <v>8906.0210000000006</v>
      </c>
      <c r="Z124" s="22">
        <f t="shared" si="37"/>
        <v>-0.12484138539534108</v>
      </c>
      <c r="AA124" s="23">
        <v>61.951799999999999</v>
      </c>
      <c r="AB124" s="23"/>
    </row>
    <row r="125" spans="1:30" x14ac:dyDescent="0.25">
      <c r="A125" s="1">
        <v>42216</v>
      </c>
      <c r="B125" s="3">
        <v>-0.18994221582500001</v>
      </c>
      <c r="C125" s="2">
        <f t="shared" si="23"/>
        <v>92.236092302410356</v>
      </c>
      <c r="E125" s="16">
        <f t="shared" si="27"/>
        <v>-7.1997394382392582E-2</v>
      </c>
      <c r="F125" s="2">
        <f t="shared" si="24"/>
        <v>244.1845061403211</v>
      </c>
      <c r="J125" s="1">
        <v>42216</v>
      </c>
      <c r="K125" s="3">
        <v>-0.17</v>
      </c>
      <c r="L125" s="2">
        <f t="shared" si="25"/>
        <v>66.751046934897545</v>
      </c>
      <c r="N125" s="16">
        <f t="shared" si="28"/>
        <v>-5.2055178557392584E-2</v>
      </c>
      <c r="O125" s="2">
        <f t="shared" si="26"/>
        <v>178.00064888262986</v>
      </c>
      <c r="R125" s="17">
        <v>42216</v>
      </c>
      <c r="S125" s="18">
        <v>3816.7</v>
      </c>
      <c r="T125" s="19">
        <f t="shared" si="21"/>
        <v>-0.11794482144260743</v>
      </c>
      <c r="U125" s="18">
        <v>14.5181</v>
      </c>
      <c r="X125" s="20" t="s">
        <v>104</v>
      </c>
      <c r="Y125" s="21">
        <v>7794.1809999999996</v>
      </c>
      <c r="Z125" s="22">
        <f t="shared" si="37"/>
        <v>-1</v>
      </c>
      <c r="AA125" s="23">
        <v>54.481200000000001</v>
      </c>
      <c r="AB125" s="23"/>
    </row>
    <row r="126" spans="1:30" x14ac:dyDescent="0.25">
      <c r="A126" s="1">
        <v>42247</v>
      </c>
      <c r="C126" s="2">
        <f t="shared" si="23"/>
        <v>74.716564551451299</v>
      </c>
      <c r="D126" s="3">
        <f>C126/C118-1</f>
        <v>0.32329053258742779</v>
      </c>
      <c r="F126" s="2">
        <f t="shared" si="24"/>
        <v>226.60385794966663</v>
      </c>
      <c r="G126" s="3">
        <f>F126/F118-1</f>
        <v>0.75775398114073655</v>
      </c>
      <c r="J126" s="1">
        <v>42247</v>
      </c>
      <c r="L126" s="2">
        <f t="shared" si="25"/>
        <v>55.403368955964957</v>
      </c>
      <c r="M126" s="3">
        <f>L126/L118-1</f>
        <v>0.19810320358274836</v>
      </c>
      <c r="O126" s="2">
        <f t="shared" si="26"/>
        <v>168.73479332171283</v>
      </c>
      <c r="P126" s="3">
        <f>O126/O118-1</f>
        <v>0.60191059394183521</v>
      </c>
      <c r="R126" s="15">
        <v>42247</v>
      </c>
      <c r="S126" s="18">
        <v>3366.54</v>
      </c>
    </row>
    <row r="127" spans="1:30" x14ac:dyDescent="0.25">
      <c r="T127" s="11" t="s">
        <v>106</v>
      </c>
      <c r="U127" s="30">
        <f>AVERAGE(U2:U125)</f>
        <v>17.55282903225806</v>
      </c>
    </row>
    <row r="128" spans="1:30" s="12" customFormat="1" x14ac:dyDescent="0.25">
      <c r="A128" s="31" t="s">
        <v>113</v>
      </c>
      <c r="B128" s="32">
        <f>MIN(B2:B125)</f>
        <v>-0.331717271127</v>
      </c>
      <c r="C128" s="14"/>
      <c r="D128" s="32"/>
      <c r="E128" s="32">
        <f>MIN(E2:E124)</f>
        <v>-0.331717271127</v>
      </c>
      <c r="F128" s="14"/>
      <c r="G128" s="32"/>
      <c r="H128" s="32"/>
      <c r="I128" s="32"/>
      <c r="K128" s="32">
        <f>MIN(K2:K125)</f>
        <v>-0.36006568849999998</v>
      </c>
      <c r="L128" s="14"/>
      <c r="M128" s="32"/>
      <c r="N128" s="32">
        <f>MIN(N2:N124)</f>
        <v>-0.36006568849999998</v>
      </c>
      <c r="O128" s="14"/>
      <c r="P128" s="32"/>
      <c r="R128" s="13"/>
      <c r="T128" s="12" t="s">
        <v>107</v>
      </c>
      <c r="U128" s="33">
        <f>MAX(U2:U125)</f>
        <v>47.252400000000002</v>
      </c>
      <c r="Z128" s="12" t="s">
        <v>106</v>
      </c>
      <c r="AA128" s="14">
        <f>AVERAGE(AA2:AA123)</f>
        <v>43.390793069306916</v>
      </c>
      <c r="AB128" s="14"/>
      <c r="AC128" s="32"/>
      <c r="AD128" s="14"/>
    </row>
    <row r="129" spans="2:27" customFormat="1" x14ac:dyDescent="0.25">
      <c r="B129" s="3"/>
      <c r="Z129" s="11" t="s">
        <v>107</v>
      </c>
      <c r="AA129" s="10">
        <f>MAX(AA2:AA123)</f>
        <v>96.540800000000004</v>
      </c>
    </row>
    <row r="130" spans="2:27" customFormat="1" x14ac:dyDescent="0.25">
      <c r="B130" s="3"/>
      <c r="Z130" s="11"/>
      <c r="AA130" s="10"/>
    </row>
    <row r="131" spans="2:27" customFormat="1" x14ac:dyDescent="0.25">
      <c r="B131" s="3"/>
      <c r="Z131" s="11"/>
      <c r="AA131" s="10"/>
    </row>
    <row r="132" spans="2:27" customFormat="1" x14ac:dyDescent="0.25">
      <c r="B132" s="3"/>
      <c r="Z132" s="11"/>
      <c r="AA132" s="10"/>
    </row>
    <row r="133" spans="2:27" customFormat="1" x14ac:dyDescent="0.25">
      <c r="B133" s="3"/>
      <c r="Z133" s="11"/>
      <c r="AA133" s="10"/>
    </row>
    <row r="134" spans="2:27" customFormat="1" x14ac:dyDescent="0.25">
      <c r="B134" s="3"/>
      <c r="Z134" s="11"/>
      <c r="AA134" s="10"/>
    </row>
    <row r="135" spans="2:27" customFormat="1" x14ac:dyDescent="0.25">
      <c r="B135" s="3"/>
      <c r="Z135" s="11"/>
      <c r="AA135" s="10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5"/>
  <sheetViews>
    <sheetView workbookViewId="0">
      <selection activeCell="E31" sqref="E31"/>
    </sheetView>
  </sheetViews>
  <sheetFormatPr defaultColWidth="8.77734375" defaultRowHeight="14.4" x14ac:dyDescent="0.25"/>
  <cols>
    <col min="1" max="1" width="16.77734375" customWidth="1"/>
    <col min="2" max="2" width="8.77734375" style="3"/>
    <col min="3" max="3" width="8.77734375" style="2"/>
    <col min="4" max="4" width="8.77734375" style="3"/>
    <col min="5" max="5" width="10.109375" style="16" customWidth="1"/>
    <col min="6" max="6" width="8.77734375" style="2"/>
    <col min="7" max="9" width="8.77734375" style="3"/>
    <col min="10" max="10" width="12.5546875" customWidth="1"/>
    <col min="11" max="11" width="8.77734375" style="3"/>
    <col min="12" max="12" width="8.77734375" style="2"/>
    <col min="13" max="13" width="8.77734375" style="3"/>
    <col min="14" max="14" width="10.109375" style="16" customWidth="1"/>
    <col min="15" max="15" width="8.77734375" style="2"/>
    <col min="16" max="16" width="8.77734375" style="3"/>
    <col min="18" max="18" width="11.6640625" style="15" customWidth="1"/>
    <col min="19" max="19" width="11.77734375" style="11" customWidth="1"/>
    <col min="20" max="23" width="8.77734375" style="11"/>
    <col min="24" max="24" width="11.6640625" style="11" customWidth="1"/>
    <col min="25" max="25" width="14.6640625" style="11" customWidth="1"/>
    <col min="26" max="26" width="8.77734375" style="11"/>
    <col min="27" max="28" width="8.77734375" style="10"/>
    <col min="29" max="29" width="14.77734375" style="16" customWidth="1"/>
    <col min="30" max="30" width="8.77734375" style="2"/>
  </cols>
  <sheetData>
    <row r="1" spans="1:31" x14ac:dyDescent="0.25">
      <c r="B1" s="3" t="s">
        <v>110</v>
      </c>
      <c r="E1" s="16" t="s">
        <v>111</v>
      </c>
      <c r="K1" s="3" t="s">
        <v>112</v>
      </c>
      <c r="N1" s="16" t="s">
        <v>111</v>
      </c>
      <c r="S1" s="11" t="s">
        <v>0</v>
      </c>
      <c r="U1" s="11" t="s">
        <v>1</v>
      </c>
      <c r="Y1" s="11" t="s">
        <v>105</v>
      </c>
      <c r="AA1" s="10" t="s">
        <v>1</v>
      </c>
      <c r="AC1" s="16" t="s">
        <v>108</v>
      </c>
      <c r="AD1" s="2">
        <v>1</v>
      </c>
      <c r="AE1">
        <v>87</v>
      </c>
    </row>
    <row r="2" spans="1:31" x14ac:dyDescent="0.25">
      <c r="A2" s="1">
        <v>38471</v>
      </c>
      <c r="B2" s="3">
        <v>1.49567306163E-2</v>
      </c>
      <c r="C2" s="2">
        <v>1</v>
      </c>
      <c r="E2" s="16">
        <f>B2</f>
        <v>1.49567306163E-2</v>
      </c>
      <c r="F2" s="2">
        <v>1</v>
      </c>
      <c r="J2" s="1">
        <v>38471</v>
      </c>
      <c r="K2" s="3">
        <v>1.0693253821E-2</v>
      </c>
      <c r="L2" s="2">
        <v>1</v>
      </c>
      <c r="N2" s="16">
        <f>K2</f>
        <v>1.0693253821E-2</v>
      </c>
      <c r="O2" s="2">
        <v>1</v>
      </c>
      <c r="R2" s="17">
        <v>38471</v>
      </c>
      <c r="S2" s="18">
        <v>932.39499999999998</v>
      </c>
      <c r="T2" s="19">
        <f>S3/S2-1</f>
        <v>-8.1992074174571883E-2</v>
      </c>
      <c r="U2" s="18">
        <v>15.002000000000001</v>
      </c>
      <c r="AC2" s="16" t="e">
        <f>IF(AA2&gt;$AE$1,#REF!-Z2,#REF!)</f>
        <v>#REF!</v>
      </c>
      <c r="AD2" s="2" t="e">
        <f>AD1*(1+AC2)</f>
        <v>#REF!</v>
      </c>
    </row>
    <row r="3" spans="1:31" x14ac:dyDescent="0.25">
      <c r="A3" s="1">
        <v>38503</v>
      </c>
      <c r="B3" s="3">
        <v>-4.1170619419899999E-3</v>
      </c>
      <c r="C3" s="2">
        <f>C2*(1+B2)</f>
        <v>1.0149567306163001</v>
      </c>
      <c r="E3" s="16">
        <f>B3</f>
        <v>-4.1170619419899999E-3</v>
      </c>
      <c r="F3" s="2">
        <f>F2*(1+E2)</f>
        <v>1.0149567306163001</v>
      </c>
      <c r="J3" s="1">
        <v>38503</v>
      </c>
      <c r="K3" s="3">
        <v>-4.4691299380299997E-2</v>
      </c>
      <c r="L3" s="2">
        <f>L2*(1+K2)</f>
        <v>1.0106932538210001</v>
      </c>
      <c r="N3" s="16">
        <f>K3</f>
        <v>-4.4691299380299997E-2</v>
      </c>
      <c r="O3" s="2">
        <f>O2*(1+N2)</f>
        <v>1.0106932538210001</v>
      </c>
      <c r="R3" s="17">
        <v>38503</v>
      </c>
      <c r="S3" s="18">
        <v>855.94600000000003</v>
      </c>
      <c r="T3" s="19">
        <f t="shared" ref="T3:T66" si="0">S4/S3-1</f>
        <v>2.6567096522444267E-2</v>
      </c>
      <c r="U3" s="18">
        <v>13.4932</v>
      </c>
      <c r="AC3" s="16" t="e">
        <f>IF(AA3&gt;$AE$1,#REF!-Z3,#REF!)</f>
        <v>#REF!</v>
      </c>
      <c r="AD3" s="2" t="e">
        <f t="shared" ref="AD3:AD66" si="1">AD2*(1+AC3)</f>
        <v>#REF!</v>
      </c>
    </row>
    <row r="4" spans="1:31" x14ac:dyDescent="0.25">
      <c r="A4" s="1">
        <v>38533</v>
      </c>
      <c r="B4" s="3">
        <v>-5.1818995354600002E-2</v>
      </c>
      <c r="C4" s="2">
        <f t="shared" ref="C4:C67" si="2">C3*(1+B3)</f>
        <v>1.0107780908879131</v>
      </c>
      <c r="E4" s="16">
        <f>IF(T2+T3&lt;0,B4-T4,B4)</f>
        <v>-6.2605556196584367E-2</v>
      </c>
      <c r="F4" s="2">
        <f t="shared" ref="F4:F67" si="3">F3*(1+E3)</f>
        <v>1.0107780908879131</v>
      </c>
      <c r="J4" s="1">
        <v>38533</v>
      </c>
      <c r="K4" s="3">
        <v>-3.7282977100600002E-2</v>
      </c>
      <c r="L4" s="2">
        <f t="shared" ref="L4:L67" si="4">L3*(1+K3)</f>
        <v>0.96552405903283622</v>
      </c>
      <c r="N4" s="16">
        <f>IF(T2+T3&lt;0,K4-T4,K4)</f>
        <v>-4.8069537942584374E-2</v>
      </c>
      <c r="O4" s="2">
        <f t="shared" ref="O4:O67" si="5">O3*(1+N3)</f>
        <v>0.96552405903283622</v>
      </c>
      <c r="R4" s="17">
        <v>38533</v>
      </c>
      <c r="S4" s="18">
        <v>878.68600000000004</v>
      </c>
      <c r="T4" s="19">
        <f t="shared" si="0"/>
        <v>1.0786560841984372E-2</v>
      </c>
      <c r="U4" s="18">
        <v>13.2521</v>
      </c>
      <c r="AC4" s="16" t="e">
        <f>IF(AA4&gt;$AE$1,#REF!-Z4,#REF!)</f>
        <v>#REF!</v>
      </c>
      <c r="AD4" s="2" t="e">
        <f t="shared" si="1"/>
        <v>#REF!</v>
      </c>
    </row>
    <row r="5" spans="1:31" x14ac:dyDescent="0.25">
      <c r="A5" s="1">
        <v>38562</v>
      </c>
      <c r="B5" s="3">
        <v>0.27890264171099999</v>
      </c>
      <c r="C5" s="2">
        <f t="shared" si="2"/>
        <v>0.95840058569166098</v>
      </c>
      <c r="E5" s="16">
        <f>IF(OR(T3+T4&lt;0, T2+T3+T4&lt;0),B5-T5,B5)</f>
        <v>0.23414514196996106</v>
      </c>
      <c r="F5" s="2">
        <f t="shared" si="3"/>
        <v>0.94749776631655369</v>
      </c>
      <c r="J5" s="1">
        <v>38562</v>
      </c>
      <c r="K5" s="3">
        <v>0.25018981751399999</v>
      </c>
      <c r="L5" s="2">
        <f t="shared" si="4"/>
        <v>0.92952644764983661</v>
      </c>
      <c r="N5" s="16">
        <f t="shared" ref="N5:N68" si="6">IF(T3+T4&lt;0,K5-T5,K5)</f>
        <v>0.25018981751399999</v>
      </c>
      <c r="O5" s="2">
        <f t="shared" si="5"/>
        <v>0.91911176364267921</v>
      </c>
      <c r="R5" s="17">
        <v>38562</v>
      </c>
      <c r="S5" s="18">
        <v>888.16399999999999</v>
      </c>
      <c r="T5" s="19">
        <f t="shared" si="0"/>
        <v>4.4757499741038931E-2</v>
      </c>
      <c r="U5" s="18">
        <v>13.556100000000001</v>
      </c>
      <c r="AC5" s="16" t="e">
        <f>IF(AA5&gt;$AE$1,#REF!-Z5,#REF!)</f>
        <v>#REF!</v>
      </c>
      <c r="AD5" s="2" t="e">
        <f t="shared" si="1"/>
        <v>#REF!</v>
      </c>
    </row>
    <row r="6" spans="1:31" x14ac:dyDescent="0.25">
      <c r="A6" s="1">
        <v>38595</v>
      </c>
      <c r="B6" s="3">
        <v>2.8835169525900001E-2</v>
      </c>
      <c r="C6" s="2">
        <f t="shared" si="2"/>
        <v>1.2257010408584348</v>
      </c>
      <c r="E6" s="16">
        <f t="shared" ref="E6:E69" si="7">IF(OR(T4+T5&lt;0, T3+T4+T5&lt;0),B6-T6,B6)</f>
        <v>2.8835169525900001E-2</v>
      </c>
      <c r="F6" s="2">
        <f t="shared" si="3"/>
        <v>1.169349765326964</v>
      </c>
      <c r="J6" s="1">
        <v>38595</v>
      </c>
      <c r="K6" s="3">
        <v>1.8119561106899999E-2</v>
      </c>
      <c r="L6" s="2">
        <f t="shared" si="4"/>
        <v>1.1620844999617859</v>
      </c>
      <c r="N6" s="16">
        <f t="shared" si="6"/>
        <v>1.8119561106899999E-2</v>
      </c>
      <c r="O6" s="2">
        <f t="shared" si="5"/>
        <v>1.1490641680634119</v>
      </c>
      <c r="R6" s="17">
        <v>38595</v>
      </c>
      <c r="S6" s="18">
        <v>927.91600000000005</v>
      </c>
      <c r="T6" s="19">
        <f t="shared" si="0"/>
        <v>-1.1341543846641322E-2</v>
      </c>
      <c r="U6" s="18">
        <v>14.093999999999999</v>
      </c>
      <c r="AC6" s="16" t="e">
        <f>IF(AA6&gt;$AE$1,#REF!-Z6,#REF!)</f>
        <v>#REF!</v>
      </c>
      <c r="AD6" s="2" t="e">
        <f t="shared" si="1"/>
        <v>#REF!</v>
      </c>
    </row>
    <row r="7" spans="1:31" x14ac:dyDescent="0.25">
      <c r="A7" s="1">
        <v>38625</v>
      </c>
      <c r="B7" s="3">
        <v>-5.3363323439599999E-2</v>
      </c>
      <c r="C7" s="2">
        <f t="shared" si="2"/>
        <v>1.2610443381596597</v>
      </c>
      <c r="E7" s="16">
        <f t="shared" si="7"/>
        <v>-5.3363323439599999E-2</v>
      </c>
      <c r="F7" s="2">
        <f t="shared" si="3"/>
        <v>1.2030681640452383</v>
      </c>
      <c r="J7" s="1">
        <v>38625</v>
      </c>
      <c r="K7" s="3">
        <v>-4.4127275102100003E-2</v>
      </c>
      <c r="L7" s="2">
        <f t="shared" si="4"/>
        <v>1.1831409610702248</v>
      </c>
      <c r="N7" s="16">
        <f t="shared" si="6"/>
        <v>-4.4127275102100003E-2</v>
      </c>
      <c r="O7" s="2">
        <f t="shared" si="5"/>
        <v>1.1698847064723863</v>
      </c>
      <c r="R7" s="17">
        <v>38625</v>
      </c>
      <c r="S7" s="18">
        <v>917.39200000000005</v>
      </c>
      <c r="T7" s="19">
        <f t="shared" si="0"/>
        <v>-4.4811814360709468E-2</v>
      </c>
      <c r="U7" s="18">
        <v>14.244999999999999</v>
      </c>
      <c r="AC7" s="16" t="e">
        <f>IF(AA7&gt;$AE$1,#REF!-Z7,#REF!)</f>
        <v>#REF!</v>
      </c>
      <c r="AD7" s="2" t="e">
        <f t="shared" si="1"/>
        <v>#REF!</v>
      </c>
    </row>
    <row r="8" spans="1:31" x14ac:dyDescent="0.25">
      <c r="A8" s="1">
        <v>38656</v>
      </c>
      <c r="B8" s="3">
        <v>5.4737762815900003E-2</v>
      </c>
      <c r="C8" s="2">
        <f t="shared" si="2"/>
        <v>1.1937508212707695</v>
      </c>
      <c r="E8" s="16">
        <f t="shared" si="7"/>
        <v>5.7541654713713718E-2</v>
      </c>
      <c r="F8" s="2">
        <f t="shared" si="3"/>
        <v>1.1388684484874065</v>
      </c>
      <c r="J8" s="1">
        <v>38656</v>
      </c>
      <c r="K8" s="3">
        <v>4.5729474869299999E-2</v>
      </c>
      <c r="L8" s="2">
        <f t="shared" si="4"/>
        <v>1.1309321743965159</v>
      </c>
      <c r="N8" s="16">
        <f t="shared" si="6"/>
        <v>4.8533366767113714E-2</v>
      </c>
      <c r="O8" s="2">
        <f t="shared" si="5"/>
        <v>1.1182608821921398</v>
      </c>
      <c r="R8" s="17">
        <v>38656</v>
      </c>
      <c r="S8" s="18">
        <v>876.28200000000004</v>
      </c>
      <c r="T8" s="19">
        <f t="shared" si="0"/>
        <v>-2.8038918978137151E-3</v>
      </c>
      <c r="U8" s="18">
        <v>13.347099999999999</v>
      </c>
      <c r="AC8" s="16" t="e">
        <f>IF(AA8&gt;$AE$1,#REF!-Z8,#REF!)</f>
        <v>#REF!</v>
      </c>
      <c r="AD8" s="2" t="e">
        <f t="shared" si="1"/>
        <v>#REF!</v>
      </c>
    </row>
    <row r="9" spans="1:31" x14ac:dyDescent="0.25">
      <c r="A9" s="1">
        <v>38686</v>
      </c>
      <c r="B9" s="3">
        <v>1.77358278128E-2</v>
      </c>
      <c r="C9" s="2">
        <f t="shared" si="2"/>
        <v>1.2590940705867748</v>
      </c>
      <c r="E9" s="16">
        <f t="shared" si="7"/>
        <v>-3.9055863887483305E-2</v>
      </c>
      <c r="F9" s="2">
        <f t="shared" si="3"/>
        <v>1.2044008235146118</v>
      </c>
      <c r="J9" s="1">
        <v>38686</v>
      </c>
      <c r="K9" s="3">
        <v>4.4250565827500003E-3</v>
      </c>
      <c r="L9" s="2">
        <f t="shared" si="4"/>
        <v>1.1826491088444642</v>
      </c>
      <c r="N9" s="16">
        <f t="shared" si="6"/>
        <v>-5.2366635117533311E-2</v>
      </c>
      <c r="O9" s="2">
        <f t="shared" si="5"/>
        <v>1.1725338477288871</v>
      </c>
      <c r="R9" s="17">
        <v>38686</v>
      </c>
      <c r="S9" s="18">
        <v>873.82500000000005</v>
      </c>
      <c r="T9" s="19">
        <f t="shared" si="0"/>
        <v>5.6791691700283309E-2</v>
      </c>
      <c r="U9" s="18">
        <v>13.3055</v>
      </c>
      <c r="AC9" s="16" t="e">
        <f>IF(AA9&gt;$AE$1,#REF!-Z9,#REF!)</f>
        <v>#REF!</v>
      </c>
      <c r="AD9" s="2" t="e">
        <f t="shared" si="1"/>
        <v>#REF!</v>
      </c>
    </row>
    <row r="10" spans="1:31" x14ac:dyDescent="0.25">
      <c r="A10" s="1">
        <v>38716</v>
      </c>
      <c r="B10" s="3">
        <v>3.0376645450100001E-3</v>
      </c>
      <c r="C10" s="2">
        <f t="shared" si="2"/>
        <v>1.2814251462228192</v>
      </c>
      <c r="D10" s="3">
        <f>C10/C2-1</f>
        <v>0.28142514622281922</v>
      </c>
      <c r="E10" s="16">
        <f t="shared" si="7"/>
        <v>3.0376645450100001E-3</v>
      </c>
      <c r="F10" s="2">
        <f t="shared" si="3"/>
        <v>1.1573619088854523</v>
      </c>
      <c r="G10" s="3">
        <f>F10/F2-1</f>
        <v>0.15736190888545232</v>
      </c>
      <c r="J10" s="1">
        <v>38716</v>
      </c>
      <c r="K10" s="3">
        <v>1.6588977401000001E-3</v>
      </c>
      <c r="L10" s="2">
        <f t="shared" si="4"/>
        <v>1.1878823980686397</v>
      </c>
      <c r="M10" s="3">
        <f>L10/L2-1</f>
        <v>0.18788239806863971</v>
      </c>
      <c r="N10" s="16">
        <f t="shared" si="6"/>
        <v>1.6588977401000001E-3</v>
      </c>
      <c r="O10" s="2">
        <f t="shared" si="5"/>
        <v>1.1111321955619111</v>
      </c>
      <c r="P10" s="3">
        <f>O10/O2-1</f>
        <v>0.11113219556191112</v>
      </c>
      <c r="R10" s="17">
        <v>38716</v>
      </c>
      <c r="S10" s="18">
        <v>923.45100000000002</v>
      </c>
      <c r="T10" s="19">
        <f t="shared" si="0"/>
        <v>9.3287028764926339E-2</v>
      </c>
      <c r="U10" s="18">
        <v>13.857799999999999</v>
      </c>
      <c r="AC10" s="16" t="e">
        <f>IF(AA10&gt;$AE$1,#REF!-Z10,#REF!)</f>
        <v>#REF!</v>
      </c>
      <c r="AD10" s="2" t="e">
        <f t="shared" si="1"/>
        <v>#REF!</v>
      </c>
    </row>
    <row r="11" spans="1:31" x14ac:dyDescent="0.25">
      <c r="A11" s="1">
        <v>38742</v>
      </c>
      <c r="B11" s="3">
        <v>6.9269421918700003E-2</v>
      </c>
      <c r="C11" s="2">
        <f t="shared" si="2"/>
        <v>1.2853176859565847</v>
      </c>
      <c r="E11" s="16">
        <f t="shared" si="7"/>
        <v>6.9269421918700003E-2</v>
      </c>
      <c r="F11" s="2">
        <f t="shared" si="3"/>
        <v>1.1608775861218188</v>
      </c>
      <c r="J11" s="1">
        <v>38742</v>
      </c>
      <c r="K11" s="3">
        <v>5.2826369382100002E-2</v>
      </c>
      <c r="L11" s="2">
        <f t="shared" si="4"/>
        <v>1.1898529734943004</v>
      </c>
      <c r="N11" s="16">
        <f t="shared" si="6"/>
        <v>5.2826369382100002E-2</v>
      </c>
      <c r="O11" s="2">
        <f t="shared" si="5"/>
        <v>1.112975450250081</v>
      </c>
      <c r="R11" s="17">
        <v>38742</v>
      </c>
      <c r="S11" s="18">
        <v>1009.597</v>
      </c>
      <c r="T11" s="19">
        <f t="shared" si="0"/>
        <v>4.3000325872600609E-2</v>
      </c>
      <c r="U11" s="18">
        <v>15.142200000000001</v>
      </c>
      <c r="AC11" s="16" t="e">
        <f>IF(AA11&gt;$AE$1,#REF!-Z11,#REF!)</f>
        <v>#REF!</v>
      </c>
      <c r="AD11" s="2" t="e">
        <f t="shared" si="1"/>
        <v>#REF!</v>
      </c>
    </row>
    <row r="12" spans="1:31" x14ac:dyDescent="0.25">
      <c r="A12" s="1">
        <v>38776</v>
      </c>
      <c r="B12" s="3">
        <v>-5.6235437941099999E-3</v>
      </c>
      <c r="C12" s="2">
        <f t="shared" si="2"/>
        <v>1.3743508990446784</v>
      </c>
      <c r="E12" s="16">
        <f t="shared" si="7"/>
        <v>-5.6235437941099999E-3</v>
      </c>
      <c r="F12" s="2">
        <f t="shared" si="3"/>
        <v>1.241290905430853</v>
      </c>
      <c r="J12" s="1">
        <v>38776</v>
      </c>
      <c r="K12" s="3">
        <v>7.4041165657899996E-3</v>
      </c>
      <c r="L12" s="2">
        <f t="shared" si="4"/>
        <v>1.2527085861825005</v>
      </c>
      <c r="N12" s="16">
        <f t="shared" si="6"/>
        <v>7.4041165657899996E-3</v>
      </c>
      <c r="O12" s="2">
        <f t="shared" si="5"/>
        <v>1.1717699024982009</v>
      </c>
      <c r="R12" s="17">
        <v>38776</v>
      </c>
      <c r="S12" s="18">
        <v>1053.01</v>
      </c>
      <c r="T12" s="19">
        <f t="shared" si="0"/>
        <v>7.6713421524960967E-3</v>
      </c>
      <c r="U12" s="18">
        <v>15.680999999999999</v>
      </c>
      <c r="AC12" s="16" t="e">
        <f>IF(AA12&gt;$AE$1,#REF!-Z12,#REF!)</f>
        <v>#REF!</v>
      </c>
      <c r="AD12" s="2" t="e">
        <f t="shared" si="1"/>
        <v>#REF!</v>
      </c>
    </row>
    <row r="13" spans="1:31" x14ac:dyDescent="0.25">
      <c r="A13" s="1">
        <v>38807</v>
      </c>
      <c r="B13" s="3">
        <v>-6.6460935971900002E-3</v>
      </c>
      <c r="C13" s="2">
        <f t="shared" si="2"/>
        <v>1.3666221765754263</v>
      </c>
      <c r="E13" s="16">
        <f t="shared" si="7"/>
        <v>-6.6460935971900002E-3</v>
      </c>
      <c r="F13" s="2">
        <f t="shared" si="3"/>
        <v>1.2343104516629322</v>
      </c>
      <c r="J13" s="1">
        <v>38807</v>
      </c>
      <c r="K13" s="3">
        <v>-1.6302175068E-2</v>
      </c>
      <c r="L13" s="2">
        <f t="shared" si="4"/>
        <v>1.2619837865775618</v>
      </c>
      <c r="N13" s="16">
        <f t="shared" si="6"/>
        <v>-1.6302175068E-2</v>
      </c>
      <c r="O13" s="2">
        <f t="shared" si="5"/>
        <v>1.180445823444582</v>
      </c>
      <c r="R13" s="17">
        <v>38807</v>
      </c>
      <c r="S13" s="18">
        <v>1061.088</v>
      </c>
      <c r="T13" s="19">
        <f t="shared" si="0"/>
        <v>0.10485369733707284</v>
      </c>
      <c r="U13" s="18">
        <v>16.193999999999999</v>
      </c>
      <c r="AC13" s="16" t="e">
        <f>IF(AA13&gt;$AE$1,#REF!-Z13,#REF!)</f>
        <v>#REF!</v>
      </c>
      <c r="AD13" s="2" t="e">
        <f t="shared" si="1"/>
        <v>#REF!</v>
      </c>
    </row>
    <row r="14" spans="1:31" x14ac:dyDescent="0.25">
      <c r="A14" s="1">
        <v>38835</v>
      </c>
      <c r="B14" s="3">
        <v>0.40410114118500001</v>
      </c>
      <c r="C14" s="2">
        <f t="shared" si="2"/>
        <v>1.3575394776779104</v>
      </c>
      <c r="E14" s="16">
        <f t="shared" si="7"/>
        <v>0.40410114118500001</v>
      </c>
      <c r="F14" s="2">
        <f t="shared" si="3"/>
        <v>1.2261071088731905</v>
      </c>
      <c r="J14" s="1">
        <v>38835</v>
      </c>
      <c r="K14" s="3">
        <v>0.40304577861399998</v>
      </c>
      <c r="L14" s="2">
        <f t="shared" si="4"/>
        <v>1.2414107059557968</v>
      </c>
      <c r="N14" s="16">
        <f t="shared" si="6"/>
        <v>0.40304577861399998</v>
      </c>
      <c r="O14" s="2">
        <f t="shared" si="5"/>
        <v>1.1612019889724989</v>
      </c>
      <c r="R14" s="17">
        <v>38835</v>
      </c>
      <c r="S14" s="18">
        <v>1172.347</v>
      </c>
      <c r="T14" s="19">
        <f t="shared" si="0"/>
        <v>0.16471573689359897</v>
      </c>
      <c r="U14" s="18">
        <v>17.831099999999999</v>
      </c>
      <c r="AC14" s="16" t="e">
        <f>IF(AA14&gt;$AE$1,#REF!-Z14,#REF!)</f>
        <v>#REF!</v>
      </c>
      <c r="AD14" s="2" t="e">
        <f t="shared" si="1"/>
        <v>#REF!</v>
      </c>
    </row>
    <row r="15" spans="1:31" x14ac:dyDescent="0.25">
      <c r="A15" s="1">
        <v>38868</v>
      </c>
      <c r="B15" s="3">
        <v>5.3759690168099998E-2</v>
      </c>
      <c r="C15" s="2">
        <f t="shared" si="2"/>
        <v>1.9061227298112426</v>
      </c>
      <c r="E15" s="16">
        <f t="shared" si="7"/>
        <v>5.3759690168099998E-2</v>
      </c>
      <c r="F15" s="2">
        <f t="shared" si="3"/>
        <v>1.7215783907838877</v>
      </c>
      <c r="J15" s="1">
        <v>38868</v>
      </c>
      <c r="K15" s="3">
        <v>4.40396887714E-2</v>
      </c>
      <c r="L15" s="2">
        <f t="shared" si="4"/>
        <v>1.7417560505175065</v>
      </c>
      <c r="N15" s="16">
        <f t="shared" si="6"/>
        <v>4.40396887714E-2</v>
      </c>
      <c r="O15" s="2">
        <f t="shared" si="5"/>
        <v>1.6292195487460452</v>
      </c>
      <c r="R15" s="17">
        <v>38868</v>
      </c>
      <c r="S15" s="18">
        <v>1365.451</v>
      </c>
      <c r="T15" s="19">
        <f t="shared" si="0"/>
        <v>2.0881012940046961E-2</v>
      </c>
      <c r="U15" s="18">
        <v>19.770099999999999</v>
      </c>
      <c r="AC15" s="16" t="e">
        <f>IF(AA15&gt;$AE$1,#REF!-Z15,#REF!)</f>
        <v>#REF!</v>
      </c>
      <c r="AD15" s="2" t="e">
        <f t="shared" si="1"/>
        <v>#REF!</v>
      </c>
    </row>
    <row r="16" spans="1:31" x14ac:dyDescent="0.25">
      <c r="A16" s="1">
        <v>38898</v>
      </c>
      <c r="B16" s="3">
        <v>-3.3901658466200003E-2</v>
      </c>
      <c r="C16" s="2">
        <f t="shared" si="2"/>
        <v>2.0085952971882679</v>
      </c>
      <c r="E16" s="16">
        <f t="shared" si="7"/>
        <v>-3.3901658466200003E-2</v>
      </c>
      <c r="F16" s="2">
        <f t="shared" si="3"/>
        <v>1.8141299116725256</v>
      </c>
      <c r="J16" s="1">
        <v>38898</v>
      </c>
      <c r="K16" s="3">
        <v>-3.3186886582299999E-2</v>
      </c>
      <c r="L16" s="2">
        <f t="shared" si="4"/>
        <v>1.8184624448980005</v>
      </c>
      <c r="N16" s="16">
        <f t="shared" si="6"/>
        <v>-3.3186886582299999E-2</v>
      </c>
      <c r="O16" s="2">
        <f t="shared" si="5"/>
        <v>1.700969870613102</v>
      </c>
      <c r="R16" s="17">
        <v>38898</v>
      </c>
      <c r="S16" s="18">
        <v>1393.963</v>
      </c>
      <c r="T16" s="19">
        <f t="shared" si="0"/>
        <v>-7.1476072176951622E-2</v>
      </c>
      <c r="U16" s="18">
        <v>18.487100000000002</v>
      </c>
      <c r="AC16" s="16" t="e">
        <f>IF(AA16&gt;$AE$1,#REF!-Z16,#REF!)</f>
        <v>#REF!</v>
      </c>
      <c r="AD16" s="2" t="e">
        <f t="shared" si="1"/>
        <v>#REF!</v>
      </c>
    </row>
    <row r="17" spans="1:34" x14ac:dyDescent="0.25">
      <c r="A17" s="1">
        <v>38929</v>
      </c>
      <c r="B17" s="3">
        <v>5.1648856041200002E-2</v>
      </c>
      <c r="C17" s="2">
        <f t="shared" si="2"/>
        <v>1.9405005854261759</v>
      </c>
      <c r="E17" s="16">
        <f t="shared" si="7"/>
        <v>1.7371609470006204E-2</v>
      </c>
      <c r="F17" s="2">
        <f t="shared" si="3"/>
        <v>1.7526278989936861</v>
      </c>
      <c r="J17" s="1">
        <v>38929</v>
      </c>
      <c r="K17" s="3">
        <v>5.5790658824300003E-2</v>
      </c>
      <c r="L17" s="2">
        <f t="shared" si="4"/>
        <v>1.7581133379849987</v>
      </c>
      <c r="N17" s="16">
        <f t="shared" si="6"/>
        <v>2.1513412253106205E-2</v>
      </c>
      <c r="O17" s="2">
        <f t="shared" si="5"/>
        <v>1.6445199764371556</v>
      </c>
      <c r="R17" s="17">
        <v>38929</v>
      </c>
      <c r="S17" s="18">
        <v>1294.328</v>
      </c>
      <c r="T17" s="19">
        <f t="shared" si="0"/>
        <v>3.4277246571193798E-2</v>
      </c>
      <c r="U17" s="18">
        <v>19.034400000000002</v>
      </c>
      <c r="AC17" s="16" t="e">
        <f>IF(AA17&gt;$AE$1,#REF!-Z17,#REF!)</f>
        <v>#REF!</v>
      </c>
      <c r="AD17" s="2" t="e">
        <f t="shared" si="1"/>
        <v>#REF!</v>
      </c>
    </row>
    <row r="18" spans="1:34" x14ac:dyDescent="0.25">
      <c r="A18" s="1">
        <v>38960</v>
      </c>
      <c r="B18" s="3">
        <v>0.19412048786399999</v>
      </c>
      <c r="C18" s="2">
        <f t="shared" si="2"/>
        <v>2.0407252208107169</v>
      </c>
      <c r="E18" s="16">
        <f t="shared" si="7"/>
        <v>0.14588616396324278</v>
      </c>
      <c r="F18" s="2">
        <f t="shared" si="3"/>
        <v>1.783073866401242</v>
      </c>
      <c r="J18" s="1">
        <v>38960</v>
      </c>
      <c r="K18" s="3">
        <v>0.16789296847900001</v>
      </c>
      <c r="L18" s="2">
        <f t="shared" si="4"/>
        <v>1.856199639398971</v>
      </c>
      <c r="N18" s="16">
        <f t="shared" si="6"/>
        <v>0.1196586445782428</v>
      </c>
      <c r="O18" s="2">
        <f t="shared" si="5"/>
        <v>1.6798992126487167</v>
      </c>
      <c r="R18" s="17">
        <v>38960</v>
      </c>
      <c r="S18" s="18">
        <v>1338.694</v>
      </c>
      <c r="T18" s="19">
        <f t="shared" si="0"/>
        <v>4.8234323900757214E-2</v>
      </c>
      <c r="U18" s="18">
        <v>19.334399999999999</v>
      </c>
      <c r="AC18" s="16" t="e">
        <f>IF(AA18&gt;$AE$1,#REF!-Z18,#REF!)</f>
        <v>#REF!</v>
      </c>
      <c r="AD18" s="2" t="e">
        <f t="shared" si="1"/>
        <v>#REF!</v>
      </c>
    </row>
    <row r="19" spans="1:34" x14ac:dyDescent="0.25">
      <c r="A19" s="1">
        <v>38989</v>
      </c>
      <c r="B19" s="3">
        <v>-4.6137316566899997E-2</v>
      </c>
      <c r="C19" s="2">
        <f t="shared" si="2"/>
        <v>2.4368717962708621</v>
      </c>
      <c r="E19" s="16">
        <f t="shared" si="7"/>
        <v>-4.6137316566899997E-2</v>
      </c>
      <c r="F19" s="2">
        <f t="shared" si="3"/>
        <v>2.0431996728336266</v>
      </c>
      <c r="J19" s="1">
        <v>38989</v>
      </c>
      <c r="K19" s="3">
        <v>-3.99887597434E-2</v>
      </c>
      <c r="L19" s="2">
        <f t="shared" si="4"/>
        <v>2.1678425069473137</v>
      </c>
      <c r="N19" s="16">
        <f t="shared" si="6"/>
        <v>-3.99887597434E-2</v>
      </c>
      <c r="O19" s="2">
        <f t="shared" si="5"/>
        <v>1.8809136754623195</v>
      </c>
      <c r="R19" s="17">
        <v>38989</v>
      </c>
      <c r="S19" s="18">
        <v>1403.2650000000001</v>
      </c>
      <c r="T19" s="19">
        <f t="shared" si="0"/>
        <v>4.3618275949303786E-2</v>
      </c>
      <c r="U19" s="18">
        <v>21.918800000000001</v>
      </c>
      <c r="AC19" s="16" t="e">
        <f>IF(AA19&gt;$AE$1,#REF!-Z19,#REF!)</f>
        <v>#REF!</v>
      </c>
      <c r="AD19" s="2" t="e">
        <f t="shared" si="1"/>
        <v>#REF!</v>
      </c>
    </row>
    <row r="20" spans="1:34" x14ac:dyDescent="0.25">
      <c r="A20" s="1">
        <v>39021</v>
      </c>
      <c r="B20" s="3">
        <v>-2.1285278421499999E-2</v>
      </c>
      <c r="C20" s="2">
        <f t="shared" si="2"/>
        <v>2.3244410707733629</v>
      </c>
      <c r="E20" s="16">
        <f t="shared" si="7"/>
        <v>-2.1285278421499999E-2</v>
      </c>
      <c r="F20" s="2">
        <f t="shared" si="3"/>
        <v>1.948931922718715</v>
      </c>
      <c r="J20" s="1">
        <v>39021</v>
      </c>
      <c r="K20" s="3">
        <v>-1.9317785501800001E-2</v>
      </c>
      <c r="L20" s="2">
        <f t="shared" si="4"/>
        <v>2.0811531737754678</v>
      </c>
      <c r="N20" s="16">
        <f t="shared" si="6"/>
        <v>-1.9317785501800001E-2</v>
      </c>
      <c r="O20" s="2">
        <f t="shared" si="5"/>
        <v>1.8056982703961812</v>
      </c>
      <c r="R20" s="17">
        <v>39021</v>
      </c>
      <c r="S20" s="18">
        <v>1464.473</v>
      </c>
      <c r="T20" s="19">
        <f t="shared" si="0"/>
        <v>0.17063134656630741</v>
      </c>
      <c r="U20" s="18">
        <v>19.273900000000001</v>
      </c>
      <c r="AC20" s="16" t="e">
        <f>IF(AA20&gt;$AE$1,#REF!-Z20,#REF!)</f>
        <v>#REF!</v>
      </c>
      <c r="AD20" s="2" t="e">
        <f t="shared" si="1"/>
        <v>#REF!</v>
      </c>
    </row>
    <row r="21" spans="1:34" x14ac:dyDescent="0.25">
      <c r="A21" s="1">
        <v>39051</v>
      </c>
      <c r="B21" s="3">
        <v>-3.5638072126399998E-3</v>
      </c>
      <c r="C21" s="2">
        <f t="shared" si="2"/>
        <v>2.2749646954075824</v>
      </c>
      <c r="E21" s="16">
        <f t="shared" si="7"/>
        <v>-3.5638072126399998E-3</v>
      </c>
      <c r="F21" s="2">
        <f t="shared" si="3"/>
        <v>1.9074483641190978</v>
      </c>
      <c r="J21" s="1">
        <v>39051</v>
      </c>
      <c r="K21" s="3">
        <v>-6.04263527151E-4</v>
      </c>
      <c r="L21" s="2">
        <f t="shared" si="4"/>
        <v>2.0409499031680829</v>
      </c>
      <c r="N21" s="16">
        <f t="shared" si="6"/>
        <v>-6.04263527151E-4</v>
      </c>
      <c r="O21" s="2">
        <f t="shared" si="5"/>
        <v>1.7708161785276966</v>
      </c>
      <c r="R21" s="17">
        <v>39051</v>
      </c>
      <c r="S21" s="18">
        <v>1714.3579999999999</v>
      </c>
      <c r="T21" s="19">
        <f t="shared" si="0"/>
        <v>0.19056054803022482</v>
      </c>
      <c r="U21" s="18">
        <v>24.1419</v>
      </c>
      <c r="AC21" s="16" t="e">
        <f>IF(AA21&gt;$AE$1,#REF!-Z21,#REF!)</f>
        <v>#REF!</v>
      </c>
      <c r="AD21" s="2" t="e">
        <f t="shared" si="1"/>
        <v>#REF!</v>
      </c>
    </row>
    <row r="22" spans="1:34" x14ac:dyDescent="0.25">
      <c r="A22" s="1">
        <v>39080</v>
      </c>
      <c r="B22" s="3">
        <v>0.33228665547800001</v>
      </c>
      <c r="C22" s="2">
        <f t="shared" si="2"/>
        <v>2.2668571598175875</v>
      </c>
      <c r="D22" s="3">
        <f>C22/C10-1</f>
        <v>0.76901254552360521</v>
      </c>
      <c r="E22" s="16">
        <f t="shared" si="7"/>
        <v>0.33228665547800001</v>
      </c>
      <c r="F22" s="2">
        <f t="shared" si="3"/>
        <v>1.9006505858813116</v>
      </c>
      <c r="G22" s="3">
        <f>F22/F10-1</f>
        <v>0.64222666331886757</v>
      </c>
      <c r="J22" s="1">
        <v>39080</v>
      </c>
      <c r="K22" s="3">
        <v>0.32364338684299998</v>
      </c>
      <c r="L22" s="2">
        <f t="shared" si="4"/>
        <v>2.0397166315808559</v>
      </c>
      <c r="M22" s="3">
        <f>L22/L10-1</f>
        <v>0.7171031702272892</v>
      </c>
      <c r="N22" s="16">
        <f t="shared" si="6"/>
        <v>0.32364338684299998</v>
      </c>
      <c r="O22" s="2">
        <f t="shared" si="5"/>
        <v>1.7697461388977234</v>
      </c>
      <c r="P22" s="3">
        <f>O22/O10-1</f>
        <v>0.59274130113991008</v>
      </c>
      <c r="R22" s="17">
        <v>39080</v>
      </c>
      <c r="S22" s="18">
        <v>2041.047</v>
      </c>
      <c r="T22" s="19">
        <f t="shared" si="0"/>
        <v>0.16868205386745139</v>
      </c>
      <c r="U22" s="18">
        <v>31.315899999999999</v>
      </c>
      <c r="AC22" s="16" t="e">
        <f>IF(AA22&gt;$AE$1,#REF!-Z22,#REF!)</f>
        <v>#REF!</v>
      </c>
      <c r="AD22" s="2" t="e">
        <f t="shared" si="1"/>
        <v>#REF!</v>
      </c>
    </row>
    <row r="23" spans="1:34" s="5" customFormat="1" x14ac:dyDescent="0.25">
      <c r="A23" s="1">
        <v>39113</v>
      </c>
      <c r="B23" s="3">
        <v>0.27553714030900001</v>
      </c>
      <c r="C23" s="2">
        <f t="shared" si="2"/>
        <v>3.0201035438997317</v>
      </c>
      <c r="D23" s="3"/>
      <c r="E23" s="16">
        <f t="shared" si="7"/>
        <v>0.27553714030900001</v>
      </c>
      <c r="F23" s="2">
        <f t="shared" si="3"/>
        <v>2.5322114122961139</v>
      </c>
      <c r="G23" s="3"/>
      <c r="H23" s="3"/>
      <c r="I23" s="3"/>
      <c r="J23" s="1">
        <v>39113</v>
      </c>
      <c r="K23" s="3">
        <v>0.21415662029099999</v>
      </c>
      <c r="L23" s="2">
        <f t="shared" si="4"/>
        <v>2.6998574304256797</v>
      </c>
      <c r="M23" s="3"/>
      <c r="N23" s="16">
        <f t="shared" si="6"/>
        <v>0.21415662029099999</v>
      </c>
      <c r="O23" s="2">
        <f t="shared" si="5"/>
        <v>2.342512773142905</v>
      </c>
      <c r="P23" s="3"/>
      <c r="Q23"/>
      <c r="R23" s="17">
        <v>39113</v>
      </c>
      <c r="S23" s="18">
        <v>2385.335</v>
      </c>
      <c r="T23" s="19">
        <f t="shared" si="0"/>
        <v>6.6756241785745019E-2</v>
      </c>
      <c r="U23" s="18">
        <v>28.886399999999998</v>
      </c>
      <c r="V23" s="11"/>
      <c r="W23" s="11"/>
      <c r="X23" s="20" t="s">
        <v>2</v>
      </c>
      <c r="Y23" s="21">
        <v>2142.8910000000001</v>
      </c>
      <c r="Z23" s="22">
        <f t="shared" ref="Z23:Z86" si="8">(Y24-Y23)/Y23</f>
        <v>0.17296353384283186</v>
      </c>
      <c r="AA23" s="23">
        <v>43.843400000000003</v>
      </c>
      <c r="AB23" s="23"/>
      <c r="AC23" s="16" t="e">
        <f>IF(AA23&gt;$AE$1,#REF!-Z23,#REF!)</f>
        <v>#REF!</v>
      </c>
      <c r="AD23" s="4" t="e">
        <f t="shared" si="1"/>
        <v>#REF!</v>
      </c>
    </row>
    <row r="24" spans="1:34" x14ac:dyDescent="0.25">
      <c r="A24" s="1">
        <v>39141</v>
      </c>
      <c r="B24" s="3">
        <v>0.29041243726799998</v>
      </c>
      <c r="C24" s="2">
        <f t="shared" si="2"/>
        <v>3.8522542378229399</v>
      </c>
      <c r="E24" s="16">
        <f t="shared" si="7"/>
        <v>0.29041243726799998</v>
      </c>
      <c r="F24" s="2">
        <f t="shared" si="3"/>
        <v>3.2299297034979992</v>
      </c>
      <c r="J24" s="1">
        <v>39141</v>
      </c>
      <c r="K24" s="3">
        <v>0.33426602896800001</v>
      </c>
      <c r="L24" s="2">
        <f t="shared" si="4"/>
        <v>3.2780497729931866</v>
      </c>
      <c r="N24" s="16">
        <f t="shared" si="6"/>
        <v>0.33426602896800001</v>
      </c>
      <c r="O24" s="2">
        <f t="shared" si="5"/>
        <v>2.8441773916276873</v>
      </c>
      <c r="R24" s="17">
        <v>39141</v>
      </c>
      <c r="S24" s="18">
        <v>2544.5709999999999</v>
      </c>
      <c r="T24" s="19">
        <f t="shared" si="0"/>
        <v>9.3223179860180805E-2</v>
      </c>
      <c r="U24" s="18">
        <v>29.410399999999999</v>
      </c>
      <c r="X24" s="20" t="s">
        <v>3</v>
      </c>
      <c r="Y24" s="21">
        <v>2513.5329999999999</v>
      </c>
      <c r="Z24" s="22">
        <f t="shared" si="8"/>
        <v>0.16412396415722411</v>
      </c>
      <c r="AA24" s="23">
        <v>51.240900000000003</v>
      </c>
      <c r="AB24" s="23"/>
      <c r="AC24" s="16" t="e">
        <f>IF(AA24&gt;$AE$1,#REF!-Z24,#REF!)</f>
        <v>#REF!</v>
      </c>
      <c r="AD24" s="2" t="e">
        <f t="shared" si="1"/>
        <v>#REF!</v>
      </c>
    </row>
    <row r="25" spans="1:34" x14ac:dyDescent="0.25">
      <c r="A25" s="1">
        <v>39171</v>
      </c>
      <c r="B25" s="3">
        <v>0.31626561577000001</v>
      </c>
      <c r="C25" s="2">
        <f t="shared" si="2"/>
        <v>4.9709967800050814</v>
      </c>
      <c r="E25" s="16">
        <f t="shared" si="7"/>
        <v>0.31626561577000001</v>
      </c>
      <c r="F25" s="2">
        <f t="shared" si="3"/>
        <v>4.1679414608951619</v>
      </c>
      <c r="J25" s="1">
        <v>39171</v>
      </c>
      <c r="K25" s="3">
        <v>0.30591213867799999</v>
      </c>
      <c r="L25" s="2">
        <f t="shared" si="4"/>
        <v>4.3737904533710728</v>
      </c>
      <c r="N25" s="16">
        <f t="shared" si="6"/>
        <v>0.30591213867799999</v>
      </c>
      <c r="O25" s="2">
        <f t="shared" si="5"/>
        <v>3.7948892740076383</v>
      </c>
      <c r="R25" s="17">
        <v>39171</v>
      </c>
      <c r="S25" s="18">
        <v>2781.7840000000001</v>
      </c>
      <c r="T25" s="19">
        <f t="shared" si="0"/>
        <v>0.27929019650698961</v>
      </c>
      <c r="U25" s="18">
        <v>32.576999999999998</v>
      </c>
      <c r="X25" s="20" t="s">
        <v>4</v>
      </c>
      <c r="Y25" s="21">
        <v>2926.0639999999999</v>
      </c>
      <c r="Z25" s="22">
        <f t="shared" si="8"/>
        <v>0.33410923342756688</v>
      </c>
      <c r="AA25" s="23">
        <v>59.543300000000002</v>
      </c>
      <c r="AB25" s="23"/>
      <c r="AC25" s="16" t="e">
        <f>IF(AA25&gt;$AE$1,#REF!-Z25,#REF!)</f>
        <v>#REF!</v>
      </c>
      <c r="AD25" s="2" t="e">
        <f t="shared" si="1"/>
        <v>#REF!</v>
      </c>
    </row>
    <row r="26" spans="1:34" x14ac:dyDescent="0.25">
      <c r="A26" s="1">
        <v>39202</v>
      </c>
      <c r="B26" s="3">
        <v>-2.26977786286E-2</v>
      </c>
      <c r="C26" s="2">
        <f t="shared" si="2"/>
        <v>6.5431521376240749</v>
      </c>
      <c r="E26" s="16">
        <f t="shared" si="7"/>
        <v>-2.26977786286E-2</v>
      </c>
      <c r="F26" s="2">
        <f t="shared" si="3"/>
        <v>5.4861180335184834</v>
      </c>
      <c r="J26" s="1">
        <v>39202</v>
      </c>
      <c r="K26" s="3">
        <v>-1.2427851465799999E-2</v>
      </c>
      <c r="L26" s="2">
        <f t="shared" si="4"/>
        <v>5.7117860450912366</v>
      </c>
      <c r="N26" s="16">
        <f t="shared" si="6"/>
        <v>-1.2427851465799999E-2</v>
      </c>
      <c r="O26" s="2">
        <f t="shared" si="5"/>
        <v>4.9557919678655171</v>
      </c>
      <c r="R26" s="17">
        <v>39202</v>
      </c>
      <c r="S26" s="18">
        <v>3558.7089999999998</v>
      </c>
      <c r="T26" s="19">
        <f t="shared" si="0"/>
        <v>0.103757570512228</v>
      </c>
      <c r="U26" s="18">
        <v>34.218400000000003</v>
      </c>
      <c r="X26" s="20" t="s">
        <v>5</v>
      </c>
      <c r="Y26" s="21">
        <v>3903.6889999999999</v>
      </c>
      <c r="Z26" s="22">
        <f t="shared" si="8"/>
        <v>9.3268700452315778E-2</v>
      </c>
      <c r="AA26" s="23">
        <v>72.402299999999997</v>
      </c>
      <c r="AB26" s="23"/>
      <c r="AC26" s="16" t="e">
        <f>IF(AA26&gt;$AE$1,#REF!-Z26,#REF!)</f>
        <v>#REF!</v>
      </c>
      <c r="AD26" s="2" t="e">
        <f t="shared" si="1"/>
        <v>#REF!</v>
      </c>
    </row>
    <row r="27" spans="1:34" x14ac:dyDescent="0.25">
      <c r="A27" s="1">
        <v>39233</v>
      </c>
      <c r="B27" s="3">
        <v>-0.138149658643</v>
      </c>
      <c r="C27" s="2">
        <f t="shared" si="2"/>
        <v>6.3946371188710325</v>
      </c>
      <c r="E27" s="16">
        <f t="shared" si="7"/>
        <v>-0.138149658643</v>
      </c>
      <c r="F27" s="2">
        <f t="shared" si="3"/>
        <v>5.3615953408633104</v>
      </c>
      <c r="J27" s="1">
        <v>39233</v>
      </c>
      <c r="K27" s="3">
        <v>-0.10150575479899999</v>
      </c>
      <c r="L27" s="2">
        <f t="shared" si="4"/>
        <v>5.6408008165184134</v>
      </c>
      <c r="N27" s="16">
        <f t="shared" si="6"/>
        <v>-0.10150575479899999</v>
      </c>
      <c r="O27" s="2">
        <f t="shared" si="5"/>
        <v>4.8942021213934792</v>
      </c>
      <c r="R27" s="17">
        <v>39233</v>
      </c>
      <c r="S27" s="18">
        <v>3927.9520000000002</v>
      </c>
      <c r="T27" s="19">
        <f t="shared" si="0"/>
        <v>-4.1719959918043892E-2</v>
      </c>
      <c r="U27" s="18">
        <v>37.755499999999998</v>
      </c>
      <c r="X27" s="20" t="s">
        <v>6</v>
      </c>
      <c r="Y27" s="21">
        <v>4267.7809999999999</v>
      </c>
      <c r="Z27" s="22">
        <f t="shared" si="8"/>
        <v>-0.15987113678044867</v>
      </c>
      <c r="AA27" s="23">
        <v>79.252399999999994</v>
      </c>
      <c r="AB27" s="23"/>
      <c r="AC27" s="16" t="e">
        <f>IF(AA27&gt;$AE$1,#REF!-Z27,#REF!)</f>
        <v>#REF!</v>
      </c>
      <c r="AD27" s="2" t="e">
        <f t="shared" si="1"/>
        <v>#REF!</v>
      </c>
    </row>
    <row r="28" spans="1:34" x14ac:dyDescent="0.25">
      <c r="A28" s="1">
        <v>39262</v>
      </c>
      <c r="B28" s="3">
        <v>0.190456032394</v>
      </c>
      <c r="C28" s="2">
        <f t="shared" si="2"/>
        <v>5.5112201837531423</v>
      </c>
      <c r="E28" s="16">
        <f t="shared" si="7"/>
        <v>0.190456032394</v>
      </c>
      <c r="F28" s="2">
        <f t="shared" si="3"/>
        <v>4.6208927747411446</v>
      </c>
      <c r="J28" s="1">
        <v>39262</v>
      </c>
      <c r="K28" s="3">
        <v>0.22108964366299999</v>
      </c>
      <c r="L28" s="2">
        <f t="shared" si="4"/>
        <v>5.0682270719668958</v>
      </c>
      <c r="N28" s="16">
        <f t="shared" si="6"/>
        <v>0.22108964366299999</v>
      </c>
      <c r="O28" s="2">
        <f t="shared" si="5"/>
        <v>4.397412440922567</v>
      </c>
      <c r="R28" s="17">
        <v>39262</v>
      </c>
      <c r="S28" s="18">
        <v>3764.078</v>
      </c>
      <c r="T28" s="19">
        <f t="shared" si="0"/>
        <v>0.1850349541109404</v>
      </c>
      <c r="U28" s="18">
        <v>35.161499999999997</v>
      </c>
      <c r="X28" s="20" t="s">
        <v>7</v>
      </c>
      <c r="Y28" s="21">
        <v>3585.4859999999999</v>
      </c>
      <c r="Z28" s="22">
        <f t="shared" si="8"/>
        <v>0.22816934719588919</v>
      </c>
      <c r="AA28" s="23">
        <v>66.117599999999996</v>
      </c>
      <c r="AB28" s="23"/>
      <c r="AC28" s="16" t="e">
        <f>IF(AA28&gt;$AE$1,#REF!-Z28,#REF!)</f>
        <v>#REF!</v>
      </c>
      <c r="AD28" s="2" t="e">
        <f t="shared" si="1"/>
        <v>#REF!</v>
      </c>
      <c r="AH28">
        <f>3.07/2.31</f>
        <v>1.329004329004329</v>
      </c>
    </row>
    <row r="29" spans="1:34" x14ac:dyDescent="0.25">
      <c r="A29" s="1">
        <v>39294</v>
      </c>
      <c r="B29" s="3">
        <v>0.27689822892600002</v>
      </c>
      <c r="C29" s="2">
        <f t="shared" si="2"/>
        <v>6.5608653136004982</v>
      </c>
      <c r="E29" s="16">
        <f t="shared" si="7"/>
        <v>0.27689822892600002</v>
      </c>
      <c r="F29" s="2">
        <f t="shared" si="3"/>
        <v>5.5009696787364453</v>
      </c>
      <c r="J29" s="1">
        <v>39294</v>
      </c>
      <c r="K29" s="3">
        <v>0.265514765115</v>
      </c>
      <c r="L29" s="2">
        <f t="shared" si="4"/>
        <v>6.1887595893112257</v>
      </c>
      <c r="N29" s="16">
        <f t="shared" si="6"/>
        <v>0.265514765115</v>
      </c>
      <c r="O29" s="2">
        <f t="shared" si="5"/>
        <v>5.3696347905253798</v>
      </c>
      <c r="R29" s="17">
        <v>39294</v>
      </c>
      <c r="S29" s="18">
        <v>4460.5640000000003</v>
      </c>
      <c r="T29" s="19">
        <f t="shared" si="0"/>
        <v>0.18747606804879369</v>
      </c>
      <c r="U29" s="18">
        <v>35.596899999999998</v>
      </c>
      <c r="X29" s="20" t="s">
        <v>8</v>
      </c>
      <c r="Y29" s="21">
        <v>4403.5839999999998</v>
      </c>
      <c r="Z29" s="22">
        <f t="shared" si="8"/>
        <v>0.11219315902682919</v>
      </c>
      <c r="AA29" s="23">
        <v>70.579899999999995</v>
      </c>
      <c r="AB29" s="23"/>
      <c r="AC29" s="16" t="e">
        <f>IF(AA29&gt;$AE$1,#REF!-Z29,#REF!)</f>
        <v>#REF!</v>
      </c>
      <c r="AD29" s="2" t="e">
        <f t="shared" si="1"/>
        <v>#REF!</v>
      </c>
    </row>
    <row r="30" spans="1:34" x14ac:dyDescent="0.25">
      <c r="A30" s="1">
        <v>39325</v>
      </c>
      <c r="B30" s="3">
        <v>-2.5834925914800001E-2</v>
      </c>
      <c r="C30" s="2">
        <f t="shared" si="2"/>
        <v>8.3775572991585019</v>
      </c>
      <c r="E30" s="16">
        <f t="shared" si="7"/>
        <v>-2.5834925914800001E-2</v>
      </c>
      <c r="F30" s="2">
        <f t="shared" si="3"/>
        <v>7.024178440154194</v>
      </c>
      <c r="J30" s="1">
        <v>39325</v>
      </c>
      <c r="K30" s="3">
        <v>-2.99441879072E-2</v>
      </c>
      <c r="L30" s="2">
        <f t="shared" si="4"/>
        <v>7.8319666380203996</v>
      </c>
      <c r="N30" s="16">
        <f t="shared" si="6"/>
        <v>-2.99441879072E-2</v>
      </c>
      <c r="O30" s="2">
        <f t="shared" si="5"/>
        <v>6.7953521106850587</v>
      </c>
      <c r="R30" s="17">
        <v>39325</v>
      </c>
      <c r="S30" s="18">
        <v>5296.8130000000001</v>
      </c>
      <c r="T30" s="19">
        <f t="shared" si="0"/>
        <v>5.3617146763534906E-2</v>
      </c>
      <c r="U30" s="18">
        <v>42.313200000000002</v>
      </c>
      <c r="X30" s="20" t="s">
        <v>9</v>
      </c>
      <c r="Y30" s="21">
        <v>4897.6360000000004</v>
      </c>
      <c r="Z30" s="22">
        <f t="shared" si="8"/>
        <v>3.7980364404377784E-2</v>
      </c>
      <c r="AA30" s="23">
        <v>78.696200000000005</v>
      </c>
      <c r="AB30" s="23"/>
      <c r="AC30" s="16" t="e">
        <f>IF(AA30&gt;$AE$1,#REF!-Z30,#REF!)</f>
        <v>#REF!</v>
      </c>
      <c r="AD30" s="2" t="e">
        <f t="shared" si="1"/>
        <v>#REF!</v>
      </c>
    </row>
    <row r="31" spans="1:34" x14ac:dyDescent="0.25">
      <c r="A31" s="1">
        <v>39353</v>
      </c>
      <c r="B31" s="3">
        <v>-0.12496800581500001</v>
      </c>
      <c r="C31" s="2">
        <f t="shared" si="2"/>
        <v>8.1611237269877499</v>
      </c>
      <c r="E31" s="16">
        <f t="shared" si="7"/>
        <v>-0.12496800581500001</v>
      </c>
      <c r="F31" s="2">
        <f t="shared" si="3"/>
        <v>6.8427093105404753</v>
      </c>
      <c r="J31" s="1">
        <v>39353</v>
      </c>
      <c r="K31" s="3">
        <v>-0.13204127381799999</v>
      </c>
      <c r="L31" s="2">
        <f t="shared" si="4"/>
        <v>7.5974447573285957</v>
      </c>
      <c r="N31" s="16">
        <f t="shared" si="6"/>
        <v>-0.13204127381799999</v>
      </c>
      <c r="O31" s="2">
        <f t="shared" si="5"/>
        <v>6.5918708101871175</v>
      </c>
      <c r="R31" s="17">
        <v>39353</v>
      </c>
      <c r="S31" s="18">
        <v>5580.8130000000001</v>
      </c>
      <c r="T31" s="19">
        <f t="shared" si="0"/>
        <v>1.9303639093443792E-2</v>
      </c>
      <c r="U31" s="18">
        <v>45.318300000000001</v>
      </c>
      <c r="X31" s="20" t="s">
        <v>10</v>
      </c>
      <c r="Y31" s="21">
        <v>5083.6499999999996</v>
      </c>
      <c r="Z31" s="22">
        <f t="shared" si="8"/>
        <v>-0.10493779076057551</v>
      </c>
      <c r="AA31" s="23">
        <v>82.194900000000004</v>
      </c>
      <c r="AB31" s="23"/>
      <c r="AC31" s="16" t="e">
        <f>IF(AA31&gt;$AE$1,#REF!-Z31,#REF!)</f>
        <v>#REF!</v>
      </c>
      <c r="AD31" s="2" t="e">
        <f t="shared" si="1"/>
        <v>#REF!</v>
      </c>
    </row>
    <row r="32" spans="1:34" x14ac:dyDescent="0.25">
      <c r="A32" s="1">
        <v>39386</v>
      </c>
      <c r="B32" s="3">
        <v>3.94248545731E-2</v>
      </c>
      <c r="C32" s="2">
        <f t="shared" si="2"/>
        <v>7.1412443696166106</v>
      </c>
      <c r="E32" s="16">
        <f t="shared" si="7"/>
        <v>3.94248545731E-2</v>
      </c>
      <c r="F32" s="2">
        <f t="shared" si="3"/>
        <v>5.9875895736304985</v>
      </c>
      <c r="J32" s="1">
        <v>39386</v>
      </c>
      <c r="K32" s="3">
        <v>8.1447841316399996E-2</v>
      </c>
      <c r="L32" s="2">
        <f t="shared" si="4"/>
        <v>6.5942684738090422</v>
      </c>
      <c r="N32" s="16">
        <f t="shared" si="6"/>
        <v>8.1447841316399996E-2</v>
      </c>
      <c r="O32" s="2">
        <f t="shared" si="5"/>
        <v>5.7214717915663185</v>
      </c>
      <c r="R32" s="17">
        <v>39386</v>
      </c>
      <c r="S32" s="18">
        <v>5688.5429999999997</v>
      </c>
      <c r="T32" s="19">
        <f t="shared" si="0"/>
        <v>-0.16720186522278191</v>
      </c>
      <c r="U32" s="18">
        <v>47.252400000000002</v>
      </c>
      <c r="X32" s="20" t="s">
        <v>11</v>
      </c>
      <c r="Y32" s="21">
        <v>4550.183</v>
      </c>
      <c r="Z32" s="22">
        <f t="shared" si="8"/>
        <v>-9.3897542142810569E-2</v>
      </c>
      <c r="AA32" s="23">
        <v>64.806600000000003</v>
      </c>
      <c r="AB32" s="23"/>
      <c r="AC32" s="16" t="e">
        <f>IF(AA32&gt;$AE$1,#REF!-Z32,#REF!)</f>
        <v>#REF!</v>
      </c>
      <c r="AD32" s="2" t="e">
        <f t="shared" si="1"/>
        <v>#REF!</v>
      </c>
    </row>
    <row r="33" spans="1:30" x14ac:dyDescent="0.25">
      <c r="A33" s="1">
        <v>39416</v>
      </c>
      <c r="B33" s="3">
        <v>0.21564117701499999</v>
      </c>
      <c r="C33" s="2">
        <f t="shared" si="2"/>
        <v>7.4227868903597143</v>
      </c>
      <c r="E33" s="16">
        <f t="shared" si="7"/>
        <v>8.8806629515608054E-2</v>
      </c>
      <c r="F33" s="2">
        <f t="shared" si="3"/>
        <v>6.2236494218142902</v>
      </c>
      <c r="J33" s="1">
        <v>39416</v>
      </c>
      <c r="K33" s="3">
        <v>0.238369972184</v>
      </c>
      <c r="L33" s="2">
        <f t="shared" si="4"/>
        <v>7.1313574060615794</v>
      </c>
      <c r="N33" s="16">
        <f t="shared" si="6"/>
        <v>0.11153542468460806</v>
      </c>
      <c r="O33" s="2">
        <f t="shared" si="5"/>
        <v>6.1874733181420707</v>
      </c>
      <c r="R33" s="17">
        <v>39416</v>
      </c>
      <c r="S33" s="18">
        <v>4737.4080000000004</v>
      </c>
      <c r="T33" s="19">
        <f t="shared" si="0"/>
        <v>0.12683454749939194</v>
      </c>
      <c r="U33" s="18">
        <v>40.167299999999997</v>
      </c>
      <c r="X33" s="20" t="s">
        <v>12</v>
      </c>
      <c r="Y33" s="21">
        <v>4122.9319999999998</v>
      </c>
      <c r="Z33" s="22">
        <f t="shared" si="8"/>
        <v>0.20002051937795731</v>
      </c>
      <c r="AA33" s="23">
        <v>58.886200000000002</v>
      </c>
      <c r="AB33" s="23"/>
      <c r="AC33" s="16" t="e">
        <f>IF(AA33&gt;$AE$1,#REF!-Z33,#REF!)</f>
        <v>#REF!</v>
      </c>
      <c r="AD33" s="2" t="e">
        <f t="shared" si="1"/>
        <v>#REF!</v>
      </c>
    </row>
    <row r="34" spans="1:30" x14ac:dyDescent="0.25">
      <c r="A34" s="1">
        <v>39444</v>
      </c>
      <c r="B34" s="3">
        <v>-0.132415941584</v>
      </c>
      <c r="C34" s="2">
        <f t="shared" si="2"/>
        <v>9.0234453921283944</v>
      </c>
      <c r="D34" s="3">
        <f t="shared" ref="D34" si="9">C34/C22-1</f>
        <v>2.9805972568886983</v>
      </c>
      <c r="E34" s="16">
        <f t="shared" si="7"/>
        <v>2.0608322802164181E-3</v>
      </c>
      <c r="F34" s="2">
        <f t="shared" si="3"/>
        <v>6.7763507502523801</v>
      </c>
      <c r="G34" s="3">
        <f t="shared" ref="G34" si="10">F34/F22-1</f>
        <v>2.5652795945711704</v>
      </c>
      <c r="J34" s="1">
        <v>39444</v>
      </c>
      <c r="K34" s="3">
        <v>-0.135672013472</v>
      </c>
      <c r="L34" s="2">
        <f t="shared" si="4"/>
        <v>8.8312588725786405</v>
      </c>
      <c r="M34" s="3">
        <f t="shared" ref="M34" si="11">L34/L22-1</f>
        <v>3.3296498816769899</v>
      </c>
      <c r="N34" s="16">
        <f t="shared" si="6"/>
        <v>-1.1952396077835881E-3</v>
      </c>
      <c r="O34" s="2">
        <f t="shared" si="5"/>
        <v>6.8775957824057281</v>
      </c>
      <c r="P34" s="3">
        <f t="shared" ref="P34" si="12">O34/O22-1</f>
        <v>2.8862047110832521</v>
      </c>
      <c r="R34" s="17">
        <v>39444</v>
      </c>
      <c r="S34" s="18">
        <v>5338.2749999999996</v>
      </c>
      <c r="T34" s="19">
        <f t="shared" si="0"/>
        <v>-0.13447677386421641</v>
      </c>
      <c r="U34" s="18">
        <v>42.901800000000001</v>
      </c>
      <c r="X34" s="20" t="s">
        <v>13</v>
      </c>
      <c r="Y34" s="21">
        <v>4947.6030000000001</v>
      </c>
      <c r="Z34" s="22">
        <f t="shared" si="8"/>
        <v>-5.743953182985783E-2</v>
      </c>
      <c r="AA34" s="23">
        <v>66.767899999999997</v>
      </c>
      <c r="AB34" s="23"/>
      <c r="AC34" s="16" t="e">
        <f>IF(AA34&gt;$AE$1,#REF!-Z34,#REF!)</f>
        <v>#REF!</v>
      </c>
      <c r="AD34" s="2" t="e">
        <f t="shared" si="1"/>
        <v>#REF!</v>
      </c>
    </row>
    <row r="35" spans="1:30" x14ac:dyDescent="0.25">
      <c r="A35" s="1">
        <v>39478</v>
      </c>
      <c r="B35" s="3">
        <v>0.15016116018100001</v>
      </c>
      <c r="C35" s="2">
        <f t="shared" si="2"/>
        <v>7.8285973741979067</v>
      </c>
      <c r="E35" s="16">
        <f t="shared" si="7"/>
        <v>0.13844161462640403</v>
      </c>
      <c r="F35" s="2">
        <f t="shared" si="3"/>
        <v>6.7903156726205696</v>
      </c>
      <c r="J35" s="1">
        <v>39478</v>
      </c>
      <c r="K35" s="3">
        <v>0.15614302344700001</v>
      </c>
      <c r="L35" s="2">
        <f t="shared" si="4"/>
        <v>7.6331041998434319</v>
      </c>
      <c r="N35" s="16">
        <f t="shared" si="6"/>
        <v>0.14442347789240403</v>
      </c>
      <c r="O35" s="2">
        <f t="shared" si="5"/>
        <v>6.8693754075202715</v>
      </c>
      <c r="R35" s="17">
        <v>39478</v>
      </c>
      <c r="S35" s="18">
        <v>4620.4009999999998</v>
      </c>
      <c r="T35" s="19">
        <f t="shared" si="0"/>
        <v>1.1719545554595978E-2</v>
      </c>
      <c r="U35" s="18">
        <v>33.572000000000003</v>
      </c>
      <c r="X35" s="20" t="s">
        <v>14</v>
      </c>
      <c r="Y35" s="21">
        <v>4663.415</v>
      </c>
      <c r="Z35" s="22">
        <f t="shared" si="8"/>
        <v>8.4530756966729362E-2</v>
      </c>
      <c r="AA35" s="23">
        <v>57.047600000000003</v>
      </c>
      <c r="AB35" s="23"/>
      <c r="AC35" s="16" t="e">
        <f>IF(AA35&gt;$AE$1,#REF!-Z35,#REF!)</f>
        <v>#REF!</v>
      </c>
      <c r="AD35" s="2" t="e">
        <f t="shared" si="1"/>
        <v>#REF!</v>
      </c>
    </row>
    <row r="36" spans="1:30" s="38" customFormat="1" x14ac:dyDescent="0.25">
      <c r="A36" s="6">
        <v>39507</v>
      </c>
      <c r="B36" s="9">
        <v>-0.28396531735199998</v>
      </c>
      <c r="C36" s="7">
        <f t="shared" si="2"/>
        <v>9.0041486384973943</v>
      </c>
      <c r="D36" s="9"/>
      <c r="E36" s="28">
        <f t="shared" si="7"/>
        <v>-9.4851926758252991E-2</v>
      </c>
      <c r="F36" s="7">
        <f t="shared" si="3"/>
        <v>7.7303779381611379</v>
      </c>
      <c r="G36" s="9"/>
      <c r="H36" s="9"/>
      <c r="I36" s="9"/>
      <c r="J36" s="6">
        <v>39507</v>
      </c>
      <c r="K36" s="9">
        <v>-0.28078683215799999</v>
      </c>
      <c r="L36" s="7">
        <f t="shared" si="4"/>
        <v>8.8249601678929785</v>
      </c>
      <c r="M36" s="9"/>
      <c r="N36" s="28">
        <f t="shared" si="6"/>
        <v>-9.1673441564253E-2</v>
      </c>
      <c r="O36" s="7">
        <f t="shared" si="5"/>
        <v>7.8614744948228994</v>
      </c>
      <c r="P36" s="9"/>
      <c r="Q36" s="8"/>
      <c r="R36" s="25">
        <v>39507</v>
      </c>
      <c r="S36" s="26">
        <v>4674.55</v>
      </c>
      <c r="T36" s="27">
        <f t="shared" si="0"/>
        <v>-0.18911339059374699</v>
      </c>
      <c r="U36" s="26">
        <v>33.1661</v>
      </c>
      <c r="V36" s="24"/>
      <c r="W36" s="24"/>
      <c r="X36" s="29" t="s">
        <v>15</v>
      </c>
      <c r="Y36" s="26">
        <v>5057.6170000000002</v>
      </c>
      <c r="Z36" s="34">
        <f t="shared" si="8"/>
        <v>-0.20039457317546983</v>
      </c>
      <c r="AA36" s="35">
        <v>61.894799999999996</v>
      </c>
      <c r="AB36" s="35"/>
      <c r="AC36" s="36" t="e">
        <f>IF(AA36&gt;$AE$1,#REF!-Z36,#REF!)</f>
        <v>#REF!</v>
      </c>
      <c r="AD36" s="37" t="e">
        <f t="shared" si="1"/>
        <v>#REF!</v>
      </c>
    </row>
    <row r="37" spans="1:30" s="38" customFormat="1" x14ac:dyDescent="0.25">
      <c r="A37" s="6">
        <v>39538</v>
      </c>
      <c r="B37" s="9">
        <v>4.0062854193100003E-2</v>
      </c>
      <c r="C37" s="7">
        <f t="shared" si="2"/>
        <v>6.4472827128819024</v>
      </c>
      <c r="D37" s="9"/>
      <c r="E37" s="28">
        <f t="shared" si="7"/>
        <v>-4.4135119087379132E-3</v>
      </c>
      <c r="F37" s="7">
        <f t="shared" si="3"/>
        <v>6.9971366961570629</v>
      </c>
      <c r="G37" s="9"/>
      <c r="H37" s="9"/>
      <c r="I37" s="9"/>
      <c r="J37" s="6">
        <v>39538</v>
      </c>
      <c r="K37" s="9">
        <v>1.2858554502900001E-2</v>
      </c>
      <c r="L37" s="7">
        <f t="shared" si="4"/>
        <v>6.3470275584297768</v>
      </c>
      <c r="M37" s="9"/>
      <c r="N37" s="28">
        <f t="shared" si="6"/>
        <v>-3.1617811598937916E-2</v>
      </c>
      <c r="O37" s="7">
        <f t="shared" si="5"/>
        <v>7.1407860721128866</v>
      </c>
      <c r="P37" s="9"/>
      <c r="Q37" s="8"/>
      <c r="R37" s="25">
        <v>39538</v>
      </c>
      <c r="S37" s="26">
        <v>3790.53</v>
      </c>
      <c r="T37" s="27">
        <f t="shared" si="0"/>
        <v>4.4476366101837916E-2</v>
      </c>
      <c r="U37" s="26">
        <v>25.805099999999999</v>
      </c>
      <c r="V37" s="24"/>
      <c r="W37" s="24"/>
      <c r="X37" s="29" t="s">
        <v>16</v>
      </c>
      <c r="Y37" s="26">
        <v>4044.098</v>
      </c>
      <c r="Z37" s="34">
        <f t="shared" si="8"/>
        <v>-3.4845842014708861E-2</v>
      </c>
      <c r="AA37" s="35">
        <v>47.025500000000001</v>
      </c>
      <c r="AB37" s="35"/>
      <c r="AC37" s="36" t="e">
        <f>IF(AA37&gt;$AE$1,#REF!-Z37,#REF!)</f>
        <v>#REF!</v>
      </c>
      <c r="AD37" s="37" t="e">
        <f t="shared" si="1"/>
        <v>#REF!</v>
      </c>
    </row>
    <row r="38" spans="1:30" s="38" customFormat="1" x14ac:dyDescent="0.25">
      <c r="A38" s="6">
        <v>39568</v>
      </c>
      <c r="B38" s="9">
        <v>-3.0233125994699999E-2</v>
      </c>
      <c r="C38" s="7">
        <f t="shared" si="2"/>
        <v>6.7055792601497846</v>
      </c>
      <c r="D38" s="9"/>
      <c r="E38" s="28">
        <f t="shared" si="7"/>
        <v>5.7611922360754922E-2</v>
      </c>
      <c r="F38" s="7">
        <f t="shared" si="3"/>
        <v>6.9662547500215064</v>
      </c>
      <c r="G38" s="9"/>
      <c r="H38" s="9"/>
      <c r="I38" s="9"/>
      <c r="J38" s="6">
        <v>39568</v>
      </c>
      <c r="K38" s="9">
        <v>-4.1764958470299998E-2</v>
      </c>
      <c r="L38" s="7">
        <f t="shared" si="4"/>
        <v>6.4286411582212546</v>
      </c>
      <c r="M38" s="9"/>
      <c r="N38" s="28">
        <f t="shared" si="6"/>
        <v>4.6080089885154926E-2</v>
      </c>
      <c r="O38" s="7">
        <f t="shared" si="5"/>
        <v>6.9150100434165012</v>
      </c>
      <c r="P38" s="9"/>
      <c r="Q38" s="8"/>
      <c r="R38" s="25">
        <v>39568</v>
      </c>
      <c r="S38" s="26">
        <v>3959.1190000000001</v>
      </c>
      <c r="T38" s="27">
        <f t="shared" si="0"/>
        <v>-8.7845048355454924E-2</v>
      </c>
      <c r="U38" s="26">
        <v>27.602599999999999</v>
      </c>
      <c r="V38" s="24"/>
      <c r="W38" s="24"/>
      <c r="X38" s="29" t="s">
        <v>17</v>
      </c>
      <c r="Y38" s="26">
        <v>3903.1779999999999</v>
      </c>
      <c r="Z38" s="34">
        <f t="shared" si="8"/>
        <v>-3.7801760514124649E-2</v>
      </c>
      <c r="AA38" s="35">
        <v>45.344299999999997</v>
      </c>
      <c r="AB38" s="35"/>
      <c r="AC38" s="36" t="e">
        <f>IF(AA38&gt;$AE$1,#REF!-Z38,#REF!)</f>
        <v>#REF!</v>
      </c>
      <c r="AD38" s="37" t="e">
        <f t="shared" si="1"/>
        <v>#REF!</v>
      </c>
    </row>
    <row r="39" spans="1:30" s="38" customFormat="1" x14ac:dyDescent="0.25">
      <c r="A39" s="6">
        <v>39598</v>
      </c>
      <c r="B39" s="9">
        <v>-0.231248863671</v>
      </c>
      <c r="C39" s="7">
        <f t="shared" si="2"/>
        <v>6.5028486375102288</v>
      </c>
      <c r="D39" s="9"/>
      <c r="E39" s="28">
        <f t="shared" si="7"/>
        <v>-4.3211112916827221E-3</v>
      </c>
      <c r="F39" s="7">
        <f t="shared" si="3"/>
        <v>7.367594077824986</v>
      </c>
      <c r="G39" s="9"/>
      <c r="H39" s="9"/>
      <c r="I39" s="9"/>
      <c r="J39" s="6">
        <v>39598</v>
      </c>
      <c r="K39" s="9">
        <v>-0.22279445287399999</v>
      </c>
      <c r="L39" s="7">
        <f t="shared" si="4"/>
        <v>6.1601492272276825</v>
      </c>
      <c r="M39" s="9"/>
      <c r="N39" s="28">
        <f t="shared" si="6"/>
        <v>4.133299505317295E-3</v>
      </c>
      <c r="O39" s="7">
        <f t="shared" si="5"/>
        <v>7.2336543277738832</v>
      </c>
      <c r="P39" s="9"/>
      <c r="Q39" s="8"/>
      <c r="R39" s="25">
        <v>39598</v>
      </c>
      <c r="S39" s="26">
        <v>3611.33</v>
      </c>
      <c r="T39" s="27">
        <f t="shared" si="0"/>
        <v>-0.22692775237931728</v>
      </c>
      <c r="U39" s="26">
        <v>25.485299999999999</v>
      </c>
      <c r="V39" s="24"/>
      <c r="W39" s="24"/>
      <c r="X39" s="29" t="s">
        <v>18</v>
      </c>
      <c r="Y39" s="26">
        <v>3755.6309999999999</v>
      </c>
      <c r="Z39" s="34">
        <f t="shared" si="8"/>
        <v>-0.25080073095573019</v>
      </c>
      <c r="AA39" s="35">
        <v>43.691800000000001</v>
      </c>
      <c r="AB39" s="35"/>
      <c r="AC39" s="36" t="e">
        <f>IF(AA39&gt;$AE$1,#REF!-Z39,#REF!)</f>
        <v>#REF!</v>
      </c>
      <c r="AD39" s="37" t="e">
        <f t="shared" si="1"/>
        <v>#REF!</v>
      </c>
    </row>
    <row r="40" spans="1:30" s="38" customFormat="1" x14ac:dyDescent="0.25">
      <c r="A40" s="6">
        <v>39629</v>
      </c>
      <c r="B40" s="9">
        <v>0.19150773123000001</v>
      </c>
      <c r="C40" s="7">
        <f t="shared" si="2"/>
        <v>4.9990722794614779</v>
      </c>
      <c r="D40" s="9"/>
      <c r="E40" s="28">
        <f t="shared" si="7"/>
        <v>0.18671121684278494</v>
      </c>
      <c r="F40" s="7">
        <f t="shared" si="3"/>
        <v>7.3357578838627608</v>
      </c>
      <c r="G40" s="9"/>
      <c r="H40" s="9"/>
      <c r="I40" s="9"/>
      <c r="J40" s="6">
        <v>39629</v>
      </c>
      <c r="K40" s="9">
        <v>0.176865390397</v>
      </c>
      <c r="L40" s="7">
        <f t="shared" si="4"/>
        <v>4.7877021505252966</v>
      </c>
      <c r="M40" s="9"/>
      <c r="N40" s="28">
        <f t="shared" si="6"/>
        <v>0.17206887600978493</v>
      </c>
      <c r="O40" s="7">
        <f t="shared" si="5"/>
        <v>7.2635531876285082</v>
      </c>
      <c r="P40" s="9"/>
      <c r="Q40" s="8"/>
      <c r="R40" s="25">
        <v>39629</v>
      </c>
      <c r="S40" s="26">
        <v>2791.819</v>
      </c>
      <c r="T40" s="27">
        <f t="shared" si="0"/>
        <v>4.7965143872150673E-3</v>
      </c>
      <c r="U40" s="26">
        <v>20.031400000000001</v>
      </c>
      <c r="V40" s="24"/>
      <c r="W40" s="24"/>
      <c r="X40" s="29" t="s">
        <v>19</v>
      </c>
      <c r="Y40" s="26">
        <v>2813.7159999999999</v>
      </c>
      <c r="Z40" s="34">
        <f t="shared" si="8"/>
        <v>7.2324641150706123E-2</v>
      </c>
      <c r="AA40" s="35">
        <v>31.083400000000001</v>
      </c>
      <c r="AB40" s="35"/>
      <c r="AC40" s="36" t="e">
        <f>IF(AA40&gt;$AE$1,#REF!-Z40,#REF!)</f>
        <v>#REF!</v>
      </c>
      <c r="AD40" s="37" t="e">
        <f t="shared" si="1"/>
        <v>#REF!</v>
      </c>
    </row>
    <row r="41" spans="1:30" s="38" customFormat="1" x14ac:dyDescent="0.25">
      <c r="A41" s="6">
        <v>39660</v>
      </c>
      <c r="B41" s="9">
        <v>-0.23493141688800001</v>
      </c>
      <c r="C41" s="7">
        <f t="shared" si="2"/>
        <v>5.9564332699559301</v>
      </c>
      <c r="D41" s="9"/>
      <c r="E41" s="28">
        <f t="shared" si="7"/>
        <v>-8.7502169166795429E-2</v>
      </c>
      <c r="F41" s="7">
        <f t="shared" si="3"/>
        <v>8.7054261648228302</v>
      </c>
      <c r="G41" s="9"/>
      <c r="H41" s="9"/>
      <c r="I41" s="9"/>
      <c r="J41" s="6">
        <v>39660</v>
      </c>
      <c r="K41" s="9">
        <v>-0.245970274617</v>
      </c>
      <c r="L41" s="7">
        <f t="shared" si="4"/>
        <v>5.6344809604825095</v>
      </c>
      <c r="M41" s="9"/>
      <c r="N41" s="28">
        <f t="shared" si="6"/>
        <v>-9.8541026895795414E-2</v>
      </c>
      <c r="O41" s="7">
        <f t="shared" si="5"/>
        <v>8.5133846204610375</v>
      </c>
      <c r="P41" s="9"/>
      <c r="Q41" s="8"/>
      <c r="R41" s="25">
        <v>39660</v>
      </c>
      <c r="S41" s="26">
        <v>2805.21</v>
      </c>
      <c r="T41" s="27">
        <f t="shared" si="0"/>
        <v>-0.14742924772120458</v>
      </c>
      <c r="U41" s="26">
        <v>19.764700000000001</v>
      </c>
      <c r="V41" s="24"/>
      <c r="W41" s="24"/>
      <c r="X41" s="29" t="s">
        <v>20</v>
      </c>
      <c r="Y41" s="26">
        <v>3017.2170000000001</v>
      </c>
      <c r="Z41" s="34">
        <f t="shared" si="8"/>
        <v>-0.23533574151279149</v>
      </c>
      <c r="AA41" s="35">
        <v>32.3095</v>
      </c>
      <c r="AB41" s="35"/>
      <c r="AC41" s="36" t="e">
        <f>IF(AA41&gt;$AE$1,#REF!-Z41,#REF!)</f>
        <v>#REF!</v>
      </c>
      <c r="AD41" s="37" t="e">
        <f t="shared" si="1"/>
        <v>#REF!</v>
      </c>
    </row>
    <row r="42" spans="1:30" s="38" customFormat="1" x14ac:dyDescent="0.25">
      <c r="A42" s="6">
        <v>39689</v>
      </c>
      <c r="B42" s="9">
        <v>-0.17043499698299999</v>
      </c>
      <c r="C42" s="7">
        <f t="shared" si="2"/>
        <v>4.5570799622463607</v>
      </c>
      <c r="D42" s="9"/>
      <c r="E42" s="28">
        <f t="shared" si="7"/>
        <v>-0.10855988199913966</v>
      </c>
      <c r="F42" s="7">
        <f t="shared" si="3"/>
        <v>7.9436824918794553</v>
      </c>
      <c r="G42" s="9"/>
      <c r="H42" s="9"/>
      <c r="I42" s="9"/>
      <c r="J42" s="6">
        <v>39689</v>
      </c>
      <c r="K42" s="9">
        <v>-0.15380579720199999</v>
      </c>
      <c r="L42" s="7">
        <f t="shared" si="4"/>
        <v>4.248566131308368</v>
      </c>
      <c r="M42" s="9"/>
      <c r="N42" s="28">
        <f t="shared" si="6"/>
        <v>-9.1930682218139659E-2</v>
      </c>
      <c r="O42" s="7">
        <f t="shared" si="5"/>
        <v>7.6744669576019362</v>
      </c>
      <c r="P42" s="9"/>
      <c r="Q42" s="8"/>
      <c r="R42" s="25">
        <v>39689</v>
      </c>
      <c r="S42" s="26">
        <v>2391.64</v>
      </c>
      <c r="T42" s="27">
        <f t="shared" si="0"/>
        <v>-6.1875114983860335E-2</v>
      </c>
      <c r="U42" s="26">
        <v>17.427700000000002</v>
      </c>
      <c r="V42" s="24"/>
      <c r="W42" s="24"/>
      <c r="X42" s="29" t="s">
        <v>21</v>
      </c>
      <c r="Y42" s="26">
        <v>2307.1579999999999</v>
      </c>
      <c r="Z42" s="34">
        <f t="shared" si="8"/>
        <v>-7.4185209682214967E-2</v>
      </c>
      <c r="AA42" s="35">
        <v>24.633199999999999</v>
      </c>
      <c r="AB42" s="35"/>
      <c r="AC42" s="36" t="e">
        <f>IF(AA42&gt;$AE$1,#REF!-Z42,#REF!)</f>
        <v>#REF!</v>
      </c>
      <c r="AD42" s="37" t="e">
        <f t="shared" si="1"/>
        <v>#REF!</v>
      </c>
    </row>
    <row r="43" spans="1:30" s="38" customFormat="1" x14ac:dyDescent="0.25">
      <c r="A43" s="6">
        <v>39717</v>
      </c>
      <c r="B43" s="9">
        <v>-0.18138116695199999</v>
      </c>
      <c r="C43" s="7">
        <f t="shared" si="2"/>
        <v>3.7803940526296125</v>
      </c>
      <c r="D43" s="9"/>
      <c r="E43" s="28">
        <f t="shared" si="7"/>
        <v>7.712403237213919E-2</v>
      </c>
      <c r="F43" s="7">
        <f t="shared" si="3"/>
        <v>7.0813172579223895</v>
      </c>
      <c r="G43" s="9"/>
      <c r="H43" s="9"/>
      <c r="I43" s="9"/>
      <c r="J43" s="6">
        <v>39717</v>
      </c>
      <c r="K43" s="9">
        <v>-0.21057423112199999</v>
      </c>
      <c r="L43" s="7">
        <f t="shared" si="4"/>
        <v>3.5951120305170678</v>
      </c>
      <c r="M43" s="9"/>
      <c r="N43" s="28">
        <f t="shared" si="6"/>
        <v>4.7930968202139185E-2</v>
      </c>
      <c r="O43" s="7">
        <f t="shared" si="5"/>
        <v>6.9689479745290202</v>
      </c>
      <c r="P43" s="9"/>
      <c r="Q43" s="8"/>
      <c r="R43" s="25">
        <v>39717</v>
      </c>
      <c r="S43" s="26">
        <v>2243.6570000000002</v>
      </c>
      <c r="T43" s="27">
        <f t="shared" si="0"/>
        <v>-0.25850519932413918</v>
      </c>
      <c r="U43" s="26">
        <v>16.521599999999999</v>
      </c>
      <c r="V43" s="24"/>
      <c r="W43" s="24"/>
      <c r="X43" s="29" t="s">
        <v>22</v>
      </c>
      <c r="Y43" s="26">
        <v>2136.0010000000002</v>
      </c>
      <c r="Z43" s="34">
        <f t="shared" si="8"/>
        <v>-0.26871663449595773</v>
      </c>
      <c r="AA43" s="35">
        <v>22.8111</v>
      </c>
      <c r="AB43" s="35"/>
      <c r="AC43" s="36" t="e">
        <f>IF(AA43&gt;$AE$1,#REF!-Z43,#REF!)</f>
        <v>#REF!</v>
      </c>
      <c r="AD43" s="37" t="e">
        <f t="shared" si="1"/>
        <v>#REF!</v>
      </c>
    </row>
    <row r="44" spans="1:30" x14ac:dyDescent="0.25">
      <c r="A44" s="1">
        <v>39752</v>
      </c>
      <c r="B44" s="3">
        <v>0.30973463986499999</v>
      </c>
      <c r="C44" s="2">
        <f t="shared" si="2"/>
        <v>3.0947017678252529</v>
      </c>
      <c r="E44" s="16">
        <f t="shared" si="7"/>
        <v>0.20979595046933025</v>
      </c>
      <c r="F44" s="2">
        <f t="shared" si="3"/>
        <v>7.6274569993597838</v>
      </c>
      <c r="J44" s="1">
        <v>39752</v>
      </c>
      <c r="K44" s="3">
        <v>0.30817054944599998</v>
      </c>
      <c r="L44" s="2">
        <f t="shared" si="4"/>
        <v>2.838074078893484</v>
      </c>
      <c r="N44" s="16">
        <f t="shared" si="6"/>
        <v>0.20823186005033023</v>
      </c>
      <c r="O44" s="2">
        <f t="shared" si="5"/>
        <v>7.302976398298533</v>
      </c>
      <c r="R44" s="17">
        <v>39752</v>
      </c>
      <c r="S44" s="18">
        <v>1663.66</v>
      </c>
      <c r="T44" s="19">
        <f t="shared" si="0"/>
        <v>9.9938689395669744E-2</v>
      </c>
      <c r="U44" s="18">
        <v>12.798400000000001</v>
      </c>
      <c r="X44" s="20" t="s">
        <v>23</v>
      </c>
      <c r="Y44" s="21">
        <v>1562.0219999999999</v>
      </c>
      <c r="Z44" s="22">
        <f t="shared" si="8"/>
        <v>0.17888864561446646</v>
      </c>
      <c r="AA44" s="23">
        <v>17.224399999999999</v>
      </c>
      <c r="AB44" s="23"/>
      <c r="AC44" s="16" t="e">
        <f>IF(AA44&gt;$AE$1,#REF!-Z44,#REF!)</f>
        <v>#REF!</v>
      </c>
      <c r="AD44" s="2" t="e">
        <f t="shared" si="1"/>
        <v>#REF!</v>
      </c>
    </row>
    <row r="45" spans="1:30" x14ac:dyDescent="0.25">
      <c r="A45" s="1">
        <v>39780</v>
      </c>
      <c r="B45" s="3">
        <v>0.171300418698</v>
      </c>
      <c r="C45" s="2">
        <f t="shared" si="2"/>
        <v>4.0532381053721869</v>
      </c>
      <c r="E45" s="16">
        <f t="shared" si="7"/>
        <v>0.17796845518476118</v>
      </c>
      <c r="F45" s="2">
        <f t="shared" si="3"/>
        <v>9.2276665902044162</v>
      </c>
      <c r="J45" s="1">
        <v>39780</v>
      </c>
      <c r="K45" s="3">
        <v>0.18091593019499999</v>
      </c>
      <c r="L45" s="2">
        <f t="shared" si="4"/>
        <v>3.7126849271545388</v>
      </c>
      <c r="N45" s="16">
        <f t="shared" si="6"/>
        <v>0.18758396668176117</v>
      </c>
      <c r="O45" s="2">
        <f t="shared" si="5"/>
        <v>8.8236887576198964</v>
      </c>
      <c r="R45" s="17">
        <v>39780</v>
      </c>
      <c r="S45" s="18">
        <v>1829.924</v>
      </c>
      <c r="T45" s="19">
        <f t="shared" si="0"/>
        <v>-6.6680364867611752E-3</v>
      </c>
      <c r="U45" s="18">
        <v>13.795400000000001</v>
      </c>
      <c r="X45" s="20" t="s">
        <v>24</v>
      </c>
      <c r="Y45" s="21">
        <v>1841.45</v>
      </c>
      <c r="Z45" s="22">
        <f t="shared" si="8"/>
        <v>5.3209698878601074E-2</v>
      </c>
      <c r="AA45" s="23">
        <v>20.2607</v>
      </c>
      <c r="AB45" s="23"/>
      <c r="AC45" s="16" t="e">
        <f>IF(AA45&gt;$AE$1,#REF!-Z45,#REF!)</f>
        <v>#REF!</v>
      </c>
      <c r="AD45" s="2" t="e">
        <f t="shared" si="1"/>
        <v>#REF!</v>
      </c>
    </row>
    <row r="46" spans="1:30" x14ac:dyDescent="0.25">
      <c r="A46" s="1">
        <v>39813</v>
      </c>
      <c r="B46" s="3">
        <v>0.16836021644800001</v>
      </c>
      <c r="C46" s="2">
        <f t="shared" si="2"/>
        <v>4.7475594899051305</v>
      </c>
      <c r="D46" s="3">
        <f t="shared" ref="D46" si="13">C46/C34-1</f>
        <v>-0.47386399722143102</v>
      </c>
      <c r="E46" s="16">
        <f t="shared" si="7"/>
        <v>5.0102309023212194E-2</v>
      </c>
      <c r="F46" s="2">
        <f t="shared" si="3"/>
        <v>10.869900158223128</v>
      </c>
      <c r="G46" s="3">
        <f t="shared" ref="G46" si="14">F46/F34-1</f>
        <v>0.6040934949859682</v>
      </c>
      <c r="J46" s="1">
        <v>39813</v>
      </c>
      <c r="K46" s="3">
        <v>0.18142822404100001</v>
      </c>
      <c r="L46" s="2">
        <f t="shared" si="4"/>
        <v>4.3843687742716586</v>
      </c>
      <c r="M46" s="3">
        <f t="shared" ref="M46" si="15">L46/L34-1</f>
        <v>-0.50353977416682083</v>
      </c>
      <c r="N46" s="16">
        <f t="shared" si="6"/>
        <v>0.18142822404100001</v>
      </c>
      <c r="O46" s="2">
        <f t="shared" si="5"/>
        <v>10.478871295539497</v>
      </c>
      <c r="P46" s="3">
        <f t="shared" ref="P46" si="16">O46/O34-1</f>
        <v>0.52362418889847451</v>
      </c>
      <c r="R46" s="17">
        <v>39813</v>
      </c>
      <c r="S46" s="18">
        <v>1817.722</v>
      </c>
      <c r="T46" s="19">
        <f t="shared" si="0"/>
        <v>0.11825790742478781</v>
      </c>
      <c r="U46" s="18">
        <v>15.831099999999999</v>
      </c>
      <c r="X46" s="20" t="s">
        <v>25</v>
      </c>
      <c r="Y46" s="21">
        <v>1939.433</v>
      </c>
      <c r="Z46" s="22">
        <f t="shared" si="8"/>
        <v>0.15398778921468279</v>
      </c>
      <c r="AA46" s="23">
        <v>35.785800000000002</v>
      </c>
      <c r="AB46" s="23"/>
      <c r="AC46" s="16" t="e">
        <f>IF(AA46&gt;$AE$1,#REF!-Z46,#REF!)</f>
        <v>#REF!</v>
      </c>
      <c r="AD46" s="2" t="e">
        <f t="shared" si="1"/>
        <v>#REF!</v>
      </c>
    </row>
    <row r="47" spans="1:30" x14ac:dyDescent="0.25">
      <c r="A47" s="1">
        <v>39836</v>
      </c>
      <c r="B47" s="3">
        <v>0.126847314307</v>
      </c>
      <c r="C47" s="2">
        <f t="shared" si="2"/>
        <v>5.5468596332253153</v>
      </c>
      <c r="E47" s="16">
        <f t="shared" si="7"/>
        <v>0.126847314307</v>
      </c>
      <c r="F47" s="2">
        <f t="shared" si="3"/>
        <v>11.414507255001887</v>
      </c>
      <c r="J47" s="1">
        <v>39836</v>
      </c>
      <c r="K47" s="3">
        <v>0.13460155022500001</v>
      </c>
      <c r="L47" s="2">
        <f t="shared" si="4"/>
        <v>5.1798170145285809</v>
      </c>
      <c r="N47" s="16">
        <f t="shared" si="6"/>
        <v>0.13460155022500001</v>
      </c>
      <c r="O47" s="2">
        <f t="shared" si="5"/>
        <v>12.38003430464344</v>
      </c>
      <c r="R47" s="17">
        <v>39836</v>
      </c>
      <c r="S47" s="18">
        <v>2032.682</v>
      </c>
      <c r="T47" s="19">
        <f t="shared" si="0"/>
        <v>5.3036825238773178E-2</v>
      </c>
      <c r="U47" s="18">
        <v>17.272099999999998</v>
      </c>
      <c r="X47" s="20" t="s">
        <v>26</v>
      </c>
      <c r="Y47" s="21">
        <v>2238.0819999999999</v>
      </c>
      <c r="Z47" s="22">
        <f t="shared" si="8"/>
        <v>7.9919770589281444E-2</v>
      </c>
      <c r="AA47" s="23">
        <v>39.6723</v>
      </c>
      <c r="AB47" s="23"/>
      <c r="AC47" s="16" t="e">
        <f>IF(AA47&gt;$AE$1,#REF!-Z47,#REF!)</f>
        <v>#REF!</v>
      </c>
      <c r="AD47" s="2" t="e">
        <f t="shared" si="1"/>
        <v>#REF!</v>
      </c>
    </row>
    <row r="48" spans="1:30" x14ac:dyDescent="0.25">
      <c r="A48" s="1">
        <v>39871</v>
      </c>
      <c r="B48" s="3">
        <v>0.27471967086900001</v>
      </c>
      <c r="C48" s="2">
        <f t="shared" si="2"/>
        <v>6.2504638805378567</v>
      </c>
      <c r="E48" s="16">
        <f t="shared" si="7"/>
        <v>0.27471967086900001</v>
      </c>
      <c r="F48" s="2">
        <f t="shared" si="3"/>
        <v>12.862406844436642</v>
      </c>
      <c r="J48" s="1">
        <v>39871</v>
      </c>
      <c r="K48" s="3">
        <v>0.28643799194899999</v>
      </c>
      <c r="L48" s="2">
        <f t="shared" si="4"/>
        <v>5.8770284145659595</v>
      </c>
      <c r="N48" s="16">
        <f t="shared" si="6"/>
        <v>0.28643799194899999</v>
      </c>
      <c r="O48" s="2">
        <f t="shared" si="5"/>
        <v>14.046406113887127</v>
      </c>
      <c r="R48" s="17">
        <v>39871</v>
      </c>
      <c r="S48" s="18">
        <v>2140.489</v>
      </c>
      <c r="T48" s="19">
        <f t="shared" si="0"/>
        <v>0.1715963034614989</v>
      </c>
      <c r="U48" s="18">
        <v>18.045300000000001</v>
      </c>
      <c r="X48" s="20" t="s">
        <v>27</v>
      </c>
      <c r="Y48" s="21">
        <v>2416.9490000000001</v>
      </c>
      <c r="Z48" s="22">
        <f t="shared" si="8"/>
        <v>0.20570520933623343</v>
      </c>
      <c r="AA48" s="23">
        <v>42.813899999999997</v>
      </c>
      <c r="AB48" s="23"/>
      <c r="AC48" s="16" t="e">
        <f>IF(AA48&gt;$AE$1,#REF!-Z48,#REF!)</f>
        <v>#REF!</v>
      </c>
      <c r="AD48" s="2" t="e">
        <f t="shared" si="1"/>
        <v>#REF!</v>
      </c>
    </row>
    <row r="49" spans="1:30" x14ac:dyDescent="0.25">
      <c r="A49" s="1">
        <v>39903</v>
      </c>
      <c r="B49" s="3">
        <v>0.11532188637599999</v>
      </c>
      <c r="C49" s="2">
        <f t="shared" si="2"/>
        <v>7.9675892605777898</v>
      </c>
      <c r="E49" s="16">
        <f t="shared" si="7"/>
        <v>0.11532188637599999</v>
      </c>
      <c r="F49" s="2">
        <f t="shared" si="3"/>
        <v>16.39596301932345</v>
      </c>
      <c r="J49" s="1">
        <v>39903</v>
      </c>
      <c r="K49" s="3">
        <v>0.12969647425</v>
      </c>
      <c r="L49" s="2">
        <f t="shared" si="4"/>
        <v>7.560432632261449</v>
      </c>
      <c r="N49" s="16">
        <f t="shared" si="6"/>
        <v>0.12969647425</v>
      </c>
      <c r="O49" s="2">
        <f t="shared" si="5"/>
        <v>18.069830475249113</v>
      </c>
      <c r="R49" s="17">
        <v>39903</v>
      </c>
      <c r="S49" s="18">
        <v>2507.7890000000002</v>
      </c>
      <c r="T49" s="19">
        <f t="shared" si="0"/>
        <v>4.5911757328866099E-2</v>
      </c>
      <c r="U49" s="18">
        <v>22.225999999999999</v>
      </c>
      <c r="X49" s="20" t="s">
        <v>28</v>
      </c>
      <c r="Y49" s="21">
        <v>2914.1280000000002</v>
      </c>
      <c r="Z49" s="22">
        <f t="shared" si="8"/>
        <v>5.9053342886791496E-2</v>
      </c>
      <c r="AA49" s="23">
        <v>64.921099999999996</v>
      </c>
      <c r="AB49" s="23"/>
      <c r="AC49" s="16" t="e">
        <f>IF(AA49&gt;$AE$1,#REF!-Z49,#REF!)</f>
        <v>#REF!</v>
      </c>
      <c r="AD49" s="2" t="e">
        <f t="shared" si="1"/>
        <v>#REF!</v>
      </c>
    </row>
    <row r="50" spans="1:30" x14ac:dyDescent="0.25">
      <c r="A50" s="1">
        <v>39933</v>
      </c>
      <c r="B50" s="3">
        <v>6.4241351529500001E-2</v>
      </c>
      <c r="C50" s="2">
        <f t="shared" si="2"/>
        <v>8.8864266839767794</v>
      </c>
      <c r="E50" s="16">
        <f t="shared" si="7"/>
        <v>6.4241351529500001E-2</v>
      </c>
      <c r="F50" s="2">
        <f t="shared" si="3"/>
        <v>18.286776403662966</v>
      </c>
      <c r="J50" s="1">
        <v>39933</v>
      </c>
      <c r="K50" s="3">
        <v>7.9266684927399994E-2</v>
      </c>
      <c r="L50" s="2">
        <f t="shared" si="4"/>
        <v>8.5409940884704056</v>
      </c>
      <c r="N50" s="16">
        <f t="shared" si="6"/>
        <v>7.9266684927399994E-2</v>
      </c>
      <c r="O50" s="2">
        <f t="shared" si="5"/>
        <v>20.413423778184125</v>
      </c>
      <c r="R50" s="17">
        <v>39933</v>
      </c>
      <c r="S50" s="18">
        <v>2622.9259999999999</v>
      </c>
      <c r="T50" s="19">
        <f t="shared" si="0"/>
        <v>5.215015597085082E-2</v>
      </c>
      <c r="U50" s="18">
        <v>23.119900000000001</v>
      </c>
      <c r="X50" s="20" t="s">
        <v>29</v>
      </c>
      <c r="Y50" s="21">
        <v>3086.2170000000001</v>
      </c>
      <c r="Z50" s="22">
        <f t="shared" si="8"/>
        <v>6.1736099567852795E-2</v>
      </c>
      <c r="AA50" s="23">
        <v>69.539000000000001</v>
      </c>
      <c r="AB50" s="23"/>
      <c r="AC50" s="16" t="e">
        <f>IF(AA50&gt;$AE$1,#REF!-Z50,#REF!)</f>
        <v>#REF!</v>
      </c>
      <c r="AD50" s="2" t="e">
        <f t="shared" si="1"/>
        <v>#REF!</v>
      </c>
    </row>
    <row r="51" spans="1:30" x14ac:dyDescent="0.25">
      <c r="A51" s="1">
        <v>39960</v>
      </c>
      <c r="B51" s="3">
        <v>0.150729543632</v>
      </c>
      <c r="C51" s="2">
        <f t="shared" si="2"/>
        <v>9.4573027444232594</v>
      </c>
      <c r="E51" s="16">
        <f t="shared" si="7"/>
        <v>0.150729543632</v>
      </c>
      <c r="F51" s="2">
        <f t="shared" si="3"/>
        <v>19.461543634952044</v>
      </c>
      <c r="J51" s="1">
        <v>39960</v>
      </c>
      <c r="K51" s="3">
        <v>0.14543610762</v>
      </c>
      <c r="L51" s="2">
        <f t="shared" si="4"/>
        <v>9.2180103758479746</v>
      </c>
      <c r="N51" s="16">
        <f t="shared" si="6"/>
        <v>0.14543610762</v>
      </c>
      <c r="O51" s="2">
        <f t="shared" si="5"/>
        <v>22.031528209098941</v>
      </c>
      <c r="R51" s="17">
        <v>39960</v>
      </c>
      <c r="S51" s="18">
        <v>2759.712</v>
      </c>
      <c r="T51" s="19">
        <f t="shared" si="0"/>
        <v>0.14739291636228713</v>
      </c>
      <c r="U51" s="18">
        <v>24.506</v>
      </c>
      <c r="X51" s="20" t="s">
        <v>30</v>
      </c>
      <c r="Y51" s="21">
        <v>3276.748</v>
      </c>
      <c r="Z51" s="22">
        <f t="shared" si="8"/>
        <v>5.3563777257207408E-2</v>
      </c>
      <c r="AA51" s="23">
        <v>74.0154</v>
      </c>
      <c r="AB51" s="23"/>
      <c r="AC51" s="16" t="e">
        <f>IF(AA51&gt;$AE$1,#REF!-Z51,#REF!)</f>
        <v>#REF!</v>
      </c>
      <c r="AD51" s="2" t="e">
        <f t="shared" si="1"/>
        <v>#REF!</v>
      </c>
    </row>
    <row r="52" spans="1:30" x14ac:dyDescent="0.25">
      <c r="A52" s="1">
        <v>39994</v>
      </c>
      <c r="B52" s="3">
        <v>0.182795574505</v>
      </c>
      <c r="C52" s="2">
        <f t="shared" si="2"/>
        <v>10.882797671079839</v>
      </c>
      <c r="E52" s="16">
        <f t="shared" si="7"/>
        <v>0.182795574505</v>
      </c>
      <c r="F52" s="2">
        <f t="shared" si="3"/>
        <v>22.394973225422618</v>
      </c>
      <c r="J52" s="1">
        <v>39994</v>
      </c>
      <c r="K52" s="3">
        <v>0.17567826044500001</v>
      </c>
      <c r="L52" s="2">
        <f t="shared" si="4"/>
        <v>10.558641924912077</v>
      </c>
      <c r="N52" s="16">
        <f t="shared" si="6"/>
        <v>0.17567826044500001</v>
      </c>
      <c r="O52" s="2">
        <f t="shared" si="5"/>
        <v>25.235707916750517</v>
      </c>
      <c r="R52" s="17">
        <v>39994</v>
      </c>
      <c r="S52" s="18">
        <v>3166.4740000000002</v>
      </c>
      <c r="T52" s="19">
        <f t="shared" si="0"/>
        <v>0.17942607455485171</v>
      </c>
      <c r="U52" s="18">
        <v>27.593900000000001</v>
      </c>
      <c r="X52" s="20" t="s">
        <v>31</v>
      </c>
      <c r="Y52" s="21">
        <v>3452.2629999999999</v>
      </c>
      <c r="Z52" s="22">
        <f t="shared" si="8"/>
        <v>0.13797355531719338</v>
      </c>
      <c r="AA52" s="23">
        <v>93.313699999999997</v>
      </c>
      <c r="AB52" s="23"/>
      <c r="AC52" s="16" t="e">
        <f>IF(AA52&gt;$AE$1,#REF!-Z52,#REF!)</f>
        <v>#REF!</v>
      </c>
      <c r="AD52" s="2" t="e">
        <f t="shared" si="1"/>
        <v>#REF!</v>
      </c>
    </row>
    <row r="53" spans="1:30" x14ac:dyDescent="0.25">
      <c r="A53" s="1">
        <v>40025</v>
      </c>
      <c r="B53" s="3">
        <v>-0.13548927423500001</v>
      </c>
      <c r="C53" s="2">
        <f t="shared" si="2"/>
        <v>12.872124923586554</v>
      </c>
      <c r="E53" s="16">
        <f t="shared" si="7"/>
        <v>-0.13548927423500001</v>
      </c>
      <c r="F53" s="2">
        <f t="shared" si="3"/>
        <v>26.48867522218784</v>
      </c>
      <c r="J53" s="1">
        <v>40025</v>
      </c>
      <c r="K53" s="3">
        <v>-9.7751520708900003E-2</v>
      </c>
      <c r="L53" s="2">
        <f t="shared" si="4"/>
        <v>12.413565770942277</v>
      </c>
      <c r="N53" s="16">
        <f t="shared" si="6"/>
        <v>-9.7751520708900003E-2</v>
      </c>
      <c r="O53" s="2">
        <f t="shared" si="5"/>
        <v>29.669073184663365</v>
      </c>
      <c r="R53" s="17">
        <v>40025</v>
      </c>
      <c r="S53" s="18">
        <v>3734.6219999999998</v>
      </c>
      <c r="T53" s="19">
        <f t="shared" si="0"/>
        <v>-0.24215328887367982</v>
      </c>
      <c r="U53" s="18">
        <v>32.115200000000002</v>
      </c>
      <c r="X53" s="20" t="s">
        <v>32</v>
      </c>
      <c r="Y53" s="21">
        <v>3928.5839999999998</v>
      </c>
      <c r="Z53" s="22">
        <f t="shared" si="8"/>
        <v>-0.16560343370537578</v>
      </c>
      <c r="AA53" s="23">
        <v>96.540800000000004</v>
      </c>
      <c r="AB53" s="23"/>
      <c r="AC53" s="16" t="e">
        <f>IF(AA53&gt;$AE$1,#REF!-Z53,#REF!)</f>
        <v>#REF!</v>
      </c>
      <c r="AD53" s="2" t="e">
        <f t="shared" si="1"/>
        <v>#REF!</v>
      </c>
    </row>
    <row r="54" spans="1:30" x14ac:dyDescent="0.25">
      <c r="A54" s="1">
        <v>40056</v>
      </c>
      <c r="B54" s="3">
        <v>0.138120700318</v>
      </c>
      <c r="C54" s="2">
        <f t="shared" si="2"/>
        <v>11.128090059827557</v>
      </c>
      <c r="E54" s="16">
        <f t="shared" si="7"/>
        <v>7.6453814002166831E-2</v>
      </c>
      <c r="F54" s="2">
        <f t="shared" si="3"/>
        <v>22.89974384088698</v>
      </c>
      <c r="J54" s="1">
        <v>40056</v>
      </c>
      <c r="K54" s="3">
        <v>0.139224512276</v>
      </c>
      <c r="L54" s="2">
        <f t="shared" si="4"/>
        <v>11.200120839412721</v>
      </c>
      <c r="N54" s="16">
        <f t="shared" si="6"/>
        <v>7.7557625960166826E-2</v>
      </c>
      <c r="O54" s="2">
        <f t="shared" si="5"/>
        <v>26.768876162838872</v>
      </c>
      <c r="R54" s="17">
        <v>40056</v>
      </c>
      <c r="S54" s="18">
        <v>2830.2710000000002</v>
      </c>
      <c r="T54" s="19">
        <f t="shared" si="0"/>
        <v>6.1666886315833169E-2</v>
      </c>
      <c r="U54" s="18">
        <v>24.861599999999999</v>
      </c>
      <c r="X54" s="20" t="s">
        <v>33</v>
      </c>
      <c r="Y54" s="21">
        <v>3277.9969999999998</v>
      </c>
      <c r="Z54" s="22">
        <f t="shared" si="8"/>
        <v>3.7408820081287507E-2</v>
      </c>
      <c r="AA54" s="23">
        <v>80.569000000000003</v>
      </c>
      <c r="AB54" s="23"/>
      <c r="AC54" s="16" t="e">
        <f>IF(AA54&gt;$AE$1,#REF!-Z54,#REF!)</f>
        <v>#REF!</v>
      </c>
      <c r="AD54" s="2" t="e">
        <f t="shared" si="1"/>
        <v>#REF!</v>
      </c>
    </row>
    <row r="55" spans="1:30" x14ac:dyDescent="0.25">
      <c r="A55" s="1">
        <v>40086</v>
      </c>
      <c r="B55" s="3">
        <v>0.11934290169300001</v>
      </c>
      <c r="C55" s="2">
        <f t="shared" si="2"/>
        <v>12.665109652092713</v>
      </c>
      <c r="E55" s="16">
        <f t="shared" si="7"/>
        <v>2.7634121921933277E-2</v>
      </c>
      <c r="F55" s="2">
        <f t="shared" si="3"/>
        <v>24.65051659719542</v>
      </c>
      <c r="J55" s="1">
        <v>40086</v>
      </c>
      <c r="K55" s="3">
        <v>0.112478915212</v>
      </c>
      <c r="L55" s="2">
        <f t="shared" si="4"/>
        <v>12.759452200712222</v>
      </c>
      <c r="N55" s="16">
        <f t="shared" si="6"/>
        <v>2.0770135440933271E-2</v>
      </c>
      <c r="O55" s="2">
        <f t="shared" si="5"/>
        <v>28.845006647650358</v>
      </c>
      <c r="R55" s="17">
        <v>40086</v>
      </c>
      <c r="S55" s="18">
        <v>3004.8049999999998</v>
      </c>
      <c r="T55" s="19">
        <f t="shared" si="0"/>
        <v>9.1708779771066729E-2</v>
      </c>
      <c r="U55" s="18">
        <v>24.636199999999999</v>
      </c>
      <c r="X55" s="20" t="s">
        <v>34</v>
      </c>
      <c r="Y55" s="21">
        <v>3400.623</v>
      </c>
      <c r="Z55" s="22">
        <f t="shared" si="8"/>
        <v>0.12558287113861194</v>
      </c>
      <c r="AA55" s="23">
        <v>74.088499999999996</v>
      </c>
      <c r="AB55" s="23"/>
      <c r="AC55" s="16" t="e">
        <f>IF(AA55&gt;$AE$1,#REF!-Z55,#REF!)</f>
        <v>#REF!</v>
      </c>
      <c r="AD55" s="2" t="e">
        <f t="shared" si="1"/>
        <v>#REF!</v>
      </c>
    </row>
    <row r="56" spans="1:30" x14ac:dyDescent="0.25">
      <c r="A56" s="1">
        <v>40116</v>
      </c>
      <c r="B56" s="3">
        <v>0.194306799068</v>
      </c>
      <c r="C56" s="2">
        <f t="shared" si="2"/>
        <v>14.17660058823348</v>
      </c>
      <c r="E56" s="16">
        <f t="shared" si="7"/>
        <v>0.12379741781489831</v>
      </c>
      <c r="F56" s="2">
        <f t="shared" si="3"/>
        <v>25.331711978280961</v>
      </c>
      <c r="J56" s="1">
        <v>40116</v>
      </c>
      <c r="K56" s="3">
        <v>0.20063048616199999</v>
      </c>
      <c r="L56" s="2">
        <f t="shared" si="4"/>
        <v>14.194621542947699</v>
      </c>
      <c r="N56" s="16">
        <f t="shared" si="6"/>
        <v>0.20063048616199999</v>
      </c>
      <c r="O56" s="2">
        <f t="shared" si="5"/>
        <v>29.444121342516677</v>
      </c>
      <c r="R56" s="17">
        <v>40116</v>
      </c>
      <c r="S56" s="18">
        <v>3280.3719999999998</v>
      </c>
      <c r="T56" s="19">
        <f t="shared" si="0"/>
        <v>7.0509381253101688E-2</v>
      </c>
      <c r="U56" s="18">
        <v>26.4907</v>
      </c>
      <c r="X56" s="20" t="s">
        <v>35</v>
      </c>
      <c r="Y56" s="21">
        <v>3827.683</v>
      </c>
      <c r="Z56" s="22">
        <f t="shared" si="8"/>
        <v>0.15091244494384734</v>
      </c>
      <c r="AA56" s="23">
        <v>83.312899999999999</v>
      </c>
      <c r="AB56" s="23"/>
      <c r="AC56" s="16" t="e">
        <f>IF(AA56&gt;$AE$1,#REF!-Z56,#REF!)</f>
        <v>#REF!</v>
      </c>
      <c r="AD56" s="2" t="e">
        <f t="shared" si="1"/>
        <v>#REF!</v>
      </c>
    </row>
    <row r="57" spans="1:30" x14ac:dyDescent="0.25">
      <c r="A57" s="1">
        <v>40147</v>
      </c>
      <c r="B57" s="3">
        <v>5.6443841488000003E-2</v>
      </c>
      <c r="C57" s="2">
        <f t="shared" si="2"/>
        <v>16.931210470198653</v>
      </c>
      <c r="E57" s="16">
        <f t="shared" si="7"/>
        <v>5.6443841488000003E-2</v>
      </c>
      <c r="F57" s="2">
        <f t="shared" si="3"/>
        <v>28.467712510022874</v>
      </c>
      <c r="J57" s="1">
        <v>40147</v>
      </c>
      <c r="K57" s="3">
        <v>5.4342504238099998E-2</v>
      </c>
      <c r="L57" s="2">
        <f t="shared" si="4"/>
        <v>17.042495363994895</v>
      </c>
      <c r="N57" s="16">
        <f t="shared" si="6"/>
        <v>5.4342504238099998E-2</v>
      </c>
      <c r="O57" s="2">
        <f t="shared" si="5"/>
        <v>35.351509722078724</v>
      </c>
      <c r="R57" s="17">
        <v>40147</v>
      </c>
      <c r="S57" s="18">
        <v>3511.6689999999999</v>
      </c>
      <c r="T57" s="19">
        <f t="shared" si="0"/>
        <v>1.822922376795777E-2</v>
      </c>
      <c r="U57" s="18">
        <v>27.966999999999999</v>
      </c>
      <c r="X57" s="20" t="s">
        <v>36</v>
      </c>
      <c r="Y57" s="21">
        <v>4405.3280000000004</v>
      </c>
      <c r="Z57" s="22">
        <f t="shared" si="8"/>
        <v>1.8143257437357597E-2</v>
      </c>
      <c r="AA57" s="23">
        <v>95.8596</v>
      </c>
      <c r="AB57" s="23"/>
      <c r="AC57" s="16" t="e">
        <f>IF(AA57&gt;$AE$1,#REF!-Z57,#REF!)</f>
        <v>#REF!</v>
      </c>
      <c r="AD57" s="2" t="e">
        <f t="shared" si="1"/>
        <v>#REF!</v>
      </c>
    </row>
    <row r="58" spans="1:30" x14ac:dyDescent="0.25">
      <c r="A58" s="1">
        <v>40178</v>
      </c>
      <c r="B58" s="3">
        <v>-5.84606168982E-2</v>
      </c>
      <c r="C58" s="2">
        <f t="shared" si="2"/>
        <v>17.88687303017851</v>
      </c>
      <c r="D58" s="3">
        <f t="shared" ref="D58" si="17">C58/C46-1</f>
        <v>2.7675932377913055</v>
      </c>
      <c r="E58" s="16">
        <f t="shared" si="7"/>
        <v>-5.84606168982E-2</v>
      </c>
      <c r="F58" s="2">
        <f t="shared" si="3"/>
        <v>30.074539562464558</v>
      </c>
      <c r="G58" s="3">
        <f t="shared" ref="G58" si="18">F58/F46-1</f>
        <v>1.7667723828827473</v>
      </c>
      <c r="J58" s="1">
        <v>40178</v>
      </c>
      <c r="K58" s="3">
        <v>-5.3290124610699999E-2</v>
      </c>
      <c r="L58" s="2">
        <f t="shared" si="4"/>
        <v>17.968627240540588</v>
      </c>
      <c r="M58" s="3">
        <f t="shared" ref="M58" si="19">L58/L46-1</f>
        <v>3.0983384759931782</v>
      </c>
      <c r="N58" s="16">
        <f t="shared" si="6"/>
        <v>-5.3290124610699999E-2</v>
      </c>
      <c r="O58" s="2">
        <f t="shared" si="5"/>
        <v>37.272599288974021</v>
      </c>
      <c r="P58" s="3">
        <f t="shared" ref="P58" si="20">O58/O46-1</f>
        <v>2.5569288177859111</v>
      </c>
      <c r="R58" s="17">
        <v>40178</v>
      </c>
      <c r="S58" s="18">
        <v>3575.6840000000002</v>
      </c>
      <c r="T58" s="19">
        <f t="shared" si="0"/>
        <v>-0.10390431592948368</v>
      </c>
      <c r="U58" s="18">
        <v>23.058599999999998</v>
      </c>
      <c r="X58" s="20" t="s">
        <v>37</v>
      </c>
      <c r="Y58" s="21">
        <v>4485.2550000000001</v>
      </c>
      <c r="Z58" s="22">
        <f t="shared" si="8"/>
        <v>-2.4659913427441643E-2</v>
      </c>
      <c r="AA58" s="23">
        <v>55.278199999999998</v>
      </c>
      <c r="AB58" s="23"/>
      <c r="AC58" s="16" t="e">
        <f>IF(AA58&gt;$AE$1,#REF!-Z58,#REF!)</f>
        <v>#REF!</v>
      </c>
      <c r="AD58" s="2" t="e">
        <f t="shared" si="1"/>
        <v>#REF!</v>
      </c>
    </row>
    <row r="59" spans="1:30" x14ac:dyDescent="0.25">
      <c r="A59" s="1">
        <v>40207</v>
      </c>
      <c r="B59" s="3">
        <v>0.100144203775</v>
      </c>
      <c r="C59" s="2">
        <f t="shared" si="2"/>
        <v>16.841195398454499</v>
      </c>
      <c r="E59" s="16">
        <f t="shared" si="7"/>
        <v>7.5953426487384457E-2</v>
      </c>
      <c r="F59" s="2">
        <f t="shared" si="3"/>
        <v>28.316363426713558</v>
      </c>
      <c r="J59" s="1">
        <v>40207</v>
      </c>
      <c r="K59" s="3">
        <v>9.7247648067099998E-2</v>
      </c>
      <c r="L59" s="2">
        <f t="shared" si="4"/>
        <v>17.011076855808962</v>
      </c>
      <c r="N59" s="16">
        <f t="shared" si="6"/>
        <v>7.3056870779484459E-2</v>
      </c>
      <c r="O59" s="2">
        <f t="shared" si="5"/>
        <v>35.286337828299907</v>
      </c>
      <c r="R59" s="17">
        <v>40207</v>
      </c>
      <c r="S59" s="18">
        <v>3204.1550000000002</v>
      </c>
      <c r="T59" s="19">
        <f t="shared" si="0"/>
        <v>2.4190777287615539E-2</v>
      </c>
      <c r="U59" s="18">
        <v>20.8339</v>
      </c>
      <c r="X59" s="20" t="s">
        <v>38</v>
      </c>
      <c r="Y59" s="21">
        <v>4374.6490000000003</v>
      </c>
      <c r="Z59" s="22">
        <f t="shared" si="8"/>
        <v>5.9438368655405249E-2</v>
      </c>
      <c r="AA59" s="23">
        <v>52.135800000000003</v>
      </c>
      <c r="AB59" s="23"/>
      <c r="AC59" s="16" t="e">
        <f>IF(AA59&gt;$AE$1,#REF!-Z59,#REF!)</f>
        <v>#REF!</v>
      </c>
      <c r="AD59" s="2" t="e">
        <f t="shared" si="1"/>
        <v>#REF!</v>
      </c>
    </row>
    <row r="60" spans="1:30" x14ac:dyDescent="0.25">
      <c r="A60" s="1">
        <v>40235</v>
      </c>
      <c r="B60" s="3">
        <v>0.105806216568</v>
      </c>
      <c r="C60" s="2">
        <f t="shared" si="2"/>
        <v>18.527743502251919</v>
      </c>
      <c r="E60" s="16">
        <f t="shared" si="7"/>
        <v>8.632190585508788E-2</v>
      </c>
      <c r="F60" s="2">
        <f t="shared" si="3"/>
        <v>30.467088254634508</v>
      </c>
      <c r="J60" s="1">
        <v>40235</v>
      </c>
      <c r="K60" s="3">
        <v>4.9368379308100001E-2</v>
      </c>
      <c r="L60" s="2">
        <f t="shared" si="4"/>
        <v>18.665364071125065</v>
      </c>
      <c r="N60" s="16">
        <f t="shared" si="6"/>
        <v>2.9884068595187878E-2</v>
      </c>
      <c r="O60" s="2">
        <f t="shared" si="5"/>
        <v>37.864247251303247</v>
      </c>
      <c r="R60" s="17">
        <v>40235</v>
      </c>
      <c r="S60" s="18">
        <v>3281.6660000000002</v>
      </c>
      <c r="T60" s="19">
        <f t="shared" si="0"/>
        <v>1.9484310712912123E-2</v>
      </c>
      <c r="U60" s="18">
        <v>21.114100000000001</v>
      </c>
      <c r="X60" s="20" t="s">
        <v>39</v>
      </c>
      <c r="Y60" s="21">
        <v>4634.6710000000003</v>
      </c>
      <c r="Z60" s="22">
        <f t="shared" si="8"/>
        <v>2.6212432338778711E-2</v>
      </c>
      <c r="AA60" s="23">
        <v>55.397500000000001</v>
      </c>
      <c r="AB60" s="23"/>
      <c r="AC60" s="16" t="e">
        <f>IF(AA60&gt;$AE$1,#REF!-Z60,#REF!)</f>
        <v>#REF!</v>
      </c>
      <c r="AD60" s="2" t="e">
        <f t="shared" si="1"/>
        <v>#REF!</v>
      </c>
    </row>
    <row r="61" spans="1:30" x14ac:dyDescent="0.25">
      <c r="A61" s="1">
        <v>40268</v>
      </c>
      <c r="B61" s="3">
        <v>-8.2008318756499998E-2</v>
      </c>
      <c r="C61" s="2">
        <f t="shared" si="2"/>
        <v>20.488093943767542</v>
      </c>
      <c r="E61" s="16">
        <f t="shared" si="7"/>
        <v>1.1580543411173205E-3</v>
      </c>
      <c r="F61" s="2">
        <f t="shared" si="3"/>
        <v>33.097065378629722</v>
      </c>
      <c r="J61" s="1">
        <v>40268</v>
      </c>
      <c r="K61" s="3">
        <v>-4.9996949025299997E-2</v>
      </c>
      <c r="L61" s="2">
        <f t="shared" si="4"/>
        <v>19.586842844512148</v>
      </c>
      <c r="N61" s="16">
        <f t="shared" si="6"/>
        <v>-4.9996949025299997E-2</v>
      </c>
      <c r="O61" s="2">
        <f t="shared" si="5"/>
        <v>38.995785013466346</v>
      </c>
      <c r="R61" s="17">
        <v>40268</v>
      </c>
      <c r="S61" s="18">
        <v>3345.607</v>
      </c>
      <c r="T61" s="19">
        <f t="shared" si="0"/>
        <v>-8.3166373097617319E-2</v>
      </c>
      <c r="U61" s="18">
        <v>19.254200000000001</v>
      </c>
      <c r="X61" s="20" t="s">
        <v>40</v>
      </c>
      <c r="Y61" s="21">
        <v>4756.1570000000002</v>
      </c>
      <c r="Z61" s="22">
        <f t="shared" si="8"/>
        <v>-6.6750529892095775E-2</v>
      </c>
      <c r="AA61" s="23">
        <v>49.247500000000002</v>
      </c>
      <c r="AB61" s="23"/>
      <c r="AC61" s="16" t="e">
        <f>IF(AA61&gt;$AE$1,#REF!-Z61,#REF!)</f>
        <v>#REF!</v>
      </c>
      <c r="AD61" s="2" t="e">
        <f t="shared" si="1"/>
        <v>#REF!</v>
      </c>
    </row>
    <row r="62" spans="1:30" x14ac:dyDescent="0.25">
      <c r="A62" s="1">
        <v>40298</v>
      </c>
      <c r="B62" s="3">
        <v>-9.9008171894300001E-2</v>
      </c>
      <c r="C62" s="2">
        <f t="shared" si="2"/>
        <v>18.807899804913937</v>
      </c>
      <c r="E62" s="16">
        <f t="shared" si="7"/>
        <v>-3.1275055895075843E-3</v>
      </c>
      <c r="F62" s="2">
        <f t="shared" si="3"/>
        <v>33.135393578869689</v>
      </c>
      <c r="J62" s="1">
        <v>40298</v>
      </c>
      <c r="K62" s="3">
        <v>-8.3273156846400007E-2</v>
      </c>
      <c r="L62" s="2">
        <f t="shared" si="4"/>
        <v>18.607560461248511</v>
      </c>
      <c r="N62" s="16">
        <f t="shared" si="6"/>
        <v>1.260750945839241E-2</v>
      </c>
      <c r="O62" s="2">
        <f t="shared" si="5"/>
        <v>37.04611473794651</v>
      </c>
      <c r="R62" s="17">
        <v>40298</v>
      </c>
      <c r="S62" s="18">
        <v>3067.3649999999998</v>
      </c>
      <c r="T62" s="19">
        <f t="shared" si="0"/>
        <v>-9.5880666304792417E-2</v>
      </c>
      <c r="U62" s="18">
        <v>17.744499999999999</v>
      </c>
      <c r="X62" s="20" t="s">
        <v>41</v>
      </c>
      <c r="Y62" s="21">
        <v>4438.6809999999996</v>
      </c>
      <c r="Z62" s="22">
        <f t="shared" si="8"/>
        <v>-7.5318996792065038E-2</v>
      </c>
      <c r="AA62" s="23">
        <v>46.113100000000003</v>
      </c>
      <c r="AB62" s="23"/>
      <c r="AC62" s="16" t="e">
        <f>IF(AA62&gt;$AE$1,#REF!-Z62,#REF!)</f>
        <v>#REF!</v>
      </c>
      <c r="AD62" s="2" t="e">
        <f t="shared" si="1"/>
        <v>#REF!</v>
      </c>
    </row>
    <row r="63" spans="1:30" x14ac:dyDescent="0.25">
      <c r="A63" s="1">
        <v>40329</v>
      </c>
      <c r="B63" s="3">
        <v>-6.1427800604900003E-2</v>
      </c>
      <c r="C63" s="2">
        <f t="shared" si="2"/>
        <v>16.945764028058246</v>
      </c>
      <c r="E63" s="16">
        <f t="shared" si="7"/>
        <v>1.4365199989345649E-2</v>
      </c>
      <c r="F63" s="2">
        <f t="shared" si="3"/>
        <v>33.031762450241239</v>
      </c>
      <c r="J63" s="1">
        <v>40329</v>
      </c>
      <c r="K63" s="3">
        <v>-5.6799645894899997E-2</v>
      </c>
      <c r="L63" s="2">
        <f t="shared" si="4"/>
        <v>17.058050160430092</v>
      </c>
      <c r="N63" s="16">
        <f t="shared" si="6"/>
        <v>1.8993354699345655E-2</v>
      </c>
      <c r="O63" s="2">
        <f t="shared" si="5"/>
        <v>37.513173979901858</v>
      </c>
      <c r="R63" s="17">
        <v>40329</v>
      </c>
      <c r="S63" s="18">
        <v>2773.2640000000001</v>
      </c>
      <c r="T63" s="19">
        <f t="shared" si="0"/>
        <v>-7.5793000594245652E-2</v>
      </c>
      <c r="U63" s="18">
        <v>16.100200000000001</v>
      </c>
      <c r="X63" s="20" t="s">
        <v>42</v>
      </c>
      <c r="Y63" s="21">
        <v>4104.3639999999996</v>
      </c>
      <c r="Z63" s="22">
        <f t="shared" si="8"/>
        <v>-0.10717860306736919</v>
      </c>
      <c r="AA63" s="23">
        <v>42.705800000000004</v>
      </c>
      <c r="AB63" s="23"/>
      <c r="AC63" s="16" t="e">
        <f>IF(AA63&gt;$AE$1,#REF!-Z63,#REF!)</f>
        <v>#REF!</v>
      </c>
      <c r="AD63" s="2" t="e">
        <f t="shared" si="1"/>
        <v>#REF!</v>
      </c>
    </row>
    <row r="64" spans="1:30" x14ac:dyDescent="0.25">
      <c r="A64" s="1">
        <v>40359</v>
      </c>
      <c r="B64" s="3">
        <v>0.22106437344099999</v>
      </c>
      <c r="C64" s="2">
        <f t="shared" si="2"/>
        <v>15.904823014244997</v>
      </c>
      <c r="E64" s="16">
        <f t="shared" si="7"/>
        <v>0.10176369105620381</v>
      </c>
      <c r="F64" s="2">
        <f t="shared" si="3"/>
        <v>33.506270323839516</v>
      </c>
      <c r="J64" s="1">
        <v>40359</v>
      </c>
      <c r="K64" s="3">
        <v>0.19713668156899999</v>
      </c>
      <c r="L64" s="2">
        <f t="shared" si="4"/>
        <v>16.08915895166022</v>
      </c>
      <c r="N64" s="16">
        <f t="shared" si="6"/>
        <v>7.7835999184203808E-2</v>
      </c>
      <c r="O64" s="2">
        <f t="shared" si="5"/>
        <v>38.2256749992004</v>
      </c>
      <c r="R64" s="17">
        <v>40359</v>
      </c>
      <c r="S64" s="18">
        <v>2563.0700000000002</v>
      </c>
      <c r="T64" s="19">
        <f t="shared" si="0"/>
        <v>0.11930068238479619</v>
      </c>
      <c r="U64" s="18">
        <v>14.043100000000001</v>
      </c>
      <c r="X64" s="20" t="s">
        <v>43</v>
      </c>
      <c r="Y64" s="21">
        <v>3664.4639999999999</v>
      </c>
      <c r="Z64" s="22">
        <f t="shared" si="8"/>
        <v>0.1437225198555642</v>
      </c>
      <c r="AA64" s="23">
        <v>33.567100000000003</v>
      </c>
      <c r="AB64" s="23"/>
      <c r="AC64" s="16" t="e">
        <f>IF(AA64&gt;$AE$1,#REF!-Z64,#REF!)</f>
        <v>#REF!</v>
      </c>
      <c r="AD64" s="2" t="e">
        <f t="shared" si="1"/>
        <v>#REF!</v>
      </c>
    </row>
    <row r="65" spans="1:30" x14ac:dyDescent="0.25">
      <c r="A65" s="1">
        <v>40389</v>
      </c>
      <c r="B65" s="3">
        <v>5.7174361372799999E-2</v>
      </c>
      <c r="C65" s="2">
        <f t="shared" si="2"/>
        <v>19.420812748579063</v>
      </c>
      <c r="E65" s="16">
        <f t="shared" si="7"/>
        <v>4.5203694421698283E-2</v>
      </c>
      <c r="F65" s="2">
        <f t="shared" si="3"/>
        <v>36.915992065520371</v>
      </c>
      <c r="J65" s="1">
        <v>40389</v>
      </c>
      <c r="K65" s="3">
        <v>7.7859761003900005E-2</v>
      </c>
      <c r="L65" s="2">
        <f t="shared" si="4"/>
        <v>19.260922356626686</v>
      </c>
      <c r="N65" s="16">
        <f t="shared" si="6"/>
        <v>7.7859761003900005E-2</v>
      </c>
      <c r="O65" s="2">
        <f t="shared" si="5"/>
        <v>41.201008607253797</v>
      </c>
      <c r="R65" s="17">
        <v>40389</v>
      </c>
      <c r="S65" s="18">
        <v>2868.846</v>
      </c>
      <c r="T65" s="19">
        <f t="shared" si="0"/>
        <v>1.1970666951101716E-2</v>
      </c>
      <c r="U65" s="18">
        <v>15.3466</v>
      </c>
      <c r="X65" s="20" t="s">
        <v>44</v>
      </c>
      <c r="Y65" s="21">
        <v>4191.13</v>
      </c>
      <c r="Z65" s="22">
        <f t="shared" si="8"/>
        <v>9.5000393688575546E-2</v>
      </c>
      <c r="AA65" s="23">
        <v>38.729799999999997</v>
      </c>
      <c r="AB65" s="23"/>
      <c r="AC65" s="16" t="e">
        <f>IF(AA65&gt;$AE$1,#REF!-Z65,#REF!)</f>
        <v>#REF!</v>
      </c>
      <c r="AD65" s="2" t="e">
        <f t="shared" si="1"/>
        <v>#REF!</v>
      </c>
    </row>
    <row r="66" spans="1:30" x14ac:dyDescent="0.25">
      <c r="A66" s="1">
        <v>40421</v>
      </c>
      <c r="B66" s="3">
        <v>3.1309644390800001E-2</v>
      </c>
      <c r="C66" s="2">
        <f t="shared" si="2"/>
        <v>20.531185314819805</v>
      </c>
      <c r="E66" s="16">
        <f t="shared" si="7"/>
        <v>3.1309644390800001E-2</v>
      </c>
      <c r="F66" s="2">
        <f t="shared" si="3"/>
        <v>38.58473129012399</v>
      </c>
      <c r="J66" s="1">
        <v>40421</v>
      </c>
      <c r="K66" s="3">
        <v>4.3557143737800001E-2</v>
      </c>
      <c r="L66" s="2">
        <f t="shared" si="4"/>
        <v>20.760573168028316</v>
      </c>
      <c r="N66" s="16">
        <f t="shared" si="6"/>
        <v>4.3557143737800001E-2</v>
      </c>
      <c r="O66" s="2">
        <f t="shared" si="5"/>
        <v>44.408909290534204</v>
      </c>
      <c r="R66" s="17">
        <v>40421</v>
      </c>
      <c r="S66" s="18">
        <v>2903.1880000000001</v>
      </c>
      <c r="T66" s="19">
        <f t="shared" si="0"/>
        <v>1.1155323044873322E-2</v>
      </c>
      <c r="U66" s="18">
        <v>15.1492</v>
      </c>
      <c r="X66" s="20" t="s">
        <v>45</v>
      </c>
      <c r="Y66" s="21">
        <v>4589.2889999999998</v>
      </c>
      <c r="Z66" s="22">
        <f t="shared" si="8"/>
        <v>1.5539662026078507E-2</v>
      </c>
      <c r="AA66" s="23">
        <v>42.503300000000003</v>
      </c>
      <c r="AB66" s="23"/>
      <c r="AC66" s="16" t="e">
        <f>IF(AA66&gt;$AE$1,#REF!-Z66,#REF!)</f>
        <v>#REF!</v>
      </c>
      <c r="AD66" s="2" t="e">
        <f t="shared" si="1"/>
        <v>#REF!</v>
      </c>
    </row>
    <row r="67" spans="1:30" x14ac:dyDescent="0.25">
      <c r="A67" s="1">
        <v>40451</v>
      </c>
      <c r="B67" s="3">
        <v>8.8523963486699997E-2</v>
      </c>
      <c r="C67" s="2">
        <f t="shared" si="2"/>
        <v>21.17400942594843</v>
      </c>
      <c r="E67" s="16">
        <f t="shared" si="7"/>
        <v>8.8523963486699997E-2</v>
      </c>
      <c r="F67" s="2">
        <f t="shared" si="3"/>
        <v>39.792805505732346</v>
      </c>
      <c r="J67" s="1">
        <v>40451</v>
      </c>
      <c r="K67" s="3">
        <v>8.12304482952E-2</v>
      </c>
      <c r="L67" s="2">
        <f t="shared" si="4"/>
        <v>21.664844437587238</v>
      </c>
      <c r="N67" s="16">
        <f t="shared" si="6"/>
        <v>8.12304482952E-2</v>
      </c>
      <c r="O67" s="2">
        <f t="shared" si="5"/>
        <v>46.343234535740919</v>
      </c>
      <c r="R67" s="17">
        <v>40451</v>
      </c>
      <c r="S67" s="18">
        <v>2935.5740000000001</v>
      </c>
      <c r="T67" s="19">
        <f t="shared" ref="T67:T125" si="21">S68/S67-1</f>
        <v>0.15138742882993239</v>
      </c>
      <c r="U67" s="18">
        <v>14.3873</v>
      </c>
      <c r="X67" s="20" t="s">
        <v>46</v>
      </c>
      <c r="Y67" s="21">
        <v>4660.6049999999996</v>
      </c>
      <c r="Z67" s="22">
        <f t="shared" si="8"/>
        <v>8.4728699385594936E-2</v>
      </c>
      <c r="AA67" s="23">
        <v>41.863799999999998</v>
      </c>
      <c r="AB67" s="23"/>
      <c r="AC67" s="16" t="e">
        <f>IF(AA67&gt;$AE$1,#REF!-Z67,#REF!)</f>
        <v>#REF!</v>
      </c>
      <c r="AD67" s="2" t="e">
        <f t="shared" ref="AD67:AD123" si="22">AD66*(1+AC67)</f>
        <v>#REF!</v>
      </c>
    </row>
    <row r="68" spans="1:30" x14ac:dyDescent="0.25">
      <c r="A68" s="1">
        <v>40480</v>
      </c>
      <c r="B68" s="3">
        <v>4.5620959678599998E-2</v>
      </c>
      <c r="C68" s="2">
        <f t="shared" ref="C68:C126" si="23">C67*(1+B67)</f>
        <v>23.048416663238132</v>
      </c>
      <c r="E68" s="16">
        <f t="shared" si="7"/>
        <v>4.5620959678599998E-2</v>
      </c>
      <c r="F68" s="2">
        <f t="shared" ref="F68:F126" si="24">F67*(1+E67)</f>
        <v>43.315422367355154</v>
      </c>
      <c r="J68" s="1">
        <v>40480</v>
      </c>
      <c r="K68" s="3">
        <v>4.2494030030300001E-2</v>
      </c>
      <c r="L68" s="2">
        <f t="shared" ref="L68:L126" si="25">L67*(1+K67)</f>
        <v>23.424689463498218</v>
      </c>
      <c r="N68" s="16">
        <f t="shared" si="6"/>
        <v>4.2494030030300001E-2</v>
      </c>
      <c r="O68" s="2">
        <f t="shared" ref="O68:O126" si="26">O67*(1+N67)</f>
        <v>50.107716252528746</v>
      </c>
      <c r="R68" s="17">
        <v>40480</v>
      </c>
      <c r="S68" s="18">
        <v>3379.9830000000002</v>
      </c>
      <c r="T68" s="19">
        <f t="shared" si="21"/>
        <v>-7.1893261001608644E-2</v>
      </c>
      <c r="U68" s="18">
        <v>16.3888</v>
      </c>
      <c r="X68" s="20" t="s">
        <v>47</v>
      </c>
      <c r="Y68" s="21">
        <v>5055.4920000000002</v>
      </c>
      <c r="Z68" s="22">
        <f t="shared" si="8"/>
        <v>1.0955016841090799E-2</v>
      </c>
      <c r="AA68" s="23">
        <v>45.372300000000003</v>
      </c>
      <c r="AB68" s="23"/>
      <c r="AC68" s="16" t="e">
        <f>IF(AA68&gt;$AE$1,#REF!-Z68,#REF!)</f>
        <v>#REF!</v>
      </c>
      <c r="AD68" s="2" t="e">
        <f t="shared" si="22"/>
        <v>#REF!</v>
      </c>
    </row>
    <row r="69" spans="1:30" x14ac:dyDescent="0.25">
      <c r="A69" s="1">
        <v>40512</v>
      </c>
      <c r="B69" s="3">
        <v>1.5352518311200001E-2</v>
      </c>
      <c r="C69" s="2">
        <f t="shared" si="23"/>
        <v>24.099907550487291</v>
      </c>
      <c r="E69" s="16">
        <f t="shared" si="7"/>
        <v>1.5352518311200001E-2</v>
      </c>
      <c r="F69" s="2">
        <f t="shared" si="24"/>
        <v>45.291513504637791</v>
      </c>
      <c r="J69" s="1">
        <v>40512</v>
      </c>
      <c r="K69" s="3">
        <v>-1.0471078468E-2</v>
      </c>
      <c r="L69" s="2">
        <f t="shared" si="25"/>
        <v>24.420098921010563</v>
      </c>
      <c r="N69" s="16">
        <f t="shared" ref="N69:N125" si="27">IF(T67+T68&lt;0,K69-T69,K69)</f>
        <v>-1.0471078468E-2</v>
      </c>
      <c r="O69" s="2">
        <f t="shared" si="26"/>
        <v>52.236995051713457</v>
      </c>
      <c r="R69" s="17">
        <v>40512</v>
      </c>
      <c r="S69" s="18">
        <v>3136.9850000000001</v>
      </c>
      <c r="T69" s="19">
        <f t="shared" si="21"/>
        <v>-2.7810142541325744E-3</v>
      </c>
      <c r="U69" s="18">
        <v>15.4064</v>
      </c>
      <c r="X69" s="20" t="s">
        <v>48</v>
      </c>
      <c r="Y69" s="21">
        <v>5110.875</v>
      </c>
      <c r="Z69" s="22">
        <f t="shared" si="8"/>
        <v>-3.4076161127008515E-2</v>
      </c>
      <c r="AA69" s="23">
        <v>45.877499999999998</v>
      </c>
      <c r="AB69" s="23"/>
      <c r="AC69" s="16" t="e">
        <f>IF(AA69&gt;$AE$1,#REF!-Z69,#REF!)</f>
        <v>#REF!</v>
      </c>
      <c r="AD69" s="2" t="e">
        <f t="shared" si="22"/>
        <v>#REF!</v>
      </c>
    </row>
    <row r="70" spans="1:30" x14ac:dyDescent="0.25">
      <c r="A70" s="1">
        <v>40543</v>
      </c>
      <c r="B70" s="3">
        <v>-7.1073121838099995E-2</v>
      </c>
      <c r="C70" s="2">
        <f t="shared" si="23"/>
        <v>24.469901822454375</v>
      </c>
      <c r="D70" s="3">
        <f t="shared" ref="D70" si="28">C70/C58-1</f>
        <v>0.36803687157442555</v>
      </c>
      <c r="E70" s="16">
        <f t="shared" ref="E70:E125" si="29">IF(OR(T68+T69&lt;0, T67+T68+T69&lt;0),B70-T70,B70)</f>
        <v>-5.4529425516085861E-2</v>
      </c>
      <c r="F70" s="2">
        <f t="shared" si="24"/>
        <v>45.986852295059705</v>
      </c>
      <c r="G70" s="3">
        <f t="shared" ref="G70" si="30">F70/F58-1</f>
        <v>0.5290958054252306</v>
      </c>
      <c r="J70" s="1">
        <v>40543</v>
      </c>
      <c r="K70" s="3">
        <v>-5.4289372083100002E-2</v>
      </c>
      <c r="L70" s="2">
        <f t="shared" si="25"/>
        <v>24.164394149012338</v>
      </c>
      <c r="M70" s="3">
        <f t="shared" ref="M70" si="31">L70/L58-1</f>
        <v>0.34481025320025216</v>
      </c>
      <c r="N70" s="16">
        <f t="shared" si="27"/>
        <v>-3.7745675761085867E-2</v>
      </c>
      <c r="O70" s="2">
        <f t="shared" si="26"/>
        <v>51.690017377594437</v>
      </c>
      <c r="P70" s="3">
        <f t="shared" ref="P70" si="32">O70/O58-1</f>
        <v>0.38681010618128187</v>
      </c>
      <c r="R70" s="17">
        <v>40543</v>
      </c>
      <c r="S70" s="18">
        <v>3128.261</v>
      </c>
      <c r="T70" s="19">
        <f t="shared" si="21"/>
        <v>-1.6543696322014134E-2</v>
      </c>
      <c r="U70" s="18">
        <v>14.1805</v>
      </c>
      <c r="X70" s="20" t="s">
        <v>49</v>
      </c>
      <c r="Y70" s="21">
        <v>4936.7160000000003</v>
      </c>
      <c r="Z70" s="22">
        <f t="shared" si="8"/>
        <v>-6.600663274938251E-2</v>
      </c>
      <c r="AA70" s="23">
        <v>41.200800000000001</v>
      </c>
      <c r="AB70" s="23"/>
      <c r="AC70" s="16" t="e">
        <f>IF(AA70&gt;$AE$1,#REF!-Z70,#REF!)</f>
        <v>#REF!</v>
      </c>
      <c r="AD70" s="2" t="e">
        <f t="shared" si="22"/>
        <v>#REF!</v>
      </c>
    </row>
    <row r="71" spans="1:30" x14ac:dyDescent="0.25">
      <c r="A71" s="1">
        <v>40574</v>
      </c>
      <c r="B71" s="3">
        <v>7.7633498256700004E-2</v>
      </c>
      <c r="C71" s="2">
        <f t="shared" si="23"/>
        <v>22.730749508860729</v>
      </c>
      <c r="E71" s="16">
        <f t="shared" si="29"/>
        <v>2.4634773728761147E-2</v>
      </c>
      <c r="F71" s="2">
        <f t="shared" si="24"/>
        <v>43.479215658117006</v>
      </c>
      <c r="J71" s="1">
        <v>40574</v>
      </c>
      <c r="K71" s="3">
        <v>8.9997394059300004E-2</v>
      </c>
      <c r="L71" s="2">
        <f t="shared" si="25"/>
        <v>22.852524363893924</v>
      </c>
      <c r="N71" s="16">
        <f t="shared" si="27"/>
        <v>3.6998669531361147E-2</v>
      </c>
      <c r="O71" s="2">
        <f t="shared" si="26"/>
        <v>49.73894274157486</v>
      </c>
      <c r="R71" s="17">
        <v>40574</v>
      </c>
      <c r="S71" s="18">
        <v>3076.5079999999998</v>
      </c>
      <c r="T71" s="19">
        <f t="shared" si="21"/>
        <v>5.2998724527938856E-2</v>
      </c>
      <c r="U71" s="18">
        <v>14.478300000000001</v>
      </c>
      <c r="X71" s="20" t="s">
        <v>50</v>
      </c>
      <c r="Y71" s="21">
        <v>4610.8599999999997</v>
      </c>
      <c r="Z71" s="22">
        <f t="shared" si="8"/>
        <v>0.10504504582659201</v>
      </c>
      <c r="AA71" s="23">
        <v>37.703000000000003</v>
      </c>
      <c r="AB71" s="23"/>
      <c r="AC71" s="16" t="e">
        <f>IF(AA71&gt;$AE$1,#REF!-Z71,#REF!)</f>
        <v>#REF!</v>
      </c>
      <c r="AD71" s="2" t="e">
        <f t="shared" si="22"/>
        <v>#REF!</v>
      </c>
    </row>
    <row r="72" spans="1:30" x14ac:dyDescent="0.25">
      <c r="A72" s="1">
        <v>40602</v>
      </c>
      <c r="B72" s="3">
        <v>-2.30615910849E-2</v>
      </c>
      <c r="C72" s="2">
        <f t="shared" si="23"/>
        <v>24.495417111230353</v>
      </c>
      <c r="E72" s="16">
        <f t="shared" si="29"/>
        <v>-2.30615910849E-2</v>
      </c>
      <c r="F72" s="2">
        <f t="shared" si="24"/>
        <v>44.550316297758727</v>
      </c>
      <c r="J72" s="1">
        <v>40602</v>
      </c>
      <c r="K72" s="3">
        <v>2.1737511550400001E-2</v>
      </c>
      <c r="L72" s="2">
        <f t="shared" si="25"/>
        <v>24.909192004321039</v>
      </c>
      <c r="N72" s="16">
        <f t="shared" si="27"/>
        <v>2.1737511550400001E-2</v>
      </c>
      <c r="O72" s="2">
        <f t="shared" si="26"/>
        <v>51.579217446909681</v>
      </c>
      <c r="R72" s="17">
        <v>40602</v>
      </c>
      <c r="S72" s="18">
        <v>3239.5590000000002</v>
      </c>
      <c r="T72" s="19">
        <f t="shared" si="21"/>
        <v>-5.0225972115340856E-3</v>
      </c>
      <c r="U72" s="18">
        <v>14.933999999999999</v>
      </c>
      <c r="X72" s="20" t="s">
        <v>51</v>
      </c>
      <c r="Y72" s="21">
        <v>5095.2079999999996</v>
      </c>
      <c r="Z72" s="22">
        <f t="shared" si="8"/>
        <v>-1.8606894949136442E-2</v>
      </c>
      <c r="AA72" s="23">
        <v>41.704099999999997</v>
      </c>
      <c r="AB72" s="23"/>
      <c r="AC72" s="16" t="e">
        <f>IF(AA72&gt;$AE$1,#REF!-Z72,#REF!)</f>
        <v>#REF!</v>
      </c>
      <c r="AD72" s="2" t="e">
        <f t="shared" si="22"/>
        <v>#REF!</v>
      </c>
    </row>
    <row r="73" spans="1:30" x14ac:dyDescent="0.25">
      <c r="A73" s="1">
        <v>40633</v>
      </c>
      <c r="B73" s="3">
        <v>-8.4677963323899999E-2</v>
      </c>
      <c r="C73" s="2">
        <f t="shared" si="23"/>
        <v>23.930513818357095</v>
      </c>
      <c r="E73" s="16">
        <f t="shared" si="29"/>
        <v>-8.4677963323899999E-2</v>
      </c>
      <c r="F73" s="2">
        <f t="shared" si="24"/>
        <v>43.522915120596856</v>
      </c>
      <c r="J73" s="1">
        <v>40633</v>
      </c>
      <c r="K73" s="3">
        <v>-6.7656762085699998E-2</v>
      </c>
      <c r="L73" s="2">
        <f t="shared" si="25"/>
        <v>25.450655853226095</v>
      </c>
      <c r="N73" s="16">
        <f t="shared" si="27"/>
        <v>-6.7656762085699998E-2</v>
      </c>
      <c r="O73" s="2">
        <f t="shared" si="26"/>
        <v>52.700421281922466</v>
      </c>
      <c r="R73" s="17">
        <v>40633</v>
      </c>
      <c r="S73" s="18">
        <v>3223.288</v>
      </c>
      <c r="T73" s="19">
        <f t="shared" si="21"/>
        <v>-9.4825532189490858E-3</v>
      </c>
      <c r="U73" s="18">
        <v>14.267099999999999</v>
      </c>
      <c r="X73" s="20" t="s">
        <v>52</v>
      </c>
      <c r="Y73" s="21">
        <v>5000.402</v>
      </c>
      <c r="Z73" s="22">
        <f t="shared" si="8"/>
        <v>-3.2704570552527588E-2</v>
      </c>
      <c r="AA73" s="23">
        <v>39.090800000000002</v>
      </c>
      <c r="AB73" s="23"/>
      <c r="AC73" s="16" t="e">
        <f>IF(AA73&gt;$AE$1,#REF!-Z73,#REF!)</f>
        <v>#REF!</v>
      </c>
      <c r="AD73" s="2" t="e">
        <f t="shared" si="22"/>
        <v>#REF!</v>
      </c>
    </row>
    <row r="74" spans="1:30" x14ac:dyDescent="0.25">
      <c r="A74" s="1">
        <v>40662</v>
      </c>
      <c r="B74" s="3">
        <v>-6.2397159073000003E-2</v>
      </c>
      <c r="C74" s="2">
        <f t="shared" si="23"/>
        <v>21.904126646924173</v>
      </c>
      <c r="E74" s="16">
        <f t="shared" si="29"/>
        <v>-2.5213101503092916E-3</v>
      </c>
      <c r="F74" s="2">
        <f t="shared" si="24"/>
        <v>39.837483310265746</v>
      </c>
      <c r="J74" s="1">
        <v>40662</v>
      </c>
      <c r="K74" s="3">
        <v>-6.1214463097000002E-2</v>
      </c>
      <c r="L74" s="2">
        <f t="shared" si="25"/>
        <v>23.728746885239349</v>
      </c>
      <c r="N74" s="16">
        <f t="shared" si="27"/>
        <v>-1.3386141743092911E-3</v>
      </c>
      <c r="O74" s="2">
        <f t="shared" si="26"/>
        <v>49.134881417435274</v>
      </c>
      <c r="R74" s="17">
        <v>40662</v>
      </c>
      <c r="S74" s="18">
        <v>3192.723</v>
      </c>
      <c r="T74" s="19">
        <f t="shared" si="21"/>
        <v>-5.9875848922690711E-2</v>
      </c>
      <c r="U74" s="18">
        <v>14.262700000000001</v>
      </c>
      <c r="X74" s="20" t="s">
        <v>53</v>
      </c>
      <c r="Y74" s="21">
        <v>4836.866</v>
      </c>
      <c r="Z74" s="22">
        <f t="shared" si="8"/>
        <v>-8.1166193150688931E-2</v>
      </c>
      <c r="AA74" s="23">
        <v>37.9208</v>
      </c>
      <c r="AB74" s="23"/>
      <c r="AC74" s="16" t="e">
        <f>IF(AA74&gt;$AE$1,#REF!-Z74,#REF!)</f>
        <v>#REF!</v>
      </c>
      <c r="AD74" s="2" t="e">
        <f t="shared" si="22"/>
        <v>#REF!</v>
      </c>
    </row>
    <row r="75" spans="1:30" x14ac:dyDescent="0.25">
      <c r="A75" s="1">
        <v>40694</v>
      </c>
      <c r="B75" s="3">
        <v>2.08455917102E-2</v>
      </c>
      <c r="C75" s="2">
        <f t="shared" si="23"/>
        <v>20.537371372180907</v>
      </c>
      <c r="E75" s="16">
        <f t="shared" si="29"/>
        <v>6.6752747146150912E-3</v>
      </c>
      <c r="F75" s="2">
        <f t="shared" si="24"/>
        <v>39.737040659232797</v>
      </c>
      <c r="J75" s="1">
        <v>40694</v>
      </c>
      <c r="K75" s="3">
        <v>2.5416660277999999E-2</v>
      </c>
      <c r="L75" s="2">
        <f t="shared" si="25"/>
        <v>22.276204384694811</v>
      </c>
      <c r="N75" s="16">
        <f t="shared" si="27"/>
        <v>1.124634328241509E-2</v>
      </c>
      <c r="O75" s="2">
        <f t="shared" si="26"/>
        <v>49.069108768716887</v>
      </c>
      <c r="R75" s="17">
        <v>40694</v>
      </c>
      <c r="S75" s="18">
        <v>3001.556</v>
      </c>
      <c r="T75" s="19">
        <f t="shared" si="21"/>
        <v>1.4170316995584908E-2</v>
      </c>
      <c r="U75" s="18">
        <v>13.521000000000001</v>
      </c>
      <c r="X75" s="20" t="s">
        <v>54</v>
      </c>
      <c r="Y75" s="21">
        <v>4444.2759999999998</v>
      </c>
      <c r="Z75" s="22">
        <f t="shared" si="8"/>
        <v>3.0388751733690818E-2</v>
      </c>
      <c r="AA75" s="23">
        <v>34.897199999999998</v>
      </c>
      <c r="AB75" s="23"/>
      <c r="AC75" s="16" t="e">
        <f>IF(AA75&gt;$AE$1,#REF!-Z75,#REF!)</f>
        <v>#REF!</v>
      </c>
      <c r="AD75" s="2" t="e">
        <f t="shared" si="22"/>
        <v>#REF!</v>
      </c>
    </row>
    <row r="76" spans="1:30" x14ac:dyDescent="0.25">
      <c r="A76" s="1">
        <v>40724</v>
      </c>
      <c r="B76" s="3">
        <v>5.9908686496000001E-2</v>
      </c>
      <c r="C76" s="2">
        <f t="shared" si="23"/>
        <v>20.965485030606139</v>
      </c>
      <c r="E76" s="16">
        <f t="shared" si="29"/>
        <v>8.356436804801759E-2</v>
      </c>
      <c r="F76" s="2">
        <f t="shared" si="24"/>
        <v>40.002296321979003</v>
      </c>
      <c r="J76" s="1">
        <v>40724</v>
      </c>
      <c r="K76" s="3">
        <v>4.9446677901399998E-2</v>
      </c>
      <c r="L76" s="2">
        <f t="shared" si="25"/>
        <v>22.842391103823893</v>
      </c>
      <c r="N76" s="16">
        <f t="shared" si="27"/>
        <v>7.3102359453417587E-2</v>
      </c>
      <c r="O76" s="2">
        <f t="shared" si="26"/>
        <v>49.620956810492039</v>
      </c>
      <c r="R76" s="17">
        <v>40724</v>
      </c>
      <c r="S76" s="18">
        <v>3044.0889999999999</v>
      </c>
      <c r="T76" s="19">
        <f t="shared" si="21"/>
        <v>-2.3655681552017582E-2</v>
      </c>
      <c r="U76" s="18">
        <v>12.8788</v>
      </c>
      <c r="X76" s="20" t="s">
        <v>55</v>
      </c>
      <c r="Y76" s="21">
        <v>4579.3320000000003</v>
      </c>
      <c r="Z76" s="22">
        <f t="shared" si="8"/>
        <v>1.0697630134700731E-2</v>
      </c>
      <c r="AA76" s="23">
        <v>34.161499999999997</v>
      </c>
      <c r="AB76" s="23"/>
      <c r="AC76" s="16" t="e">
        <f>IF(AA76&gt;$AE$1,#REF!-Z76,#REF!)</f>
        <v>#REF!</v>
      </c>
      <c r="AD76" s="2" t="e">
        <f t="shared" si="22"/>
        <v>#REF!</v>
      </c>
    </row>
    <row r="77" spans="1:30" x14ac:dyDescent="0.25">
      <c r="A77" s="1">
        <v>40753</v>
      </c>
      <c r="B77" s="3">
        <v>3.87489347858E-2</v>
      </c>
      <c r="C77" s="2">
        <f t="shared" si="23"/>
        <v>22.221499700541301</v>
      </c>
      <c r="E77" s="16">
        <f t="shared" si="29"/>
        <v>8.0908985040184289E-2</v>
      </c>
      <c r="F77" s="2">
        <f t="shared" si="24"/>
        <v>43.345062934594715</v>
      </c>
      <c r="J77" s="1">
        <v>40753</v>
      </c>
      <c r="K77" s="3">
        <v>1.2970672430800001E-2</v>
      </c>
      <c r="L77" s="2">
        <f t="shared" si="25"/>
        <v>23.971871459232478</v>
      </c>
      <c r="N77" s="16">
        <f t="shared" si="27"/>
        <v>5.5130722685184298E-2</v>
      </c>
      <c r="O77" s="2">
        <f t="shared" si="26"/>
        <v>53.248365831675144</v>
      </c>
      <c r="R77" s="17">
        <v>40753</v>
      </c>
      <c r="S77" s="18">
        <v>2972.0790000000002</v>
      </c>
      <c r="T77" s="19">
        <f t="shared" si="21"/>
        <v>-4.2160050254384296E-2</v>
      </c>
      <c r="U77" s="18">
        <v>12.725300000000001</v>
      </c>
      <c r="X77" s="20" t="s">
        <v>56</v>
      </c>
      <c r="Y77" s="21">
        <v>4628.32</v>
      </c>
      <c r="Z77" s="22">
        <f t="shared" si="8"/>
        <v>-4.2733000311128047E-2</v>
      </c>
      <c r="AA77" s="23">
        <v>33.837000000000003</v>
      </c>
      <c r="AB77" s="23"/>
      <c r="AC77" s="16" t="e">
        <f>IF(AA77&gt;$AE$1,#REF!-Z77,#REF!)</f>
        <v>#REF!</v>
      </c>
      <c r="AD77" s="2" t="e">
        <f t="shared" si="22"/>
        <v>#REF!</v>
      </c>
    </row>
    <row r="78" spans="1:30" x14ac:dyDescent="0.25">
      <c r="A78" s="1">
        <v>40786</v>
      </c>
      <c r="B78" s="3">
        <v>-6.8892028255400001E-2</v>
      </c>
      <c r="C78" s="2">
        <f t="shared" si="23"/>
        <v>23.082559143280253</v>
      </c>
      <c r="E78" s="16">
        <f t="shared" si="29"/>
        <v>2.4345023061598553E-2</v>
      </c>
      <c r="F78" s="2">
        <f t="shared" si="24"/>
        <v>46.852067983135683</v>
      </c>
      <c r="J78" s="1">
        <v>40786</v>
      </c>
      <c r="K78" s="3">
        <v>-7.6501151538600001E-2</v>
      </c>
      <c r="L78" s="2">
        <f t="shared" si="25"/>
        <v>24.282802751483427</v>
      </c>
      <c r="N78" s="16">
        <f t="shared" si="27"/>
        <v>1.6735899778398552E-2</v>
      </c>
      <c r="O78" s="2">
        <f t="shared" si="26"/>
        <v>56.183986721780471</v>
      </c>
      <c r="R78" s="17">
        <v>40786</v>
      </c>
      <c r="S78" s="18">
        <v>2846.7759999999998</v>
      </c>
      <c r="T78" s="19">
        <f t="shared" si="21"/>
        <v>-9.3237051316998554E-2</v>
      </c>
      <c r="U78" s="18">
        <v>12.1591</v>
      </c>
      <c r="X78" s="20" t="s">
        <v>57</v>
      </c>
      <c r="Y78" s="21">
        <v>4430.5379999999996</v>
      </c>
      <c r="Z78" s="22">
        <f t="shared" si="8"/>
        <v>-0.12948991747729049</v>
      </c>
      <c r="AA78" s="23">
        <v>32.448300000000003</v>
      </c>
      <c r="AB78" s="23"/>
      <c r="AC78" s="16" t="e">
        <f>IF(AA78&gt;$AE$1,#REF!-Z78,#REF!)</f>
        <v>#REF!</v>
      </c>
      <c r="AD78" s="2" t="e">
        <f t="shared" si="22"/>
        <v>#REF!</v>
      </c>
    </row>
    <row r="79" spans="1:30" x14ac:dyDescent="0.25">
      <c r="A79" s="1">
        <v>40816</v>
      </c>
      <c r="B79" s="3">
        <v>7.0277642120200004E-2</v>
      </c>
      <c r="C79" s="2">
        <f t="shared" si="23"/>
        <v>21.492354826574449</v>
      </c>
      <c r="E79" s="16">
        <f t="shared" si="29"/>
        <v>2.6131766568986817E-2</v>
      </c>
      <c r="F79" s="2">
        <f t="shared" si="24"/>
        <v>47.992682658668699</v>
      </c>
      <c r="J79" s="1">
        <v>40816</v>
      </c>
      <c r="K79" s="3">
        <v>5.17155392347E-2</v>
      </c>
      <c r="L79" s="2">
        <f t="shared" si="25"/>
        <v>22.425140378410259</v>
      </c>
      <c r="N79" s="16">
        <f t="shared" si="27"/>
        <v>7.5696636834868131E-3</v>
      </c>
      <c r="O79" s="2">
        <f t="shared" si="26"/>
        <v>57.124276292707066</v>
      </c>
      <c r="R79" s="17">
        <v>40816</v>
      </c>
      <c r="S79" s="18">
        <v>2581.3510000000001</v>
      </c>
      <c r="T79" s="19">
        <f t="shared" si="21"/>
        <v>4.4145875551213187E-2</v>
      </c>
      <c r="U79" s="18">
        <v>10.960800000000001</v>
      </c>
      <c r="X79" s="20" t="s">
        <v>58</v>
      </c>
      <c r="Y79" s="21">
        <v>3856.828</v>
      </c>
      <c r="Z79" s="22">
        <f t="shared" si="8"/>
        <v>3.6956275986380543E-2</v>
      </c>
      <c r="AA79" s="23">
        <v>28.0733</v>
      </c>
      <c r="AB79" s="23"/>
      <c r="AC79" s="16" t="e">
        <f>IF(AA79&gt;$AE$1,#REF!-Z79,#REF!)</f>
        <v>#REF!</v>
      </c>
      <c r="AD79" s="2" t="e">
        <f t="shared" si="22"/>
        <v>#REF!</v>
      </c>
    </row>
    <row r="80" spans="1:30" x14ac:dyDescent="0.25">
      <c r="A80" s="1">
        <v>40847</v>
      </c>
      <c r="B80" s="3">
        <v>1.5450976320799999E-2</v>
      </c>
      <c r="C80" s="2">
        <f t="shared" si="23"/>
        <v>23.002786847396802</v>
      </c>
      <c r="E80" s="16">
        <f t="shared" si="29"/>
        <v>7.9928603544711707E-2</v>
      </c>
      <c r="F80" s="2">
        <f t="shared" si="24"/>
        <v>49.246816238924495</v>
      </c>
      <c r="J80" s="1">
        <v>40847</v>
      </c>
      <c r="K80" s="3">
        <v>9.6022235378299993E-3</v>
      </c>
      <c r="L80" s="2">
        <f t="shared" si="25"/>
        <v>23.58486860549359</v>
      </c>
      <c r="N80" s="16">
        <f t="shared" si="27"/>
        <v>7.40798507617417E-2</v>
      </c>
      <c r="O80" s="2">
        <f t="shared" si="26"/>
        <v>57.556687852405432</v>
      </c>
      <c r="R80" s="17">
        <v>40847</v>
      </c>
      <c r="S80" s="18">
        <v>2695.3069999999998</v>
      </c>
      <c r="T80" s="19">
        <f t="shared" si="21"/>
        <v>-6.4477627223911704E-2</v>
      </c>
      <c r="U80" s="18">
        <v>11.501099999999999</v>
      </c>
      <c r="X80" s="20" t="s">
        <v>59</v>
      </c>
      <c r="Y80" s="21">
        <v>3999.3620000000001</v>
      </c>
      <c r="Z80" s="22">
        <f t="shared" si="8"/>
        <v>-4.4862155513804472E-2</v>
      </c>
      <c r="AA80" s="23">
        <v>29.211300000000001</v>
      </c>
      <c r="AB80" s="23"/>
      <c r="AC80" s="16" t="e">
        <f>IF(AA80&gt;$AE$1,#REF!-Z80,#REF!)</f>
        <v>#REF!</v>
      </c>
      <c r="AD80" s="2" t="e">
        <f t="shared" si="22"/>
        <v>#REF!</v>
      </c>
    </row>
    <row r="81" spans="1:30" x14ac:dyDescent="0.25">
      <c r="A81" s="1">
        <v>40877</v>
      </c>
      <c r="B81" s="3">
        <v>-0.189678763523</v>
      </c>
      <c r="C81" s="2">
        <f t="shared" si="23"/>
        <v>23.358202362288338</v>
      </c>
      <c r="E81" s="16">
        <f t="shared" si="29"/>
        <v>-0.11996763690096263</v>
      </c>
      <c r="F81" s="2">
        <f t="shared" si="24"/>
        <v>53.183045489924766</v>
      </c>
      <c r="J81" s="1">
        <v>40877</v>
      </c>
      <c r="K81" s="3">
        <v>-0.20806305650199999</v>
      </c>
      <c r="L81" s="2">
        <f t="shared" si="25"/>
        <v>23.811335785953887</v>
      </c>
      <c r="N81" s="16">
        <f t="shared" si="27"/>
        <v>-0.13835192987996262</v>
      </c>
      <c r="O81" s="2">
        <f t="shared" si="26"/>
        <v>61.82047869885178</v>
      </c>
      <c r="R81" s="17">
        <v>40877</v>
      </c>
      <c r="S81" s="18">
        <v>2521.52</v>
      </c>
      <c r="T81" s="19">
        <f t="shared" si="21"/>
        <v>-6.9711126622037378E-2</v>
      </c>
      <c r="U81" s="18">
        <v>10.898199999999999</v>
      </c>
      <c r="X81" s="20" t="s">
        <v>60</v>
      </c>
      <c r="Y81" s="21">
        <v>3819.942</v>
      </c>
      <c r="Z81" s="22">
        <f t="shared" si="8"/>
        <v>-0.14481031387387555</v>
      </c>
      <c r="AA81" s="23">
        <v>27.906600000000001</v>
      </c>
      <c r="AB81" s="23"/>
      <c r="AC81" s="16" t="e">
        <f>IF(AA81&gt;$AE$1,#REF!-Z81,#REF!)</f>
        <v>#REF!</v>
      </c>
      <c r="AD81" s="2" t="e">
        <f t="shared" si="22"/>
        <v>#REF!</v>
      </c>
    </row>
    <row r="82" spans="1:30" x14ac:dyDescent="0.25">
      <c r="A82" s="1">
        <v>40907</v>
      </c>
      <c r="B82" s="3">
        <v>-1.5829029818299999E-2</v>
      </c>
      <c r="C82" s="2">
        <f t="shared" si="23"/>
        <v>18.927647420089471</v>
      </c>
      <c r="D82" s="3">
        <f t="shared" ref="D82" si="33">C82/C70-1</f>
        <v>-0.22649271102833568</v>
      </c>
      <c r="E82" s="16">
        <f t="shared" si="29"/>
        <v>-6.6353767832966509E-2</v>
      </c>
      <c r="F82" s="2">
        <f t="shared" si="24"/>
        <v>46.802801199302095</v>
      </c>
      <c r="G82" s="3">
        <f t="shared" ref="G82" si="34">F82/F70-1</f>
        <v>1.7743090981898968E-2</v>
      </c>
      <c r="J82" s="1">
        <v>40907</v>
      </c>
      <c r="K82" s="3">
        <v>-2.0285198467700001E-2</v>
      </c>
      <c r="L82" s="2">
        <f t="shared" si="25"/>
        <v>18.857076482932868</v>
      </c>
      <c r="M82" s="3">
        <f t="shared" ref="M82" si="35">L82/L70-1</f>
        <v>-0.21963379811433814</v>
      </c>
      <c r="N82" s="16">
        <f t="shared" si="27"/>
        <v>-7.0809936482366498E-2</v>
      </c>
      <c r="O82" s="2">
        <f t="shared" si="26"/>
        <v>53.26749616476252</v>
      </c>
      <c r="P82" s="3">
        <f t="shared" ref="P82" si="36">O82/O70-1</f>
        <v>3.0518054881750967E-2</v>
      </c>
      <c r="R82" s="17">
        <v>40907</v>
      </c>
      <c r="S82" s="18">
        <v>2345.7420000000002</v>
      </c>
      <c r="T82" s="19">
        <f t="shared" si="21"/>
        <v>5.0524738014666504E-2</v>
      </c>
      <c r="U82" s="18">
        <v>10.408899999999999</v>
      </c>
      <c r="X82" s="20" t="s">
        <v>61</v>
      </c>
      <c r="Y82" s="21">
        <v>3266.7750000000001</v>
      </c>
      <c r="Z82" s="22">
        <f t="shared" si="8"/>
        <v>8.4851267687551333E-3</v>
      </c>
      <c r="AA82" s="23">
        <v>23.812100000000001</v>
      </c>
      <c r="AB82" s="23"/>
      <c r="AC82" s="16" t="e">
        <f>IF(AA82&gt;$AE$1,#REF!-Z82,#REF!)</f>
        <v>#REF!</v>
      </c>
      <c r="AD82" s="2" t="e">
        <f t="shared" si="22"/>
        <v>#REF!</v>
      </c>
    </row>
    <row r="83" spans="1:30" x14ac:dyDescent="0.25">
      <c r="A83" s="1">
        <v>40939</v>
      </c>
      <c r="B83" s="3">
        <v>0.18705633218000001</v>
      </c>
      <c r="C83" s="2">
        <f t="shared" si="23"/>
        <v>18.628041124686604</v>
      </c>
      <c r="E83" s="16">
        <f t="shared" si="29"/>
        <v>0.11811758383364052</v>
      </c>
      <c r="F83" s="2">
        <f t="shared" si="24"/>
        <v>43.697258994591117</v>
      </c>
      <c r="J83" s="1">
        <v>40939</v>
      </c>
      <c r="K83" s="3">
        <v>0.14503103004599999</v>
      </c>
      <c r="L83" s="2">
        <f t="shared" si="25"/>
        <v>18.474556943955974</v>
      </c>
      <c r="N83" s="16">
        <f t="shared" si="27"/>
        <v>7.6092281699640496E-2</v>
      </c>
      <c r="O83" s="2">
        <f t="shared" si="26"/>
        <v>49.495628144760985</v>
      </c>
      <c r="R83" s="17">
        <v>40939</v>
      </c>
      <c r="S83" s="18">
        <v>2464.2600000000002</v>
      </c>
      <c r="T83" s="19">
        <f t="shared" si="21"/>
        <v>6.8938748346359491E-2</v>
      </c>
      <c r="U83" s="18">
        <v>11.0784</v>
      </c>
      <c r="X83" s="20" t="s">
        <v>62</v>
      </c>
      <c r="Y83" s="21">
        <v>3294.4940000000001</v>
      </c>
      <c r="Z83" s="22">
        <f t="shared" si="8"/>
        <v>0.12191553543579063</v>
      </c>
      <c r="AA83" s="23">
        <v>24.996200000000002</v>
      </c>
      <c r="AB83" s="23"/>
      <c r="AC83" s="16" t="e">
        <f>IF(AA83&gt;$AE$1,#REF!-Z83,#REF!)</f>
        <v>#REF!</v>
      </c>
      <c r="AD83" s="2" t="e">
        <f t="shared" si="22"/>
        <v>#REF!</v>
      </c>
    </row>
    <row r="84" spans="1:30" x14ac:dyDescent="0.25">
      <c r="A84" s="1">
        <v>40968</v>
      </c>
      <c r="B84" s="3">
        <v>-6.8005784360599994E-2</v>
      </c>
      <c r="C84" s="2">
        <f t="shared" si="23"/>
        <v>22.112534173168683</v>
      </c>
      <c r="E84" s="16">
        <f t="shared" si="29"/>
        <v>-6.8005784360599994E-2</v>
      </c>
      <c r="F84" s="2">
        <f t="shared" si="24"/>
        <v>48.858673647185036</v>
      </c>
      <c r="J84" s="1">
        <v>40968</v>
      </c>
      <c r="K84" s="3">
        <v>-3.5336582959400002E-2</v>
      </c>
      <c r="L84" s="2">
        <f t="shared" si="25"/>
        <v>21.153940967181391</v>
      </c>
      <c r="N84" s="16">
        <f t="shared" si="27"/>
        <v>-3.5336582959400002E-2</v>
      </c>
      <c r="O84" s="2">
        <f t="shared" si="26"/>
        <v>53.261863424452798</v>
      </c>
      <c r="R84" s="17">
        <v>40968</v>
      </c>
      <c r="S84" s="18">
        <v>2634.143</v>
      </c>
      <c r="T84" s="19">
        <f t="shared" si="21"/>
        <v>-6.8046419651476842E-2</v>
      </c>
      <c r="U84" s="18">
        <v>11.6332</v>
      </c>
      <c r="X84" s="20" t="s">
        <v>63</v>
      </c>
      <c r="Y84" s="21">
        <v>3696.1439999999998</v>
      </c>
      <c r="Z84" s="22">
        <f t="shared" si="8"/>
        <v>-7.5561991091256067E-2</v>
      </c>
      <c r="AA84" s="23">
        <v>28.008400000000002</v>
      </c>
      <c r="AB84" s="23"/>
      <c r="AC84" s="16" t="e">
        <f>IF(AA84&gt;$AE$1,#REF!-Z84,#REF!)</f>
        <v>#REF!</v>
      </c>
      <c r="AD84" s="2" t="e">
        <f t="shared" si="22"/>
        <v>#REF!</v>
      </c>
    </row>
    <row r="85" spans="1:30" x14ac:dyDescent="0.25">
      <c r="A85" s="1">
        <v>40998</v>
      </c>
      <c r="B85" s="3">
        <v>3.20272640879E-3</v>
      </c>
      <c r="C85" s="2">
        <f t="shared" si="23"/>
        <v>20.608753942521776</v>
      </c>
      <c r="E85" s="16">
        <f t="shared" si="29"/>
        <v>3.20272640879E-3</v>
      </c>
      <c r="F85" s="2">
        <f t="shared" si="24"/>
        <v>45.53600122298964</v>
      </c>
      <c r="J85" s="1">
        <v>40998</v>
      </c>
      <c r="K85" s="3">
        <v>-4.8851699512600004E-3</v>
      </c>
      <c r="L85" s="2">
        <f t="shared" si="25"/>
        <v>20.406432977276335</v>
      </c>
      <c r="N85" s="16">
        <f t="shared" si="27"/>
        <v>-4.8851699512600004E-3</v>
      </c>
      <c r="O85" s="2">
        <f t="shared" si="26"/>
        <v>51.379771168982387</v>
      </c>
      <c r="R85" s="17">
        <v>40998</v>
      </c>
      <c r="S85" s="18">
        <v>2454.8989999999999</v>
      </c>
      <c r="T85" s="19">
        <f t="shared" si="21"/>
        <v>6.9761729504961512E-2</v>
      </c>
      <c r="U85" s="18">
        <v>10.924200000000001</v>
      </c>
      <c r="X85" s="20" t="s">
        <v>64</v>
      </c>
      <c r="Y85" s="21">
        <v>3416.8560000000002</v>
      </c>
      <c r="Z85" s="22">
        <f t="shared" si="8"/>
        <v>7.251754244252602E-2</v>
      </c>
      <c r="AA85" s="23">
        <v>26.003599999999999</v>
      </c>
      <c r="AB85" s="23"/>
      <c r="AC85" s="16" t="e">
        <f>IF(AA85&gt;$AE$1,#REF!-Z85,#REF!)</f>
        <v>#REF!</v>
      </c>
      <c r="AD85" s="2" t="e">
        <f t="shared" si="22"/>
        <v>#REF!</v>
      </c>
    </row>
    <row r="86" spans="1:30" x14ac:dyDescent="0.25">
      <c r="A86" s="1">
        <v>41026</v>
      </c>
      <c r="B86" s="3">
        <v>3.01343576253E-2</v>
      </c>
      <c r="C86" s="2">
        <f t="shared" si="23"/>
        <v>20.674758143025745</v>
      </c>
      <c r="E86" s="16">
        <f t="shared" si="29"/>
        <v>3.01343576253E-2</v>
      </c>
      <c r="F86" s="2">
        <f t="shared" si="24"/>
        <v>45.681840576657201</v>
      </c>
      <c r="J86" s="1">
        <v>41026</v>
      </c>
      <c r="K86" s="3">
        <v>3.3763928697300001E-2</v>
      </c>
      <c r="L86" s="2">
        <f t="shared" si="25"/>
        <v>20.306744084083345</v>
      </c>
      <c r="N86" s="16">
        <f t="shared" si="27"/>
        <v>3.3763928697300001E-2</v>
      </c>
      <c r="O86" s="2">
        <f t="shared" si="26"/>
        <v>51.12877225476506</v>
      </c>
      <c r="R86" s="17">
        <v>41026</v>
      </c>
      <c r="S86" s="18">
        <v>2626.1570000000002</v>
      </c>
      <c r="T86" s="19">
        <f t="shared" si="21"/>
        <v>2.2409170510369059E-3</v>
      </c>
      <c r="U86" s="18">
        <v>11.390700000000001</v>
      </c>
      <c r="X86" s="20" t="s">
        <v>65</v>
      </c>
      <c r="Y86" s="21">
        <v>3664.6379999999999</v>
      </c>
      <c r="Z86" s="22">
        <f t="shared" si="8"/>
        <v>2.4273884623801839E-2</v>
      </c>
      <c r="AA86" s="23">
        <v>30.4206</v>
      </c>
      <c r="AB86" s="23"/>
      <c r="AC86" s="16" t="e">
        <f>IF(AA86&gt;$AE$1,#REF!-Z86,#REF!)</f>
        <v>#REF!</v>
      </c>
      <c r="AD86" s="2" t="e">
        <f t="shared" si="22"/>
        <v>#REF!</v>
      </c>
    </row>
    <row r="87" spans="1:30" x14ac:dyDescent="0.25">
      <c r="A87" s="1">
        <v>41060</v>
      </c>
      <c r="B87" s="3">
        <v>2.3719128924599999E-3</v>
      </c>
      <c r="C87" s="2">
        <f t="shared" si="23"/>
        <v>21.297778698724265</v>
      </c>
      <c r="E87" s="16">
        <f t="shared" si="29"/>
        <v>2.3719128924599999E-3</v>
      </c>
      <c r="F87" s="2">
        <f t="shared" si="24"/>
        <v>47.058433497576125</v>
      </c>
      <c r="J87" s="1">
        <v>41060</v>
      </c>
      <c r="K87" s="3">
        <v>-1.4701028927100001E-2</v>
      </c>
      <c r="L87" s="2">
        <f t="shared" si="25"/>
        <v>20.992379543412653</v>
      </c>
      <c r="N87" s="16">
        <f t="shared" si="27"/>
        <v>-1.4701028927100001E-2</v>
      </c>
      <c r="O87" s="2">
        <f t="shared" si="26"/>
        <v>52.855080475555432</v>
      </c>
      <c r="R87" s="17">
        <v>41060</v>
      </c>
      <c r="S87" s="18">
        <v>2632.0419999999999</v>
      </c>
      <c r="T87" s="19">
        <f t="shared" si="21"/>
        <v>-6.4752006236982518E-2</v>
      </c>
      <c r="U87" s="18">
        <v>11.209899999999999</v>
      </c>
      <c r="X87" s="20" t="s">
        <v>66</v>
      </c>
      <c r="Y87" s="21">
        <v>3753.5929999999998</v>
      </c>
      <c r="Z87" s="22">
        <f t="shared" ref="Z87:Z125" si="37">(Y88-Y87)/Y87</f>
        <v>-7.5295323707178619E-2</v>
      </c>
      <c r="AA87" s="23">
        <v>31.2135</v>
      </c>
      <c r="AB87" s="23"/>
      <c r="AC87" s="16" t="e">
        <f>IF(AA87&gt;$AE$1,#REF!-Z87,#REF!)</f>
        <v>#REF!</v>
      </c>
      <c r="AD87" s="2" t="e">
        <f t="shared" si="22"/>
        <v>#REF!</v>
      </c>
    </row>
    <row r="88" spans="1:30" x14ac:dyDescent="0.25">
      <c r="A88" s="1">
        <v>41089</v>
      </c>
      <c r="B88" s="3">
        <v>-0.108882917844</v>
      </c>
      <c r="C88" s="2">
        <f t="shared" si="23"/>
        <v>21.34829517460053</v>
      </c>
      <c r="E88" s="16">
        <f t="shared" si="29"/>
        <v>-5.6604167171676323E-2</v>
      </c>
      <c r="F88" s="2">
        <f t="shared" si="24"/>
        <v>47.170052002687996</v>
      </c>
      <c r="J88" s="1">
        <v>41089</v>
      </c>
      <c r="K88" s="3">
        <v>-8.1309863078199998E-2</v>
      </c>
      <c r="L88" s="2">
        <f t="shared" si="25"/>
        <v>20.683769964496282</v>
      </c>
      <c r="N88" s="16">
        <f t="shared" si="27"/>
        <v>-2.9031112405876316E-2</v>
      </c>
      <c r="O88" s="2">
        <f t="shared" si="26"/>
        <v>52.078056408540093</v>
      </c>
      <c r="R88" s="17">
        <v>41089</v>
      </c>
      <c r="S88" s="18">
        <v>2461.6120000000001</v>
      </c>
      <c r="T88" s="19">
        <f t="shared" si="21"/>
        <v>-5.2278750672323682E-2</v>
      </c>
      <c r="U88" s="18">
        <v>10.459899999999999</v>
      </c>
      <c r="X88" s="20" t="s">
        <v>67</v>
      </c>
      <c r="Y88" s="21">
        <v>3470.9650000000001</v>
      </c>
      <c r="Z88" s="22">
        <f t="shared" si="37"/>
        <v>-8.9823147165125586E-2</v>
      </c>
      <c r="AA88" s="23">
        <v>27.655799999999999</v>
      </c>
      <c r="AB88" s="23"/>
      <c r="AC88" s="16" t="e">
        <f>IF(AA88&gt;$AE$1,#REF!-Z88,#REF!)</f>
        <v>#REF!</v>
      </c>
      <c r="AD88" s="2" t="e">
        <f t="shared" si="22"/>
        <v>#REF!</v>
      </c>
    </row>
    <row r="89" spans="1:30" x14ac:dyDescent="0.25">
      <c r="A89" s="1">
        <v>41121</v>
      </c>
      <c r="B89" s="3">
        <v>7.4665078476100002E-2</v>
      </c>
      <c r="C89" s="2">
        <f t="shared" si="23"/>
        <v>19.023830504995036</v>
      </c>
      <c r="E89" s="16">
        <f t="shared" si="29"/>
        <v>0.12955504050654937</v>
      </c>
      <c r="F89" s="2">
        <f t="shared" si="24"/>
        <v>44.500030493631179</v>
      </c>
      <c r="J89" s="1">
        <v>41121</v>
      </c>
      <c r="K89" s="3">
        <v>8.4007731061699994E-2</v>
      </c>
      <c r="L89" s="2">
        <f t="shared" si="25"/>
        <v>19.001975460742102</v>
      </c>
      <c r="N89" s="16">
        <f t="shared" si="27"/>
        <v>0.13889769309214939</v>
      </c>
      <c r="O89" s="2">
        <f t="shared" si="26"/>
        <v>50.566172499064201</v>
      </c>
      <c r="R89" s="17">
        <v>41121</v>
      </c>
      <c r="S89" s="18">
        <v>2332.922</v>
      </c>
      <c r="T89" s="19">
        <f t="shared" si="21"/>
        <v>-5.488996203044938E-2</v>
      </c>
      <c r="U89" s="18">
        <v>10.173999999999999</v>
      </c>
      <c r="X89" s="20" t="s">
        <v>68</v>
      </c>
      <c r="Y89" s="21">
        <v>3159.192</v>
      </c>
      <c r="Z89" s="22">
        <f t="shared" si="37"/>
        <v>-6.2332393852605377E-3</v>
      </c>
      <c r="AA89" s="23">
        <v>27.930299999999999</v>
      </c>
      <c r="AB89" s="23"/>
      <c r="AC89" s="16" t="e">
        <f>IF(AA89&gt;$AE$1,#REF!-Z89,#REF!)</f>
        <v>#REF!</v>
      </c>
      <c r="AD89" s="2" t="e">
        <f t="shared" si="22"/>
        <v>#REF!</v>
      </c>
    </row>
    <row r="90" spans="1:30" x14ac:dyDescent="0.25">
      <c r="A90" s="1">
        <v>41152</v>
      </c>
      <c r="B90" s="3">
        <v>1.0425716493800001E-2</v>
      </c>
      <c r="C90" s="2">
        <f t="shared" si="23"/>
        <v>20.444246302566516</v>
      </c>
      <c r="E90" s="16">
        <f t="shared" si="29"/>
        <v>-2.9593912799200844E-2</v>
      </c>
      <c r="F90" s="2">
        <f t="shared" si="24"/>
        <v>50.265233746776246</v>
      </c>
      <c r="J90" s="1">
        <v>41152</v>
      </c>
      <c r="K90" s="3">
        <v>1.13730757898E-2</v>
      </c>
      <c r="L90" s="2">
        <f t="shared" si="25"/>
        <v>20.598288304889149</v>
      </c>
      <c r="N90" s="16">
        <f t="shared" si="27"/>
        <v>-2.8646553503200847E-2</v>
      </c>
      <c r="O90" s="2">
        <f t="shared" si="26"/>
        <v>57.589697207683912</v>
      </c>
      <c r="R90" s="17">
        <v>41152</v>
      </c>
      <c r="S90" s="18">
        <v>2204.8679999999999</v>
      </c>
      <c r="T90" s="19">
        <f t="shared" si="21"/>
        <v>4.0019629293000847E-2</v>
      </c>
      <c r="U90" s="18">
        <v>9.8320000000000007</v>
      </c>
      <c r="X90" s="20" t="s">
        <v>69</v>
      </c>
      <c r="Y90" s="21">
        <v>3139.5</v>
      </c>
      <c r="Z90" s="22">
        <f t="shared" si="37"/>
        <v>1.9191591017677961E-2</v>
      </c>
      <c r="AA90" s="23">
        <v>27.693300000000001</v>
      </c>
      <c r="AB90" s="23"/>
      <c r="AC90" s="16" t="e">
        <f>IF(AA90&gt;$AE$1,#REF!-Z90,#REF!)</f>
        <v>#REF!</v>
      </c>
      <c r="AD90" s="2" t="e">
        <f t="shared" si="22"/>
        <v>#REF!</v>
      </c>
    </row>
    <row r="91" spans="1:30" x14ac:dyDescent="0.25">
      <c r="A91" s="1">
        <v>41180</v>
      </c>
      <c r="B91" s="3">
        <v>1.07835856491E-3</v>
      </c>
      <c r="C91" s="2">
        <f t="shared" si="23"/>
        <v>20.657392218446493</v>
      </c>
      <c r="E91" s="16">
        <f t="shared" si="29"/>
        <v>1.7774490361695639E-2</v>
      </c>
      <c r="F91" s="2">
        <f t="shared" si="24"/>
        <v>48.777688802442704</v>
      </c>
      <c r="J91" s="1">
        <v>41180</v>
      </c>
      <c r="K91" s="3">
        <v>2.4746945841300001E-2</v>
      </c>
      <c r="L91" s="2">
        <f t="shared" si="25"/>
        <v>20.832554198920807</v>
      </c>
      <c r="N91" s="16">
        <f t="shared" si="27"/>
        <v>4.1443077638085642E-2</v>
      </c>
      <c r="O91" s="2">
        <f t="shared" si="26"/>
        <v>55.939950865390855</v>
      </c>
      <c r="R91" s="17">
        <v>41180</v>
      </c>
      <c r="S91" s="18">
        <v>2293.1060000000002</v>
      </c>
      <c r="T91" s="19">
        <f t="shared" si="21"/>
        <v>-1.669613179678564E-2</v>
      </c>
      <c r="U91" s="18">
        <v>10.0556</v>
      </c>
      <c r="X91" s="20" t="s">
        <v>70</v>
      </c>
      <c r="Y91" s="21">
        <v>3199.752</v>
      </c>
      <c r="Z91" s="22">
        <f t="shared" si="37"/>
        <v>-9.8929542039507268E-3</v>
      </c>
      <c r="AA91" s="23">
        <v>28.246300000000002</v>
      </c>
      <c r="AB91" s="23"/>
      <c r="AC91" s="16" t="e">
        <f>IF(AA91&gt;$AE$1,#REF!-Z91,#REF!)</f>
        <v>#REF!</v>
      </c>
      <c r="AD91" s="2" t="e">
        <f t="shared" si="22"/>
        <v>#REF!</v>
      </c>
    </row>
    <row r="92" spans="1:30" x14ac:dyDescent="0.25">
      <c r="A92" s="1">
        <v>41213</v>
      </c>
      <c r="B92" s="3">
        <v>-0.111933421432</v>
      </c>
      <c r="C92" s="2">
        <f t="shared" si="23"/>
        <v>20.679668294273956</v>
      </c>
      <c r="E92" s="16">
        <f t="shared" si="29"/>
        <v>-6.086105201892042E-2</v>
      </c>
      <c r="F92" s="2">
        <f t="shared" si="24"/>
        <v>49.64468736192751</v>
      </c>
      <c r="J92" s="1">
        <v>41213</v>
      </c>
      <c r="K92" s="3">
        <v>-0.10473718703</v>
      </c>
      <c r="L92" s="2">
        <f t="shared" si="25"/>
        <v>21.348096289417448</v>
      </c>
      <c r="N92" s="16">
        <f t="shared" si="27"/>
        <v>-0.10473718703</v>
      </c>
      <c r="O92" s="2">
        <f t="shared" si="26"/>
        <v>58.258274592175944</v>
      </c>
      <c r="R92" s="17">
        <v>41213</v>
      </c>
      <c r="S92" s="18">
        <v>2254.8200000000002</v>
      </c>
      <c r="T92" s="19">
        <f t="shared" si="21"/>
        <v>-5.1072369413079577E-2</v>
      </c>
      <c r="U92" s="18">
        <v>9.9703999999999997</v>
      </c>
      <c r="X92" s="20" t="s">
        <v>71</v>
      </c>
      <c r="Y92" s="21">
        <v>3168.0970000000002</v>
      </c>
      <c r="Z92" s="22">
        <f t="shared" si="37"/>
        <v>-0.11094136322214894</v>
      </c>
      <c r="AA92" s="23">
        <v>30.7605</v>
      </c>
      <c r="AB92" s="23"/>
      <c r="AC92" s="16" t="e">
        <f>IF(AA92&gt;$AE$1,#REF!-Z92,#REF!)</f>
        <v>#REF!</v>
      </c>
      <c r="AD92" s="2" t="e">
        <f t="shared" si="22"/>
        <v>#REF!</v>
      </c>
    </row>
    <row r="93" spans="1:30" x14ac:dyDescent="0.25">
      <c r="A93" s="1">
        <v>41243</v>
      </c>
      <c r="B93" s="3">
        <v>0.20203771405000001</v>
      </c>
      <c r="C93" s="2">
        <f t="shared" si="23"/>
        <v>18.364922268017018</v>
      </c>
      <c r="E93" s="16">
        <f t="shared" si="29"/>
        <v>2.2901392922494129E-2</v>
      </c>
      <c r="F93" s="2">
        <f t="shared" si="24"/>
        <v>46.623259461930196</v>
      </c>
      <c r="J93" s="1">
        <v>41243</v>
      </c>
      <c r="K93" s="3">
        <v>0.165012612428</v>
      </c>
      <c r="L93" s="2">
        <f t="shared" si="25"/>
        <v>19.112156735618285</v>
      </c>
      <c r="N93" s="16">
        <f t="shared" si="27"/>
        <v>-1.4123708699505882E-2</v>
      </c>
      <c r="O93" s="2">
        <f t="shared" si="26"/>
        <v>52.156466790170114</v>
      </c>
      <c r="R93" s="17">
        <v>41243</v>
      </c>
      <c r="S93" s="18">
        <v>2139.6610000000001</v>
      </c>
      <c r="T93" s="19">
        <f t="shared" si="21"/>
        <v>0.17913632112750588</v>
      </c>
      <c r="U93" s="18">
        <v>9.6507000000000005</v>
      </c>
      <c r="X93" s="20" t="s">
        <v>72</v>
      </c>
      <c r="Y93" s="21">
        <v>2816.6239999999998</v>
      </c>
      <c r="Z93" s="22">
        <f t="shared" si="37"/>
        <v>0.16304483665551397</v>
      </c>
      <c r="AA93" s="23">
        <v>27.391100000000002</v>
      </c>
      <c r="AB93" s="23"/>
      <c r="AC93" s="16" t="e">
        <f>IF(AA93&gt;$AE$1,#REF!-Z93,#REF!)</f>
        <v>#REF!</v>
      </c>
      <c r="AD93" s="2" t="e">
        <f t="shared" si="22"/>
        <v>#REF!</v>
      </c>
    </row>
    <row r="94" spans="1:30" x14ac:dyDescent="0.25">
      <c r="A94" s="1">
        <v>41274</v>
      </c>
      <c r="B94" s="3">
        <v>6.3176682964699998E-2</v>
      </c>
      <c r="C94" s="2">
        <f t="shared" si="23"/>
        <v>22.075329181753119</v>
      </c>
      <c r="D94" s="3">
        <f t="shared" ref="D94" si="38">C94/C82-1</f>
        <v>0.16630073943171375</v>
      </c>
      <c r="E94" s="16">
        <f t="shared" si="29"/>
        <v>6.3176682964699998E-2</v>
      </c>
      <c r="F94" s="2">
        <f t="shared" si="24"/>
        <v>47.69099704619525</v>
      </c>
      <c r="G94" s="3">
        <f t="shared" ref="G94" si="39">F94/F82-1</f>
        <v>1.8977407850246264E-2</v>
      </c>
      <c r="J94" s="1">
        <v>41274</v>
      </c>
      <c r="K94" s="3">
        <v>8.77777109769E-2</v>
      </c>
      <c r="L94" s="2">
        <f t="shared" si="25"/>
        <v>22.265903647696057</v>
      </c>
      <c r="M94" s="3">
        <f t="shared" ref="M94" si="40">L94/L82-1</f>
        <v>0.18077177381384879</v>
      </c>
      <c r="N94" s="16">
        <f t="shared" si="27"/>
        <v>8.77777109769E-2</v>
      </c>
      <c r="O94" s="2">
        <f t="shared" si="26"/>
        <v>51.4198240464303</v>
      </c>
      <c r="P94" s="3">
        <f t="shared" ref="P94" si="41">O94/O82-1</f>
        <v>-3.4686671072677311E-2</v>
      </c>
      <c r="R94" s="17">
        <v>41274</v>
      </c>
      <c r="S94" s="18">
        <v>2522.9520000000002</v>
      </c>
      <c r="T94" s="19">
        <f t="shared" si="21"/>
        <v>6.4975473175866938E-2</v>
      </c>
      <c r="U94" s="18">
        <v>10.8355</v>
      </c>
      <c r="X94" s="20" t="s">
        <v>73</v>
      </c>
      <c r="Y94" s="21">
        <v>3275.86</v>
      </c>
      <c r="Z94" s="22">
        <f t="shared" si="37"/>
        <v>6.2205955077445245E-2</v>
      </c>
      <c r="AA94" s="23">
        <v>32.873199999999997</v>
      </c>
      <c r="AB94" s="23"/>
      <c r="AC94" s="16" t="e">
        <f>IF(AA94&gt;$AE$1,#REF!-Z94,#REF!)</f>
        <v>#REF!</v>
      </c>
      <c r="AD94" s="2" t="e">
        <f t="shared" si="22"/>
        <v>#REF!</v>
      </c>
    </row>
    <row r="95" spans="1:30" x14ac:dyDescent="0.25">
      <c r="A95" s="1">
        <v>41305</v>
      </c>
      <c r="B95" s="3">
        <v>6.24826554907E-2</v>
      </c>
      <c r="C95" s="2">
        <f t="shared" si="23"/>
        <v>23.469975254810127</v>
      </c>
      <c r="E95" s="16">
        <f t="shared" si="29"/>
        <v>6.24826554907E-2</v>
      </c>
      <c r="F95" s="2">
        <f t="shared" si="24"/>
        <v>50.703956046853172</v>
      </c>
      <c r="J95" s="1">
        <v>41305</v>
      </c>
      <c r="K95" s="3">
        <v>4.8549394726300002E-2</v>
      </c>
      <c r="L95" s="2">
        <f t="shared" si="25"/>
        <v>24.220353702723024</v>
      </c>
      <c r="N95" s="16">
        <f t="shared" si="27"/>
        <v>4.8549394726300002E-2</v>
      </c>
      <c r="O95" s="2">
        <f t="shared" si="26"/>
        <v>55.933338500060913</v>
      </c>
      <c r="R95" s="17">
        <v>41305</v>
      </c>
      <c r="S95" s="18">
        <v>2686.8820000000001</v>
      </c>
      <c r="T95" s="19">
        <f t="shared" si="21"/>
        <v>-5.0448810182210924E-3</v>
      </c>
      <c r="U95" s="18">
        <v>11.3322</v>
      </c>
      <c r="X95" s="20" t="s">
        <v>74</v>
      </c>
      <c r="Y95" s="21">
        <v>3479.6379999999999</v>
      </c>
      <c r="Z95" s="22">
        <f t="shared" si="37"/>
        <v>3.6946659393879519E-2</v>
      </c>
      <c r="AA95" s="23">
        <v>31.538599999999999</v>
      </c>
      <c r="AB95" s="23"/>
      <c r="AC95" s="16" t="e">
        <f>IF(AA95&gt;$AE$1,#REF!-Z95,#REF!)</f>
        <v>#REF!</v>
      </c>
      <c r="AD95" s="2" t="e">
        <f t="shared" si="22"/>
        <v>#REF!</v>
      </c>
    </row>
    <row r="96" spans="1:30" x14ac:dyDescent="0.25">
      <c r="A96" s="1">
        <v>41333</v>
      </c>
      <c r="B96" s="3">
        <v>-5.53699774071E-2</v>
      </c>
      <c r="C96" s="2">
        <f t="shared" si="23"/>
        <v>24.936441633031684</v>
      </c>
      <c r="E96" s="16">
        <f t="shared" si="29"/>
        <v>-5.53699774071E-2</v>
      </c>
      <c r="F96" s="2">
        <f t="shared" si="24"/>
        <v>53.872073864544298</v>
      </c>
      <c r="J96" s="1">
        <v>41333</v>
      </c>
      <c r="K96" s="3">
        <v>-3.3735932455500002E-2</v>
      </c>
      <c r="L96" s="2">
        <f t="shared" si="25"/>
        <v>25.396237215047126</v>
      </c>
      <c r="N96" s="16">
        <f t="shared" si="27"/>
        <v>-3.3735932455500002E-2</v>
      </c>
      <c r="O96" s="2">
        <f t="shared" si="26"/>
        <v>58.648868229260124</v>
      </c>
      <c r="R96" s="17">
        <v>41333</v>
      </c>
      <c r="S96" s="18">
        <v>2673.3270000000002</v>
      </c>
      <c r="T96" s="19">
        <f t="shared" si="21"/>
        <v>-6.6674970925741595E-2</v>
      </c>
      <c r="U96" s="18">
        <v>11.1357</v>
      </c>
      <c r="X96" s="20" t="s">
        <v>75</v>
      </c>
      <c r="Y96" s="21">
        <v>3608.1990000000001</v>
      </c>
      <c r="Z96" s="22">
        <f t="shared" si="37"/>
        <v>-4.4596764202861378E-2</v>
      </c>
      <c r="AA96" s="23">
        <v>32.747300000000003</v>
      </c>
      <c r="AB96" s="23"/>
      <c r="AC96" s="16" t="e">
        <f>IF(AA96&gt;$AE$1,#REF!-Z96,#REF!)</f>
        <v>#REF!</v>
      </c>
      <c r="AD96" s="2" t="e">
        <f t="shared" si="22"/>
        <v>#REF!</v>
      </c>
    </row>
    <row r="97" spans="1:30" x14ac:dyDescent="0.25">
      <c r="A97" s="1">
        <v>41362</v>
      </c>
      <c r="B97" s="3">
        <v>-7.4039929746600001E-3</v>
      </c>
      <c r="C97" s="2">
        <f t="shared" si="23"/>
        <v>23.555711423197252</v>
      </c>
      <c r="E97" s="16">
        <f t="shared" si="29"/>
        <v>1.1744468218815352E-2</v>
      </c>
      <c r="F97" s="2">
        <f t="shared" si="24"/>
        <v>50.889178351790854</v>
      </c>
      <c r="J97" s="1">
        <v>41362</v>
      </c>
      <c r="K97" s="3">
        <v>-2.25551729346E-2</v>
      </c>
      <c r="L97" s="2">
        <f t="shared" si="25"/>
        <v>24.539471471736441</v>
      </c>
      <c r="N97" s="16">
        <f t="shared" si="27"/>
        <v>-3.4067117411246475E-3</v>
      </c>
      <c r="O97" s="2">
        <f t="shared" si="26"/>
        <v>56.670293972086284</v>
      </c>
      <c r="R97" s="17">
        <v>41362</v>
      </c>
      <c r="S97" s="18">
        <v>2495.0830000000001</v>
      </c>
      <c r="T97" s="19">
        <f t="shared" si="21"/>
        <v>-1.9148461193475352E-2</v>
      </c>
      <c r="U97" s="18">
        <v>10.503299999999999</v>
      </c>
      <c r="X97" s="20" t="s">
        <v>76</v>
      </c>
      <c r="Y97" s="21">
        <v>3447.2849999999999</v>
      </c>
      <c r="Z97" s="22">
        <f t="shared" si="37"/>
        <v>-2.3067138342202569E-2</v>
      </c>
      <c r="AA97" s="23">
        <v>31.3551</v>
      </c>
      <c r="AB97" s="23"/>
      <c r="AC97" s="16" t="e">
        <f>IF(AA97&gt;$AE$1,#REF!-Z97,#REF!)</f>
        <v>#REF!</v>
      </c>
      <c r="AD97" s="2" t="e">
        <f t="shared" si="22"/>
        <v>#REF!</v>
      </c>
    </row>
    <row r="98" spans="1:30" x14ac:dyDescent="0.25">
      <c r="A98" s="1">
        <v>41390</v>
      </c>
      <c r="B98" s="3">
        <v>0.15287088766699999</v>
      </c>
      <c r="C98" s="2">
        <f t="shared" si="23"/>
        <v>23.381305101306783</v>
      </c>
      <c r="E98" s="16">
        <f t="shared" si="29"/>
        <v>8.7852455153861114E-2</v>
      </c>
      <c r="F98" s="2">
        <f t="shared" si="24"/>
        <v>51.48684468962508</v>
      </c>
      <c r="J98" s="1">
        <v>41390</v>
      </c>
      <c r="K98" s="3">
        <v>0.147472809146</v>
      </c>
      <c r="L98" s="2">
        <f t="shared" si="25"/>
        <v>23.985979448967743</v>
      </c>
      <c r="N98" s="16">
        <f t="shared" si="27"/>
        <v>8.2454376632861121E-2</v>
      </c>
      <c r="O98" s="2">
        <f t="shared" si="26"/>
        <v>56.477234616238597</v>
      </c>
      <c r="R98" s="17">
        <v>41390</v>
      </c>
      <c r="S98" s="18">
        <v>2447.306</v>
      </c>
      <c r="T98" s="19">
        <f t="shared" si="21"/>
        <v>6.501843251313888E-2</v>
      </c>
      <c r="U98" s="18">
        <v>10.035600000000001</v>
      </c>
      <c r="X98" s="20" t="s">
        <v>77</v>
      </c>
      <c r="Y98" s="21">
        <v>3367.7660000000001</v>
      </c>
      <c r="Z98" s="22">
        <f t="shared" si="37"/>
        <v>0.14058340157837562</v>
      </c>
      <c r="AA98" s="23">
        <v>29.78</v>
      </c>
      <c r="AB98" s="23"/>
      <c r="AC98" s="16" t="e">
        <f>IF(AA98&gt;$AE$1,#REF!-Z98,#REF!)</f>
        <v>#REF!</v>
      </c>
      <c r="AD98" s="2" t="e">
        <f t="shared" si="22"/>
        <v>#REF!</v>
      </c>
    </row>
    <row r="99" spans="1:30" x14ac:dyDescent="0.25">
      <c r="A99" s="1">
        <v>41425</v>
      </c>
      <c r="B99" s="3">
        <v>-0.131539831577</v>
      </c>
      <c r="C99" s="2">
        <f t="shared" si="23"/>
        <v>26.955625966956504</v>
      </c>
      <c r="E99" s="16">
        <f t="shared" si="29"/>
        <v>2.4147304754512877E-2</v>
      </c>
      <c r="F99" s="2">
        <f t="shared" si="24"/>
        <v>56.010090403734175</v>
      </c>
      <c r="J99" s="1">
        <v>41425</v>
      </c>
      <c r="K99" s="3">
        <v>-0.12925717098200001</v>
      </c>
      <c r="L99" s="2">
        <f t="shared" si="25"/>
        <v>27.523259218425242</v>
      </c>
      <c r="N99" s="16">
        <f t="shared" si="27"/>
        <v>-0.12925717098200001</v>
      </c>
      <c r="O99" s="2">
        <f t="shared" si="26"/>
        <v>61.134029790468396</v>
      </c>
      <c r="R99" s="17">
        <v>41425</v>
      </c>
      <c r="S99" s="18">
        <v>2606.4259999999999</v>
      </c>
      <c r="T99" s="19">
        <f t="shared" si="21"/>
        <v>-0.15568713633151288</v>
      </c>
      <c r="U99" s="18">
        <v>10.4976</v>
      </c>
      <c r="X99" s="20" t="s">
        <v>78</v>
      </c>
      <c r="Y99" s="21">
        <v>3841.2179999999998</v>
      </c>
      <c r="Z99" s="22">
        <f t="shared" si="37"/>
        <v>-0.15756460580992795</v>
      </c>
      <c r="AA99" s="23">
        <v>34.022199999999998</v>
      </c>
      <c r="AB99" s="23"/>
      <c r="AC99" s="16" t="e">
        <f>IF(AA99&gt;$AE$1,#REF!-Z99,#REF!)</f>
        <v>#REF!</v>
      </c>
      <c r="AD99" s="2" t="e">
        <f t="shared" si="22"/>
        <v>#REF!</v>
      </c>
    </row>
    <row r="100" spans="1:30" x14ac:dyDescent="0.25">
      <c r="A100" s="1">
        <v>41453</v>
      </c>
      <c r="B100" s="3">
        <v>0.14365426158</v>
      </c>
      <c r="C100" s="2">
        <f t="shared" si="23"/>
        <v>23.409887467210439</v>
      </c>
      <c r="E100" s="16">
        <f t="shared" si="29"/>
        <v>0.14711598337989534</v>
      </c>
      <c r="F100" s="2">
        <f t="shared" si="24"/>
        <v>57.36258312604096</v>
      </c>
      <c r="J100" s="1">
        <v>41453</v>
      </c>
      <c r="K100" s="3">
        <v>0.101579314184</v>
      </c>
      <c r="L100" s="2">
        <f t="shared" si="25"/>
        <v>23.965680595647342</v>
      </c>
      <c r="N100" s="16">
        <f t="shared" si="27"/>
        <v>0.10504103598389535</v>
      </c>
      <c r="O100" s="2">
        <f t="shared" si="26"/>
        <v>53.232018049023139</v>
      </c>
      <c r="R100" s="17">
        <v>41453</v>
      </c>
      <c r="S100" s="18">
        <v>2200.6390000000001</v>
      </c>
      <c r="T100" s="19">
        <f t="shared" si="21"/>
        <v>-3.4617217998953453E-3</v>
      </c>
      <c r="U100" s="18">
        <v>9.0489999999999995</v>
      </c>
      <c r="X100" s="20" t="s">
        <v>79</v>
      </c>
      <c r="Y100" s="21">
        <v>3235.9780000000001</v>
      </c>
      <c r="Z100" s="22">
        <f t="shared" si="37"/>
        <v>6.0187368393728222E-2</v>
      </c>
      <c r="AA100" s="23">
        <v>28.7714</v>
      </c>
      <c r="AB100" s="23"/>
      <c r="AC100" s="16" t="e">
        <f>IF(AA100&gt;$AE$1,#REF!-Z100,#REF!)</f>
        <v>#REF!</v>
      </c>
      <c r="AD100" s="2" t="e">
        <f t="shared" si="22"/>
        <v>#REF!</v>
      </c>
    </row>
    <row r="101" spans="1:30" x14ac:dyDescent="0.25">
      <c r="A101" s="1">
        <v>41486</v>
      </c>
      <c r="B101" s="3">
        <v>8.7005929477000005E-2</v>
      </c>
      <c r="C101" s="2">
        <f t="shared" si="23"/>
        <v>26.772817564983452</v>
      </c>
      <c r="E101" s="16">
        <f t="shared" si="29"/>
        <v>3.1881514343720524E-2</v>
      </c>
      <c r="F101" s="2">
        <f t="shared" si="24"/>
        <v>65.801535951839469</v>
      </c>
      <c r="J101" s="1">
        <v>41486</v>
      </c>
      <c r="K101" s="3">
        <v>9.7845161165100003E-2</v>
      </c>
      <c r="L101" s="2">
        <f t="shared" si="25"/>
        <v>26.400097994505995</v>
      </c>
      <c r="N101" s="16">
        <f t="shared" si="27"/>
        <v>4.2720746031820522E-2</v>
      </c>
      <c r="O101" s="2">
        <f t="shared" si="26"/>
        <v>58.823564372405947</v>
      </c>
      <c r="R101" s="17">
        <v>41486</v>
      </c>
      <c r="S101" s="18">
        <v>2193.0210000000002</v>
      </c>
      <c r="T101" s="19">
        <f t="shared" si="21"/>
        <v>5.5124415133279481E-2</v>
      </c>
      <c r="U101" s="18">
        <v>8.8263999999999996</v>
      </c>
      <c r="X101" s="20" t="s">
        <v>80</v>
      </c>
      <c r="Y101" s="21">
        <v>3430.7429999999999</v>
      </c>
      <c r="Z101" s="22">
        <f t="shared" si="37"/>
        <v>6.8033367699066996E-2</v>
      </c>
      <c r="AA101" s="23">
        <v>27.608699999999999</v>
      </c>
      <c r="AB101" s="23"/>
      <c r="AC101" s="16" t="e">
        <f>IF(AA101&gt;$AE$1,#REF!-Z101,#REF!)</f>
        <v>#REF!</v>
      </c>
      <c r="AD101" s="2" t="e">
        <f t="shared" si="22"/>
        <v>#REF!</v>
      </c>
    </row>
    <row r="102" spans="1:30" x14ac:dyDescent="0.25">
      <c r="A102" s="1">
        <v>41516</v>
      </c>
      <c r="B102" s="3">
        <v>4.8143236264600001E-2</v>
      </c>
      <c r="C102" s="2">
        <f t="shared" si="23"/>
        <v>29.102211441942991</v>
      </c>
      <c r="E102" s="16">
        <f t="shared" si="29"/>
        <v>7.0323028229362788E-3</v>
      </c>
      <c r="F102" s="2">
        <f t="shared" si="24"/>
        <v>67.89938856412688</v>
      </c>
      <c r="J102" s="1">
        <v>41516</v>
      </c>
      <c r="K102" s="3">
        <v>2.5732648226899999E-2</v>
      </c>
      <c r="L102" s="2">
        <f t="shared" si="25"/>
        <v>28.983219837552863</v>
      </c>
      <c r="N102" s="16">
        <f t="shared" si="27"/>
        <v>2.5732648226899999E-2</v>
      </c>
      <c r="O102" s="2">
        <f t="shared" si="26"/>
        <v>61.336550926645941</v>
      </c>
      <c r="R102" s="17">
        <v>41516</v>
      </c>
      <c r="S102" s="18">
        <v>2313.91</v>
      </c>
      <c r="T102" s="19">
        <f t="shared" si="21"/>
        <v>4.1110933441663722E-2</v>
      </c>
      <c r="U102" s="18">
        <v>9.1257999999999999</v>
      </c>
      <c r="X102" s="20" t="s">
        <v>81</v>
      </c>
      <c r="Y102" s="21">
        <v>3664.1480000000001</v>
      </c>
      <c r="Z102" s="22">
        <f t="shared" si="37"/>
        <v>5.6969587472995055E-2</v>
      </c>
      <c r="AA102" s="23">
        <v>29.6996</v>
      </c>
      <c r="AB102" s="23"/>
      <c r="AC102" s="16" t="e">
        <f>IF(AA102&gt;$AE$1,#REF!-Z102,#REF!)</f>
        <v>#REF!</v>
      </c>
      <c r="AD102" s="2" t="e">
        <f t="shared" si="22"/>
        <v>#REF!</v>
      </c>
    </row>
    <row r="103" spans="1:30" x14ac:dyDescent="0.25">
      <c r="A103" s="1">
        <v>41547</v>
      </c>
      <c r="B103" s="3">
        <v>-1.8077206026399999E-2</v>
      </c>
      <c r="C103" s="2">
        <f t="shared" si="23"/>
        <v>30.503286083214796</v>
      </c>
      <c r="E103" s="16">
        <f t="shared" si="29"/>
        <v>-1.8077206026399999E-2</v>
      </c>
      <c r="F103" s="2">
        <f t="shared" si="24"/>
        <v>68.376877626002027</v>
      </c>
      <c r="J103" s="1">
        <v>41547</v>
      </c>
      <c r="K103" s="3">
        <v>-3.2015579572599998E-2</v>
      </c>
      <c r="L103" s="2">
        <f t="shared" si="25"/>
        <v>29.729034838115521</v>
      </c>
      <c r="N103" s="16">
        <f t="shared" si="27"/>
        <v>-3.2015579572599998E-2</v>
      </c>
      <c r="O103" s="2">
        <f t="shared" si="26"/>
        <v>62.91490281509266</v>
      </c>
      <c r="R103" s="17">
        <v>41547</v>
      </c>
      <c r="S103" s="18">
        <v>2409.0369999999998</v>
      </c>
      <c r="T103" s="19">
        <f t="shared" si="21"/>
        <v>-1.4661045056593158E-2</v>
      </c>
      <c r="U103" s="18">
        <v>9.0484000000000009</v>
      </c>
      <c r="X103" s="20" t="s">
        <v>82</v>
      </c>
      <c r="Y103" s="21">
        <v>3872.893</v>
      </c>
      <c r="Z103" s="22">
        <f t="shared" si="37"/>
        <v>-4.1071106276367522E-2</v>
      </c>
      <c r="AA103" s="23">
        <v>30.284199999999998</v>
      </c>
      <c r="AB103" s="23"/>
      <c r="AC103" s="16" t="e">
        <f>IF(AA103&gt;$AE$1,#REF!-Z103,#REF!)</f>
        <v>#REF!</v>
      </c>
      <c r="AD103" s="2" t="e">
        <f t="shared" si="22"/>
        <v>#REF!</v>
      </c>
    </row>
    <row r="104" spans="1:30" x14ac:dyDescent="0.25">
      <c r="A104" s="1">
        <v>41578</v>
      </c>
      <c r="B104" s="3">
        <v>8.60046509825E-2</v>
      </c>
      <c r="C104" s="2">
        <f t="shared" si="23"/>
        <v>29.951871896206303</v>
      </c>
      <c r="E104" s="16">
        <f t="shared" si="29"/>
        <v>8.60046509825E-2</v>
      </c>
      <c r="F104" s="2">
        <f t="shared" si="24"/>
        <v>67.140814721714847</v>
      </c>
      <c r="J104" s="1">
        <v>41578</v>
      </c>
      <c r="K104" s="3">
        <v>5.6306275506699997E-2</v>
      </c>
      <c r="L104" s="2">
        <f t="shared" si="25"/>
        <v>28.777242557639234</v>
      </c>
      <c r="N104" s="16">
        <f t="shared" si="27"/>
        <v>5.6306275506699997E-2</v>
      </c>
      <c r="O104" s="2">
        <f t="shared" si="26"/>
        <v>60.90064573771366</v>
      </c>
      <c r="R104" s="17">
        <v>41578</v>
      </c>
      <c r="S104" s="18">
        <v>2373.7179999999998</v>
      </c>
      <c r="T104" s="19">
        <f t="shared" si="21"/>
        <v>2.7478411504652245E-2</v>
      </c>
      <c r="U104" s="18">
        <v>8.9784000000000006</v>
      </c>
      <c r="X104" s="20" t="s">
        <v>83</v>
      </c>
      <c r="Y104" s="21">
        <v>3713.8290000000002</v>
      </c>
      <c r="Z104" s="22">
        <f t="shared" si="37"/>
        <v>6.2618391961503775E-2</v>
      </c>
      <c r="AA104" s="23">
        <v>29.041699999999999</v>
      </c>
      <c r="AB104" s="23"/>
      <c r="AC104" s="16" t="e">
        <f>IF(AA104&gt;$AE$1,#REF!-Z104,#REF!)</f>
        <v>#REF!</v>
      </c>
      <c r="AD104" s="2" t="e">
        <f t="shared" si="22"/>
        <v>#REF!</v>
      </c>
    </row>
    <row r="105" spans="1:30" x14ac:dyDescent="0.25">
      <c r="A105" s="1">
        <v>41607</v>
      </c>
      <c r="B105" s="3">
        <v>8.1566474120300006E-2</v>
      </c>
      <c r="C105" s="2">
        <f t="shared" si="23"/>
        <v>32.527872184912077</v>
      </c>
      <c r="E105" s="16">
        <f t="shared" si="29"/>
        <v>8.1566474120300006E-2</v>
      </c>
      <c r="F105" s="2">
        <f t="shared" si="24"/>
        <v>72.915237058536633</v>
      </c>
      <c r="J105" s="1">
        <v>41607</v>
      </c>
      <c r="K105" s="3">
        <v>3.6350701972E-2</v>
      </c>
      <c r="L105" s="2">
        <f t="shared" si="25"/>
        <v>30.397581905412803</v>
      </c>
      <c r="N105" s="16">
        <f t="shared" si="27"/>
        <v>3.6350701972E-2</v>
      </c>
      <c r="O105" s="2">
        <f t="shared" si="26"/>
        <v>64.329734275157307</v>
      </c>
      <c r="R105" s="17">
        <v>41607</v>
      </c>
      <c r="S105" s="18">
        <v>2438.944</v>
      </c>
      <c r="T105" s="19">
        <f t="shared" si="21"/>
        <v>-4.4657851922799474E-2</v>
      </c>
      <c r="U105" s="18">
        <v>9.2329000000000008</v>
      </c>
      <c r="X105" s="20" t="s">
        <v>84</v>
      </c>
      <c r="Y105" s="21">
        <v>3946.3829999999998</v>
      </c>
      <c r="Z105" s="22">
        <f t="shared" si="37"/>
        <v>-2.9720125998920991E-2</v>
      </c>
      <c r="AA105" s="23">
        <v>31.0105</v>
      </c>
      <c r="AB105" s="23"/>
      <c r="AC105" s="16" t="e">
        <f>IF(AA105&gt;$AE$1,#REF!-Z105,#REF!)</f>
        <v>#REF!</v>
      </c>
      <c r="AD105" s="2" t="e">
        <f t="shared" si="22"/>
        <v>#REF!</v>
      </c>
    </row>
    <row r="106" spans="1:30" x14ac:dyDescent="0.25">
      <c r="A106" s="1">
        <v>41639</v>
      </c>
      <c r="B106" s="3">
        <v>4.7363470349900003E-2</v>
      </c>
      <c r="C106" s="2">
        <f t="shared" si="23"/>
        <v>35.181056029671133</v>
      </c>
      <c r="D106" s="3">
        <f t="shared" ref="D106" si="42">C106/C94-1</f>
        <v>0.59368205746851821</v>
      </c>
      <c r="E106" s="16">
        <f t="shared" si="29"/>
        <v>0.10211650744047322</v>
      </c>
      <c r="F106" s="2">
        <f t="shared" si="24"/>
        <v>78.8626758550473</v>
      </c>
      <c r="G106" s="3">
        <f t="shared" ref="G106" si="43">F106/F94-1</f>
        <v>0.6536176792164361</v>
      </c>
      <c r="J106" s="1">
        <v>41639</v>
      </c>
      <c r="K106" s="3">
        <v>-6.1417449045300004E-4</v>
      </c>
      <c r="L106" s="2">
        <f t="shared" si="25"/>
        <v>31.502555345925924</v>
      </c>
      <c r="M106" s="3">
        <f t="shared" ref="M106" si="44">L106/L94-1</f>
        <v>0.41483390229192962</v>
      </c>
      <c r="N106" s="16">
        <f t="shared" si="27"/>
        <v>5.413886260012022E-2</v>
      </c>
      <c r="O106" s="2">
        <f t="shared" si="26"/>
        <v>66.668165273731503</v>
      </c>
      <c r="P106" s="3">
        <f t="shared" ref="P106" si="45">O106/O94-1</f>
        <v>0.29654596276977707</v>
      </c>
      <c r="R106" s="17">
        <v>41639</v>
      </c>
      <c r="S106" s="18">
        <v>2330.0259999999998</v>
      </c>
      <c r="T106" s="19">
        <f t="shared" si="21"/>
        <v>-5.475303709057322E-2</v>
      </c>
      <c r="U106" s="18">
        <v>8.6949000000000005</v>
      </c>
      <c r="X106" s="20" t="s">
        <v>85</v>
      </c>
      <c r="Y106" s="21">
        <v>3829.096</v>
      </c>
      <c r="Z106" s="22">
        <f t="shared" si="37"/>
        <v>1.4708432486414591E-2</v>
      </c>
      <c r="AA106" s="23">
        <v>28.431999999999999</v>
      </c>
      <c r="AB106" s="23"/>
      <c r="AC106" s="16" t="e">
        <f>IF(AA106&gt;$AE$1,#REF!-Z106,#REF!)</f>
        <v>#REF!</v>
      </c>
      <c r="AD106" s="2" t="e">
        <f t="shared" si="22"/>
        <v>#REF!</v>
      </c>
    </row>
    <row r="107" spans="1:30" x14ac:dyDescent="0.25">
      <c r="A107" s="1">
        <v>41669</v>
      </c>
      <c r="B107" s="3">
        <v>4.9711648654800003E-2</v>
      </c>
      <c r="C107" s="2">
        <f t="shared" si="23"/>
        <v>36.847352933810633</v>
      </c>
      <c r="E107" s="16">
        <f t="shared" si="29"/>
        <v>6.0372049571960365E-2</v>
      </c>
      <c r="F107" s="2">
        <f t="shared" si="24"/>
        <v>86.915856880774868</v>
      </c>
      <c r="J107" s="1">
        <v>41669</v>
      </c>
      <c r="K107" s="3">
        <v>3.9203235067599998E-2</v>
      </c>
      <c r="L107" s="2">
        <f t="shared" si="25"/>
        <v>31.483207280048372</v>
      </c>
      <c r="N107" s="16">
        <f t="shared" si="27"/>
        <v>4.986363598476036E-2</v>
      </c>
      <c r="O107" s="2">
        <f t="shared" si="26"/>
        <v>70.277503913288157</v>
      </c>
      <c r="R107" s="17">
        <v>41669</v>
      </c>
      <c r="S107" s="18">
        <v>2202.4499999999998</v>
      </c>
      <c r="T107" s="19">
        <f t="shared" si="21"/>
        <v>-1.0660400917160362E-2</v>
      </c>
      <c r="U107" s="18">
        <v>8.2697000000000003</v>
      </c>
      <c r="X107" s="20" t="s">
        <v>86</v>
      </c>
      <c r="Y107" s="21">
        <v>3885.4160000000002</v>
      </c>
      <c r="Z107" s="22">
        <f t="shared" si="37"/>
        <v>2.3295575042672372E-2</v>
      </c>
      <c r="AA107" s="23">
        <v>29.004200000000001</v>
      </c>
      <c r="AB107" s="23"/>
      <c r="AC107" s="16" t="e">
        <f>IF(AA107&gt;$AE$1,#REF!-Z107,#REF!)</f>
        <v>#REF!</v>
      </c>
      <c r="AD107" s="2" t="e">
        <f t="shared" si="22"/>
        <v>#REF!</v>
      </c>
    </row>
    <row r="108" spans="1:30" x14ac:dyDescent="0.25">
      <c r="A108" s="1">
        <v>41698</v>
      </c>
      <c r="B108" s="3">
        <v>-5.4808264361400003E-3</v>
      </c>
      <c r="C108" s="2">
        <f t="shared" si="23"/>
        <v>38.679095596715641</v>
      </c>
      <c r="E108" s="16">
        <f t="shared" si="29"/>
        <v>9.5106534871817264E-3</v>
      </c>
      <c r="F108" s="2">
        <f t="shared" si="24"/>
        <v>92.163145300970427</v>
      </c>
      <c r="J108" s="1">
        <v>41698</v>
      </c>
      <c r="K108" s="3">
        <v>2.06787089445E-2</v>
      </c>
      <c r="L108" s="2">
        <f t="shared" si="25"/>
        <v>32.717450855730085</v>
      </c>
      <c r="N108" s="16">
        <f t="shared" si="27"/>
        <v>3.5670188867821723E-2</v>
      </c>
      <c r="O108" s="2">
        <f t="shared" si="26"/>
        <v>73.781795786337938</v>
      </c>
      <c r="R108" s="17">
        <v>41698</v>
      </c>
      <c r="S108" s="18">
        <v>2178.971</v>
      </c>
      <c r="T108" s="19">
        <f t="shared" si="21"/>
        <v>-1.4991479923321727E-2</v>
      </c>
      <c r="U108" s="18">
        <v>8.2911999999999999</v>
      </c>
      <c r="X108" s="20" t="s">
        <v>87</v>
      </c>
      <c r="Y108" s="21">
        <v>3975.9290000000001</v>
      </c>
      <c r="Z108" s="22">
        <f t="shared" si="37"/>
        <v>-3.4053173484737791E-2</v>
      </c>
      <c r="AA108" s="23">
        <v>29.607900000000001</v>
      </c>
      <c r="AB108" s="23"/>
      <c r="AC108" s="16" t="e">
        <f>IF(AA108&gt;$AE$1,#REF!-Z108,#REF!)</f>
        <v>#REF!</v>
      </c>
      <c r="AD108" s="2" t="e">
        <f t="shared" si="22"/>
        <v>#REF!</v>
      </c>
    </row>
    <row r="109" spans="1:30" x14ac:dyDescent="0.25">
      <c r="A109" s="1">
        <v>41729</v>
      </c>
      <c r="B109" s="3">
        <v>2.3994364176599999E-2</v>
      </c>
      <c r="C109" s="2">
        <f t="shared" si="23"/>
        <v>38.467102187043174</v>
      </c>
      <c r="E109" s="16">
        <f t="shared" si="29"/>
        <v>1.8238425481959582E-2</v>
      </c>
      <c r="F109" s="2">
        <f t="shared" si="24"/>
        <v>93.039677040216745</v>
      </c>
      <c r="J109" s="1">
        <v>41729</v>
      </c>
      <c r="K109" s="3">
        <v>4.2160067607099998E-2</v>
      </c>
      <c r="L109" s="2">
        <f t="shared" si="25"/>
        <v>33.394005499381706</v>
      </c>
      <c r="N109" s="16">
        <f t="shared" si="27"/>
        <v>3.6404128912459581E-2</v>
      </c>
      <c r="O109" s="2">
        <f t="shared" si="26"/>
        <v>76.413606377043664</v>
      </c>
      <c r="R109" s="17">
        <v>41729</v>
      </c>
      <c r="S109" s="18">
        <v>2146.3049999999998</v>
      </c>
      <c r="T109" s="19">
        <f t="shared" si="21"/>
        <v>5.7559386946404167E-3</v>
      </c>
      <c r="U109" s="18">
        <v>8.0635999999999992</v>
      </c>
      <c r="X109" s="20" t="s">
        <v>88</v>
      </c>
      <c r="Y109" s="21">
        <v>3840.5360000000001</v>
      </c>
      <c r="Z109" s="22">
        <f t="shared" si="37"/>
        <v>-1.9363443019411869E-2</v>
      </c>
      <c r="AA109" s="23">
        <v>27.9574</v>
      </c>
      <c r="AB109" s="23"/>
      <c r="AC109" s="16" t="e">
        <f>IF(AA109&gt;$AE$1,#REF!-Z109,#REF!)</f>
        <v>#REF!</v>
      </c>
      <c r="AD109" s="2" t="e">
        <f t="shared" si="22"/>
        <v>#REF!</v>
      </c>
    </row>
    <row r="110" spans="1:30" x14ac:dyDescent="0.25">
      <c r="A110" s="1">
        <v>41759</v>
      </c>
      <c r="B110" s="3">
        <v>7.54244360433E-2</v>
      </c>
      <c r="C110" s="2">
        <f t="shared" si="23"/>
        <v>39.390095845737576</v>
      </c>
      <c r="E110" s="16">
        <f t="shared" si="29"/>
        <v>7.6441271032059263E-2</v>
      </c>
      <c r="F110" s="2">
        <f t="shared" si="24"/>
        <v>94.73657425678033</v>
      </c>
      <c r="J110" s="1">
        <v>41759</v>
      </c>
      <c r="K110" s="3">
        <v>3.2398292457600002E-2</v>
      </c>
      <c r="L110" s="2">
        <f t="shared" si="25"/>
        <v>34.801899028907506</v>
      </c>
      <c r="N110" s="16">
        <f t="shared" si="27"/>
        <v>3.3415127446359265E-2</v>
      </c>
      <c r="O110" s="2">
        <f t="shared" si="26"/>
        <v>79.195377154259504</v>
      </c>
      <c r="R110" s="17">
        <v>41759</v>
      </c>
      <c r="S110" s="18">
        <v>2158.6590000000001</v>
      </c>
      <c r="T110" s="19">
        <f t="shared" si="21"/>
        <v>-1.0168349887592631E-3</v>
      </c>
      <c r="U110" s="18">
        <v>8.1026000000000007</v>
      </c>
      <c r="X110" s="20" t="s">
        <v>89</v>
      </c>
      <c r="Y110" s="21">
        <v>3766.17</v>
      </c>
      <c r="Z110" s="22">
        <f t="shared" si="37"/>
        <v>1.6745924905142293E-2</v>
      </c>
      <c r="AA110" s="23">
        <v>27.484200000000001</v>
      </c>
      <c r="AB110" s="23"/>
      <c r="AC110" s="16" t="e">
        <f>IF(AA110&gt;$AE$1,#REF!-Z110,#REF!)</f>
        <v>#REF!</v>
      </c>
      <c r="AD110" s="2" t="e">
        <f t="shared" si="22"/>
        <v>#REF!</v>
      </c>
    </row>
    <row r="111" spans="1:30" x14ac:dyDescent="0.25">
      <c r="A111" s="1">
        <v>41789</v>
      </c>
      <c r="B111" s="3">
        <v>8.5388673675200005E-2</v>
      </c>
      <c r="C111" s="2">
        <f t="shared" si="23"/>
        <v>42.361071610593868</v>
      </c>
      <c r="E111" s="16">
        <f t="shared" si="29"/>
        <v>8.1375622680608967E-2</v>
      </c>
      <c r="F111" s="2">
        <f t="shared" si="24"/>
        <v>101.97835840619167</v>
      </c>
      <c r="J111" s="1">
        <v>41789</v>
      </c>
      <c r="K111" s="3">
        <v>5.5353202352299999E-2</v>
      </c>
      <c r="L111" s="2">
        <f t="shared" si="25"/>
        <v>35.929421131725917</v>
      </c>
      <c r="N111" s="16">
        <f t="shared" si="27"/>
        <v>5.5353202352299999E-2</v>
      </c>
      <c r="O111" s="2">
        <f t="shared" si="26"/>
        <v>81.841700775031569</v>
      </c>
      <c r="R111" s="17">
        <v>41789</v>
      </c>
      <c r="S111" s="18">
        <v>2156.4639999999999</v>
      </c>
      <c r="T111" s="19">
        <f t="shared" si="21"/>
        <v>4.0130509945910386E-3</v>
      </c>
      <c r="U111" s="18">
        <v>8.1656999999999993</v>
      </c>
      <c r="X111" s="20" t="s">
        <v>90</v>
      </c>
      <c r="Y111" s="21">
        <v>3829.2379999999998</v>
      </c>
      <c r="Z111" s="22">
        <f t="shared" si="37"/>
        <v>2.498277725228883E-2</v>
      </c>
      <c r="AA111" s="23">
        <v>28.0044</v>
      </c>
      <c r="AB111" s="23"/>
      <c r="AC111" s="16" t="e">
        <f>IF(AA111&gt;$AE$1,#REF!-Z111,#REF!)</f>
        <v>#REF!</v>
      </c>
      <c r="AD111" s="2" t="e">
        <f t="shared" si="22"/>
        <v>#REF!</v>
      </c>
    </row>
    <row r="112" spans="1:30" x14ac:dyDescent="0.25">
      <c r="A112" s="1">
        <v>41820</v>
      </c>
      <c r="B112" s="3">
        <v>6.6918008815900001E-2</v>
      </c>
      <c r="C112" s="2">
        <f t="shared" si="23"/>
        <v>45.978227330882653</v>
      </c>
      <c r="E112" s="16">
        <f t="shared" si="29"/>
        <v>6.6918008815900001E-2</v>
      </c>
      <c r="F112" s="2">
        <f t="shared" si="24"/>
        <v>110.27691082144185</v>
      </c>
      <c r="J112" s="1">
        <v>41820</v>
      </c>
      <c r="K112" s="3">
        <v>7.9262288573700004E-2</v>
      </c>
      <c r="L112" s="2">
        <f t="shared" si="25"/>
        <v>37.918229650031343</v>
      </c>
      <c r="N112" s="16">
        <f t="shared" si="27"/>
        <v>7.9262288573700004E-2</v>
      </c>
      <c r="O112" s="2">
        <f t="shared" si="26"/>
        <v>86.371900998888279</v>
      </c>
      <c r="R112" s="17">
        <v>41820</v>
      </c>
      <c r="S112" s="18">
        <v>2165.1179999999999</v>
      </c>
      <c r="T112" s="19">
        <f t="shared" si="21"/>
        <v>8.5507117856856052E-2</v>
      </c>
      <c r="U112" s="18">
        <v>8.0317000000000007</v>
      </c>
      <c r="X112" s="20" t="s">
        <v>91</v>
      </c>
      <c r="Y112" s="21">
        <v>3924.9029999999998</v>
      </c>
      <c r="Z112" s="22">
        <f t="shared" si="37"/>
        <v>8.4624256956159244E-2</v>
      </c>
      <c r="AA112" s="23">
        <v>26.357099999999999</v>
      </c>
      <c r="AB112" s="23"/>
      <c r="AC112" s="16" t="e">
        <f>IF(AA112&gt;$AE$1,#REF!-Z112,#REF!)</f>
        <v>#REF!</v>
      </c>
      <c r="AD112" s="2" t="e">
        <f t="shared" si="22"/>
        <v>#REF!</v>
      </c>
    </row>
    <row r="113" spans="1:30" x14ac:dyDescent="0.25">
      <c r="A113" s="1">
        <v>41851</v>
      </c>
      <c r="B113" s="3">
        <v>0.103807096237</v>
      </c>
      <c r="C113" s="2">
        <f t="shared" si="23"/>
        <v>49.054998752750116</v>
      </c>
      <c r="E113" s="16">
        <f t="shared" si="29"/>
        <v>0.103807096237</v>
      </c>
      <c r="F113" s="2">
        <f t="shared" si="24"/>
        <v>117.65642211198131</v>
      </c>
      <c r="J113" s="1">
        <v>41851</v>
      </c>
      <c r="K113" s="3">
        <v>0.122524114309</v>
      </c>
      <c r="L113" s="2">
        <f t="shared" si="25"/>
        <v>40.923715310755952</v>
      </c>
      <c r="N113" s="16">
        <f t="shared" si="27"/>
        <v>0.122524114309</v>
      </c>
      <c r="O113" s="2">
        <f t="shared" si="26"/>
        <v>93.217935540521211</v>
      </c>
      <c r="R113" s="17">
        <v>41851</v>
      </c>
      <c r="S113" s="18">
        <v>2350.2510000000002</v>
      </c>
      <c r="T113" s="19">
        <f t="shared" si="21"/>
        <v>-5.0905201189150873E-3</v>
      </c>
      <c r="U113" s="18">
        <v>8.6054999999999993</v>
      </c>
      <c r="X113" s="20" t="s">
        <v>92</v>
      </c>
      <c r="Y113" s="21">
        <v>4257.0450000000001</v>
      </c>
      <c r="Z113" s="22">
        <f t="shared" si="37"/>
        <v>4.0129714391085793E-2</v>
      </c>
      <c r="AA113" s="23">
        <v>28.5261</v>
      </c>
      <c r="AB113" s="23"/>
      <c r="AC113" s="16" t="e">
        <f>IF(AA113&gt;$AE$1,#REF!-Z113,#REF!)</f>
        <v>#REF!</v>
      </c>
      <c r="AD113" s="2" t="e">
        <f t="shared" si="22"/>
        <v>#REF!</v>
      </c>
    </row>
    <row r="114" spans="1:30" x14ac:dyDescent="0.25">
      <c r="A114" s="1">
        <v>41880</v>
      </c>
      <c r="B114" s="3">
        <v>0.227071691504</v>
      </c>
      <c r="C114" s="2">
        <f t="shared" si="23"/>
        <v>54.14725572918276</v>
      </c>
      <c r="E114" s="16">
        <f t="shared" si="29"/>
        <v>0.227071691504</v>
      </c>
      <c r="F114" s="2">
        <f t="shared" si="24"/>
        <v>129.86999364506084</v>
      </c>
      <c r="J114" s="1">
        <v>41880</v>
      </c>
      <c r="K114" s="3">
        <v>0.17117680987200001</v>
      </c>
      <c r="L114" s="2">
        <f t="shared" si="25"/>
        <v>45.937857283439982</v>
      </c>
      <c r="N114" s="16">
        <f t="shared" si="27"/>
        <v>0.17117680987200001</v>
      </c>
      <c r="O114" s="2">
        <f t="shared" si="26"/>
        <v>104.63938053033702</v>
      </c>
      <c r="R114" s="17">
        <v>41880</v>
      </c>
      <c r="S114" s="18">
        <v>2338.2869999999998</v>
      </c>
      <c r="T114" s="19">
        <f t="shared" si="21"/>
        <v>4.8198103996643704E-2</v>
      </c>
      <c r="U114" s="18">
        <v>8.5550999999999995</v>
      </c>
      <c r="X114" s="20" t="s">
        <v>93</v>
      </c>
      <c r="Y114" s="21">
        <v>4427.8789999999999</v>
      </c>
      <c r="Z114" s="22">
        <f t="shared" si="37"/>
        <v>0.11026498239902215</v>
      </c>
      <c r="AA114" s="23">
        <v>29.803599999999999</v>
      </c>
      <c r="AB114" s="23"/>
      <c r="AC114" s="16" t="e">
        <f>IF(AA114&gt;$AE$1,#REF!-Z114,#REF!)</f>
        <v>#REF!</v>
      </c>
      <c r="AD114" s="2" t="e">
        <f t="shared" si="22"/>
        <v>#REF!</v>
      </c>
    </row>
    <row r="115" spans="1:30" x14ac:dyDescent="0.25">
      <c r="A115" s="1">
        <v>41912</v>
      </c>
      <c r="B115" s="3">
        <v>1.2108191060999999E-2</v>
      </c>
      <c r="C115" s="2">
        <f t="shared" si="23"/>
        <v>66.442564677907953</v>
      </c>
      <c r="E115" s="16">
        <f t="shared" si="29"/>
        <v>1.2108191060999999E-2</v>
      </c>
      <c r="F115" s="2">
        <f t="shared" si="24"/>
        <v>159.35979277765855</v>
      </c>
      <c r="J115" s="1">
        <v>41912</v>
      </c>
      <c r="K115" s="3">
        <v>-3.8147596607100002E-3</v>
      </c>
      <c r="L115" s="2">
        <f t="shared" si="25"/>
        <v>53.801353145574467</v>
      </c>
      <c r="N115" s="16">
        <f t="shared" si="27"/>
        <v>-3.8147596607100002E-3</v>
      </c>
      <c r="O115" s="2">
        <f t="shared" si="26"/>
        <v>122.5512158765024</v>
      </c>
      <c r="R115" s="17">
        <v>41912</v>
      </c>
      <c r="S115" s="18">
        <v>2450.9879999999998</v>
      </c>
      <c r="T115" s="19">
        <f t="shared" si="21"/>
        <v>2.3393423386813827E-2</v>
      </c>
      <c r="U115" s="18">
        <v>8.7114999999999991</v>
      </c>
      <c r="X115" s="20" t="s">
        <v>94</v>
      </c>
      <c r="Y115" s="21">
        <v>4916.1189999999997</v>
      </c>
      <c r="Z115" s="22">
        <f t="shared" si="37"/>
        <v>1.4299287710488799E-2</v>
      </c>
      <c r="AA115" s="23">
        <v>34.189500000000002</v>
      </c>
      <c r="AB115" s="23"/>
      <c r="AC115" s="16" t="e">
        <f>IF(AA115&gt;$AE$1,#REF!-Z115,#REF!)</f>
        <v>#REF!</v>
      </c>
      <c r="AD115" s="2" t="e">
        <f t="shared" si="22"/>
        <v>#REF!</v>
      </c>
    </row>
    <row r="116" spans="1:30" x14ac:dyDescent="0.25">
      <c r="A116" s="1">
        <v>41943</v>
      </c>
      <c r="B116" s="3">
        <v>1.41947495423E-2</v>
      </c>
      <c r="C116" s="2">
        <f t="shared" si="23"/>
        <v>67.247063945610904</v>
      </c>
      <c r="E116" s="16">
        <f t="shared" si="29"/>
        <v>1.41947495423E-2</v>
      </c>
      <c r="F116" s="2">
        <f t="shared" si="24"/>
        <v>161.2893515960518</v>
      </c>
      <c r="J116" s="1">
        <v>41943</v>
      </c>
      <c r="K116" s="3">
        <v>-4.8710063250700002E-3</v>
      </c>
      <c r="L116" s="2">
        <f t="shared" si="25"/>
        <v>53.596113913903118</v>
      </c>
      <c r="N116" s="16">
        <f t="shared" si="27"/>
        <v>-4.8710063250700002E-3</v>
      </c>
      <c r="O116" s="2">
        <f t="shared" si="26"/>
        <v>122.08371244180576</v>
      </c>
      <c r="R116" s="17">
        <v>41943</v>
      </c>
      <c r="S116" s="18">
        <v>2508.3249999999998</v>
      </c>
      <c r="T116" s="19">
        <f t="shared" si="21"/>
        <v>0.11979867042747649</v>
      </c>
      <c r="U116" s="18">
        <v>8.9281000000000006</v>
      </c>
      <c r="X116" s="20" t="s">
        <v>95</v>
      </c>
      <c r="Y116" s="21">
        <v>4986.4160000000002</v>
      </c>
      <c r="Z116" s="22">
        <f t="shared" si="37"/>
        <v>5.1911232436282824E-2</v>
      </c>
      <c r="AA116" s="23">
        <v>34.693300000000001</v>
      </c>
      <c r="AB116" s="23"/>
      <c r="AC116" s="16" t="e">
        <f>IF(AA116&gt;$AE$1,#REF!-Z116,#REF!)</f>
        <v>#REF!</v>
      </c>
      <c r="AD116" s="2" t="e">
        <f t="shared" si="22"/>
        <v>#REF!</v>
      </c>
    </row>
    <row r="117" spans="1:30" x14ac:dyDescent="0.25">
      <c r="A117" s="1">
        <v>41971</v>
      </c>
      <c r="B117" s="3">
        <v>-0.17212073735399999</v>
      </c>
      <c r="C117" s="2">
        <f t="shared" si="23"/>
        <v>68.201619175773885</v>
      </c>
      <c r="E117" s="16">
        <f t="shared" si="29"/>
        <v>-0.17212073735399999</v>
      </c>
      <c r="F117" s="2">
        <f t="shared" si="24"/>
        <v>163.57881354579771</v>
      </c>
      <c r="J117" s="1">
        <v>41971</v>
      </c>
      <c r="K117" s="3">
        <v>-0.13297970542599999</v>
      </c>
      <c r="L117" s="2">
        <f t="shared" si="25"/>
        <v>53.335046904029326</v>
      </c>
      <c r="N117" s="16">
        <f t="shared" si="27"/>
        <v>-0.13297970542599999</v>
      </c>
      <c r="O117" s="2">
        <f t="shared" si="26"/>
        <v>121.4890419063137</v>
      </c>
      <c r="R117" s="17">
        <v>41971</v>
      </c>
      <c r="S117" s="18">
        <v>2808.819</v>
      </c>
      <c r="T117" s="19">
        <f t="shared" si="21"/>
        <v>0.25807501302148705</v>
      </c>
      <c r="U117" s="18">
        <v>9.9987999999999992</v>
      </c>
      <c r="X117" s="20" t="s">
        <v>96</v>
      </c>
      <c r="Y117" s="21">
        <v>5245.2669999999998</v>
      </c>
      <c r="Z117" s="22">
        <f t="shared" si="37"/>
        <v>1.4765120631609433E-2</v>
      </c>
      <c r="AA117" s="23">
        <v>36.515000000000001</v>
      </c>
      <c r="AB117" s="23"/>
      <c r="AC117" s="16" t="e">
        <f>IF(AA117&gt;$AE$1,#REF!-Z117,#REF!)</f>
        <v>#REF!</v>
      </c>
      <c r="AD117" s="2" t="e">
        <f t="shared" si="22"/>
        <v>#REF!</v>
      </c>
    </row>
    <row r="118" spans="1:30" x14ac:dyDescent="0.25">
      <c r="A118" s="1">
        <v>42004</v>
      </c>
      <c r="B118" s="3">
        <v>0.11870143576099999</v>
      </c>
      <c r="C118" s="2">
        <f t="shared" si="23"/>
        <v>56.462706194502978</v>
      </c>
      <c r="D118" s="3">
        <f t="shared" ref="D118" si="46">C118/C106-1</f>
        <v>0.60491788952791081</v>
      </c>
      <c r="E118" s="16">
        <f t="shared" si="29"/>
        <v>0.11870143576099999</v>
      </c>
      <c r="F118" s="2">
        <f t="shared" si="24"/>
        <v>135.42350754280253</v>
      </c>
      <c r="G118" s="3">
        <f t="shared" ref="G118" si="47">F118/F106-1</f>
        <v>0.71720660089845611</v>
      </c>
      <c r="J118" s="1">
        <v>42004</v>
      </c>
      <c r="K118" s="3">
        <v>0.12769834812299999</v>
      </c>
      <c r="L118" s="2">
        <f t="shared" si="25"/>
        <v>46.242568077849612</v>
      </c>
      <c r="M118" s="3">
        <f t="shared" ref="M118" si="48">L118/L106-1</f>
        <v>0.46789895518205782</v>
      </c>
      <c r="N118" s="16">
        <f t="shared" si="27"/>
        <v>0.12769834812299999</v>
      </c>
      <c r="O118" s="2">
        <f t="shared" si="26"/>
        <v>105.33346490112514</v>
      </c>
      <c r="P118" s="3">
        <f t="shared" ref="P118" si="49">O118/O106-1</f>
        <v>0.57996645728345064</v>
      </c>
      <c r="R118" s="17">
        <v>42004</v>
      </c>
      <c r="S118" s="18">
        <v>3533.7049999999999</v>
      </c>
      <c r="T118" s="19">
        <f t="shared" si="21"/>
        <v>-2.8105062533516523E-2</v>
      </c>
      <c r="U118" s="18">
        <v>13.129200000000001</v>
      </c>
      <c r="X118" s="20" t="s">
        <v>97</v>
      </c>
      <c r="Y118" s="21">
        <v>5322.7139999999999</v>
      </c>
      <c r="Z118" s="22">
        <f t="shared" si="37"/>
        <v>5.8243595278649224E-2</v>
      </c>
      <c r="AA118" s="23">
        <v>37.164400000000001</v>
      </c>
      <c r="AB118" s="23"/>
      <c r="AC118" s="16" t="e">
        <f>IF(AA118&gt;$AE$1,#REF!-Z118,#REF!)</f>
        <v>#REF!</v>
      </c>
      <c r="AD118" s="2" t="e">
        <f t="shared" si="22"/>
        <v>#REF!</v>
      </c>
    </row>
    <row r="119" spans="1:30" x14ac:dyDescent="0.25">
      <c r="A119" s="1">
        <v>42034</v>
      </c>
      <c r="B119" s="3">
        <v>9.8112948942600003E-2</v>
      </c>
      <c r="C119" s="2">
        <f t="shared" si="23"/>
        <v>63.164910486741981</v>
      </c>
      <c r="E119" s="16">
        <f t="shared" si="29"/>
        <v>9.8112948942600003E-2</v>
      </c>
      <c r="F119" s="2">
        <f t="shared" si="24"/>
        <v>151.49847232392378</v>
      </c>
      <c r="J119" s="1">
        <v>42034</v>
      </c>
      <c r="K119" s="3">
        <v>8.0592294019199998E-2</v>
      </c>
      <c r="L119" s="2">
        <f t="shared" si="25"/>
        <v>52.147667634356381</v>
      </c>
      <c r="N119" s="16">
        <f t="shared" si="27"/>
        <v>8.0592294019199998E-2</v>
      </c>
      <c r="O119" s="2">
        <f t="shared" si="26"/>
        <v>118.78437437107083</v>
      </c>
      <c r="R119" s="17">
        <v>42034</v>
      </c>
      <c r="S119" s="18">
        <v>3434.39</v>
      </c>
      <c r="T119" s="19">
        <f t="shared" si="21"/>
        <v>4.0313709275882958E-2</v>
      </c>
      <c r="U119" s="18">
        <v>12.8719</v>
      </c>
      <c r="X119" s="20" t="s">
        <v>98</v>
      </c>
      <c r="Y119" s="21">
        <v>5632.7280000000001</v>
      </c>
      <c r="Z119" s="22">
        <f t="shared" si="37"/>
        <v>6.8481027310390213E-2</v>
      </c>
      <c r="AA119" s="23">
        <v>39.502699999999997</v>
      </c>
      <c r="AB119" s="23"/>
      <c r="AC119" s="16" t="e">
        <f>IF(AA119&gt;$AE$1,#REF!-Z119,#REF!)</f>
        <v>#REF!</v>
      </c>
      <c r="AD119" s="2" t="e">
        <f t="shared" si="22"/>
        <v>#REF!</v>
      </c>
    </row>
    <row r="120" spans="1:30" x14ac:dyDescent="0.25">
      <c r="A120" s="1">
        <v>42062</v>
      </c>
      <c r="B120" s="3">
        <v>0.27319337962700002</v>
      </c>
      <c r="C120" s="2">
        <f t="shared" si="23"/>
        <v>69.362206124291603</v>
      </c>
      <c r="E120" s="16">
        <f t="shared" si="29"/>
        <v>0.27319337962700002</v>
      </c>
      <c r="F120" s="2">
        <f t="shared" si="24"/>
        <v>166.36243420392282</v>
      </c>
      <c r="J120" s="1">
        <v>42062</v>
      </c>
      <c r="K120" s="3">
        <v>0.25589711949400001</v>
      </c>
      <c r="L120" s="2">
        <f t="shared" si="25"/>
        <v>56.350367796759954</v>
      </c>
      <c r="N120" s="16">
        <f t="shared" si="27"/>
        <v>0.25589711949400001</v>
      </c>
      <c r="O120" s="2">
        <f t="shared" si="26"/>
        <v>128.35747959527089</v>
      </c>
      <c r="R120" s="17">
        <v>42062</v>
      </c>
      <c r="S120" s="18">
        <v>3572.8429999999998</v>
      </c>
      <c r="T120" s="19">
        <f t="shared" si="21"/>
        <v>0.1338880549747079</v>
      </c>
      <c r="U120" s="18">
        <v>13.207700000000001</v>
      </c>
      <c r="X120" s="20" t="s">
        <v>99</v>
      </c>
      <c r="Y120" s="21">
        <v>6018.4629999999997</v>
      </c>
      <c r="Z120" s="22">
        <f t="shared" si="37"/>
        <v>0.20514224312752286</v>
      </c>
      <c r="AA120" s="23">
        <v>42.300400000000003</v>
      </c>
      <c r="AB120" s="23"/>
      <c r="AC120" s="16" t="e">
        <f>IF(AA120&gt;$AE$1,#REF!-Z120,#REF!)</f>
        <v>#REF!</v>
      </c>
      <c r="AD120" s="2" t="e">
        <f t="shared" si="22"/>
        <v>#REF!</v>
      </c>
    </row>
    <row r="121" spans="1:30" x14ac:dyDescent="0.25">
      <c r="A121" s="1">
        <v>42094</v>
      </c>
      <c r="B121" s="3">
        <v>0.13210054194900001</v>
      </c>
      <c r="C121" s="2">
        <f t="shared" si="23"/>
        <v>88.311501633771428</v>
      </c>
      <c r="E121" s="16">
        <f t="shared" si="29"/>
        <v>0.13210054194900001</v>
      </c>
      <c r="F121" s="2">
        <f t="shared" si="24"/>
        <v>211.81154984706691</v>
      </c>
      <c r="J121" s="1">
        <v>42094</v>
      </c>
      <c r="K121" s="3">
        <v>0.18658958348099999</v>
      </c>
      <c r="L121" s="2">
        <f t="shared" si="25"/>
        <v>70.77026459837829</v>
      </c>
      <c r="N121" s="16">
        <f t="shared" si="27"/>
        <v>0.18658958348099999</v>
      </c>
      <c r="O121" s="2">
        <f t="shared" si="26"/>
        <v>161.20378888921059</v>
      </c>
      <c r="R121" s="17">
        <v>42094</v>
      </c>
      <c r="S121" s="18">
        <v>4051.2040000000002</v>
      </c>
      <c r="T121" s="19">
        <f t="shared" si="21"/>
        <v>0.17246280365047029</v>
      </c>
      <c r="U121" s="18">
        <v>14.559100000000001</v>
      </c>
      <c r="X121" s="20" t="s">
        <v>100</v>
      </c>
      <c r="Y121" s="21">
        <v>7253.1040000000003</v>
      </c>
      <c r="Z121" s="22">
        <f t="shared" si="37"/>
        <v>0.16773080876821847</v>
      </c>
      <c r="AA121" s="23">
        <v>52.193100000000001</v>
      </c>
      <c r="AB121" s="23"/>
      <c r="AC121" s="16" t="e">
        <f>IF(AA121&gt;$AE$1,#REF!-Z121,#REF!)</f>
        <v>#REF!</v>
      </c>
      <c r="AD121" s="2" t="e">
        <f t="shared" si="22"/>
        <v>#REF!</v>
      </c>
    </row>
    <row r="122" spans="1:30" x14ac:dyDescent="0.25">
      <c r="A122" s="1">
        <v>42124</v>
      </c>
      <c r="B122" s="3">
        <v>0.50068300938800003</v>
      </c>
      <c r="C122" s="2">
        <f t="shared" si="23"/>
        <v>99.977498859922633</v>
      </c>
      <c r="E122" s="16">
        <f t="shared" si="29"/>
        <v>0.50068300938800003</v>
      </c>
      <c r="F122" s="2">
        <f t="shared" si="24"/>
        <v>239.79197037292209</v>
      </c>
      <c r="J122" s="1">
        <v>42124</v>
      </c>
      <c r="K122" s="3">
        <v>0.44496597885900002</v>
      </c>
      <c r="L122" s="2">
        <f t="shared" si="25"/>
        <v>83.975258792629859</v>
      </c>
      <c r="N122" s="16">
        <f t="shared" si="27"/>
        <v>0.44496597885900002</v>
      </c>
      <c r="O122" s="2">
        <f t="shared" si="26"/>
        <v>191.28273671360745</v>
      </c>
      <c r="R122" s="17">
        <v>42124</v>
      </c>
      <c r="S122" s="18">
        <v>4749.8860000000004</v>
      </c>
      <c r="T122" s="19">
        <f t="shared" si="21"/>
        <v>1.9146354249343966E-2</v>
      </c>
      <c r="U122" s="18">
        <v>17.027899999999999</v>
      </c>
      <c r="X122" s="20" t="s">
        <v>101</v>
      </c>
      <c r="Y122" s="21">
        <v>8469.6730000000007</v>
      </c>
      <c r="Z122" s="22">
        <f t="shared" si="37"/>
        <v>0.17676857182089539</v>
      </c>
      <c r="AA122" s="23">
        <v>60.962499999999999</v>
      </c>
      <c r="AB122" s="23"/>
      <c r="AC122" s="16" t="e">
        <f>IF(AA122&gt;$AE$1,#REF!-Z122,#REF!)</f>
        <v>#REF!</v>
      </c>
      <c r="AD122" s="2" t="e">
        <f t="shared" si="22"/>
        <v>#REF!</v>
      </c>
    </row>
    <row r="123" spans="1:30" s="5" customFormat="1" x14ac:dyDescent="0.25">
      <c r="A123" s="1">
        <v>42153</v>
      </c>
      <c r="B123" s="3">
        <v>-0.331717271127</v>
      </c>
      <c r="C123" s="2">
        <f t="shared" si="23"/>
        <v>150.03453386019405</v>
      </c>
      <c r="D123" s="3"/>
      <c r="E123" s="16">
        <f t="shared" si="29"/>
        <v>-0.331717271127</v>
      </c>
      <c r="F123" s="2">
        <f t="shared" si="24"/>
        <v>359.85173572631493</v>
      </c>
      <c r="G123" s="3"/>
      <c r="H123" s="3"/>
      <c r="I123" s="3"/>
      <c r="J123" s="1">
        <v>42153</v>
      </c>
      <c r="K123" s="3">
        <v>-0.36006568849999998</v>
      </c>
      <c r="L123" s="2">
        <f t="shared" si="25"/>
        <v>121.34139202123025</v>
      </c>
      <c r="M123" s="3"/>
      <c r="N123" s="16">
        <f t="shared" si="27"/>
        <v>-0.36006568849999998</v>
      </c>
      <c r="O123" s="2">
        <f t="shared" si="26"/>
        <v>276.39704689420614</v>
      </c>
      <c r="P123" s="3"/>
      <c r="Q123"/>
      <c r="R123" s="17">
        <v>42153</v>
      </c>
      <c r="S123" s="18">
        <v>4840.8289999999997</v>
      </c>
      <c r="T123" s="19">
        <f t="shared" si="21"/>
        <v>-7.5985125688182831E-2</v>
      </c>
      <c r="U123" s="18">
        <v>16.822299999999998</v>
      </c>
      <c r="V123" s="11"/>
      <c r="W123" s="11"/>
      <c r="X123" s="20" t="s">
        <v>102</v>
      </c>
      <c r="Y123" s="21">
        <v>9966.8449999999993</v>
      </c>
      <c r="Z123" s="22">
        <f t="shared" si="37"/>
        <v>-0.10643528619136736</v>
      </c>
      <c r="AA123" s="23">
        <v>71.871799999999993</v>
      </c>
      <c r="AB123" s="23"/>
      <c r="AC123" s="16" t="e">
        <f>IF(AA123&gt;$AE$1,#REF!-Z123,#REF!)</f>
        <v>#REF!</v>
      </c>
      <c r="AD123" s="4" t="e">
        <f t="shared" si="22"/>
        <v>#REF!</v>
      </c>
    </row>
    <row r="124" spans="1:30" x14ac:dyDescent="0.25">
      <c r="A124" s="1">
        <v>42185</v>
      </c>
      <c r="B124" s="3">
        <v>-8.0081347969199995E-2</v>
      </c>
      <c r="C124" s="2">
        <f t="shared" si="23"/>
        <v>100.265487713279</v>
      </c>
      <c r="E124" s="16">
        <f t="shared" si="29"/>
        <v>6.6643063711735201E-2</v>
      </c>
      <c r="F124" s="2">
        <f t="shared" si="24"/>
        <v>240.48269994086738</v>
      </c>
      <c r="J124" s="1">
        <v>42185</v>
      </c>
      <c r="K124" s="3">
        <v>-0.14036574645300001</v>
      </c>
      <c r="L124" s="2">
        <f t="shared" si="25"/>
        <v>77.650520159557573</v>
      </c>
      <c r="N124" s="16">
        <f t="shared" si="27"/>
        <v>6.3586652279351841E-3</v>
      </c>
      <c r="O124" s="2">
        <f t="shared" si="26"/>
        <v>176.87595390487704</v>
      </c>
      <c r="R124" s="17">
        <v>42185</v>
      </c>
      <c r="S124" s="18">
        <v>4472.9979999999996</v>
      </c>
      <c r="T124" s="19">
        <f t="shared" si="21"/>
        <v>-0.1467244116809352</v>
      </c>
      <c r="U124" s="18">
        <v>16.541699999999999</v>
      </c>
      <c r="X124" s="20" t="s">
        <v>103</v>
      </c>
      <c r="Y124" s="21">
        <v>8906.0210000000006</v>
      </c>
      <c r="Z124" s="22">
        <f t="shared" si="37"/>
        <v>-0.12484138539534108</v>
      </c>
      <c r="AA124" s="23">
        <v>61.951799999999999</v>
      </c>
      <c r="AB124" s="23"/>
    </row>
    <row r="125" spans="1:30" x14ac:dyDescent="0.25">
      <c r="A125" s="1">
        <v>42216</v>
      </c>
      <c r="B125" s="3">
        <v>-0.18994221582500001</v>
      </c>
      <c r="C125" s="2">
        <f t="shared" si="23"/>
        <v>92.236092302410356</v>
      </c>
      <c r="E125" s="16">
        <f t="shared" si="29"/>
        <v>-7.1997394382392582E-2</v>
      </c>
      <c r="F125" s="2">
        <f t="shared" si="24"/>
        <v>256.50920383459669</v>
      </c>
      <c r="J125" s="1">
        <v>42216</v>
      </c>
      <c r="K125" s="3">
        <v>-0.17</v>
      </c>
      <c r="L125" s="2">
        <f t="shared" si="25"/>
        <v>66.751046934897545</v>
      </c>
      <c r="N125" s="16">
        <f t="shared" si="27"/>
        <v>-5.2055178557392584E-2</v>
      </c>
      <c r="O125" s="2">
        <f t="shared" si="26"/>
        <v>178.00064888262986</v>
      </c>
      <c r="R125" s="17">
        <v>42216</v>
      </c>
      <c r="S125" s="18">
        <v>3816.7</v>
      </c>
      <c r="T125" s="19">
        <f t="shared" si="21"/>
        <v>-0.11794482144260743</v>
      </c>
      <c r="U125" s="18">
        <v>14.5181</v>
      </c>
      <c r="X125" s="20" t="s">
        <v>104</v>
      </c>
      <c r="Y125" s="21">
        <v>7794.1809999999996</v>
      </c>
      <c r="Z125" s="22">
        <f t="shared" si="37"/>
        <v>-1</v>
      </c>
      <c r="AA125" s="23">
        <v>54.481200000000001</v>
      </c>
      <c r="AB125" s="23"/>
    </row>
    <row r="126" spans="1:30" x14ac:dyDescent="0.25">
      <c r="A126" s="1">
        <v>42247</v>
      </c>
      <c r="C126" s="2">
        <f t="shared" si="23"/>
        <v>74.716564551451299</v>
      </c>
      <c r="D126" s="3">
        <f>C126/C118-1</f>
        <v>0.32329053258742779</v>
      </c>
      <c r="F126" s="2">
        <f t="shared" si="24"/>
        <v>238.04120952340369</v>
      </c>
      <c r="G126" s="3">
        <f>F126/F118-1</f>
        <v>0.75775398114073655</v>
      </c>
      <c r="J126" s="1">
        <v>42247</v>
      </c>
      <c r="L126" s="2">
        <f t="shared" si="25"/>
        <v>55.403368955964957</v>
      </c>
      <c r="M126" s="3">
        <f>L126/L118-1</f>
        <v>0.19810320358274836</v>
      </c>
      <c r="O126" s="2">
        <f t="shared" si="26"/>
        <v>168.73479332171283</v>
      </c>
      <c r="P126" s="3">
        <f>O126/O118-1</f>
        <v>0.60191059394183521</v>
      </c>
      <c r="R126" s="15">
        <v>42247</v>
      </c>
      <c r="S126" s="18">
        <v>3366.54</v>
      </c>
    </row>
    <row r="127" spans="1:30" x14ac:dyDescent="0.25">
      <c r="T127" s="11" t="s">
        <v>106</v>
      </c>
      <c r="U127" s="30">
        <f>AVERAGE(U2:U125)</f>
        <v>17.55282903225806</v>
      </c>
    </row>
    <row r="128" spans="1:30" s="12" customFormat="1" x14ac:dyDescent="0.25">
      <c r="A128" s="31" t="s">
        <v>113</v>
      </c>
      <c r="B128" s="32">
        <f>MIN(B2:B125)</f>
        <v>-0.331717271127</v>
      </c>
      <c r="C128" s="14"/>
      <c r="D128" s="32"/>
      <c r="E128" s="32">
        <f>MIN(E2:E124)</f>
        <v>-0.331717271127</v>
      </c>
      <c r="F128" s="14"/>
      <c r="G128" s="32"/>
      <c r="H128" s="32"/>
      <c r="I128" s="32"/>
      <c r="K128" s="32">
        <f>MIN(K2:K125)</f>
        <v>-0.36006568849999998</v>
      </c>
      <c r="L128" s="14"/>
      <c r="M128" s="32"/>
      <c r="N128" s="32">
        <f>MIN(N2:N124)</f>
        <v>-0.36006568849999998</v>
      </c>
      <c r="O128" s="14"/>
      <c r="P128" s="32"/>
      <c r="R128" s="13"/>
      <c r="T128" s="12" t="s">
        <v>107</v>
      </c>
      <c r="U128" s="33">
        <f>MAX(U2:U125)</f>
        <v>47.252400000000002</v>
      </c>
      <c r="Z128" s="12" t="s">
        <v>106</v>
      </c>
      <c r="AA128" s="14">
        <f>AVERAGE(AA2:AA123)</f>
        <v>43.390793069306916</v>
      </c>
      <c r="AB128" s="14"/>
      <c r="AC128" s="32"/>
      <c r="AD128" s="14"/>
    </row>
    <row r="129" spans="26:27" customFormat="1" x14ac:dyDescent="0.25">
      <c r="Z129" s="11" t="s">
        <v>107</v>
      </c>
      <c r="AA129" s="10">
        <f>MAX(AA2:AA123)</f>
        <v>96.540800000000004</v>
      </c>
    </row>
    <row r="130" spans="26:27" customFormat="1" x14ac:dyDescent="0.25">
      <c r="Z130" s="11"/>
      <c r="AA130" s="10"/>
    </row>
    <row r="131" spans="26:27" customFormat="1" x14ac:dyDescent="0.25">
      <c r="Z131" s="11"/>
      <c r="AA131" s="10"/>
    </row>
    <row r="132" spans="26:27" customFormat="1" x14ac:dyDescent="0.25">
      <c r="Z132" s="11"/>
      <c r="AA132" s="10"/>
    </row>
    <row r="133" spans="26:27" customFormat="1" x14ac:dyDescent="0.25">
      <c r="Z133" s="11"/>
      <c r="AA133" s="10"/>
    </row>
    <row r="134" spans="26:27" customFormat="1" x14ac:dyDescent="0.25">
      <c r="Z134" s="11"/>
      <c r="AA134" s="10"/>
    </row>
    <row r="135" spans="26:27" customFormat="1" x14ac:dyDescent="0.25">
      <c r="Z135" s="11"/>
      <c r="AA135" s="10"/>
    </row>
  </sheetData>
  <phoneticPr fontId="18" type="noConversion"/>
  <pageMargins left="0.7" right="0.7" top="0.75" bottom="0.75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5"/>
  <sheetViews>
    <sheetView tabSelected="1" topLeftCell="A46" workbookViewId="0">
      <selection activeCell="G2" sqref="G2"/>
    </sheetView>
  </sheetViews>
  <sheetFormatPr defaultColWidth="8.77734375" defaultRowHeight="14.4" x14ac:dyDescent="0.25"/>
  <cols>
    <col min="1" max="1" width="16.77734375" customWidth="1"/>
    <col min="2" max="2" width="8.77734375" style="3"/>
    <col min="3" max="3" width="8.77734375" style="2"/>
    <col min="4" max="5" width="8.77734375" style="3"/>
    <col min="6" max="6" width="15.6640625" style="2" customWidth="1"/>
    <col min="7" max="8" width="8.77734375" style="3"/>
    <col min="9" max="9" width="10.109375" style="16" customWidth="1"/>
    <col min="10" max="10" width="8.77734375" style="2"/>
    <col min="11" max="11" width="8.77734375" style="3"/>
    <col min="13" max="13" width="11.6640625" style="15" customWidth="1"/>
    <col min="14" max="14" width="11.77734375" style="11" customWidth="1"/>
    <col min="15" max="18" width="8.77734375" style="11"/>
    <col min="19" max="19" width="11.6640625" style="11" customWidth="1"/>
    <col min="20" max="20" width="14.6640625" style="11" customWidth="1"/>
    <col min="21" max="21" width="8.77734375" style="11"/>
    <col min="22" max="23" width="8.77734375" style="10"/>
  </cols>
  <sheetData>
    <row r="1" spans="1:22" x14ac:dyDescent="0.25">
      <c r="B1" s="3" t="s">
        <v>110</v>
      </c>
      <c r="E1" s="3" t="s">
        <v>116</v>
      </c>
      <c r="G1" s="2">
        <v>0</v>
      </c>
      <c r="I1" s="16" t="s">
        <v>111</v>
      </c>
      <c r="K1" s="2">
        <v>0.4</v>
      </c>
      <c r="N1" s="11" t="s">
        <v>0</v>
      </c>
      <c r="P1" s="11" t="s">
        <v>1</v>
      </c>
      <c r="T1" s="11" t="s">
        <v>105</v>
      </c>
      <c r="V1" s="10" t="s">
        <v>1</v>
      </c>
    </row>
    <row r="2" spans="1:22" x14ac:dyDescent="0.25">
      <c r="A2" s="1">
        <v>38471</v>
      </c>
      <c r="B2" s="3">
        <v>1.49567306163E-2</v>
      </c>
      <c r="C2" s="2">
        <v>1</v>
      </c>
      <c r="E2" s="3">
        <v>1.41755795306E-2</v>
      </c>
      <c r="F2" s="2">
        <v>1</v>
      </c>
      <c r="I2" s="16">
        <f>B2</f>
        <v>1.49567306163E-2</v>
      </c>
      <c r="J2" s="2">
        <v>1</v>
      </c>
      <c r="M2" s="17">
        <v>38471</v>
      </c>
      <c r="N2" s="18">
        <v>932.39499999999998</v>
      </c>
      <c r="O2" s="19">
        <f>N3/N2-1</f>
        <v>-8.1992074174571883E-2</v>
      </c>
      <c r="P2" s="18">
        <v>15.002000000000001</v>
      </c>
    </row>
    <row r="3" spans="1:22" x14ac:dyDescent="0.25">
      <c r="A3" s="1">
        <v>38503</v>
      </c>
      <c r="B3" s="3">
        <v>-4.1170619419899999E-3</v>
      </c>
      <c r="C3" s="2">
        <f>C2*(1+B2)</f>
        <v>1.0149567306163001</v>
      </c>
      <c r="E3" s="3">
        <v>-7.1418506468899998E-3</v>
      </c>
      <c r="F3" s="2">
        <f>F2*(1+E2)</f>
        <v>1.0141755795306</v>
      </c>
      <c r="I3" s="16">
        <f>B3</f>
        <v>-4.1170619419899999E-3</v>
      </c>
      <c r="J3" s="2">
        <f>J2*(1+I2)</f>
        <v>1.0149567306163001</v>
      </c>
      <c r="M3" s="17">
        <v>38503</v>
      </c>
      <c r="N3" s="18">
        <v>855.94600000000003</v>
      </c>
      <c r="O3" s="19">
        <f t="shared" ref="O3:O66" si="0">N4/N3-1</f>
        <v>2.6567096522444267E-2</v>
      </c>
      <c r="P3" s="18">
        <v>13.4932</v>
      </c>
    </row>
    <row r="4" spans="1:22" x14ac:dyDescent="0.25">
      <c r="A4" s="1">
        <v>38533</v>
      </c>
      <c r="B4" s="3">
        <v>-5.1818995354600002E-2</v>
      </c>
      <c r="C4" s="2">
        <f t="shared" ref="C4:C67" si="1">C3*(1+B3)</f>
        <v>1.0107780908879131</v>
      </c>
      <c r="E4" s="3">
        <f>IF(O2+O3&lt;0,F3*$G$1*B4/F3,B4)</f>
        <v>0</v>
      </c>
      <c r="F4" s="2">
        <f t="shared" ref="F4:F67" si="2">F3*(1+E3)</f>
        <v>1.0069324890118694</v>
      </c>
      <c r="I4" s="16">
        <f t="shared" ref="I4:I35" si="3">IF(O2+O3&lt;0,B4-O4,B4)</f>
        <v>-6.2605556196584367E-2</v>
      </c>
      <c r="J4" s="2">
        <f t="shared" ref="J4:J35" si="4">IF(O2+O3&lt;0,J3*$K$1*(1+I3)+J3*(1-$K$1),J3*(1+I3))</f>
        <v>1.0132852747249452</v>
      </c>
      <c r="M4" s="17">
        <v>38533</v>
      </c>
      <c r="N4" s="18">
        <v>878.68600000000004</v>
      </c>
      <c r="O4" s="19">
        <f t="shared" si="0"/>
        <v>1.0786560841984372E-2</v>
      </c>
      <c r="P4" s="18">
        <v>13.2521</v>
      </c>
    </row>
    <row r="5" spans="1:22" x14ac:dyDescent="0.25">
      <c r="A5" s="1">
        <v>38562</v>
      </c>
      <c r="B5" s="3">
        <v>0.27890264171099999</v>
      </c>
      <c r="C5" s="2">
        <f t="shared" si="1"/>
        <v>0.95840058569166098</v>
      </c>
      <c r="E5" s="3">
        <f t="shared" ref="E5:E68" si="5">IF(O3+O4&lt;0,F4*$G$1*B5/F4,B5)</f>
        <v>0.27890264171099999</v>
      </c>
      <c r="F5" s="2">
        <f t="shared" si="2"/>
        <v>1.0069324890118694</v>
      </c>
      <c r="I5" s="16">
        <f t="shared" si="3"/>
        <v>0.27890264171099999</v>
      </c>
      <c r="J5" s="2">
        <f t="shared" si="4"/>
        <v>0.94984798651498126</v>
      </c>
      <c r="M5" s="17">
        <v>38562</v>
      </c>
      <c r="N5" s="18">
        <v>888.16399999999999</v>
      </c>
      <c r="O5" s="19">
        <f t="shared" si="0"/>
        <v>4.4757499741038931E-2</v>
      </c>
      <c r="P5" s="18">
        <v>13.556100000000001</v>
      </c>
    </row>
    <row r="6" spans="1:22" x14ac:dyDescent="0.25">
      <c r="A6" s="1">
        <v>38595</v>
      </c>
      <c r="B6" s="3">
        <v>2.8835169525900001E-2</v>
      </c>
      <c r="C6" s="2">
        <f t="shared" si="1"/>
        <v>1.2257010408584348</v>
      </c>
      <c r="E6" s="3">
        <f t="shared" si="5"/>
        <v>2.8835169525900001E-2</v>
      </c>
      <c r="F6" s="2">
        <f t="shared" si="2"/>
        <v>1.2877686202219121</v>
      </c>
      <c r="I6" s="16">
        <f t="shared" si="3"/>
        <v>2.8835169525900001E-2</v>
      </c>
      <c r="J6" s="2">
        <f t="shared" si="4"/>
        <v>1.2147630991778837</v>
      </c>
      <c r="M6" s="17">
        <v>38595</v>
      </c>
      <c r="N6" s="18">
        <v>927.91600000000005</v>
      </c>
      <c r="O6" s="19">
        <f t="shared" si="0"/>
        <v>-1.1341543846641322E-2</v>
      </c>
      <c r="P6" s="18">
        <v>14.093999999999999</v>
      </c>
    </row>
    <row r="7" spans="1:22" x14ac:dyDescent="0.25">
      <c r="A7" s="1">
        <v>38625</v>
      </c>
      <c r="B7" s="3">
        <v>-5.3363323439599999E-2</v>
      </c>
      <c r="C7" s="2">
        <f t="shared" si="1"/>
        <v>1.2610443381596597</v>
      </c>
      <c r="E7" s="3">
        <f t="shared" si="5"/>
        <v>-5.3363323439599999E-2</v>
      </c>
      <c r="F7" s="2">
        <f t="shared" si="2"/>
        <v>1.3249016466961452</v>
      </c>
      <c r="I7" s="16">
        <f t="shared" si="3"/>
        <v>-5.3363323439599999E-2</v>
      </c>
      <c r="J7" s="2">
        <f t="shared" si="4"/>
        <v>1.2497909990764855</v>
      </c>
      <c r="M7" s="17">
        <v>38625</v>
      </c>
      <c r="N7" s="18">
        <v>917.39200000000005</v>
      </c>
      <c r="O7" s="19">
        <f t="shared" si="0"/>
        <v>-4.4811814360709468E-2</v>
      </c>
      <c r="P7" s="18">
        <v>14.244999999999999</v>
      </c>
    </row>
    <row r="8" spans="1:22" x14ac:dyDescent="0.25">
      <c r="A8" s="1">
        <v>38656</v>
      </c>
      <c r="B8" s="3">
        <v>5.4737762815900003E-2</v>
      </c>
      <c r="C8" s="2">
        <f t="shared" si="1"/>
        <v>1.1937508212707695</v>
      </c>
      <c r="E8" s="3">
        <f t="shared" si="5"/>
        <v>0</v>
      </c>
      <c r="F8" s="2">
        <f t="shared" si="2"/>
        <v>1.2542004915978402</v>
      </c>
      <c r="I8" s="16">
        <f t="shared" si="3"/>
        <v>5.7541654713713718E-2</v>
      </c>
      <c r="J8" s="2">
        <f t="shared" si="4"/>
        <v>1.2231137985502378</v>
      </c>
      <c r="M8" s="17">
        <v>38656</v>
      </c>
      <c r="N8" s="18">
        <v>876.28200000000004</v>
      </c>
      <c r="O8" s="19">
        <f t="shared" si="0"/>
        <v>-2.8038918978137151E-3</v>
      </c>
      <c r="P8" s="18">
        <v>13.347099999999999</v>
      </c>
    </row>
    <row r="9" spans="1:22" x14ac:dyDescent="0.25">
      <c r="A9" s="1">
        <v>38686</v>
      </c>
      <c r="B9" s="3">
        <v>1.77358278128E-2</v>
      </c>
      <c r="C9" s="2">
        <f t="shared" si="1"/>
        <v>1.2590940705867748</v>
      </c>
      <c r="E9" s="3">
        <f t="shared" si="5"/>
        <v>0</v>
      </c>
      <c r="F9" s="2">
        <f t="shared" si="2"/>
        <v>1.2542004915978402</v>
      </c>
      <c r="I9" s="16">
        <f t="shared" si="3"/>
        <v>-3.9055863887483305E-2</v>
      </c>
      <c r="J9" s="2">
        <f t="shared" si="4"/>
        <v>1.2512657952989406</v>
      </c>
      <c r="M9" s="17">
        <v>38686</v>
      </c>
      <c r="N9" s="18">
        <v>873.82500000000005</v>
      </c>
      <c r="O9" s="19">
        <f t="shared" si="0"/>
        <v>5.6791691700283309E-2</v>
      </c>
      <c r="P9" s="18">
        <v>13.3055</v>
      </c>
    </row>
    <row r="10" spans="1:22" x14ac:dyDescent="0.25">
      <c r="A10" s="1">
        <v>38716</v>
      </c>
      <c r="B10" s="3">
        <v>3.0376645450100001E-3</v>
      </c>
      <c r="C10" s="2">
        <f t="shared" si="1"/>
        <v>1.2814251462228192</v>
      </c>
      <c r="D10" s="3">
        <f>C10/C2-1</f>
        <v>0.28142514622281922</v>
      </c>
      <c r="E10" s="3">
        <f t="shared" si="5"/>
        <v>3.0376645450100001E-3</v>
      </c>
      <c r="F10" s="2">
        <f t="shared" si="2"/>
        <v>1.2542004915978402</v>
      </c>
      <c r="G10" s="3">
        <f>F10/F2-1</f>
        <v>0.25420049159784019</v>
      </c>
      <c r="I10" s="16">
        <f t="shared" si="3"/>
        <v>3.0376645450100001E-3</v>
      </c>
      <c r="J10" s="2">
        <f t="shared" si="4"/>
        <v>1.2023965287106817</v>
      </c>
      <c r="K10" s="3">
        <f>J10/J2-1</f>
        <v>0.2023965287106817</v>
      </c>
      <c r="M10" s="17">
        <v>38716</v>
      </c>
      <c r="N10" s="18">
        <v>923.45100000000002</v>
      </c>
      <c r="O10" s="19">
        <f t="shared" si="0"/>
        <v>9.3287028764926339E-2</v>
      </c>
      <c r="P10" s="18">
        <v>13.857799999999999</v>
      </c>
    </row>
    <row r="11" spans="1:22" x14ac:dyDescent="0.25">
      <c r="A11" s="1">
        <v>38742</v>
      </c>
      <c r="B11" s="3">
        <v>6.9269421918700003E-2</v>
      </c>
      <c r="C11" s="2">
        <f t="shared" si="1"/>
        <v>1.2853176859565847</v>
      </c>
      <c r="E11" s="3">
        <f t="shared" si="5"/>
        <v>6.9269421918700003E-2</v>
      </c>
      <c r="F11" s="2">
        <f t="shared" si="2"/>
        <v>1.2580103319635012</v>
      </c>
      <c r="I11" s="16">
        <f t="shared" si="3"/>
        <v>6.9269421918700003E-2</v>
      </c>
      <c r="J11" s="2">
        <f t="shared" si="4"/>
        <v>1.2060490060149893</v>
      </c>
      <c r="M11" s="17">
        <v>38742</v>
      </c>
      <c r="N11" s="18">
        <v>1009.597</v>
      </c>
      <c r="O11" s="19">
        <f t="shared" si="0"/>
        <v>4.3000325872600609E-2</v>
      </c>
      <c r="P11" s="18">
        <v>15.142200000000001</v>
      </c>
    </row>
    <row r="12" spans="1:22" x14ac:dyDescent="0.25">
      <c r="A12" s="1">
        <v>38776</v>
      </c>
      <c r="B12" s="3">
        <v>-5.6235437941099999E-3</v>
      </c>
      <c r="C12" s="2">
        <f t="shared" si="1"/>
        <v>1.3743508990446784</v>
      </c>
      <c r="E12" s="3">
        <f t="shared" si="5"/>
        <v>-5.6235437941099999E-3</v>
      </c>
      <c r="F12" s="2">
        <f t="shared" si="2"/>
        <v>1.3451519804263647</v>
      </c>
      <c r="I12" s="16">
        <f t="shared" si="3"/>
        <v>-5.6235437941099999E-3</v>
      </c>
      <c r="J12" s="2">
        <f t="shared" si="4"/>
        <v>1.2895913234672705</v>
      </c>
      <c r="M12" s="17">
        <v>38776</v>
      </c>
      <c r="N12" s="18">
        <v>1053.01</v>
      </c>
      <c r="O12" s="19">
        <f t="shared" si="0"/>
        <v>7.6713421524960967E-3</v>
      </c>
      <c r="P12" s="18">
        <v>15.680999999999999</v>
      </c>
    </row>
    <row r="13" spans="1:22" x14ac:dyDescent="0.25">
      <c r="A13" s="1">
        <v>38807</v>
      </c>
      <c r="B13" s="3">
        <v>-6.6460935971900002E-3</v>
      </c>
      <c r="C13" s="2">
        <f t="shared" si="1"/>
        <v>1.3666221765754263</v>
      </c>
      <c r="E13" s="3">
        <f t="shared" si="5"/>
        <v>-6.6460935971900002E-3</v>
      </c>
      <c r="F13" s="2">
        <f t="shared" si="2"/>
        <v>1.3375874593547032</v>
      </c>
      <c r="I13" s="16">
        <f t="shared" si="3"/>
        <v>-6.6460935971900002E-3</v>
      </c>
      <c r="J13" s="2">
        <f t="shared" si="4"/>
        <v>1.282339250183248</v>
      </c>
      <c r="M13" s="17">
        <v>38807</v>
      </c>
      <c r="N13" s="18">
        <v>1061.088</v>
      </c>
      <c r="O13" s="19">
        <f t="shared" si="0"/>
        <v>0.10485369733707284</v>
      </c>
      <c r="P13" s="18">
        <v>16.193999999999999</v>
      </c>
    </row>
    <row r="14" spans="1:22" x14ac:dyDescent="0.25">
      <c r="A14" s="1">
        <v>38835</v>
      </c>
      <c r="B14" s="3">
        <v>0.40410114118500001</v>
      </c>
      <c r="C14" s="2">
        <f t="shared" si="1"/>
        <v>1.3575394776779104</v>
      </c>
      <c r="E14" s="3">
        <f t="shared" si="5"/>
        <v>0.40410114118500001</v>
      </c>
      <c r="F14" s="2">
        <f t="shared" si="2"/>
        <v>1.3286977279054042</v>
      </c>
      <c r="I14" s="16">
        <f t="shared" si="3"/>
        <v>0.40410114118500001</v>
      </c>
      <c r="J14" s="2">
        <f t="shared" si="4"/>
        <v>1.2738167035031795</v>
      </c>
      <c r="M14" s="17">
        <v>38835</v>
      </c>
      <c r="N14" s="18">
        <v>1172.347</v>
      </c>
      <c r="O14" s="19">
        <f t="shared" si="0"/>
        <v>0.16471573689359897</v>
      </c>
      <c r="P14" s="18">
        <v>17.831099999999999</v>
      </c>
    </row>
    <row r="15" spans="1:22" x14ac:dyDescent="0.25">
      <c r="A15" s="1">
        <v>38868</v>
      </c>
      <c r="B15" s="3">
        <v>5.3759690168099998E-2</v>
      </c>
      <c r="C15" s="2">
        <f t="shared" si="1"/>
        <v>1.9061227298112426</v>
      </c>
      <c r="E15" s="3">
        <f t="shared" si="5"/>
        <v>5.3759690168099998E-2</v>
      </c>
      <c r="F15" s="2">
        <f t="shared" si="2"/>
        <v>1.8656259960418946</v>
      </c>
      <c r="I15" s="16">
        <f t="shared" si="3"/>
        <v>5.3759690168099998E-2</v>
      </c>
      <c r="J15" s="2">
        <f t="shared" si="4"/>
        <v>1.7885674870493291</v>
      </c>
      <c r="M15" s="17">
        <v>38868</v>
      </c>
      <c r="N15" s="18">
        <v>1365.451</v>
      </c>
      <c r="O15" s="19">
        <f t="shared" si="0"/>
        <v>2.0881012940046961E-2</v>
      </c>
      <c r="P15" s="18">
        <v>19.770099999999999</v>
      </c>
    </row>
    <row r="16" spans="1:22" x14ac:dyDescent="0.25">
      <c r="A16" s="1">
        <v>38898</v>
      </c>
      <c r="B16" s="3">
        <v>-3.3901658466200003E-2</v>
      </c>
      <c r="C16" s="2">
        <f t="shared" si="1"/>
        <v>2.0085952971882679</v>
      </c>
      <c r="E16" s="3">
        <f t="shared" si="5"/>
        <v>-3.3901658466200003E-2</v>
      </c>
      <c r="F16" s="2">
        <f t="shared" si="2"/>
        <v>1.9659214715586597</v>
      </c>
      <c r="I16" s="16">
        <f t="shared" si="3"/>
        <v>-3.3901658466200003E-2</v>
      </c>
      <c r="J16" s="2">
        <f t="shared" si="4"/>
        <v>1.884720320997838</v>
      </c>
      <c r="M16" s="17">
        <v>38898</v>
      </c>
      <c r="N16" s="18">
        <v>1393.963</v>
      </c>
      <c r="O16" s="19">
        <f t="shared" si="0"/>
        <v>-7.1476072176951622E-2</v>
      </c>
      <c r="P16" s="18">
        <v>18.487100000000002</v>
      </c>
    </row>
    <row r="17" spans="1:26" x14ac:dyDescent="0.25">
      <c r="A17" s="1">
        <v>38929</v>
      </c>
      <c r="B17" s="3">
        <v>5.1648856041200002E-2</v>
      </c>
      <c r="C17" s="2">
        <f t="shared" si="1"/>
        <v>1.9405005854261759</v>
      </c>
      <c r="E17" s="3">
        <f t="shared" si="5"/>
        <v>0</v>
      </c>
      <c r="F17" s="2">
        <f t="shared" si="2"/>
        <v>1.8992734732585088</v>
      </c>
      <c r="I17" s="16">
        <f t="shared" si="3"/>
        <v>1.7371609470006204E-2</v>
      </c>
      <c r="J17" s="2">
        <f t="shared" si="4"/>
        <v>1.8591622631471278</v>
      </c>
      <c r="M17" s="17">
        <v>38929</v>
      </c>
      <c r="N17" s="18">
        <v>1294.328</v>
      </c>
      <c r="O17" s="19">
        <f t="shared" si="0"/>
        <v>3.4277246571193798E-2</v>
      </c>
      <c r="P17" s="18">
        <v>19.034400000000002</v>
      </c>
    </row>
    <row r="18" spans="1:26" x14ac:dyDescent="0.25">
      <c r="A18" s="1">
        <v>38960</v>
      </c>
      <c r="B18" s="3">
        <v>0.19412048786399999</v>
      </c>
      <c r="C18" s="2">
        <f t="shared" si="1"/>
        <v>2.0407252208107169</v>
      </c>
      <c r="E18" s="3">
        <f t="shared" si="5"/>
        <v>0</v>
      </c>
      <c r="F18" s="2">
        <f t="shared" si="2"/>
        <v>1.8992734732585088</v>
      </c>
      <c r="I18" s="16">
        <f t="shared" si="3"/>
        <v>0.14588616396324278</v>
      </c>
      <c r="J18" s="2">
        <f t="shared" si="4"/>
        <v>1.8720809194578338</v>
      </c>
      <c r="M18" s="17">
        <v>38960</v>
      </c>
      <c r="N18" s="18">
        <v>1338.694</v>
      </c>
      <c r="O18" s="19">
        <f t="shared" si="0"/>
        <v>4.8234323900757214E-2</v>
      </c>
      <c r="P18" s="18">
        <v>19.334399999999999</v>
      </c>
    </row>
    <row r="19" spans="1:26" x14ac:dyDescent="0.25">
      <c r="A19" s="1">
        <v>38989</v>
      </c>
      <c r="B19" s="3">
        <v>-4.6137316566899997E-2</v>
      </c>
      <c r="C19" s="2">
        <f t="shared" si="1"/>
        <v>2.4368717962708621</v>
      </c>
      <c r="E19" s="3">
        <f t="shared" si="5"/>
        <v>-4.6137316566899997E-2</v>
      </c>
      <c r="F19" s="2">
        <f t="shared" si="2"/>
        <v>1.8992734732585088</v>
      </c>
      <c r="I19" s="16">
        <f t="shared" si="3"/>
        <v>-4.6137316566899997E-2</v>
      </c>
      <c r="J19" s="2">
        <f t="shared" si="4"/>
        <v>2.1451916234263178</v>
      </c>
      <c r="M19" s="17">
        <v>38989</v>
      </c>
      <c r="N19" s="18">
        <v>1403.2650000000001</v>
      </c>
      <c r="O19" s="19">
        <f t="shared" si="0"/>
        <v>4.3618275949303786E-2</v>
      </c>
      <c r="P19" s="18">
        <v>21.918800000000001</v>
      </c>
    </row>
    <row r="20" spans="1:26" x14ac:dyDescent="0.25">
      <c r="A20" s="1">
        <v>39021</v>
      </c>
      <c r="B20" s="3">
        <v>-2.1285278421499999E-2</v>
      </c>
      <c r="C20" s="2">
        <f t="shared" si="1"/>
        <v>2.3244410707733629</v>
      </c>
      <c r="E20" s="3">
        <f t="shared" si="5"/>
        <v>-2.1285278421499999E-2</v>
      </c>
      <c r="F20" s="2">
        <f t="shared" si="2"/>
        <v>1.8116460917756654</v>
      </c>
      <c r="I20" s="16">
        <f t="shared" si="3"/>
        <v>-2.1285278421499999E-2</v>
      </c>
      <c r="J20" s="2">
        <f t="shared" si="4"/>
        <v>2.0462182383996357</v>
      </c>
      <c r="M20" s="17">
        <v>39021</v>
      </c>
      <c r="N20" s="18">
        <v>1464.473</v>
      </c>
      <c r="O20" s="19">
        <f t="shared" si="0"/>
        <v>0.17063134656630741</v>
      </c>
      <c r="P20" s="18">
        <v>19.273900000000001</v>
      </c>
    </row>
    <row r="21" spans="1:26" x14ac:dyDescent="0.25">
      <c r="A21" s="1">
        <v>39051</v>
      </c>
      <c r="B21" s="3">
        <v>-3.5638072126399998E-3</v>
      </c>
      <c r="C21" s="2">
        <f t="shared" si="1"/>
        <v>2.2749646954075824</v>
      </c>
      <c r="E21" s="3">
        <f t="shared" si="5"/>
        <v>-3.5638072126399998E-3</v>
      </c>
      <c r="F21" s="2">
        <f t="shared" si="2"/>
        <v>1.773084700310998</v>
      </c>
      <c r="I21" s="16">
        <f t="shared" si="3"/>
        <v>-3.5638072126399998E-3</v>
      </c>
      <c r="J21" s="2">
        <f t="shared" si="4"/>
        <v>2.0026639134841484</v>
      </c>
      <c r="M21" s="17">
        <v>39051</v>
      </c>
      <c r="N21" s="18">
        <v>1714.3579999999999</v>
      </c>
      <c r="O21" s="19">
        <f t="shared" si="0"/>
        <v>0.19056054803022482</v>
      </c>
      <c r="P21" s="18">
        <v>24.1419</v>
      </c>
    </row>
    <row r="22" spans="1:26" x14ac:dyDescent="0.25">
      <c r="A22" s="1">
        <v>39080</v>
      </c>
      <c r="B22" s="3">
        <v>0.33228665547800001</v>
      </c>
      <c r="C22" s="2">
        <f t="shared" si="1"/>
        <v>2.2668571598175875</v>
      </c>
      <c r="D22" s="3">
        <f>C22/C10-1</f>
        <v>0.76901254552360521</v>
      </c>
      <c r="E22" s="3">
        <f t="shared" si="5"/>
        <v>0.33228665547800001</v>
      </c>
      <c r="F22" s="2">
        <f t="shared" si="2"/>
        <v>1.7667657682674078</v>
      </c>
      <c r="G22" s="3">
        <f>F22/F10-1</f>
        <v>0.40867889950877312</v>
      </c>
      <c r="I22" s="16">
        <f t="shared" si="3"/>
        <v>0.33228665547800001</v>
      </c>
      <c r="J22" s="2">
        <f t="shared" si="4"/>
        <v>1.9955268053847797</v>
      </c>
      <c r="K22" s="3">
        <f>J22/J10-1</f>
        <v>0.6596245562390004</v>
      </c>
      <c r="M22" s="17">
        <v>39080</v>
      </c>
      <c r="N22" s="18">
        <v>2041.047</v>
      </c>
      <c r="O22" s="19">
        <f t="shared" si="0"/>
        <v>0.16868205386745139</v>
      </c>
      <c r="P22" s="18">
        <v>31.315899999999999</v>
      </c>
    </row>
    <row r="23" spans="1:26" s="5" customFormat="1" x14ac:dyDescent="0.25">
      <c r="A23" s="1">
        <v>39113</v>
      </c>
      <c r="B23" s="3">
        <v>0.27553714030900001</v>
      </c>
      <c r="C23" s="2">
        <f t="shared" si="1"/>
        <v>3.0201035438997317</v>
      </c>
      <c r="D23" s="3"/>
      <c r="E23" s="3">
        <f t="shared" si="5"/>
        <v>0.27553714030900001</v>
      </c>
      <c r="F23" s="2">
        <f t="shared" si="2"/>
        <v>2.3538384564180039</v>
      </c>
      <c r="G23" s="3"/>
      <c r="H23" s="3"/>
      <c r="I23" s="16">
        <f t="shared" si="3"/>
        <v>0.27553714030900001</v>
      </c>
      <c r="J23" s="2">
        <f t="shared" si="4"/>
        <v>2.658613733462786</v>
      </c>
      <c r="K23" s="3"/>
      <c r="L23"/>
      <c r="M23" s="17">
        <v>39113</v>
      </c>
      <c r="N23" s="18">
        <v>2385.335</v>
      </c>
      <c r="O23" s="19">
        <f t="shared" si="0"/>
        <v>6.6756241785745019E-2</v>
      </c>
      <c r="P23" s="18">
        <v>28.886399999999998</v>
      </c>
      <c r="Q23" s="11"/>
      <c r="R23" s="11"/>
      <c r="S23" s="20" t="s">
        <v>2</v>
      </c>
      <c r="T23" s="21">
        <v>2142.8910000000001</v>
      </c>
      <c r="U23" s="22">
        <f t="shared" ref="U23:U86" si="6">(T24-T23)/T23</f>
        <v>0.17296353384283186</v>
      </c>
      <c r="V23" s="23">
        <v>43.843400000000003</v>
      </c>
      <c r="W23" s="23"/>
    </row>
    <row r="24" spans="1:26" x14ac:dyDescent="0.25">
      <c r="A24" s="1">
        <v>39141</v>
      </c>
      <c r="B24" s="3">
        <v>0.29041243726799998</v>
      </c>
      <c r="C24" s="2">
        <f t="shared" si="1"/>
        <v>3.8522542378229399</v>
      </c>
      <c r="E24" s="3">
        <f t="shared" si="5"/>
        <v>0.29041243726799998</v>
      </c>
      <c r="F24" s="2">
        <f t="shared" si="2"/>
        <v>3.0024083734487714</v>
      </c>
      <c r="I24" s="16">
        <f t="shared" si="3"/>
        <v>0.29041243726799998</v>
      </c>
      <c r="J24" s="2">
        <f t="shared" si="4"/>
        <v>3.3911605587673557</v>
      </c>
      <c r="M24" s="17">
        <v>39141</v>
      </c>
      <c r="N24" s="18">
        <v>2544.5709999999999</v>
      </c>
      <c r="O24" s="19">
        <f t="shared" si="0"/>
        <v>9.3223179860180805E-2</v>
      </c>
      <c r="P24" s="18">
        <v>29.410399999999999</v>
      </c>
      <c r="S24" s="20" t="s">
        <v>3</v>
      </c>
      <c r="T24" s="21">
        <v>2513.5329999999999</v>
      </c>
      <c r="U24" s="22">
        <f t="shared" si="6"/>
        <v>0.16412396415722411</v>
      </c>
      <c r="V24" s="23">
        <v>51.240900000000003</v>
      </c>
      <c r="W24" s="23"/>
    </row>
    <row r="25" spans="1:26" x14ac:dyDescent="0.25">
      <c r="A25" s="1">
        <v>39171</v>
      </c>
      <c r="B25" s="3">
        <v>0.31626561577000001</v>
      </c>
      <c r="C25" s="2">
        <f t="shared" si="1"/>
        <v>4.9709967800050814</v>
      </c>
      <c r="E25" s="3">
        <f t="shared" si="5"/>
        <v>0.31626561577000001</v>
      </c>
      <c r="F25" s="2">
        <f t="shared" si="2"/>
        <v>3.8743451068558805</v>
      </c>
      <c r="I25" s="16">
        <f t="shared" si="3"/>
        <v>0.31626561577000001</v>
      </c>
      <c r="J25" s="2">
        <f t="shared" si="4"/>
        <v>4.3759957618060961</v>
      </c>
      <c r="M25" s="17">
        <v>39171</v>
      </c>
      <c r="N25" s="18">
        <v>2781.7840000000001</v>
      </c>
      <c r="O25" s="19">
        <f t="shared" si="0"/>
        <v>0.27929019650698961</v>
      </c>
      <c r="P25" s="18">
        <v>32.576999999999998</v>
      </c>
      <c r="S25" s="20" t="s">
        <v>4</v>
      </c>
      <c r="T25" s="21">
        <v>2926.0639999999999</v>
      </c>
      <c r="U25" s="22">
        <f t="shared" si="6"/>
        <v>0.33410923342756688</v>
      </c>
      <c r="V25" s="23">
        <v>59.543300000000002</v>
      </c>
      <c r="W25" s="23"/>
    </row>
    <row r="26" spans="1:26" x14ac:dyDescent="0.25">
      <c r="A26" s="1">
        <v>39202</v>
      </c>
      <c r="B26" s="3">
        <v>-2.26977786286E-2</v>
      </c>
      <c r="C26" s="2">
        <f t="shared" si="1"/>
        <v>6.5431521376240749</v>
      </c>
      <c r="E26" s="3">
        <f t="shared" si="5"/>
        <v>-2.26977786286E-2</v>
      </c>
      <c r="F26" s="2">
        <f t="shared" si="2"/>
        <v>5.0996672477811416</v>
      </c>
      <c r="I26" s="16">
        <f t="shared" si="3"/>
        <v>-2.26977786286E-2</v>
      </c>
      <c r="J26" s="2">
        <f t="shared" si="4"/>
        <v>5.7599727560206109</v>
      </c>
      <c r="M26" s="17">
        <v>39202</v>
      </c>
      <c r="N26" s="18">
        <v>3558.7089999999998</v>
      </c>
      <c r="O26" s="19">
        <f t="shared" si="0"/>
        <v>0.103757570512228</v>
      </c>
      <c r="P26" s="18">
        <v>34.218400000000003</v>
      </c>
      <c r="S26" s="20" t="s">
        <v>5</v>
      </c>
      <c r="T26" s="21">
        <v>3903.6889999999999</v>
      </c>
      <c r="U26" s="22">
        <f t="shared" si="6"/>
        <v>9.3268700452315778E-2</v>
      </c>
      <c r="V26" s="23">
        <v>72.402299999999997</v>
      </c>
      <c r="W26" s="23"/>
    </row>
    <row r="27" spans="1:26" x14ac:dyDescent="0.25">
      <c r="A27" s="1">
        <v>39233</v>
      </c>
      <c r="B27" s="3">
        <v>-0.138149658643</v>
      </c>
      <c r="C27" s="2">
        <f t="shared" si="1"/>
        <v>6.3946371188710325</v>
      </c>
      <c r="E27" s="3">
        <f t="shared" si="5"/>
        <v>-0.138149658643</v>
      </c>
      <c r="F27" s="2">
        <f t="shared" si="2"/>
        <v>4.9839161295114831</v>
      </c>
      <c r="I27" s="16">
        <f t="shared" si="3"/>
        <v>-0.138149658643</v>
      </c>
      <c r="J27" s="2">
        <f t="shared" si="4"/>
        <v>5.6292341694976882</v>
      </c>
      <c r="M27" s="17">
        <v>39233</v>
      </c>
      <c r="N27" s="18">
        <v>3927.9520000000002</v>
      </c>
      <c r="O27" s="19">
        <f t="shared" si="0"/>
        <v>-4.1719959918043892E-2</v>
      </c>
      <c r="P27" s="18">
        <v>37.755499999999998</v>
      </c>
      <c r="S27" s="20" t="s">
        <v>6</v>
      </c>
      <c r="T27" s="21">
        <v>4267.7809999999999</v>
      </c>
      <c r="U27" s="22">
        <f t="shared" si="6"/>
        <v>-0.15987113678044867</v>
      </c>
      <c r="V27" s="23">
        <v>79.252399999999994</v>
      </c>
      <c r="W27" s="23"/>
    </row>
    <row r="28" spans="1:26" x14ac:dyDescent="0.25">
      <c r="A28" s="1">
        <v>39262</v>
      </c>
      <c r="B28" s="3">
        <v>0.190456032394</v>
      </c>
      <c r="C28" s="2">
        <f t="shared" si="1"/>
        <v>5.5112201837531423</v>
      </c>
      <c r="E28" s="3">
        <f t="shared" si="5"/>
        <v>0.190456032394</v>
      </c>
      <c r="F28" s="2">
        <f t="shared" si="2"/>
        <v>4.2953898175141303</v>
      </c>
      <c r="I28" s="16">
        <f t="shared" si="3"/>
        <v>0.190456032394</v>
      </c>
      <c r="J28" s="2">
        <f t="shared" si="4"/>
        <v>4.8515573905600711</v>
      </c>
      <c r="M28" s="17">
        <v>39262</v>
      </c>
      <c r="N28" s="18">
        <v>3764.078</v>
      </c>
      <c r="O28" s="19">
        <f t="shared" si="0"/>
        <v>0.1850349541109404</v>
      </c>
      <c r="P28" s="18">
        <v>35.161499999999997</v>
      </c>
      <c r="S28" s="20" t="s">
        <v>7</v>
      </c>
      <c r="T28" s="21">
        <v>3585.4859999999999</v>
      </c>
      <c r="U28" s="22">
        <f t="shared" si="6"/>
        <v>0.22816934719588919</v>
      </c>
      <c r="V28" s="23">
        <v>66.117599999999996</v>
      </c>
      <c r="W28" s="23"/>
      <c r="Z28">
        <f>3.07/2.31</f>
        <v>1.329004329004329</v>
      </c>
    </row>
    <row r="29" spans="1:26" x14ac:dyDescent="0.25">
      <c r="A29" s="1">
        <v>39294</v>
      </c>
      <c r="B29" s="3">
        <v>0.27689822892600002</v>
      </c>
      <c r="C29" s="2">
        <f t="shared" si="1"/>
        <v>6.5608653136004982</v>
      </c>
      <c r="E29" s="3">
        <f t="shared" si="5"/>
        <v>0.27689822892600002</v>
      </c>
      <c r="F29" s="2">
        <f t="shared" si="2"/>
        <v>5.1134727197434593</v>
      </c>
      <c r="I29" s="16">
        <f t="shared" si="3"/>
        <v>0.27689822892600002</v>
      </c>
      <c r="J29" s="2">
        <f t="shared" si="4"/>
        <v>5.7755657620979308</v>
      </c>
      <c r="M29" s="17">
        <v>39294</v>
      </c>
      <c r="N29" s="18">
        <v>4460.5640000000003</v>
      </c>
      <c r="O29" s="19">
        <f t="shared" si="0"/>
        <v>0.18747606804879369</v>
      </c>
      <c r="P29" s="18">
        <v>35.596899999999998</v>
      </c>
      <c r="S29" s="20" t="s">
        <v>8</v>
      </c>
      <c r="T29" s="21">
        <v>4403.5839999999998</v>
      </c>
      <c r="U29" s="22">
        <f t="shared" si="6"/>
        <v>0.11219315902682919</v>
      </c>
      <c r="V29" s="23">
        <v>70.579899999999995</v>
      </c>
      <c r="W29" s="23"/>
    </row>
    <row r="30" spans="1:26" x14ac:dyDescent="0.25">
      <c r="A30" s="1">
        <v>39325</v>
      </c>
      <c r="B30" s="3">
        <v>-2.5834925914800001E-2</v>
      </c>
      <c r="C30" s="2">
        <f t="shared" si="1"/>
        <v>8.3775572991585019</v>
      </c>
      <c r="E30" s="3">
        <f t="shared" si="5"/>
        <v>-2.5834925914800001E-2</v>
      </c>
      <c r="F30" s="2">
        <f t="shared" si="2"/>
        <v>6.5293842595018399</v>
      </c>
      <c r="I30" s="16">
        <f t="shared" si="3"/>
        <v>-2.5834925914800001E-2</v>
      </c>
      <c r="J30" s="2">
        <f t="shared" si="4"/>
        <v>7.3748096926684914</v>
      </c>
      <c r="M30" s="17">
        <v>39325</v>
      </c>
      <c r="N30" s="18">
        <v>5296.8130000000001</v>
      </c>
      <c r="O30" s="19">
        <f t="shared" si="0"/>
        <v>5.3617146763534906E-2</v>
      </c>
      <c r="P30" s="18">
        <v>42.313200000000002</v>
      </c>
      <c r="S30" s="20" t="s">
        <v>9</v>
      </c>
      <c r="T30" s="21">
        <v>4897.6360000000004</v>
      </c>
      <c r="U30" s="22">
        <f t="shared" si="6"/>
        <v>3.7980364404377784E-2</v>
      </c>
      <c r="V30" s="23">
        <v>78.696200000000005</v>
      </c>
      <c r="W30" s="23"/>
    </row>
    <row r="31" spans="1:26" x14ac:dyDescent="0.25">
      <c r="A31" s="1">
        <v>39353</v>
      </c>
      <c r="B31" s="3">
        <v>-0.12496800581500001</v>
      </c>
      <c r="C31" s="2">
        <f t="shared" si="1"/>
        <v>8.1611237269877499</v>
      </c>
      <c r="E31" s="3">
        <f t="shared" si="5"/>
        <v>-0.12496800581500001</v>
      </c>
      <c r="F31" s="2">
        <f t="shared" si="2"/>
        <v>6.3606981008883485</v>
      </c>
      <c r="I31" s="16">
        <f t="shared" si="3"/>
        <v>-0.12496800581500001</v>
      </c>
      <c r="J31" s="2">
        <f t="shared" si="4"/>
        <v>7.1842820306226525</v>
      </c>
      <c r="M31" s="17">
        <v>39353</v>
      </c>
      <c r="N31" s="18">
        <v>5580.8130000000001</v>
      </c>
      <c r="O31" s="19">
        <f t="shared" si="0"/>
        <v>1.9303639093443792E-2</v>
      </c>
      <c r="P31" s="18">
        <v>45.318300000000001</v>
      </c>
      <c r="S31" s="20" t="s">
        <v>10</v>
      </c>
      <c r="T31" s="21">
        <v>5083.6499999999996</v>
      </c>
      <c r="U31" s="22">
        <f t="shared" si="6"/>
        <v>-0.10493779076057551</v>
      </c>
      <c r="V31" s="23">
        <v>82.194900000000004</v>
      </c>
      <c r="W31" s="23"/>
    </row>
    <row r="32" spans="1:26" x14ac:dyDescent="0.25">
      <c r="A32" s="1">
        <v>39386</v>
      </c>
      <c r="B32" s="3">
        <v>3.94248545731E-2</v>
      </c>
      <c r="C32" s="2">
        <f t="shared" si="1"/>
        <v>7.1412443696166106</v>
      </c>
      <c r="E32" s="3">
        <f t="shared" si="5"/>
        <v>3.94248545731E-2</v>
      </c>
      <c r="F32" s="2">
        <f t="shared" si="2"/>
        <v>5.5658143436290741</v>
      </c>
      <c r="I32" s="16">
        <f t="shared" si="3"/>
        <v>3.94248545731E-2</v>
      </c>
      <c r="J32" s="2">
        <f t="shared" si="4"/>
        <v>6.2864766320432004</v>
      </c>
      <c r="M32" s="17">
        <v>39386</v>
      </c>
      <c r="N32" s="18">
        <v>5688.5429999999997</v>
      </c>
      <c r="O32" s="19">
        <f t="shared" si="0"/>
        <v>-0.16720186522278191</v>
      </c>
      <c r="P32" s="18">
        <v>47.252400000000002</v>
      </c>
      <c r="S32" s="20" t="s">
        <v>11</v>
      </c>
      <c r="T32" s="21">
        <v>4550.183</v>
      </c>
      <c r="U32" s="22">
        <f t="shared" si="6"/>
        <v>-9.3897542142810569E-2</v>
      </c>
      <c r="V32" s="23">
        <v>64.806600000000003</v>
      </c>
      <c r="W32" s="23"/>
    </row>
    <row r="33" spans="1:23" x14ac:dyDescent="0.25">
      <c r="A33" s="1">
        <v>39416</v>
      </c>
      <c r="B33" s="3">
        <v>0.21564117701499999</v>
      </c>
      <c r="C33" s="2">
        <f t="shared" si="1"/>
        <v>7.4227868903597143</v>
      </c>
      <c r="E33" s="3">
        <f t="shared" si="5"/>
        <v>0</v>
      </c>
      <c r="F33" s="2">
        <f t="shared" si="2"/>
        <v>5.7852457647075246</v>
      </c>
      <c r="I33" s="16">
        <f t="shared" si="3"/>
        <v>8.8806629515608054E-2</v>
      </c>
      <c r="J33" s="2">
        <f t="shared" si="4"/>
        <v>6.3856140028413986</v>
      </c>
      <c r="M33" s="17">
        <v>39416</v>
      </c>
      <c r="N33" s="18">
        <v>4737.4080000000004</v>
      </c>
      <c r="O33" s="19">
        <f t="shared" si="0"/>
        <v>0.12683454749939194</v>
      </c>
      <c r="P33" s="18">
        <v>40.167299999999997</v>
      </c>
      <c r="S33" s="20" t="s">
        <v>12</v>
      </c>
      <c r="T33" s="21">
        <v>4122.9319999999998</v>
      </c>
      <c r="U33" s="22">
        <f t="shared" si="6"/>
        <v>0.20002051937795731</v>
      </c>
      <c r="V33" s="23">
        <v>58.886200000000002</v>
      </c>
      <c r="W33" s="23"/>
    </row>
    <row r="34" spans="1:23" x14ac:dyDescent="0.25">
      <c r="A34" s="1">
        <v>39444</v>
      </c>
      <c r="B34" s="3">
        <v>-0.132415941584</v>
      </c>
      <c r="C34" s="2">
        <f t="shared" si="1"/>
        <v>9.0234453921283944</v>
      </c>
      <c r="D34" s="3">
        <f t="shared" ref="D34" si="7">C34/C22-1</f>
        <v>2.9805972568886983</v>
      </c>
      <c r="E34" s="3">
        <f t="shared" si="5"/>
        <v>0</v>
      </c>
      <c r="F34" s="2">
        <f t="shared" si="2"/>
        <v>5.7852457647075246</v>
      </c>
      <c r="G34" s="3">
        <f t="shared" ref="G34" si="8">F34/F22-1</f>
        <v>2.2744837310159509</v>
      </c>
      <c r="I34" s="16">
        <f t="shared" si="3"/>
        <v>2.0608322802164181E-3</v>
      </c>
      <c r="J34" s="2">
        <f t="shared" si="4"/>
        <v>6.612447945633404</v>
      </c>
      <c r="K34" s="3">
        <f t="shared" ref="K34" si="9">J34/J22-1</f>
        <v>2.313635240473948</v>
      </c>
      <c r="M34" s="17">
        <v>39444</v>
      </c>
      <c r="N34" s="18">
        <v>5338.2749999999996</v>
      </c>
      <c r="O34" s="19">
        <f t="shared" si="0"/>
        <v>-0.13447677386421641</v>
      </c>
      <c r="P34" s="18">
        <v>42.901800000000001</v>
      </c>
      <c r="S34" s="20" t="s">
        <v>13</v>
      </c>
      <c r="T34" s="21">
        <v>4947.6030000000001</v>
      </c>
      <c r="U34" s="22">
        <f t="shared" si="6"/>
        <v>-5.743953182985783E-2</v>
      </c>
      <c r="V34" s="23">
        <v>66.767899999999997</v>
      </c>
      <c r="W34" s="23"/>
    </row>
    <row r="35" spans="1:23" x14ac:dyDescent="0.25">
      <c r="A35" s="1">
        <v>39478</v>
      </c>
      <c r="B35" s="3">
        <v>0.15016116018100001</v>
      </c>
      <c r="C35" s="2">
        <f t="shared" si="1"/>
        <v>7.8285973741979067</v>
      </c>
      <c r="E35" s="3">
        <f t="shared" si="5"/>
        <v>0</v>
      </c>
      <c r="F35" s="2">
        <f t="shared" si="2"/>
        <v>5.7852457647075246</v>
      </c>
      <c r="I35" s="16">
        <f t="shared" si="3"/>
        <v>0.13844161462640403</v>
      </c>
      <c r="J35" s="2">
        <f t="shared" si="4"/>
        <v>6.6178988041044491</v>
      </c>
      <c r="M35" s="17">
        <v>39478</v>
      </c>
      <c r="N35" s="18">
        <v>4620.4009999999998</v>
      </c>
      <c r="O35" s="19">
        <f t="shared" si="0"/>
        <v>1.1719545554595978E-2</v>
      </c>
      <c r="P35" s="18">
        <v>33.572000000000003</v>
      </c>
      <c r="S35" s="20" t="s">
        <v>14</v>
      </c>
      <c r="T35" s="21">
        <v>4663.415</v>
      </c>
      <c r="U35" s="22">
        <f t="shared" si="6"/>
        <v>8.4530756966729362E-2</v>
      </c>
      <c r="V35" s="23">
        <v>57.047600000000003</v>
      </c>
      <c r="W35" s="23"/>
    </row>
    <row r="36" spans="1:23" s="38" customFormat="1" x14ac:dyDescent="0.25">
      <c r="A36" s="6">
        <v>39507</v>
      </c>
      <c r="B36" s="9">
        <v>-0.28396531735199998</v>
      </c>
      <c r="C36" s="7">
        <f t="shared" si="1"/>
        <v>9.0041486384973943</v>
      </c>
      <c r="D36" s="9"/>
      <c r="E36" s="3">
        <f t="shared" si="5"/>
        <v>0</v>
      </c>
      <c r="F36" s="2">
        <f t="shared" si="2"/>
        <v>5.7852457647075246</v>
      </c>
      <c r="G36" s="9"/>
      <c r="H36" s="9"/>
      <c r="I36" s="16">
        <f t="shared" ref="I36:I67" si="10">IF(O34+O35&lt;0,B36-O36,B36)</f>
        <v>-9.4851926758252991E-2</v>
      </c>
      <c r="J36" s="2">
        <f t="shared" ref="J36:J67" si="11">IF(O34+O35&lt;0,J35*$K$1*(1+I35)+J35*(1-$K$1),J35*(1+I35))</f>
        <v>6.9843758424541971</v>
      </c>
      <c r="K36" s="9"/>
      <c r="L36" s="8"/>
      <c r="M36" s="25">
        <v>39507</v>
      </c>
      <c r="N36" s="26">
        <v>4674.55</v>
      </c>
      <c r="O36" s="27">
        <f t="shared" si="0"/>
        <v>-0.18911339059374699</v>
      </c>
      <c r="P36" s="26">
        <v>33.1661</v>
      </c>
      <c r="Q36" s="24"/>
      <c r="R36" s="24"/>
      <c r="S36" s="29" t="s">
        <v>15</v>
      </c>
      <c r="T36" s="26">
        <v>5057.6170000000002</v>
      </c>
      <c r="U36" s="34">
        <f t="shared" si="6"/>
        <v>-0.20039457317546983</v>
      </c>
      <c r="V36" s="35">
        <v>61.894799999999996</v>
      </c>
      <c r="W36" s="35"/>
    </row>
    <row r="37" spans="1:23" s="38" customFormat="1" x14ac:dyDescent="0.25">
      <c r="A37" s="6">
        <v>39538</v>
      </c>
      <c r="B37" s="9">
        <v>4.0062854193100003E-2</v>
      </c>
      <c r="C37" s="7">
        <f t="shared" si="1"/>
        <v>6.4472827128819024</v>
      </c>
      <c r="D37" s="9"/>
      <c r="E37" s="3">
        <f t="shared" si="5"/>
        <v>0</v>
      </c>
      <c r="F37" s="2">
        <f t="shared" si="2"/>
        <v>5.7852457647075246</v>
      </c>
      <c r="G37" s="9"/>
      <c r="H37" s="9"/>
      <c r="I37" s="16">
        <f t="shared" si="10"/>
        <v>-4.4135119087379132E-3</v>
      </c>
      <c r="J37" s="2">
        <f t="shared" si="11"/>
        <v>6.7193832401099662</v>
      </c>
      <c r="K37" s="9"/>
      <c r="L37" s="8"/>
      <c r="M37" s="25">
        <v>39538</v>
      </c>
      <c r="N37" s="26">
        <v>3790.53</v>
      </c>
      <c r="O37" s="27">
        <f t="shared" si="0"/>
        <v>4.4476366101837916E-2</v>
      </c>
      <c r="P37" s="26">
        <v>25.805099999999999</v>
      </c>
      <c r="Q37" s="24"/>
      <c r="R37" s="24"/>
      <c r="S37" s="29" t="s">
        <v>16</v>
      </c>
      <c r="T37" s="26">
        <v>4044.098</v>
      </c>
      <c r="U37" s="34">
        <f t="shared" si="6"/>
        <v>-3.4845842014708861E-2</v>
      </c>
      <c r="V37" s="35">
        <v>47.025500000000001</v>
      </c>
      <c r="W37" s="35"/>
    </row>
    <row r="38" spans="1:23" s="38" customFormat="1" x14ac:dyDescent="0.25">
      <c r="A38" s="6">
        <v>39568</v>
      </c>
      <c r="B38" s="9">
        <v>-3.0233125994699999E-2</v>
      </c>
      <c r="C38" s="7">
        <f t="shared" si="1"/>
        <v>6.7055792601497846</v>
      </c>
      <c r="D38" s="9"/>
      <c r="E38" s="3">
        <f t="shared" si="5"/>
        <v>0</v>
      </c>
      <c r="F38" s="2">
        <f t="shared" si="2"/>
        <v>5.7852457647075246</v>
      </c>
      <c r="G38" s="9"/>
      <c r="H38" s="9"/>
      <c r="I38" s="16">
        <f t="shared" si="10"/>
        <v>5.7611922360754922E-2</v>
      </c>
      <c r="J38" s="2">
        <f t="shared" si="11"/>
        <v>6.707520808930127</v>
      </c>
      <c r="K38" s="9"/>
      <c r="L38" s="8"/>
      <c r="M38" s="25">
        <v>39568</v>
      </c>
      <c r="N38" s="26">
        <v>3959.1190000000001</v>
      </c>
      <c r="O38" s="27">
        <f t="shared" si="0"/>
        <v>-8.7845048355454924E-2</v>
      </c>
      <c r="P38" s="26">
        <v>27.602599999999999</v>
      </c>
      <c r="Q38" s="24"/>
      <c r="R38" s="24"/>
      <c r="S38" s="29" t="s">
        <v>17</v>
      </c>
      <c r="T38" s="26">
        <v>3903.1779999999999</v>
      </c>
      <c r="U38" s="34">
        <f t="shared" si="6"/>
        <v>-3.7801760514124649E-2</v>
      </c>
      <c r="V38" s="35">
        <v>45.344299999999997</v>
      </c>
      <c r="W38" s="35"/>
    </row>
    <row r="39" spans="1:23" s="38" customFormat="1" x14ac:dyDescent="0.25">
      <c r="A39" s="6">
        <v>39598</v>
      </c>
      <c r="B39" s="9">
        <v>-0.231248863671</v>
      </c>
      <c r="C39" s="7">
        <f t="shared" si="1"/>
        <v>6.5028486375102288</v>
      </c>
      <c r="D39" s="9"/>
      <c r="E39" s="3">
        <f t="shared" si="5"/>
        <v>0</v>
      </c>
      <c r="F39" s="2">
        <f t="shared" si="2"/>
        <v>5.7852457647075246</v>
      </c>
      <c r="G39" s="9"/>
      <c r="H39" s="9"/>
      <c r="I39" s="16">
        <f t="shared" si="10"/>
        <v>-4.3211112916827221E-3</v>
      </c>
      <c r="J39" s="2">
        <f t="shared" si="11"/>
        <v>6.8620940761610196</v>
      </c>
      <c r="K39" s="9"/>
      <c r="L39" s="8"/>
      <c r="M39" s="25">
        <v>39598</v>
      </c>
      <c r="N39" s="26">
        <v>3611.33</v>
      </c>
      <c r="O39" s="27">
        <f t="shared" si="0"/>
        <v>-0.22692775237931728</v>
      </c>
      <c r="P39" s="26">
        <v>25.485299999999999</v>
      </c>
      <c r="Q39" s="24"/>
      <c r="R39" s="24"/>
      <c r="S39" s="29" t="s">
        <v>18</v>
      </c>
      <c r="T39" s="26">
        <v>3755.6309999999999</v>
      </c>
      <c r="U39" s="34">
        <f t="shared" si="6"/>
        <v>-0.25080073095573019</v>
      </c>
      <c r="V39" s="35">
        <v>43.691800000000001</v>
      </c>
      <c r="W39" s="35"/>
    </row>
    <row r="40" spans="1:23" s="38" customFormat="1" x14ac:dyDescent="0.25">
      <c r="A40" s="6">
        <v>39629</v>
      </c>
      <c r="B40" s="9">
        <v>0.19150773123000001</v>
      </c>
      <c r="C40" s="7">
        <f t="shared" si="1"/>
        <v>4.9990722794614779</v>
      </c>
      <c r="D40" s="9"/>
      <c r="E40" s="3">
        <f t="shared" si="5"/>
        <v>0</v>
      </c>
      <c r="F40" s="2">
        <f t="shared" si="2"/>
        <v>5.7852457647075246</v>
      </c>
      <c r="G40" s="9"/>
      <c r="H40" s="9"/>
      <c r="I40" s="16">
        <f t="shared" si="10"/>
        <v>0.18671121684278494</v>
      </c>
      <c r="J40" s="2">
        <f t="shared" si="11"/>
        <v>6.8502333272821847</v>
      </c>
      <c r="K40" s="9"/>
      <c r="L40" s="8"/>
      <c r="M40" s="25">
        <v>39629</v>
      </c>
      <c r="N40" s="26">
        <v>2791.819</v>
      </c>
      <c r="O40" s="27">
        <f t="shared" si="0"/>
        <v>4.7965143872150673E-3</v>
      </c>
      <c r="P40" s="26">
        <v>20.031400000000001</v>
      </c>
      <c r="Q40" s="24"/>
      <c r="R40" s="24"/>
      <c r="S40" s="29" t="s">
        <v>19</v>
      </c>
      <c r="T40" s="26">
        <v>2813.7159999999999</v>
      </c>
      <c r="U40" s="34">
        <f t="shared" si="6"/>
        <v>7.2324641150706123E-2</v>
      </c>
      <c r="V40" s="35">
        <v>31.083400000000001</v>
      </c>
      <c r="W40" s="35"/>
    </row>
    <row r="41" spans="1:23" s="38" customFormat="1" x14ac:dyDescent="0.25">
      <c r="A41" s="6">
        <v>39660</v>
      </c>
      <c r="B41" s="9">
        <v>-0.23493141688800001</v>
      </c>
      <c r="C41" s="7">
        <f t="shared" si="1"/>
        <v>5.9564332699559301</v>
      </c>
      <c r="D41" s="9"/>
      <c r="E41" s="3">
        <f t="shared" si="5"/>
        <v>0</v>
      </c>
      <c r="F41" s="2">
        <f t="shared" si="2"/>
        <v>5.7852457647075246</v>
      </c>
      <c r="G41" s="9"/>
      <c r="H41" s="9"/>
      <c r="I41" s="16">
        <f t="shared" si="10"/>
        <v>-8.7502169166795429E-2</v>
      </c>
      <c r="J41" s="2">
        <f t="shared" si="11"/>
        <v>7.3618394873597275</v>
      </c>
      <c r="K41" s="9"/>
      <c r="L41" s="8"/>
      <c r="M41" s="25">
        <v>39660</v>
      </c>
      <c r="N41" s="26">
        <v>2805.21</v>
      </c>
      <c r="O41" s="27">
        <f t="shared" si="0"/>
        <v>-0.14742924772120458</v>
      </c>
      <c r="P41" s="26">
        <v>19.764700000000001</v>
      </c>
      <c r="Q41" s="24"/>
      <c r="R41" s="24"/>
      <c r="S41" s="29" t="s">
        <v>20</v>
      </c>
      <c r="T41" s="26">
        <v>3017.2170000000001</v>
      </c>
      <c r="U41" s="34">
        <f t="shared" si="6"/>
        <v>-0.23533574151279149</v>
      </c>
      <c r="V41" s="35">
        <v>32.3095</v>
      </c>
      <c r="W41" s="35"/>
    </row>
    <row r="42" spans="1:23" s="38" customFormat="1" x14ac:dyDescent="0.25">
      <c r="A42" s="6">
        <v>39689</v>
      </c>
      <c r="B42" s="9">
        <v>-0.17043499698299999</v>
      </c>
      <c r="C42" s="7">
        <f t="shared" si="1"/>
        <v>4.5570799622463607</v>
      </c>
      <c r="D42" s="9"/>
      <c r="E42" s="3">
        <f t="shared" si="5"/>
        <v>0</v>
      </c>
      <c r="F42" s="2">
        <f t="shared" si="2"/>
        <v>5.7852457647075246</v>
      </c>
      <c r="G42" s="9"/>
      <c r="H42" s="9"/>
      <c r="I42" s="16">
        <f t="shared" si="10"/>
        <v>-0.10855988199913966</v>
      </c>
      <c r="J42" s="2">
        <f t="shared" si="11"/>
        <v>7.1041687176790296</v>
      </c>
      <c r="K42" s="9"/>
      <c r="L42" s="8"/>
      <c r="M42" s="25">
        <v>39689</v>
      </c>
      <c r="N42" s="26">
        <v>2391.64</v>
      </c>
      <c r="O42" s="27">
        <f t="shared" si="0"/>
        <v>-6.1875114983860335E-2</v>
      </c>
      <c r="P42" s="26">
        <v>17.427700000000002</v>
      </c>
      <c r="Q42" s="24"/>
      <c r="R42" s="24"/>
      <c r="S42" s="29" t="s">
        <v>21</v>
      </c>
      <c r="T42" s="26">
        <v>2307.1579999999999</v>
      </c>
      <c r="U42" s="34">
        <f t="shared" si="6"/>
        <v>-7.4185209682214967E-2</v>
      </c>
      <c r="V42" s="35">
        <v>24.633199999999999</v>
      </c>
      <c r="W42" s="35"/>
    </row>
    <row r="43" spans="1:23" s="38" customFormat="1" x14ac:dyDescent="0.25">
      <c r="A43" s="6">
        <v>39717</v>
      </c>
      <c r="B43" s="9">
        <v>-0.18138116695199999</v>
      </c>
      <c r="C43" s="7">
        <f t="shared" si="1"/>
        <v>3.7803940526296125</v>
      </c>
      <c r="D43" s="9"/>
      <c r="E43" s="3">
        <f t="shared" si="5"/>
        <v>0</v>
      </c>
      <c r="F43" s="2">
        <f t="shared" si="2"/>
        <v>5.7852457647075246</v>
      </c>
      <c r="G43" s="9"/>
      <c r="H43" s="9"/>
      <c r="I43" s="16">
        <f t="shared" si="10"/>
        <v>7.712403237213919E-2</v>
      </c>
      <c r="J43" s="2">
        <f t="shared" si="11"/>
        <v>6.7956776306017446</v>
      </c>
      <c r="K43" s="9"/>
      <c r="L43" s="8"/>
      <c r="M43" s="25">
        <v>39717</v>
      </c>
      <c r="N43" s="26">
        <v>2243.6570000000002</v>
      </c>
      <c r="O43" s="27">
        <f t="shared" si="0"/>
        <v>-0.25850519932413918</v>
      </c>
      <c r="P43" s="26">
        <v>16.521599999999999</v>
      </c>
      <c r="Q43" s="24"/>
      <c r="R43" s="24"/>
      <c r="S43" s="29" t="s">
        <v>22</v>
      </c>
      <c r="T43" s="26">
        <v>2136.0010000000002</v>
      </c>
      <c r="U43" s="34">
        <f t="shared" si="6"/>
        <v>-0.26871663449595773</v>
      </c>
      <c r="V43" s="35">
        <v>22.8111</v>
      </c>
      <c r="W43" s="35"/>
    </row>
    <row r="44" spans="1:23" x14ac:dyDescent="0.25">
      <c r="A44" s="1">
        <v>39752</v>
      </c>
      <c r="B44" s="3">
        <v>0.30973463986499999</v>
      </c>
      <c r="C44" s="2">
        <f t="shared" si="1"/>
        <v>3.0947017678252529</v>
      </c>
      <c r="E44" s="3">
        <f t="shared" si="5"/>
        <v>0</v>
      </c>
      <c r="F44" s="2">
        <f t="shared" si="2"/>
        <v>5.7852457647075246</v>
      </c>
      <c r="I44" s="16">
        <f t="shared" si="10"/>
        <v>0.20979595046933025</v>
      </c>
      <c r="J44" s="2">
        <f t="shared" si="11"/>
        <v>7.0053216552310058</v>
      </c>
      <c r="M44" s="17">
        <v>39752</v>
      </c>
      <c r="N44" s="18">
        <v>1663.66</v>
      </c>
      <c r="O44" s="19">
        <f t="shared" si="0"/>
        <v>9.9938689395669744E-2</v>
      </c>
      <c r="P44" s="18">
        <v>12.798400000000001</v>
      </c>
      <c r="S44" s="20" t="s">
        <v>23</v>
      </c>
      <c r="T44" s="21">
        <v>1562.0219999999999</v>
      </c>
      <c r="U44" s="22">
        <f t="shared" si="6"/>
        <v>0.17888864561446646</v>
      </c>
      <c r="V44" s="23">
        <v>17.224399999999999</v>
      </c>
      <c r="W44" s="23"/>
    </row>
    <row r="45" spans="1:23" x14ac:dyDescent="0.25">
      <c r="A45" s="1">
        <v>39780</v>
      </c>
      <c r="B45" s="3">
        <v>0.171300418698</v>
      </c>
      <c r="C45" s="2">
        <f t="shared" si="1"/>
        <v>4.0532381053721869</v>
      </c>
      <c r="E45" s="3">
        <f t="shared" si="5"/>
        <v>0</v>
      </c>
      <c r="F45" s="2">
        <f t="shared" si="2"/>
        <v>5.7852457647075246</v>
      </c>
      <c r="I45" s="16">
        <f t="shared" si="10"/>
        <v>0.17796845518476118</v>
      </c>
      <c r="J45" s="2">
        <f t="shared" si="11"/>
        <v>7.5931969012320337</v>
      </c>
      <c r="M45" s="17">
        <v>39780</v>
      </c>
      <c r="N45" s="18">
        <v>1829.924</v>
      </c>
      <c r="O45" s="19">
        <f t="shared" si="0"/>
        <v>-6.6680364867611752E-3</v>
      </c>
      <c r="P45" s="18">
        <v>13.795400000000001</v>
      </c>
      <c r="S45" s="20" t="s">
        <v>24</v>
      </c>
      <c r="T45" s="21">
        <v>1841.45</v>
      </c>
      <c r="U45" s="22">
        <f t="shared" si="6"/>
        <v>5.3209698878601074E-2</v>
      </c>
      <c r="V45" s="23">
        <v>20.2607</v>
      </c>
      <c r="W45" s="23"/>
    </row>
    <row r="46" spans="1:23" x14ac:dyDescent="0.25">
      <c r="A46" s="1">
        <v>39813</v>
      </c>
      <c r="B46" s="3">
        <v>0.16836021644800001</v>
      </c>
      <c r="C46" s="2">
        <f t="shared" si="1"/>
        <v>4.7475594899051305</v>
      </c>
      <c r="D46" s="3">
        <f t="shared" ref="D46" si="12">C46/C34-1</f>
        <v>-0.47386399722143102</v>
      </c>
      <c r="E46" s="3">
        <f t="shared" si="5"/>
        <v>0.16836021644800001</v>
      </c>
      <c r="F46" s="2">
        <f t="shared" si="2"/>
        <v>5.7852457647075246</v>
      </c>
      <c r="G46" s="3">
        <f t="shared" ref="G46" si="13">F46/F34-1</f>
        <v>0</v>
      </c>
      <c r="I46" s="16">
        <f t="shared" si="10"/>
        <v>0.16836021644800001</v>
      </c>
      <c r="J46" s="2">
        <f t="shared" si="11"/>
        <v>8.9445464236580143</v>
      </c>
      <c r="K46" s="3">
        <f t="shared" ref="K46" si="14">J46/J34-1</f>
        <v>0.3526830754962138</v>
      </c>
      <c r="M46" s="17">
        <v>39813</v>
      </c>
      <c r="N46" s="18">
        <v>1817.722</v>
      </c>
      <c r="O46" s="19">
        <f t="shared" si="0"/>
        <v>0.11825790742478781</v>
      </c>
      <c r="P46" s="18">
        <v>15.831099999999999</v>
      </c>
      <c r="S46" s="20" t="s">
        <v>25</v>
      </c>
      <c r="T46" s="21">
        <v>1939.433</v>
      </c>
      <c r="U46" s="22">
        <f t="shared" si="6"/>
        <v>0.15398778921468279</v>
      </c>
      <c r="V46" s="23">
        <v>35.785800000000002</v>
      </c>
      <c r="W46" s="23"/>
    </row>
    <row r="47" spans="1:23" x14ac:dyDescent="0.25">
      <c r="A47" s="1">
        <v>39836</v>
      </c>
      <c r="B47" s="3">
        <v>0.126847314307</v>
      </c>
      <c r="C47" s="2">
        <f t="shared" si="1"/>
        <v>5.5468596332253153</v>
      </c>
      <c r="E47" s="3">
        <f t="shared" si="5"/>
        <v>0.126847314307</v>
      </c>
      <c r="F47" s="2">
        <f t="shared" si="2"/>
        <v>6.7592509938585588</v>
      </c>
      <c r="I47" s="16">
        <f t="shared" si="10"/>
        <v>0.126847314307</v>
      </c>
      <c r="J47" s="2">
        <f t="shared" si="11"/>
        <v>10.450452195574263</v>
      </c>
      <c r="M47" s="17">
        <v>39836</v>
      </c>
      <c r="N47" s="18">
        <v>2032.682</v>
      </c>
      <c r="O47" s="19">
        <f t="shared" si="0"/>
        <v>5.3036825238773178E-2</v>
      </c>
      <c r="P47" s="18">
        <v>17.272099999999998</v>
      </c>
      <c r="S47" s="20" t="s">
        <v>26</v>
      </c>
      <c r="T47" s="21">
        <v>2238.0819999999999</v>
      </c>
      <c r="U47" s="22">
        <f t="shared" si="6"/>
        <v>7.9919770589281444E-2</v>
      </c>
      <c r="V47" s="23">
        <v>39.6723</v>
      </c>
      <c r="W47" s="23"/>
    </row>
    <row r="48" spans="1:23" x14ac:dyDescent="0.25">
      <c r="A48" s="1">
        <v>39871</v>
      </c>
      <c r="B48" s="3">
        <v>0.27471967086900001</v>
      </c>
      <c r="C48" s="2">
        <f t="shared" si="1"/>
        <v>6.2504638805378567</v>
      </c>
      <c r="E48" s="3">
        <f t="shared" si="5"/>
        <v>0.27471967086900001</v>
      </c>
      <c r="F48" s="2">
        <f t="shared" si="2"/>
        <v>7.6166438291564367</v>
      </c>
      <c r="I48" s="16">
        <f t="shared" si="10"/>
        <v>0.27471967086900001</v>
      </c>
      <c r="J48" s="2">
        <f t="shared" si="11"/>
        <v>11.776063989876549</v>
      </c>
      <c r="M48" s="17">
        <v>39871</v>
      </c>
      <c r="N48" s="18">
        <v>2140.489</v>
      </c>
      <c r="O48" s="19">
        <f t="shared" si="0"/>
        <v>0.1715963034614989</v>
      </c>
      <c r="P48" s="18">
        <v>18.045300000000001</v>
      </c>
      <c r="S48" s="20" t="s">
        <v>27</v>
      </c>
      <c r="T48" s="21">
        <v>2416.9490000000001</v>
      </c>
      <c r="U48" s="22">
        <f t="shared" si="6"/>
        <v>0.20570520933623343</v>
      </c>
      <c r="V48" s="23">
        <v>42.813899999999997</v>
      </c>
      <c r="W48" s="23"/>
    </row>
    <row r="49" spans="1:23" x14ac:dyDescent="0.25">
      <c r="A49" s="1">
        <v>39903</v>
      </c>
      <c r="B49" s="3">
        <v>0.11532188637599999</v>
      </c>
      <c r="C49" s="2">
        <f t="shared" si="1"/>
        <v>7.9675892605777898</v>
      </c>
      <c r="E49" s="3">
        <f t="shared" si="5"/>
        <v>0.11532188637599999</v>
      </c>
      <c r="F49" s="2">
        <f t="shared" si="2"/>
        <v>9.709085715028694</v>
      </c>
      <c r="I49" s="16">
        <f t="shared" si="10"/>
        <v>0.11532188637599999</v>
      </c>
      <c r="J49" s="2">
        <f t="shared" si="11"/>
        <v>15.011180413307718</v>
      </c>
      <c r="M49" s="17">
        <v>39903</v>
      </c>
      <c r="N49" s="18">
        <v>2507.7890000000002</v>
      </c>
      <c r="O49" s="19">
        <f t="shared" si="0"/>
        <v>4.5911757328866099E-2</v>
      </c>
      <c r="P49" s="18">
        <v>22.225999999999999</v>
      </c>
      <c r="S49" s="20" t="s">
        <v>28</v>
      </c>
      <c r="T49" s="21">
        <v>2914.1280000000002</v>
      </c>
      <c r="U49" s="22">
        <f t="shared" si="6"/>
        <v>5.9053342886791496E-2</v>
      </c>
      <c r="V49" s="23">
        <v>64.921099999999996</v>
      </c>
      <c r="W49" s="23"/>
    </row>
    <row r="50" spans="1:23" x14ac:dyDescent="0.25">
      <c r="A50" s="1">
        <v>39933</v>
      </c>
      <c r="B50" s="3">
        <v>6.4241351529500001E-2</v>
      </c>
      <c r="C50" s="2">
        <f t="shared" si="1"/>
        <v>8.8864266839767794</v>
      </c>
      <c r="E50" s="3">
        <f t="shared" si="5"/>
        <v>6.4241351529500001E-2</v>
      </c>
      <c r="F50" s="2">
        <f t="shared" si="2"/>
        <v>10.828755794672077</v>
      </c>
      <c r="I50" s="16">
        <f t="shared" si="10"/>
        <v>6.4241351529500001E-2</v>
      </c>
      <c r="J50" s="2">
        <f t="shared" si="11"/>
        <v>16.742298055300825</v>
      </c>
      <c r="M50" s="17">
        <v>39933</v>
      </c>
      <c r="N50" s="18">
        <v>2622.9259999999999</v>
      </c>
      <c r="O50" s="19">
        <f t="shared" si="0"/>
        <v>5.215015597085082E-2</v>
      </c>
      <c r="P50" s="18">
        <v>23.119900000000001</v>
      </c>
      <c r="S50" s="20" t="s">
        <v>29</v>
      </c>
      <c r="T50" s="21">
        <v>3086.2170000000001</v>
      </c>
      <c r="U50" s="22">
        <f t="shared" si="6"/>
        <v>6.1736099567852795E-2</v>
      </c>
      <c r="V50" s="23">
        <v>69.539000000000001</v>
      </c>
      <c r="W50" s="23"/>
    </row>
    <row r="51" spans="1:23" x14ac:dyDescent="0.25">
      <c r="A51" s="1">
        <v>39960</v>
      </c>
      <c r="B51" s="3">
        <v>0.150729543632</v>
      </c>
      <c r="C51" s="2">
        <f t="shared" si="1"/>
        <v>9.4573027444232594</v>
      </c>
      <c r="E51" s="3">
        <f t="shared" si="5"/>
        <v>0.150729543632</v>
      </c>
      <c r="F51" s="2">
        <f t="shared" si="2"/>
        <v>11.524409702304714</v>
      </c>
      <c r="I51" s="16">
        <f t="shared" si="10"/>
        <v>0.150729543632</v>
      </c>
      <c r="J51" s="2">
        <f t="shared" si="11"/>
        <v>17.817845910083069</v>
      </c>
      <c r="M51" s="17">
        <v>39960</v>
      </c>
      <c r="N51" s="18">
        <v>2759.712</v>
      </c>
      <c r="O51" s="19">
        <f t="shared" si="0"/>
        <v>0.14739291636228713</v>
      </c>
      <c r="P51" s="18">
        <v>24.506</v>
      </c>
      <c r="S51" s="20" t="s">
        <v>30</v>
      </c>
      <c r="T51" s="21">
        <v>3276.748</v>
      </c>
      <c r="U51" s="22">
        <f t="shared" si="6"/>
        <v>5.3563777257207408E-2</v>
      </c>
      <c r="V51" s="23">
        <v>74.0154</v>
      </c>
      <c r="W51" s="23"/>
    </row>
    <row r="52" spans="1:23" x14ac:dyDescent="0.25">
      <c r="A52" s="1">
        <v>39994</v>
      </c>
      <c r="B52" s="3">
        <v>0.182795574505</v>
      </c>
      <c r="C52" s="2">
        <f t="shared" si="1"/>
        <v>10.882797671079839</v>
      </c>
      <c r="E52" s="3">
        <f t="shared" si="5"/>
        <v>0.182795574505</v>
      </c>
      <c r="F52" s="2">
        <f t="shared" si="2"/>
        <v>13.261478717361296</v>
      </c>
      <c r="I52" s="16">
        <f t="shared" si="10"/>
        <v>0.182795574505</v>
      </c>
      <c r="J52" s="2">
        <f t="shared" si="11"/>
        <v>20.503521692615188</v>
      </c>
      <c r="M52" s="17">
        <v>39994</v>
      </c>
      <c r="N52" s="18">
        <v>3166.4740000000002</v>
      </c>
      <c r="O52" s="19">
        <f t="shared" si="0"/>
        <v>0.17942607455485171</v>
      </c>
      <c r="P52" s="18">
        <v>27.593900000000001</v>
      </c>
      <c r="S52" s="20" t="s">
        <v>31</v>
      </c>
      <c r="T52" s="21">
        <v>3452.2629999999999</v>
      </c>
      <c r="U52" s="22">
        <f t="shared" si="6"/>
        <v>0.13797355531719338</v>
      </c>
      <c r="V52" s="23">
        <v>93.313699999999997</v>
      </c>
      <c r="W52" s="23"/>
    </row>
    <row r="53" spans="1:23" x14ac:dyDescent="0.25">
      <c r="A53" s="1">
        <v>40025</v>
      </c>
      <c r="B53" s="3">
        <v>-0.13548927423500001</v>
      </c>
      <c r="C53" s="2">
        <f t="shared" si="1"/>
        <v>12.872124923586554</v>
      </c>
      <c r="E53" s="3">
        <f t="shared" si="5"/>
        <v>-0.13548927423500001</v>
      </c>
      <c r="F53" s="2">
        <f t="shared" si="2"/>
        <v>15.685618338287185</v>
      </c>
      <c r="I53" s="16">
        <f t="shared" si="10"/>
        <v>-0.13548927423500001</v>
      </c>
      <c r="J53" s="2">
        <f t="shared" si="11"/>
        <v>24.251474719792512</v>
      </c>
      <c r="M53" s="17">
        <v>40025</v>
      </c>
      <c r="N53" s="18">
        <v>3734.6219999999998</v>
      </c>
      <c r="O53" s="19">
        <f t="shared" si="0"/>
        <v>-0.24215328887367982</v>
      </c>
      <c r="P53" s="18">
        <v>32.115200000000002</v>
      </c>
      <c r="S53" s="20" t="s">
        <v>32</v>
      </c>
      <c r="T53" s="21">
        <v>3928.5839999999998</v>
      </c>
      <c r="U53" s="22">
        <f t="shared" si="6"/>
        <v>-0.16560343370537578</v>
      </c>
      <c r="V53" s="23">
        <v>96.540800000000004</v>
      </c>
      <c r="W53" s="23"/>
    </row>
    <row r="54" spans="1:23" x14ac:dyDescent="0.25">
      <c r="A54" s="1">
        <v>40056</v>
      </c>
      <c r="B54" s="3">
        <v>0.138120700318</v>
      </c>
      <c r="C54" s="2">
        <f t="shared" si="1"/>
        <v>11.128090059827557</v>
      </c>
      <c r="E54" s="3">
        <f t="shared" si="5"/>
        <v>0</v>
      </c>
      <c r="F54" s="2">
        <f t="shared" si="2"/>
        <v>13.560385293705448</v>
      </c>
      <c r="I54" s="16">
        <f t="shared" si="10"/>
        <v>7.6453814002166831E-2</v>
      </c>
      <c r="J54" s="2">
        <f t="shared" si="11"/>
        <v>22.937148836227259</v>
      </c>
      <c r="M54" s="17">
        <v>40056</v>
      </c>
      <c r="N54" s="18">
        <v>2830.2710000000002</v>
      </c>
      <c r="O54" s="19">
        <f t="shared" si="0"/>
        <v>6.1666886315833169E-2</v>
      </c>
      <c r="P54" s="18">
        <v>24.861599999999999</v>
      </c>
      <c r="S54" s="20" t="s">
        <v>33</v>
      </c>
      <c r="T54" s="21">
        <v>3277.9969999999998</v>
      </c>
      <c r="U54" s="22">
        <f t="shared" si="6"/>
        <v>3.7408820081287507E-2</v>
      </c>
      <c r="V54" s="23">
        <v>80.569000000000003</v>
      </c>
      <c r="W54" s="23"/>
    </row>
    <row r="55" spans="1:23" x14ac:dyDescent="0.25">
      <c r="A55" s="1">
        <v>40086</v>
      </c>
      <c r="B55" s="3">
        <v>0.11934290169300001</v>
      </c>
      <c r="C55" s="2">
        <f t="shared" si="1"/>
        <v>12.665109652092713</v>
      </c>
      <c r="E55" s="3">
        <f t="shared" si="5"/>
        <v>0</v>
      </c>
      <c r="F55" s="2">
        <f t="shared" si="2"/>
        <v>13.560385293705448</v>
      </c>
      <c r="I55" s="16">
        <f t="shared" si="10"/>
        <v>2.7634121921933277E-2</v>
      </c>
      <c r="J55" s="2">
        <f t="shared" si="11"/>
        <v>23.638601840573234</v>
      </c>
      <c r="M55" s="17">
        <v>40086</v>
      </c>
      <c r="N55" s="18">
        <v>3004.8049999999998</v>
      </c>
      <c r="O55" s="19">
        <f t="shared" si="0"/>
        <v>9.1708779771066729E-2</v>
      </c>
      <c r="P55" s="18">
        <v>24.636199999999999</v>
      </c>
      <c r="S55" s="20" t="s">
        <v>34</v>
      </c>
      <c r="T55" s="21">
        <v>3400.623</v>
      </c>
      <c r="U55" s="22">
        <f t="shared" si="6"/>
        <v>0.12558287113861194</v>
      </c>
      <c r="V55" s="23">
        <v>74.088499999999996</v>
      </c>
      <c r="W55" s="23"/>
    </row>
    <row r="56" spans="1:23" x14ac:dyDescent="0.25">
      <c r="A56" s="1">
        <v>40116</v>
      </c>
      <c r="B56" s="3">
        <v>0.194306799068</v>
      </c>
      <c r="C56" s="2">
        <f t="shared" si="1"/>
        <v>14.17660058823348</v>
      </c>
      <c r="E56" s="3">
        <f t="shared" si="5"/>
        <v>0.194306799068</v>
      </c>
      <c r="F56" s="2">
        <f t="shared" si="2"/>
        <v>13.560385293705448</v>
      </c>
      <c r="I56" s="16">
        <f t="shared" si="10"/>
        <v>0.194306799068</v>
      </c>
      <c r="J56" s="2">
        <f t="shared" si="11"/>
        <v>24.291833845899674</v>
      </c>
      <c r="M56" s="17">
        <v>40116</v>
      </c>
      <c r="N56" s="18">
        <v>3280.3719999999998</v>
      </c>
      <c r="O56" s="19">
        <f t="shared" si="0"/>
        <v>7.0509381253101688E-2</v>
      </c>
      <c r="P56" s="18">
        <v>26.4907</v>
      </c>
      <c r="S56" s="20" t="s">
        <v>35</v>
      </c>
      <c r="T56" s="21">
        <v>3827.683</v>
      </c>
      <c r="U56" s="22">
        <f t="shared" si="6"/>
        <v>0.15091244494384734</v>
      </c>
      <c r="V56" s="23">
        <v>83.312899999999999</v>
      </c>
      <c r="W56" s="23"/>
    </row>
    <row r="57" spans="1:23" x14ac:dyDescent="0.25">
      <c r="A57" s="1">
        <v>40147</v>
      </c>
      <c r="B57" s="3">
        <v>5.6443841488000003E-2</v>
      </c>
      <c r="C57" s="2">
        <f t="shared" si="1"/>
        <v>16.931210470198653</v>
      </c>
      <c r="E57" s="3">
        <f t="shared" si="5"/>
        <v>5.6443841488000003E-2</v>
      </c>
      <c r="F57" s="2">
        <f t="shared" si="2"/>
        <v>16.195260354254135</v>
      </c>
      <c r="I57" s="16">
        <f t="shared" si="10"/>
        <v>5.6443841488000003E-2</v>
      </c>
      <c r="J57" s="2">
        <f t="shared" si="11"/>
        <v>29.011902323988146</v>
      </c>
      <c r="M57" s="17">
        <v>40147</v>
      </c>
      <c r="N57" s="18">
        <v>3511.6689999999999</v>
      </c>
      <c r="O57" s="19">
        <f t="shared" si="0"/>
        <v>1.822922376795777E-2</v>
      </c>
      <c r="P57" s="18">
        <v>27.966999999999999</v>
      </c>
      <c r="S57" s="20" t="s">
        <v>36</v>
      </c>
      <c r="T57" s="21">
        <v>4405.3280000000004</v>
      </c>
      <c r="U57" s="22">
        <f t="shared" si="6"/>
        <v>1.8143257437357597E-2</v>
      </c>
      <c r="V57" s="23">
        <v>95.8596</v>
      </c>
      <c r="W57" s="23"/>
    </row>
    <row r="58" spans="1:23" x14ac:dyDescent="0.25">
      <c r="A58" s="1">
        <v>40178</v>
      </c>
      <c r="B58" s="3">
        <v>-5.84606168982E-2</v>
      </c>
      <c r="C58" s="2">
        <f t="shared" si="1"/>
        <v>17.88687303017851</v>
      </c>
      <c r="D58" s="3">
        <f t="shared" ref="D58" si="15">C58/C46-1</f>
        <v>2.7675932377913055</v>
      </c>
      <c r="E58" s="3">
        <f t="shared" si="5"/>
        <v>-5.84606168982E-2</v>
      </c>
      <c r="F58" s="2">
        <f t="shared" si="2"/>
        <v>17.109383062546545</v>
      </c>
      <c r="G58" s="3">
        <f t="shared" ref="G58" si="16">F58/F46-1</f>
        <v>1.9574168079290781</v>
      </c>
      <c r="I58" s="16">
        <f t="shared" si="10"/>
        <v>-5.84606168982E-2</v>
      </c>
      <c r="J58" s="2">
        <f t="shared" si="11"/>
        <v>30.649445540028669</v>
      </c>
      <c r="K58" s="3">
        <f t="shared" ref="K58" si="17">J58/J46-1</f>
        <v>2.4266070170938967</v>
      </c>
      <c r="M58" s="17">
        <v>40178</v>
      </c>
      <c r="N58" s="18">
        <v>3575.6840000000002</v>
      </c>
      <c r="O58" s="19">
        <f t="shared" si="0"/>
        <v>-0.10390431592948368</v>
      </c>
      <c r="P58" s="18">
        <v>23.058599999999998</v>
      </c>
      <c r="S58" s="20" t="s">
        <v>37</v>
      </c>
      <c r="T58" s="21">
        <v>4485.2550000000001</v>
      </c>
      <c r="U58" s="22">
        <f t="shared" si="6"/>
        <v>-2.4659913427441643E-2</v>
      </c>
      <c r="V58" s="23">
        <v>55.278199999999998</v>
      </c>
      <c r="W58" s="23"/>
    </row>
    <row r="59" spans="1:23" x14ac:dyDescent="0.25">
      <c r="A59" s="1">
        <v>40207</v>
      </c>
      <c r="B59" s="3">
        <v>0.100144203775</v>
      </c>
      <c r="C59" s="2">
        <f t="shared" si="1"/>
        <v>16.841195398454499</v>
      </c>
      <c r="E59" s="3">
        <f t="shared" si="5"/>
        <v>0</v>
      </c>
      <c r="F59" s="2">
        <f t="shared" si="2"/>
        <v>16.109157973962461</v>
      </c>
      <c r="I59" s="16">
        <f t="shared" si="10"/>
        <v>7.5953426487384457E-2</v>
      </c>
      <c r="J59" s="2">
        <f t="shared" si="11"/>
        <v>29.932731342485525</v>
      </c>
      <c r="M59" s="17">
        <v>40207</v>
      </c>
      <c r="N59" s="18">
        <v>3204.1550000000002</v>
      </c>
      <c r="O59" s="19">
        <f t="shared" si="0"/>
        <v>2.4190777287615539E-2</v>
      </c>
      <c r="P59" s="18">
        <v>20.8339</v>
      </c>
      <c r="S59" s="20" t="s">
        <v>38</v>
      </c>
      <c r="T59" s="21">
        <v>4374.6490000000003</v>
      </c>
      <c r="U59" s="22">
        <f t="shared" si="6"/>
        <v>5.9438368655405249E-2</v>
      </c>
      <c r="V59" s="23">
        <v>52.135800000000003</v>
      </c>
      <c r="W59" s="23"/>
    </row>
    <row r="60" spans="1:23" x14ac:dyDescent="0.25">
      <c r="A60" s="1">
        <v>40235</v>
      </c>
      <c r="B60" s="3">
        <v>0.105806216568</v>
      </c>
      <c r="C60" s="2">
        <f t="shared" si="1"/>
        <v>18.527743502251919</v>
      </c>
      <c r="E60" s="3">
        <f t="shared" si="5"/>
        <v>0</v>
      </c>
      <c r="F60" s="2">
        <f t="shared" si="2"/>
        <v>16.109157973962461</v>
      </c>
      <c r="I60" s="16">
        <f t="shared" si="10"/>
        <v>8.632190585508788E-2</v>
      </c>
      <c r="J60" s="2">
        <f t="shared" si="11"/>
        <v>30.842128746320764</v>
      </c>
      <c r="M60" s="17">
        <v>40235</v>
      </c>
      <c r="N60" s="18">
        <v>3281.6660000000002</v>
      </c>
      <c r="O60" s="19">
        <f t="shared" si="0"/>
        <v>1.9484310712912123E-2</v>
      </c>
      <c r="P60" s="18">
        <v>21.114100000000001</v>
      </c>
      <c r="S60" s="20" t="s">
        <v>39</v>
      </c>
      <c r="T60" s="21">
        <v>4634.6710000000003</v>
      </c>
      <c r="U60" s="22">
        <f t="shared" si="6"/>
        <v>2.6212432338778711E-2</v>
      </c>
      <c r="V60" s="23">
        <v>55.397500000000001</v>
      </c>
      <c r="W60" s="23"/>
    </row>
    <row r="61" spans="1:23" x14ac:dyDescent="0.25">
      <c r="A61" s="1">
        <v>40268</v>
      </c>
      <c r="B61" s="3">
        <v>-8.2008318756499998E-2</v>
      </c>
      <c r="C61" s="2">
        <f t="shared" si="1"/>
        <v>20.488093943767542</v>
      </c>
      <c r="E61" s="3">
        <f t="shared" si="5"/>
        <v>-8.2008318756499998E-2</v>
      </c>
      <c r="F61" s="2">
        <f t="shared" si="2"/>
        <v>16.109157973962461</v>
      </c>
      <c r="I61" s="16">
        <f t="shared" si="10"/>
        <v>-8.2008318756499998E-2</v>
      </c>
      <c r="J61" s="2">
        <f t="shared" si="11"/>
        <v>33.504480080331163</v>
      </c>
      <c r="M61" s="17">
        <v>40268</v>
      </c>
      <c r="N61" s="18">
        <v>3345.607</v>
      </c>
      <c r="O61" s="19">
        <f t="shared" si="0"/>
        <v>-8.3166373097617319E-2</v>
      </c>
      <c r="P61" s="18">
        <v>19.254200000000001</v>
      </c>
      <c r="S61" s="20" t="s">
        <v>40</v>
      </c>
      <c r="T61" s="21">
        <v>4756.1570000000002</v>
      </c>
      <c r="U61" s="22">
        <f t="shared" si="6"/>
        <v>-6.6750529892095775E-2</v>
      </c>
      <c r="V61" s="23">
        <v>49.247500000000002</v>
      </c>
      <c r="W61" s="23"/>
    </row>
    <row r="62" spans="1:23" x14ac:dyDescent="0.25">
      <c r="A62" s="1">
        <v>40298</v>
      </c>
      <c r="B62" s="3">
        <v>-9.9008171894300001E-2</v>
      </c>
      <c r="C62" s="2">
        <f t="shared" si="1"/>
        <v>18.807899804913937</v>
      </c>
      <c r="E62" s="3">
        <f t="shared" si="5"/>
        <v>0</v>
      </c>
      <c r="F62" s="2">
        <f t="shared" si="2"/>
        <v>14.788073011934934</v>
      </c>
      <c r="I62" s="16">
        <f t="shared" si="10"/>
        <v>-3.1275055895075843E-3</v>
      </c>
      <c r="J62" s="2">
        <f t="shared" si="11"/>
        <v>32.405421647451725</v>
      </c>
      <c r="M62" s="17">
        <v>40298</v>
      </c>
      <c r="N62" s="18">
        <v>3067.3649999999998</v>
      </c>
      <c r="O62" s="19">
        <f t="shared" si="0"/>
        <v>-9.5880666304792417E-2</v>
      </c>
      <c r="P62" s="18">
        <v>17.744499999999999</v>
      </c>
      <c r="S62" s="20" t="s">
        <v>41</v>
      </c>
      <c r="T62" s="21">
        <v>4438.6809999999996</v>
      </c>
      <c r="U62" s="22">
        <f t="shared" si="6"/>
        <v>-7.5318996792065038E-2</v>
      </c>
      <c r="V62" s="23">
        <v>46.113100000000003</v>
      </c>
      <c r="W62" s="23"/>
    </row>
    <row r="63" spans="1:23" x14ac:dyDescent="0.25">
      <c r="A63" s="1">
        <v>40329</v>
      </c>
      <c r="B63" s="3">
        <v>-6.1427800604900003E-2</v>
      </c>
      <c r="C63" s="2">
        <f t="shared" si="1"/>
        <v>16.945764028058246</v>
      </c>
      <c r="E63" s="3">
        <f t="shared" si="5"/>
        <v>0</v>
      </c>
      <c r="F63" s="2">
        <f t="shared" si="2"/>
        <v>14.788073011934934</v>
      </c>
      <c r="I63" s="16">
        <f t="shared" si="10"/>
        <v>1.4365199989345649E-2</v>
      </c>
      <c r="J63" s="2">
        <f t="shared" si="11"/>
        <v>32.364882392518624</v>
      </c>
      <c r="M63" s="17">
        <v>40329</v>
      </c>
      <c r="N63" s="18">
        <v>2773.2640000000001</v>
      </c>
      <c r="O63" s="19">
        <f t="shared" si="0"/>
        <v>-7.5793000594245652E-2</v>
      </c>
      <c r="P63" s="18">
        <v>16.100200000000001</v>
      </c>
      <c r="S63" s="20" t="s">
        <v>42</v>
      </c>
      <c r="T63" s="21">
        <v>4104.3639999999996</v>
      </c>
      <c r="U63" s="22">
        <f t="shared" si="6"/>
        <v>-0.10717860306736919</v>
      </c>
      <c r="V63" s="23">
        <v>42.705800000000004</v>
      </c>
      <c r="W63" s="23"/>
    </row>
    <row r="64" spans="1:23" x14ac:dyDescent="0.25">
      <c r="A64" s="1">
        <v>40359</v>
      </c>
      <c r="B64" s="3">
        <v>0.22106437344099999</v>
      </c>
      <c r="C64" s="2">
        <f t="shared" si="1"/>
        <v>15.904823014244997</v>
      </c>
      <c r="E64" s="3">
        <f t="shared" si="5"/>
        <v>0</v>
      </c>
      <c r="F64" s="2">
        <f t="shared" si="2"/>
        <v>14.788073011934934</v>
      </c>
      <c r="I64" s="16">
        <f t="shared" si="10"/>
        <v>0.10176369105620381</v>
      </c>
      <c r="J64" s="2">
        <f t="shared" si="11"/>
        <v>32.550853595798699</v>
      </c>
      <c r="M64" s="17">
        <v>40359</v>
      </c>
      <c r="N64" s="18">
        <v>2563.0700000000002</v>
      </c>
      <c r="O64" s="19">
        <f t="shared" si="0"/>
        <v>0.11930068238479619</v>
      </c>
      <c r="P64" s="18">
        <v>14.043100000000001</v>
      </c>
      <c r="S64" s="20" t="s">
        <v>43</v>
      </c>
      <c r="T64" s="21">
        <v>3664.4639999999999</v>
      </c>
      <c r="U64" s="22">
        <f t="shared" si="6"/>
        <v>0.1437225198555642</v>
      </c>
      <c r="V64" s="23">
        <v>33.567100000000003</v>
      </c>
      <c r="W64" s="23"/>
    </row>
    <row r="65" spans="1:23" x14ac:dyDescent="0.25">
      <c r="A65" s="1">
        <v>40389</v>
      </c>
      <c r="B65" s="3">
        <v>5.7174361372799999E-2</v>
      </c>
      <c r="C65" s="2">
        <f t="shared" si="1"/>
        <v>19.420812748579063</v>
      </c>
      <c r="E65" s="3">
        <f t="shared" si="5"/>
        <v>5.7174361372799999E-2</v>
      </c>
      <c r="F65" s="2">
        <f t="shared" si="2"/>
        <v>14.788073011934934</v>
      </c>
      <c r="I65" s="16">
        <f t="shared" si="10"/>
        <v>5.7174361372799999E-2</v>
      </c>
      <c r="J65" s="2">
        <f t="shared" si="11"/>
        <v>35.863348604737283</v>
      </c>
      <c r="M65" s="17">
        <v>40389</v>
      </c>
      <c r="N65" s="18">
        <v>2868.846</v>
      </c>
      <c r="O65" s="19">
        <f t="shared" si="0"/>
        <v>1.1970666951101716E-2</v>
      </c>
      <c r="P65" s="18">
        <v>15.3466</v>
      </c>
      <c r="S65" s="20" t="s">
        <v>44</v>
      </c>
      <c r="T65" s="21">
        <v>4191.13</v>
      </c>
      <c r="U65" s="22">
        <f t="shared" si="6"/>
        <v>9.5000393688575546E-2</v>
      </c>
      <c r="V65" s="23">
        <v>38.729799999999997</v>
      </c>
      <c r="W65" s="23"/>
    </row>
    <row r="66" spans="1:23" x14ac:dyDescent="0.25">
      <c r="A66" s="1">
        <v>40421</v>
      </c>
      <c r="B66" s="3">
        <v>3.1309644390800001E-2</v>
      </c>
      <c r="C66" s="2">
        <f t="shared" si="1"/>
        <v>20.531185314819805</v>
      </c>
      <c r="E66" s="3">
        <f t="shared" si="5"/>
        <v>3.1309644390800001E-2</v>
      </c>
      <c r="F66" s="2">
        <f t="shared" si="2"/>
        <v>15.633571642326652</v>
      </c>
      <c r="I66" s="16">
        <f t="shared" si="10"/>
        <v>3.1309644390800001E-2</v>
      </c>
      <c r="J66" s="2">
        <f t="shared" si="11"/>
        <v>37.913812657903236</v>
      </c>
      <c r="M66" s="17">
        <v>40421</v>
      </c>
      <c r="N66" s="18">
        <v>2903.1880000000001</v>
      </c>
      <c r="O66" s="19">
        <f t="shared" si="0"/>
        <v>1.1155323044873322E-2</v>
      </c>
      <c r="P66" s="18">
        <v>15.1492</v>
      </c>
      <c r="S66" s="20" t="s">
        <v>45</v>
      </c>
      <c r="T66" s="21">
        <v>4589.2889999999998</v>
      </c>
      <c r="U66" s="22">
        <f t="shared" si="6"/>
        <v>1.5539662026078507E-2</v>
      </c>
      <c r="V66" s="23">
        <v>42.503300000000003</v>
      </c>
      <c r="W66" s="23"/>
    </row>
    <row r="67" spans="1:23" x14ac:dyDescent="0.25">
      <c r="A67" s="1">
        <v>40451</v>
      </c>
      <c r="B67" s="3">
        <v>8.8523963486699997E-2</v>
      </c>
      <c r="C67" s="2">
        <f t="shared" si="1"/>
        <v>21.17400942594843</v>
      </c>
      <c r="E67" s="3">
        <f t="shared" si="5"/>
        <v>8.8523963486699997E-2</v>
      </c>
      <c r="F67" s="2">
        <f t="shared" si="2"/>
        <v>16.123053211005995</v>
      </c>
      <c r="I67" s="16">
        <f t="shared" si="10"/>
        <v>8.8523963486699997E-2</v>
      </c>
      <c r="J67" s="2">
        <f t="shared" si="11"/>
        <v>39.100880649721603</v>
      </c>
      <c r="M67" s="17">
        <v>40451</v>
      </c>
      <c r="N67" s="18">
        <v>2935.5740000000001</v>
      </c>
      <c r="O67" s="19">
        <f t="shared" ref="O67:O125" si="18">N68/N67-1</f>
        <v>0.15138742882993239</v>
      </c>
      <c r="P67" s="18">
        <v>14.3873</v>
      </c>
      <c r="S67" s="20" t="s">
        <v>46</v>
      </c>
      <c r="T67" s="21">
        <v>4660.6049999999996</v>
      </c>
      <c r="U67" s="22">
        <f t="shared" si="6"/>
        <v>8.4728699385594936E-2</v>
      </c>
      <c r="V67" s="23">
        <v>41.863799999999998</v>
      </c>
      <c r="W67" s="23"/>
    </row>
    <row r="68" spans="1:23" x14ac:dyDescent="0.25">
      <c r="A68" s="1">
        <v>40480</v>
      </c>
      <c r="B68" s="3">
        <v>4.5620959678599998E-2</v>
      </c>
      <c r="C68" s="2">
        <f t="shared" ref="C68:C126" si="19">C67*(1+B67)</f>
        <v>23.048416663238132</v>
      </c>
      <c r="E68" s="3">
        <f t="shared" si="5"/>
        <v>4.5620959678599998E-2</v>
      </c>
      <c r="F68" s="2">
        <f t="shared" ref="F68:F126" si="20">F67*(1+E67)</f>
        <v>17.550329784751213</v>
      </c>
      <c r="I68" s="16">
        <f t="shared" ref="I68:I99" si="21">IF(O66+O67&lt;0,B68-O68,B68)</f>
        <v>4.5620959678599998E-2</v>
      </c>
      <c r="J68" s="2">
        <f t="shared" ref="J68:J99" si="22">IF(O66+O67&lt;0,J67*$K$1*(1+I67)+J67*(1-$K$1),J67*(1+I67))</f>
        <v>42.562245580655379</v>
      </c>
      <c r="M68" s="17">
        <v>40480</v>
      </c>
      <c r="N68" s="18">
        <v>3379.9830000000002</v>
      </c>
      <c r="O68" s="19">
        <f t="shared" si="18"/>
        <v>-7.1893261001608644E-2</v>
      </c>
      <c r="P68" s="18">
        <v>16.3888</v>
      </c>
      <c r="S68" s="20" t="s">
        <v>47</v>
      </c>
      <c r="T68" s="21">
        <v>5055.4920000000002</v>
      </c>
      <c r="U68" s="22">
        <f t="shared" si="6"/>
        <v>1.0955016841090799E-2</v>
      </c>
      <c r="V68" s="23">
        <v>45.372300000000003</v>
      </c>
      <c r="W68" s="23"/>
    </row>
    <row r="69" spans="1:23" x14ac:dyDescent="0.25">
      <c r="A69" s="1">
        <v>40512</v>
      </c>
      <c r="B69" s="3">
        <v>1.5352518311200001E-2</v>
      </c>
      <c r="C69" s="2">
        <f t="shared" si="19"/>
        <v>24.099907550487291</v>
      </c>
      <c r="E69" s="3">
        <f t="shared" ref="E69:E125" si="23">IF(O67+O68&lt;0,F68*$G$1*B69/F68,B69)</f>
        <v>1.5352518311200001E-2</v>
      </c>
      <c r="F69" s="2">
        <f t="shared" si="20"/>
        <v>18.350992672207479</v>
      </c>
      <c r="I69" s="16">
        <f t="shared" si="21"/>
        <v>1.5352518311200001E-2</v>
      </c>
      <c r="J69" s="2">
        <f t="shared" si="22"/>
        <v>44.503976070121126</v>
      </c>
      <c r="M69" s="17">
        <v>40512</v>
      </c>
      <c r="N69" s="18">
        <v>3136.9850000000001</v>
      </c>
      <c r="O69" s="19">
        <f t="shared" si="18"/>
        <v>-2.7810142541325744E-3</v>
      </c>
      <c r="P69" s="18">
        <v>15.4064</v>
      </c>
      <c r="S69" s="20" t="s">
        <v>48</v>
      </c>
      <c r="T69" s="21">
        <v>5110.875</v>
      </c>
      <c r="U69" s="22">
        <f t="shared" si="6"/>
        <v>-3.4076161127008515E-2</v>
      </c>
      <c r="V69" s="23">
        <v>45.877499999999998</v>
      </c>
      <c r="W69" s="23"/>
    </row>
    <row r="70" spans="1:23" x14ac:dyDescent="0.25">
      <c r="A70" s="1">
        <v>40543</v>
      </c>
      <c r="B70" s="3">
        <v>-7.1073121838099995E-2</v>
      </c>
      <c r="C70" s="2">
        <f t="shared" si="19"/>
        <v>24.469901822454375</v>
      </c>
      <c r="D70" s="3">
        <f t="shared" ref="D70" si="24">C70/C58-1</f>
        <v>0.36803687157442555</v>
      </c>
      <c r="E70" s="3">
        <f t="shared" si="23"/>
        <v>0</v>
      </c>
      <c r="F70" s="2">
        <f t="shared" si="20"/>
        <v>18.632726623236241</v>
      </c>
      <c r="G70" s="3">
        <f t="shared" ref="G70" si="25">F70/F58-1</f>
        <v>8.903556341691754E-2</v>
      </c>
      <c r="I70" s="16">
        <f t="shared" si="21"/>
        <v>-5.4529425516085861E-2</v>
      </c>
      <c r="J70" s="2">
        <f t="shared" si="22"/>
        <v>44.777275313136222</v>
      </c>
      <c r="K70" s="3">
        <f t="shared" ref="K70" si="26">J70/J58-1</f>
        <v>0.46094895108808354</v>
      </c>
      <c r="M70" s="17">
        <v>40543</v>
      </c>
      <c r="N70" s="18">
        <v>3128.261</v>
      </c>
      <c r="O70" s="19">
        <f t="shared" si="18"/>
        <v>-1.6543696322014134E-2</v>
      </c>
      <c r="P70" s="18">
        <v>14.1805</v>
      </c>
      <c r="S70" s="20" t="s">
        <v>49</v>
      </c>
      <c r="T70" s="21">
        <v>4936.7160000000003</v>
      </c>
      <c r="U70" s="22">
        <f t="shared" si="6"/>
        <v>-6.600663274938251E-2</v>
      </c>
      <c r="V70" s="23">
        <v>41.200800000000001</v>
      </c>
      <c r="W70" s="23"/>
    </row>
    <row r="71" spans="1:23" x14ac:dyDescent="0.25">
      <c r="A71" s="1">
        <v>40574</v>
      </c>
      <c r="B71" s="3">
        <v>7.7633498256700004E-2</v>
      </c>
      <c r="C71" s="2">
        <f t="shared" si="19"/>
        <v>22.730749508860729</v>
      </c>
      <c r="E71" s="3">
        <f t="shared" si="23"/>
        <v>0</v>
      </c>
      <c r="F71" s="2">
        <f t="shared" si="20"/>
        <v>18.632726623236241</v>
      </c>
      <c r="I71" s="16">
        <f t="shared" si="21"/>
        <v>2.4634773728761147E-2</v>
      </c>
      <c r="J71" s="2">
        <f t="shared" si="22"/>
        <v>43.800603673535846</v>
      </c>
      <c r="M71" s="17">
        <v>40574</v>
      </c>
      <c r="N71" s="18">
        <v>3076.5079999999998</v>
      </c>
      <c r="O71" s="19">
        <f t="shared" si="18"/>
        <v>5.2998724527938856E-2</v>
      </c>
      <c r="P71" s="18">
        <v>14.478300000000001</v>
      </c>
      <c r="S71" s="20" t="s">
        <v>50</v>
      </c>
      <c r="T71" s="21">
        <v>4610.8599999999997</v>
      </c>
      <c r="U71" s="22">
        <f t="shared" si="6"/>
        <v>0.10504504582659201</v>
      </c>
      <c r="V71" s="23">
        <v>37.703000000000003</v>
      </c>
      <c r="W71" s="23"/>
    </row>
    <row r="72" spans="1:23" x14ac:dyDescent="0.25">
      <c r="A72" s="1">
        <v>40602</v>
      </c>
      <c r="B72" s="3">
        <v>-2.30615910849E-2</v>
      </c>
      <c r="C72" s="2">
        <f t="shared" si="19"/>
        <v>24.495417111230353</v>
      </c>
      <c r="E72" s="3">
        <f t="shared" si="23"/>
        <v>-2.30615910849E-2</v>
      </c>
      <c r="F72" s="2">
        <f t="shared" si="20"/>
        <v>18.632726623236241</v>
      </c>
      <c r="I72" s="16">
        <f t="shared" si="21"/>
        <v>-2.30615910849E-2</v>
      </c>
      <c r="J72" s="2">
        <f t="shared" si="22"/>
        <v>44.879621634216548</v>
      </c>
      <c r="M72" s="17">
        <v>40602</v>
      </c>
      <c r="N72" s="18">
        <v>3239.5590000000002</v>
      </c>
      <c r="O72" s="19">
        <f t="shared" si="18"/>
        <v>-5.0225972115340856E-3</v>
      </c>
      <c r="P72" s="18">
        <v>14.933999999999999</v>
      </c>
      <c r="S72" s="20" t="s">
        <v>51</v>
      </c>
      <c r="T72" s="21">
        <v>5095.2079999999996</v>
      </c>
      <c r="U72" s="22">
        <f t="shared" si="6"/>
        <v>-1.8606894949136442E-2</v>
      </c>
      <c r="V72" s="23">
        <v>41.704099999999997</v>
      </c>
      <c r="W72" s="23"/>
    </row>
    <row r="73" spans="1:23" x14ac:dyDescent="0.25">
      <c r="A73" s="1">
        <v>40633</v>
      </c>
      <c r="B73" s="3">
        <v>-8.4677963323899999E-2</v>
      </c>
      <c r="C73" s="2">
        <f t="shared" si="19"/>
        <v>23.930513818357095</v>
      </c>
      <c r="E73" s="3">
        <f t="shared" si="23"/>
        <v>-8.4677963323899999E-2</v>
      </c>
      <c r="F73" s="2">
        <f t="shared" si="20"/>
        <v>18.203026301054436</v>
      </c>
      <c r="I73" s="16">
        <f t="shared" si="21"/>
        <v>-8.4677963323899999E-2</v>
      </c>
      <c r="J73" s="2">
        <f t="shared" si="22"/>
        <v>43.844626152043212</v>
      </c>
      <c r="M73" s="17">
        <v>40633</v>
      </c>
      <c r="N73" s="18">
        <v>3223.288</v>
      </c>
      <c r="O73" s="19">
        <f t="shared" si="18"/>
        <v>-9.4825532189490858E-3</v>
      </c>
      <c r="P73" s="18">
        <v>14.267099999999999</v>
      </c>
      <c r="S73" s="20" t="s">
        <v>52</v>
      </c>
      <c r="T73" s="21">
        <v>5000.402</v>
      </c>
      <c r="U73" s="22">
        <f t="shared" si="6"/>
        <v>-3.2704570552527588E-2</v>
      </c>
      <c r="V73" s="23">
        <v>39.090800000000002</v>
      </c>
      <c r="W73" s="23"/>
    </row>
    <row r="74" spans="1:23" x14ac:dyDescent="0.25">
      <c r="A74" s="1">
        <v>40662</v>
      </c>
      <c r="B74" s="3">
        <v>-6.2397159073000003E-2</v>
      </c>
      <c r="C74" s="2">
        <f t="shared" si="19"/>
        <v>21.904126646924173</v>
      </c>
      <c r="E74" s="3">
        <f t="shared" si="23"/>
        <v>0</v>
      </c>
      <c r="F74" s="2">
        <f t="shared" si="20"/>
        <v>16.661631107549763</v>
      </c>
      <c r="I74" s="16">
        <f t="shared" si="21"/>
        <v>-2.5213101503092916E-3</v>
      </c>
      <c r="J74" s="2">
        <f t="shared" si="22"/>
        <v>42.359556693942082</v>
      </c>
      <c r="M74" s="17">
        <v>40662</v>
      </c>
      <c r="N74" s="18">
        <v>3192.723</v>
      </c>
      <c r="O74" s="19">
        <f t="shared" si="18"/>
        <v>-5.9875848922690711E-2</v>
      </c>
      <c r="P74" s="18">
        <v>14.262700000000001</v>
      </c>
      <c r="S74" s="20" t="s">
        <v>53</v>
      </c>
      <c r="T74" s="21">
        <v>4836.866</v>
      </c>
      <c r="U74" s="22">
        <f t="shared" si="6"/>
        <v>-8.1166193150688931E-2</v>
      </c>
      <c r="V74" s="23">
        <v>37.9208</v>
      </c>
      <c r="W74" s="23"/>
    </row>
    <row r="75" spans="1:23" x14ac:dyDescent="0.25">
      <c r="A75" s="1">
        <v>40694</v>
      </c>
      <c r="B75" s="3">
        <v>2.08455917102E-2</v>
      </c>
      <c r="C75" s="2">
        <f t="shared" si="19"/>
        <v>20.537371372180907</v>
      </c>
      <c r="E75" s="3">
        <f t="shared" si="23"/>
        <v>0</v>
      </c>
      <c r="F75" s="2">
        <f t="shared" si="20"/>
        <v>16.661631107549763</v>
      </c>
      <c r="I75" s="16">
        <f t="shared" si="21"/>
        <v>6.6752747146150912E-3</v>
      </c>
      <c r="J75" s="2">
        <f t="shared" si="22"/>
        <v>42.316836061840064</v>
      </c>
      <c r="M75" s="17">
        <v>40694</v>
      </c>
      <c r="N75" s="18">
        <v>3001.556</v>
      </c>
      <c r="O75" s="19">
        <f t="shared" si="18"/>
        <v>1.4170316995584908E-2</v>
      </c>
      <c r="P75" s="18">
        <v>13.521000000000001</v>
      </c>
      <c r="S75" s="20" t="s">
        <v>54</v>
      </c>
      <c r="T75" s="21">
        <v>4444.2759999999998</v>
      </c>
      <c r="U75" s="22">
        <f t="shared" si="6"/>
        <v>3.0388751733690818E-2</v>
      </c>
      <c r="V75" s="23">
        <v>34.897199999999998</v>
      </c>
      <c r="W75" s="23"/>
    </row>
    <row r="76" spans="1:23" x14ac:dyDescent="0.25">
      <c r="A76" s="1">
        <v>40724</v>
      </c>
      <c r="B76" s="3">
        <v>5.9908686496000001E-2</v>
      </c>
      <c r="C76" s="2">
        <f t="shared" si="19"/>
        <v>20.965485030606139</v>
      </c>
      <c r="E76" s="3">
        <f t="shared" si="23"/>
        <v>0</v>
      </c>
      <c r="F76" s="2">
        <f t="shared" si="20"/>
        <v>16.661631107549763</v>
      </c>
      <c r="I76" s="16">
        <f t="shared" si="21"/>
        <v>8.356436804801759E-2</v>
      </c>
      <c r="J76" s="2">
        <f t="shared" si="22"/>
        <v>42.429826664146503</v>
      </c>
      <c r="M76" s="17">
        <v>40724</v>
      </c>
      <c r="N76" s="18">
        <v>3044.0889999999999</v>
      </c>
      <c r="O76" s="19">
        <f t="shared" si="18"/>
        <v>-2.3655681552017582E-2</v>
      </c>
      <c r="P76" s="18">
        <v>12.8788</v>
      </c>
      <c r="S76" s="20" t="s">
        <v>55</v>
      </c>
      <c r="T76" s="21">
        <v>4579.3320000000003</v>
      </c>
      <c r="U76" s="22">
        <f t="shared" si="6"/>
        <v>1.0697630134700731E-2</v>
      </c>
      <c r="V76" s="23">
        <v>34.161499999999997</v>
      </c>
      <c r="W76" s="23"/>
    </row>
    <row r="77" spans="1:23" x14ac:dyDescent="0.25">
      <c r="A77" s="1">
        <v>40753</v>
      </c>
      <c r="B77" s="3">
        <v>3.87489347858E-2</v>
      </c>
      <c r="C77" s="2">
        <f t="shared" si="19"/>
        <v>22.221499700541301</v>
      </c>
      <c r="E77" s="3">
        <f t="shared" si="23"/>
        <v>0</v>
      </c>
      <c r="F77" s="2">
        <f t="shared" si="20"/>
        <v>16.661631107549763</v>
      </c>
      <c r="I77" s="16">
        <f t="shared" si="21"/>
        <v>8.0908985040184289E-2</v>
      </c>
      <c r="J77" s="2">
        <f t="shared" si="22"/>
        <v>43.848075324777035</v>
      </c>
      <c r="M77" s="17">
        <v>40753</v>
      </c>
      <c r="N77" s="18">
        <v>2972.0790000000002</v>
      </c>
      <c r="O77" s="19">
        <f t="shared" si="18"/>
        <v>-4.2160050254384296E-2</v>
      </c>
      <c r="P77" s="18">
        <v>12.725300000000001</v>
      </c>
      <c r="S77" s="20" t="s">
        <v>56</v>
      </c>
      <c r="T77" s="21">
        <v>4628.32</v>
      </c>
      <c r="U77" s="22">
        <f t="shared" si="6"/>
        <v>-4.2733000311128047E-2</v>
      </c>
      <c r="V77" s="23">
        <v>33.837000000000003</v>
      </c>
      <c r="W77" s="23"/>
    </row>
    <row r="78" spans="1:23" x14ac:dyDescent="0.25">
      <c r="A78" s="1">
        <v>40786</v>
      </c>
      <c r="B78" s="3">
        <v>-6.8892028255400001E-2</v>
      </c>
      <c r="C78" s="2">
        <f t="shared" si="19"/>
        <v>23.082559143280253</v>
      </c>
      <c r="E78" s="3">
        <f t="shared" si="23"/>
        <v>0</v>
      </c>
      <c r="F78" s="2">
        <f t="shared" si="20"/>
        <v>16.661631107549763</v>
      </c>
      <c r="I78" s="16">
        <f t="shared" si="21"/>
        <v>2.4345023061598553E-2</v>
      </c>
      <c r="J78" s="2">
        <f t="shared" si="22"/>
        <v>45.267156632974334</v>
      </c>
      <c r="M78" s="17">
        <v>40786</v>
      </c>
      <c r="N78" s="18">
        <v>2846.7759999999998</v>
      </c>
      <c r="O78" s="19">
        <f t="shared" si="18"/>
        <v>-9.3237051316998554E-2</v>
      </c>
      <c r="P78" s="18">
        <v>12.1591</v>
      </c>
      <c r="S78" s="20" t="s">
        <v>57</v>
      </c>
      <c r="T78" s="21">
        <v>4430.5379999999996</v>
      </c>
      <c r="U78" s="22">
        <f t="shared" si="6"/>
        <v>-0.12948991747729049</v>
      </c>
      <c r="V78" s="23">
        <v>32.448300000000003</v>
      </c>
      <c r="W78" s="23"/>
    </row>
    <row r="79" spans="1:23" x14ac:dyDescent="0.25">
      <c r="A79" s="1">
        <v>40816</v>
      </c>
      <c r="B79" s="3">
        <v>7.0277642120200004E-2</v>
      </c>
      <c r="C79" s="2">
        <f t="shared" si="19"/>
        <v>21.492354826574449</v>
      </c>
      <c r="E79" s="3">
        <f t="shared" si="23"/>
        <v>0</v>
      </c>
      <c r="F79" s="2">
        <f t="shared" si="20"/>
        <v>16.661631107549763</v>
      </c>
      <c r="I79" s="16">
        <f t="shared" si="21"/>
        <v>2.6131766568986817E-2</v>
      </c>
      <c r="J79" s="2">
        <f t="shared" si="22"/>
        <v>45.707968621839434</v>
      </c>
      <c r="M79" s="17">
        <v>40816</v>
      </c>
      <c r="N79" s="18">
        <v>2581.3510000000001</v>
      </c>
      <c r="O79" s="19">
        <f t="shared" si="18"/>
        <v>4.4145875551213187E-2</v>
      </c>
      <c r="P79" s="18">
        <v>10.960800000000001</v>
      </c>
      <c r="S79" s="20" t="s">
        <v>58</v>
      </c>
      <c r="T79" s="21">
        <v>3856.828</v>
      </c>
      <c r="U79" s="22">
        <f t="shared" si="6"/>
        <v>3.6956275986380543E-2</v>
      </c>
      <c r="V79" s="23">
        <v>28.0733</v>
      </c>
      <c r="W79" s="23"/>
    </row>
    <row r="80" spans="1:23" x14ac:dyDescent="0.25">
      <c r="A80" s="1">
        <v>40847</v>
      </c>
      <c r="B80" s="3">
        <v>1.5450976320799999E-2</v>
      </c>
      <c r="C80" s="2">
        <f t="shared" si="19"/>
        <v>23.002786847396802</v>
      </c>
      <c r="E80" s="3">
        <f t="shared" si="23"/>
        <v>0</v>
      </c>
      <c r="F80" s="2">
        <f t="shared" si="20"/>
        <v>16.661631107549763</v>
      </c>
      <c r="I80" s="16">
        <f t="shared" si="21"/>
        <v>7.9928603544711707E-2</v>
      </c>
      <c r="J80" s="2">
        <f t="shared" si="22"/>
        <v>46.185740608386823</v>
      </c>
      <c r="M80" s="17">
        <v>40847</v>
      </c>
      <c r="N80" s="18">
        <v>2695.3069999999998</v>
      </c>
      <c r="O80" s="19">
        <f t="shared" si="18"/>
        <v>-6.4477627223911704E-2</v>
      </c>
      <c r="P80" s="18">
        <v>11.501099999999999</v>
      </c>
      <c r="S80" s="20" t="s">
        <v>59</v>
      </c>
      <c r="T80" s="21">
        <v>3999.3620000000001</v>
      </c>
      <c r="U80" s="22">
        <f t="shared" si="6"/>
        <v>-4.4862155513804472E-2</v>
      </c>
      <c r="V80" s="23">
        <v>29.211300000000001</v>
      </c>
      <c r="W80" s="23"/>
    </row>
    <row r="81" spans="1:23" x14ac:dyDescent="0.25">
      <c r="A81" s="1">
        <v>40877</v>
      </c>
      <c r="B81" s="3">
        <v>-0.189678763523</v>
      </c>
      <c r="C81" s="2">
        <f t="shared" si="19"/>
        <v>23.358202362288338</v>
      </c>
      <c r="E81" s="3">
        <f t="shared" si="23"/>
        <v>0</v>
      </c>
      <c r="F81" s="2">
        <f t="shared" si="20"/>
        <v>16.661631107549763</v>
      </c>
      <c r="I81" s="16">
        <f t="shared" si="21"/>
        <v>-0.11996763690096263</v>
      </c>
      <c r="J81" s="2">
        <f t="shared" si="22"/>
        <v>47.662365308589486</v>
      </c>
      <c r="M81" s="17">
        <v>40877</v>
      </c>
      <c r="N81" s="18">
        <v>2521.52</v>
      </c>
      <c r="O81" s="19">
        <f t="shared" si="18"/>
        <v>-6.9711126622037378E-2</v>
      </c>
      <c r="P81" s="18">
        <v>10.898199999999999</v>
      </c>
      <c r="S81" s="20" t="s">
        <v>60</v>
      </c>
      <c r="T81" s="21">
        <v>3819.942</v>
      </c>
      <c r="U81" s="22">
        <f t="shared" si="6"/>
        <v>-0.14481031387387555</v>
      </c>
      <c r="V81" s="23">
        <v>27.906600000000001</v>
      </c>
      <c r="W81" s="23"/>
    </row>
    <row r="82" spans="1:23" x14ac:dyDescent="0.25">
      <c r="A82" s="1">
        <v>40907</v>
      </c>
      <c r="B82" s="3">
        <v>-1.5829029818299999E-2</v>
      </c>
      <c r="C82" s="2">
        <f t="shared" si="19"/>
        <v>18.927647420089471</v>
      </c>
      <c r="D82" s="3">
        <f t="shared" ref="D82" si="27">C82/C70-1</f>
        <v>-0.22649271102833568</v>
      </c>
      <c r="E82" s="3">
        <f t="shared" si="23"/>
        <v>0</v>
      </c>
      <c r="F82" s="2">
        <f t="shared" si="20"/>
        <v>16.661631107549763</v>
      </c>
      <c r="G82" s="3">
        <f t="shared" ref="G82" si="28">F82/F70-1</f>
        <v>-0.10578674584472203</v>
      </c>
      <c r="I82" s="16">
        <f t="shared" si="21"/>
        <v>-6.6353767832966509E-2</v>
      </c>
      <c r="J82" s="2">
        <f t="shared" si="22"/>
        <v>45.375188774516729</v>
      </c>
      <c r="K82" s="3">
        <f t="shared" ref="K82" si="29">J82/J70-1</f>
        <v>1.3353055923996715E-2</v>
      </c>
      <c r="M82" s="17">
        <v>40907</v>
      </c>
      <c r="N82" s="18">
        <v>2345.7420000000002</v>
      </c>
      <c r="O82" s="19">
        <f t="shared" si="18"/>
        <v>5.0524738014666504E-2</v>
      </c>
      <c r="P82" s="18">
        <v>10.408899999999999</v>
      </c>
      <c r="S82" s="20" t="s">
        <v>61</v>
      </c>
      <c r="T82" s="21">
        <v>3266.7750000000001</v>
      </c>
      <c r="U82" s="22">
        <f t="shared" si="6"/>
        <v>8.4851267687551333E-3</v>
      </c>
      <c r="V82" s="23">
        <v>23.812100000000001</v>
      </c>
      <c r="W82" s="23"/>
    </row>
    <row r="83" spans="1:23" x14ac:dyDescent="0.25">
      <c r="A83" s="1">
        <v>40939</v>
      </c>
      <c r="B83" s="3">
        <v>0.18705633218000001</v>
      </c>
      <c r="C83" s="2">
        <f t="shared" si="19"/>
        <v>18.628041124686604</v>
      </c>
      <c r="E83" s="3">
        <f t="shared" si="23"/>
        <v>0</v>
      </c>
      <c r="F83" s="2">
        <f t="shared" si="20"/>
        <v>16.661631107549763</v>
      </c>
      <c r="I83" s="16">
        <f t="shared" si="21"/>
        <v>0.11811758383364052</v>
      </c>
      <c r="J83" s="2">
        <f t="shared" si="22"/>
        <v>44.170862877988199</v>
      </c>
      <c r="M83" s="17">
        <v>40939</v>
      </c>
      <c r="N83" s="18">
        <v>2464.2600000000002</v>
      </c>
      <c r="O83" s="19">
        <f t="shared" si="18"/>
        <v>6.8938748346359491E-2</v>
      </c>
      <c r="P83" s="18">
        <v>11.0784</v>
      </c>
      <c r="S83" s="20" t="s">
        <v>62</v>
      </c>
      <c r="T83" s="21">
        <v>3294.4940000000001</v>
      </c>
      <c r="U83" s="22">
        <f t="shared" si="6"/>
        <v>0.12191553543579063</v>
      </c>
      <c r="V83" s="23">
        <v>24.996200000000002</v>
      </c>
      <c r="W83" s="23"/>
    </row>
    <row r="84" spans="1:23" x14ac:dyDescent="0.25">
      <c r="A84" s="1">
        <v>40968</v>
      </c>
      <c r="B84" s="3">
        <v>-6.8005784360599994E-2</v>
      </c>
      <c r="C84" s="2">
        <f t="shared" si="19"/>
        <v>22.112534173168683</v>
      </c>
      <c r="E84" s="3">
        <f t="shared" si="23"/>
        <v>-6.8005784360599994E-2</v>
      </c>
      <c r="F84" s="2">
        <f t="shared" si="20"/>
        <v>16.661631107549763</v>
      </c>
      <c r="I84" s="16">
        <f t="shared" si="21"/>
        <v>-6.8005784360599994E-2</v>
      </c>
      <c r="J84" s="2">
        <f t="shared" si="22"/>
        <v>49.388218476983212</v>
      </c>
      <c r="M84" s="17">
        <v>40968</v>
      </c>
      <c r="N84" s="18">
        <v>2634.143</v>
      </c>
      <c r="O84" s="19">
        <f t="shared" si="18"/>
        <v>-6.8046419651476842E-2</v>
      </c>
      <c r="P84" s="18">
        <v>11.6332</v>
      </c>
      <c r="S84" s="20" t="s">
        <v>63</v>
      </c>
      <c r="T84" s="21">
        <v>3696.1439999999998</v>
      </c>
      <c r="U84" s="22">
        <f t="shared" si="6"/>
        <v>-7.5561991091256067E-2</v>
      </c>
      <c r="V84" s="23">
        <v>28.008400000000002</v>
      </c>
      <c r="W84" s="23"/>
    </row>
    <row r="85" spans="1:23" x14ac:dyDescent="0.25">
      <c r="A85" s="1">
        <v>40998</v>
      </c>
      <c r="B85" s="3">
        <v>3.20272640879E-3</v>
      </c>
      <c r="C85" s="2">
        <f t="shared" si="19"/>
        <v>20.608753942521776</v>
      </c>
      <c r="E85" s="3">
        <f t="shared" si="23"/>
        <v>3.20272640879E-3</v>
      </c>
      <c r="F85" s="2">
        <f t="shared" si="20"/>
        <v>15.528543815353869</v>
      </c>
      <c r="I85" s="16">
        <f t="shared" si="21"/>
        <v>3.20272640879E-3</v>
      </c>
      <c r="J85" s="2">
        <f t="shared" si="22"/>
        <v>46.02953394128329</v>
      </c>
      <c r="M85" s="17">
        <v>40998</v>
      </c>
      <c r="N85" s="18">
        <v>2454.8989999999999</v>
      </c>
      <c r="O85" s="19">
        <f t="shared" si="18"/>
        <v>6.9761729504961512E-2</v>
      </c>
      <c r="P85" s="18">
        <v>10.924200000000001</v>
      </c>
      <c r="S85" s="20" t="s">
        <v>64</v>
      </c>
      <c r="T85" s="21">
        <v>3416.8560000000002</v>
      </c>
      <c r="U85" s="22">
        <f t="shared" si="6"/>
        <v>7.251754244252602E-2</v>
      </c>
      <c r="V85" s="23">
        <v>26.003599999999999</v>
      </c>
      <c r="W85" s="23"/>
    </row>
    <row r="86" spans="1:23" x14ac:dyDescent="0.25">
      <c r="A86" s="1">
        <v>41026</v>
      </c>
      <c r="B86" s="3">
        <v>3.01343576253E-2</v>
      </c>
      <c r="C86" s="2">
        <f t="shared" si="19"/>
        <v>20.674758143025745</v>
      </c>
      <c r="E86" s="3">
        <f t="shared" si="23"/>
        <v>3.01343576253E-2</v>
      </c>
      <c r="F86" s="2">
        <f t="shared" si="20"/>
        <v>15.578277492721353</v>
      </c>
      <c r="I86" s="16">
        <f t="shared" si="21"/>
        <v>3.01343576253E-2</v>
      </c>
      <c r="J86" s="2">
        <f t="shared" si="22"/>
        <v>46.176953945221328</v>
      </c>
      <c r="M86" s="17">
        <v>41026</v>
      </c>
      <c r="N86" s="18">
        <v>2626.1570000000002</v>
      </c>
      <c r="O86" s="19">
        <f t="shared" si="18"/>
        <v>2.2409170510369059E-3</v>
      </c>
      <c r="P86" s="18">
        <v>11.390700000000001</v>
      </c>
      <c r="S86" s="20" t="s">
        <v>65</v>
      </c>
      <c r="T86" s="21">
        <v>3664.6379999999999</v>
      </c>
      <c r="U86" s="22">
        <f t="shared" si="6"/>
        <v>2.4273884623801839E-2</v>
      </c>
      <c r="V86" s="23">
        <v>30.4206</v>
      </c>
      <c r="W86" s="23"/>
    </row>
    <row r="87" spans="1:23" x14ac:dyDescent="0.25">
      <c r="A87" s="1">
        <v>41060</v>
      </c>
      <c r="B87" s="3">
        <v>2.3719128924599999E-3</v>
      </c>
      <c r="C87" s="2">
        <f t="shared" si="19"/>
        <v>21.297778698724265</v>
      </c>
      <c r="E87" s="3">
        <f t="shared" si="23"/>
        <v>2.3719128924599999E-3</v>
      </c>
      <c r="F87" s="2">
        <f t="shared" si="20"/>
        <v>16.04771887787318</v>
      </c>
      <c r="I87" s="16">
        <f t="shared" si="21"/>
        <v>2.3719128924599999E-3</v>
      </c>
      <c r="J87" s="2">
        <f t="shared" si="22"/>
        <v>47.56846678945363</v>
      </c>
      <c r="M87" s="17">
        <v>41060</v>
      </c>
      <c r="N87" s="18">
        <v>2632.0419999999999</v>
      </c>
      <c r="O87" s="19">
        <f t="shared" si="18"/>
        <v>-6.4752006236982518E-2</v>
      </c>
      <c r="P87" s="18">
        <v>11.209899999999999</v>
      </c>
      <c r="S87" s="20" t="s">
        <v>66</v>
      </c>
      <c r="T87" s="21">
        <v>3753.5929999999998</v>
      </c>
      <c r="U87" s="22">
        <f t="shared" ref="U87:U125" si="30">(T88-T87)/T87</f>
        <v>-7.5295323707178619E-2</v>
      </c>
      <c r="V87" s="23">
        <v>31.2135</v>
      </c>
      <c r="W87" s="23"/>
    </row>
    <row r="88" spans="1:23" x14ac:dyDescent="0.25">
      <c r="A88" s="1">
        <v>41089</v>
      </c>
      <c r="B88" s="3">
        <v>-0.108882917844</v>
      </c>
      <c r="C88" s="2">
        <f t="shared" si="19"/>
        <v>21.34829517460053</v>
      </c>
      <c r="E88" s="3">
        <f t="shared" si="23"/>
        <v>0</v>
      </c>
      <c r="F88" s="2">
        <f t="shared" si="20"/>
        <v>16.085782669174179</v>
      </c>
      <c r="I88" s="16">
        <f t="shared" si="21"/>
        <v>-5.6604167171676323E-2</v>
      </c>
      <c r="J88" s="2">
        <f t="shared" si="22"/>
        <v>47.613598093314614</v>
      </c>
      <c r="M88" s="17">
        <v>41089</v>
      </c>
      <c r="N88" s="18">
        <v>2461.6120000000001</v>
      </c>
      <c r="O88" s="19">
        <f t="shared" si="18"/>
        <v>-5.2278750672323682E-2</v>
      </c>
      <c r="P88" s="18">
        <v>10.459899999999999</v>
      </c>
      <c r="S88" s="20" t="s">
        <v>67</v>
      </c>
      <c r="T88" s="21">
        <v>3470.9650000000001</v>
      </c>
      <c r="U88" s="22">
        <f t="shared" si="30"/>
        <v>-8.9823147165125586E-2</v>
      </c>
      <c r="V88" s="23">
        <v>27.655799999999999</v>
      </c>
      <c r="W88" s="23"/>
    </row>
    <row r="89" spans="1:23" x14ac:dyDescent="0.25">
      <c r="A89" s="1">
        <v>41121</v>
      </c>
      <c r="B89" s="3">
        <v>7.4665078476100002E-2</v>
      </c>
      <c r="C89" s="2">
        <f t="shared" si="19"/>
        <v>19.023830504995036</v>
      </c>
      <c r="E89" s="3">
        <f t="shared" si="23"/>
        <v>0</v>
      </c>
      <c r="F89" s="2">
        <f t="shared" si="20"/>
        <v>16.085782669174179</v>
      </c>
      <c r="I89" s="16">
        <f t="shared" si="21"/>
        <v>0.12955504050654937</v>
      </c>
      <c r="J89" s="2">
        <f t="shared" si="22"/>
        <v>46.535546866867023</v>
      </c>
      <c r="M89" s="17">
        <v>41121</v>
      </c>
      <c r="N89" s="18">
        <v>2332.922</v>
      </c>
      <c r="O89" s="19">
        <f t="shared" si="18"/>
        <v>-5.488996203044938E-2</v>
      </c>
      <c r="P89" s="18">
        <v>10.173999999999999</v>
      </c>
      <c r="S89" s="20" t="s">
        <v>68</v>
      </c>
      <c r="T89" s="21">
        <v>3159.192</v>
      </c>
      <c r="U89" s="22">
        <f t="shared" si="30"/>
        <v>-6.2332393852605377E-3</v>
      </c>
      <c r="V89" s="23">
        <v>27.930299999999999</v>
      </c>
      <c r="W89" s="23"/>
    </row>
    <row r="90" spans="1:23" x14ac:dyDescent="0.25">
      <c r="A90" s="1">
        <v>41152</v>
      </c>
      <c r="B90" s="3">
        <v>1.0425716493800001E-2</v>
      </c>
      <c r="C90" s="2">
        <f t="shared" si="19"/>
        <v>20.444246302566516</v>
      </c>
      <c r="E90" s="3">
        <f t="shared" si="23"/>
        <v>0</v>
      </c>
      <c r="F90" s="2">
        <f t="shared" si="20"/>
        <v>16.085782669174179</v>
      </c>
      <c r="I90" s="16">
        <f t="shared" si="21"/>
        <v>-2.9593912799200844E-2</v>
      </c>
      <c r="J90" s="2">
        <f t="shared" si="22"/>
        <v>48.947112730599571</v>
      </c>
      <c r="M90" s="17">
        <v>41152</v>
      </c>
      <c r="N90" s="18">
        <v>2204.8679999999999</v>
      </c>
      <c r="O90" s="19">
        <f t="shared" si="18"/>
        <v>4.0019629293000847E-2</v>
      </c>
      <c r="P90" s="18">
        <v>9.8320000000000007</v>
      </c>
      <c r="S90" s="20" t="s">
        <v>69</v>
      </c>
      <c r="T90" s="21">
        <v>3139.5</v>
      </c>
      <c r="U90" s="22">
        <f t="shared" si="30"/>
        <v>1.9191591017677961E-2</v>
      </c>
      <c r="V90" s="23">
        <v>27.693300000000001</v>
      </c>
      <c r="W90" s="23"/>
    </row>
    <row r="91" spans="1:23" x14ac:dyDescent="0.25">
      <c r="A91" s="1">
        <v>41180</v>
      </c>
      <c r="B91" s="3">
        <v>1.07835856491E-3</v>
      </c>
      <c r="C91" s="2">
        <f t="shared" si="19"/>
        <v>20.657392218446493</v>
      </c>
      <c r="E91" s="3">
        <f t="shared" si="23"/>
        <v>0</v>
      </c>
      <c r="F91" s="2">
        <f t="shared" si="20"/>
        <v>16.085782669174179</v>
      </c>
      <c r="I91" s="16">
        <f t="shared" si="21"/>
        <v>1.7774490361695639E-2</v>
      </c>
      <c r="J91" s="2">
        <f t="shared" si="22"/>
        <v>48.367698096230768</v>
      </c>
      <c r="M91" s="17">
        <v>41180</v>
      </c>
      <c r="N91" s="18">
        <v>2293.1060000000002</v>
      </c>
      <c r="O91" s="19">
        <f t="shared" si="18"/>
        <v>-1.669613179678564E-2</v>
      </c>
      <c r="P91" s="18">
        <v>10.0556</v>
      </c>
      <c r="S91" s="20" t="s">
        <v>70</v>
      </c>
      <c r="T91" s="21">
        <v>3199.752</v>
      </c>
      <c r="U91" s="22">
        <f t="shared" si="30"/>
        <v>-9.8929542039507268E-3</v>
      </c>
      <c r="V91" s="23">
        <v>28.246300000000002</v>
      </c>
      <c r="W91" s="23"/>
    </row>
    <row r="92" spans="1:23" x14ac:dyDescent="0.25">
      <c r="A92" s="1">
        <v>41213</v>
      </c>
      <c r="B92" s="3">
        <v>-0.111933421432</v>
      </c>
      <c r="C92" s="2">
        <f t="shared" si="19"/>
        <v>20.679668294273956</v>
      </c>
      <c r="E92" s="3">
        <f t="shared" si="23"/>
        <v>-0.111933421432</v>
      </c>
      <c r="F92" s="2">
        <f t="shared" si="20"/>
        <v>16.085782669174179</v>
      </c>
      <c r="I92" s="16">
        <f t="shared" si="21"/>
        <v>-0.111933421432</v>
      </c>
      <c r="J92" s="2">
        <f t="shared" si="22"/>
        <v>49.227409279859629</v>
      </c>
      <c r="M92" s="17">
        <v>41213</v>
      </c>
      <c r="N92" s="18">
        <v>2254.8200000000002</v>
      </c>
      <c r="O92" s="19">
        <f t="shared" si="18"/>
        <v>-5.1072369413079577E-2</v>
      </c>
      <c r="P92" s="18">
        <v>9.9703999999999997</v>
      </c>
      <c r="S92" s="20" t="s">
        <v>71</v>
      </c>
      <c r="T92" s="21">
        <v>3168.0970000000002</v>
      </c>
      <c r="U92" s="22">
        <f t="shared" si="30"/>
        <v>-0.11094136322214894</v>
      </c>
      <c r="V92" s="23">
        <v>30.7605</v>
      </c>
      <c r="W92" s="23"/>
    </row>
    <row r="93" spans="1:23" x14ac:dyDescent="0.25">
      <c r="A93" s="1">
        <v>41243</v>
      </c>
      <c r="B93" s="3">
        <v>0.20203771405000001</v>
      </c>
      <c r="C93" s="2">
        <f t="shared" si="19"/>
        <v>18.364922268017018</v>
      </c>
      <c r="E93" s="3">
        <f t="shared" si="23"/>
        <v>0</v>
      </c>
      <c r="F93" s="2">
        <f t="shared" si="20"/>
        <v>14.285245978601944</v>
      </c>
      <c r="I93" s="16">
        <f t="shared" si="21"/>
        <v>2.2901392922494129E-2</v>
      </c>
      <c r="J93" s="2">
        <f t="shared" si="22"/>
        <v>47.023332340288398</v>
      </c>
      <c r="M93" s="17">
        <v>41243</v>
      </c>
      <c r="N93" s="18">
        <v>2139.6610000000001</v>
      </c>
      <c r="O93" s="19">
        <f t="shared" si="18"/>
        <v>0.17913632112750588</v>
      </c>
      <c r="P93" s="18">
        <v>9.6507000000000005</v>
      </c>
      <c r="S93" s="20" t="s">
        <v>72</v>
      </c>
      <c r="T93" s="21">
        <v>2816.6239999999998</v>
      </c>
      <c r="U93" s="22">
        <f t="shared" si="30"/>
        <v>0.16304483665551397</v>
      </c>
      <c r="V93" s="23">
        <v>27.391100000000002</v>
      </c>
      <c r="W93" s="23"/>
    </row>
    <row r="94" spans="1:23" x14ac:dyDescent="0.25">
      <c r="A94" s="1">
        <v>41274</v>
      </c>
      <c r="B94" s="3">
        <v>6.3176682964699998E-2</v>
      </c>
      <c r="C94" s="2">
        <f t="shared" si="19"/>
        <v>22.075329181753119</v>
      </c>
      <c r="D94" s="3">
        <f t="shared" ref="D94" si="31">C94/C82-1</f>
        <v>0.16630073943171375</v>
      </c>
      <c r="E94" s="3">
        <f t="shared" si="23"/>
        <v>6.3176682964699998E-2</v>
      </c>
      <c r="F94" s="2">
        <f t="shared" si="20"/>
        <v>14.285245978601944</v>
      </c>
      <c r="G94" s="3">
        <f t="shared" ref="G94" si="32">F94/F82-1</f>
        <v>-0.14262619989654102</v>
      </c>
      <c r="I94" s="16">
        <f t="shared" si="21"/>
        <v>6.3176682964699998E-2</v>
      </c>
      <c r="J94" s="2">
        <f t="shared" si="22"/>
        <v>48.100232150738371</v>
      </c>
      <c r="K94" s="3">
        <f t="shared" ref="K94" si="33">J94/J82-1</f>
        <v>6.0055802517169132E-2</v>
      </c>
      <c r="M94" s="17">
        <v>41274</v>
      </c>
      <c r="N94" s="18">
        <v>2522.9520000000002</v>
      </c>
      <c r="O94" s="19">
        <f t="shared" si="18"/>
        <v>6.4975473175866938E-2</v>
      </c>
      <c r="P94" s="18">
        <v>10.8355</v>
      </c>
      <c r="S94" s="20" t="s">
        <v>73</v>
      </c>
      <c r="T94" s="21">
        <v>3275.86</v>
      </c>
      <c r="U94" s="22">
        <f t="shared" si="30"/>
        <v>6.2205955077445245E-2</v>
      </c>
      <c r="V94" s="23">
        <v>32.873199999999997</v>
      </c>
      <c r="W94" s="23"/>
    </row>
    <row r="95" spans="1:23" x14ac:dyDescent="0.25">
      <c r="A95" s="1">
        <v>41305</v>
      </c>
      <c r="B95" s="3">
        <v>6.24826554907E-2</v>
      </c>
      <c r="C95" s="2">
        <f t="shared" si="19"/>
        <v>23.469975254810127</v>
      </c>
      <c r="E95" s="3">
        <f t="shared" si="23"/>
        <v>6.24826554907E-2</v>
      </c>
      <c r="F95" s="2">
        <f t="shared" si="20"/>
        <v>15.187740434864835</v>
      </c>
      <c r="I95" s="16">
        <f t="shared" si="21"/>
        <v>6.24826554907E-2</v>
      </c>
      <c r="J95" s="2">
        <f t="shared" si="22"/>
        <v>51.139045267854037</v>
      </c>
      <c r="M95" s="17">
        <v>41305</v>
      </c>
      <c r="N95" s="18">
        <v>2686.8820000000001</v>
      </c>
      <c r="O95" s="19">
        <f t="shared" si="18"/>
        <v>-5.0448810182210924E-3</v>
      </c>
      <c r="P95" s="18">
        <v>11.3322</v>
      </c>
      <c r="S95" s="20" t="s">
        <v>74</v>
      </c>
      <c r="T95" s="21">
        <v>3479.6379999999999</v>
      </c>
      <c r="U95" s="22">
        <f t="shared" si="30"/>
        <v>3.6946659393879519E-2</v>
      </c>
      <c r="V95" s="23">
        <v>31.538599999999999</v>
      </c>
      <c r="W95" s="23"/>
    </row>
    <row r="96" spans="1:23" x14ac:dyDescent="0.25">
      <c r="A96" s="1">
        <v>41333</v>
      </c>
      <c r="B96" s="3">
        <v>-5.53699774071E-2</v>
      </c>
      <c r="C96" s="2">
        <f t="shared" si="19"/>
        <v>24.936441633031684</v>
      </c>
      <c r="E96" s="3">
        <f t="shared" si="23"/>
        <v>-5.53699774071E-2</v>
      </c>
      <c r="F96" s="2">
        <f t="shared" si="20"/>
        <v>16.136710788138672</v>
      </c>
      <c r="I96" s="16">
        <f t="shared" si="21"/>
        <v>-5.53699774071E-2</v>
      </c>
      <c r="J96" s="2">
        <f t="shared" si="22"/>
        <v>54.334348615448675</v>
      </c>
      <c r="M96" s="17">
        <v>41333</v>
      </c>
      <c r="N96" s="18">
        <v>2673.3270000000002</v>
      </c>
      <c r="O96" s="19">
        <f t="shared" si="18"/>
        <v>-6.6674970925741595E-2</v>
      </c>
      <c r="P96" s="18">
        <v>11.1357</v>
      </c>
      <c r="S96" s="20" t="s">
        <v>75</v>
      </c>
      <c r="T96" s="21">
        <v>3608.1990000000001</v>
      </c>
      <c r="U96" s="22">
        <f t="shared" si="30"/>
        <v>-4.4596764202861378E-2</v>
      </c>
      <c r="V96" s="23">
        <v>32.747300000000003</v>
      </c>
      <c r="W96" s="23"/>
    </row>
    <row r="97" spans="1:23" x14ac:dyDescent="0.25">
      <c r="A97" s="1">
        <v>41362</v>
      </c>
      <c r="B97" s="3">
        <v>-7.4039929746600001E-3</v>
      </c>
      <c r="C97" s="2">
        <f t="shared" si="19"/>
        <v>23.555711423197252</v>
      </c>
      <c r="E97" s="3">
        <f t="shared" si="23"/>
        <v>0</v>
      </c>
      <c r="F97" s="2">
        <f t="shared" si="20"/>
        <v>15.243221476374526</v>
      </c>
      <c r="I97" s="16">
        <f t="shared" si="21"/>
        <v>1.1744468218815352E-2</v>
      </c>
      <c r="J97" s="2">
        <f t="shared" si="22"/>
        <v>53.130951953341921</v>
      </c>
      <c r="M97" s="17">
        <v>41362</v>
      </c>
      <c r="N97" s="18">
        <v>2495.0830000000001</v>
      </c>
      <c r="O97" s="19">
        <f t="shared" si="18"/>
        <v>-1.9148461193475352E-2</v>
      </c>
      <c r="P97" s="18">
        <v>10.503299999999999</v>
      </c>
      <c r="S97" s="20" t="s">
        <v>76</v>
      </c>
      <c r="T97" s="21">
        <v>3447.2849999999999</v>
      </c>
      <c r="U97" s="22">
        <f t="shared" si="30"/>
        <v>-2.3067138342202569E-2</v>
      </c>
      <c r="V97" s="23">
        <v>31.3551</v>
      </c>
      <c r="W97" s="23"/>
    </row>
    <row r="98" spans="1:23" x14ac:dyDescent="0.25">
      <c r="A98" s="1">
        <v>41390</v>
      </c>
      <c r="B98" s="3">
        <v>0.15287088766699999</v>
      </c>
      <c r="C98" s="2">
        <f t="shared" si="19"/>
        <v>23.381305101306783</v>
      </c>
      <c r="E98" s="3">
        <f t="shared" si="23"/>
        <v>0</v>
      </c>
      <c r="F98" s="2">
        <f t="shared" si="20"/>
        <v>15.243221476374526</v>
      </c>
      <c r="I98" s="16">
        <f t="shared" si="21"/>
        <v>8.7852455153861114E-2</v>
      </c>
      <c r="J98" s="2">
        <f t="shared" si="22"/>
        <v>53.380549864002489</v>
      </c>
      <c r="M98" s="17">
        <v>41390</v>
      </c>
      <c r="N98" s="18">
        <v>2447.306</v>
      </c>
      <c r="O98" s="19">
        <f t="shared" si="18"/>
        <v>6.501843251313888E-2</v>
      </c>
      <c r="P98" s="18">
        <v>10.035600000000001</v>
      </c>
      <c r="S98" s="20" t="s">
        <v>77</v>
      </c>
      <c r="T98" s="21">
        <v>3367.7660000000001</v>
      </c>
      <c r="U98" s="22">
        <f t="shared" si="30"/>
        <v>0.14058340157837562</v>
      </c>
      <c r="V98" s="23">
        <v>29.78</v>
      </c>
      <c r="W98" s="23"/>
    </row>
    <row r="99" spans="1:23" x14ac:dyDescent="0.25">
      <c r="A99" s="1">
        <v>41425</v>
      </c>
      <c r="B99" s="3">
        <v>-0.131539831577</v>
      </c>
      <c r="C99" s="2">
        <f t="shared" si="19"/>
        <v>26.955625966956504</v>
      </c>
      <c r="E99" s="3">
        <f t="shared" si="23"/>
        <v>-0.131539831577</v>
      </c>
      <c r="F99" s="2">
        <f t="shared" si="20"/>
        <v>15.243221476374526</v>
      </c>
      <c r="I99" s="16">
        <f t="shared" si="21"/>
        <v>-0.131539831577</v>
      </c>
      <c r="J99" s="2">
        <f t="shared" si="22"/>
        <v>58.070162227018216</v>
      </c>
      <c r="M99" s="17">
        <v>41425</v>
      </c>
      <c r="N99" s="18">
        <v>2606.4259999999999</v>
      </c>
      <c r="O99" s="19">
        <f t="shared" si="18"/>
        <v>-0.15568713633151288</v>
      </c>
      <c r="P99" s="18">
        <v>10.4976</v>
      </c>
      <c r="S99" s="20" t="s">
        <v>78</v>
      </c>
      <c r="T99" s="21">
        <v>3841.2179999999998</v>
      </c>
      <c r="U99" s="22">
        <f t="shared" si="30"/>
        <v>-0.15756460580992795</v>
      </c>
      <c r="V99" s="23">
        <v>34.022199999999998</v>
      </c>
      <c r="W99" s="23"/>
    </row>
    <row r="100" spans="1:23" x14ac:dyDescent="0.25">
      <c r="A100" s="1">
        <v>41453</v>
      </c>
      <c r="B100" s="3">
        <v>0.14365426158</v>
      </c>
      <c r="C100" s="2">
        <f t="shared" si="19"/>
        <v>23.409887467210439</v>
      </c>
      <c r="E100" s="3">
        <f t="shared" si="23"/>
        <v>0</v>
      </c>
      <c r="F100" s="2">
        <f t="shared" si="20"/>
        <v>13.238130690681311</v>
      </c>
      <c r="I100" s="16">
        <f t="shared" ref="I100:I131" si="34">IF(O98+O99&lt;0,B100-O100,B100)</f>
        <v>0.14711598337989534</v>
      </c>
      <c r="J100" s="2">
        <f t="shared" ref="J100:J131" si="35">IF(O98+O99&lt;0,J99*$K$1*(1+I99)+J99*(1-$K$1),J99*(1+I99))</f>
        <v>55.014746483421803</v>
      </c>
      <c r="M100" s="17">
        <v>41453</v>
      </c>
      <c r="N100" s="18">
        <v>2200.6390000000001</v>
      </c>
      <c r="O100" s="19">
        <f t="shared" si="18"/>
        <v>-3.4617217998953453E-3</v>
      </c>
      <c r="P100" s="18">
        <v>9.0489999999999995</v>
      </c>
      <c r="S100" s="20" t="s">
        <v>79</v>
      </c>
      <c r="T100" s="21">
        <v>3235.9780000000001</v>
      </c>
      <c r="U100" s="22">
        <f t="shared" si="30"/>
        <v>6.0187368393728222E-2</v>
      </c>
      <c r="V100" s="23">
        <v>28.7714</v>
      </c>
      <c r="W100" s="23"/>
    </row>
    <row r="101" spans="1:23" x14ac:dyDescent="0.25">
      <c r="A101" s="1">
        <v>41486</v>
      </c>
      <c r="B101" s="3">
        <v>8.7005929477000005E-2</v>
      </c>
      <c r="C101" s="2">
        <f t="shared" si="19"/>
        <v>26.772817564983452</v>
      </c>
      <c r="E101" s="3">
        <f t="shared" si="23"/>
        <v>0</v>
      </c>
      <c r="F101" s="2">
        <f t="shared" si="20"/>
        <v>13.238130690681311</v>
      </c>
      <c r="I101" s="16">
        <f t="shared" si="34"/>
        <v>3.1881514343720524E-2</v>
      </c>
      <c r="J101" s="2">
        <f t="shared" si="35"/>
        <v>58.252165895143506</v>
      </c>
      <c r="M101" s="17">
        <v>41486</v>
      </c>
      <c r="N101" s="18">
        <v>2193.0210000000002</v>
      </c>
      <c r="O101" s="19">
        <f t="shared" si="18"/>
        <v>5.5124415133279481E-2</v>
      </c>
      <c r="P101" s="18">
        <v>8.8263999999999996</v>
      </c>
      <c r="S101" s="20" t="s">
        <v>80</v>
      </c>
      <c r="T101" s="21">
        <v>3430.7429999999999</v>
      </c>
      <c r="U101" s="22">
        <f t="shared" si="30"/>
        <v>6.8033367699066996E-2</v>
      </c>
      <c r="V101" s="23">
        <v>27.608699999999999</v>
      </c>
      <c r="W101" s="23"/>
    </row>
    <row r="102" spans="1:23" x14ac:dyDescent="0.25">
      <c r="A102" s="1">
        <v>41516</v>
      </c>
      <c r="B102" s="3">
        <v>4.8143236264600001E-2</v>
      </c>
      <c r="C102" s="2">
        <f t="shared" si="19"/>
        <v>29.102211441942991</v>
      </c>
      <c r="E102" s="3">
        <f t="shared" si="23"/>
        <v>4.8143236264600001E-2</v>
      </c>
      <c r="F102" s="2">
        <f t="shared" si="20"/>
        <v>13.238130690681311</v>
      </c>
      <c r="I102" s="16">
        <f t="shared" si="34"/>
        <v>4.8143236264600001E-2</v>
      </c>
      <c r="J102" s="2">
        <f t="shared" si="35"/>
        <v>60.109333157682315</v>
      </c>
      <c r="M102" s="17">
        <v>41516</v>
      </c>
      <c r="N102" s="18">
        <v>2313.91</v>
      </c>
      <c r="O102" s="19">
        <f t="shared" si="18"/>
        <v>4.1110933441663722E-2</v>
      </c>
      <c r="P102" s="18">
        <v>9.1257999999999999</v>
      </c>
      <c r="S102" s="20" t="s">
        <v>81</v>
      </c>
      <c r="T102" s="21">
        <v>3664.1480000000001</v>
      </c>
      <c r="U102" s="22">
        <f t="shared" si="30"/>
        <v>5.6969587472995055E-2</v>
      </c>
      <c r="V102" s="23">
        <v>29.6996</v>
      </c>
      <c r="W102" s="23"/>
    </row>
    <row r="103" spans="1:23" x14ac:dyDescent="0.25">
      <c r="A103" s="1">
        <v>41547</v>
      </c>
      <c r="B103" s="3">
        <v>-1.8077206026399999E-2</v>
      </c>
      <c r="C103" s="2">
        <f t="shared" si="19"/>
        <v>30.503286083214796</v>
      </c>
      <c r="E103" s="3">
        <f t="shared" si="23"/>
        <v>-1.8077206026399999E-2</v>
      </c>
      <c r="F103" s="2">
        <f t="shared" si="20"/>
        <v>13.875457144224432</v>
      </c>
      <c r="I103" s="16">
        <f t="shared" si="34"/>
        <v>-1.8077206026399999E-2</v>
      </c>
      <c r="J103" s="2">
        <f t="shared" si="35"/>
        <v>63.003190985600163</v>
      </c>
      <c r="M103" s="17">
        <v>41547</v>
      </c>
      <c r="N103" s="18">
        <v>2409.0369999999998</v>
      </c>
      <c r="O103" s="19">
        <f t="shared" si="18"/>
        <v>-1.4661045056593158E-2</v>
      </c>
      <c r="P103" s="18">
        <v>9.0484000000000009</v>
      </c>
      <c r="S103" s="20" t="s">
        <v>82</v>
      </c>
      <c r="T103" s="21">
        <v>3872.893</v>
      </c>
      <c r="U103" s="22">
        <f t="shared" si="30"/>
        <v>-4.1071106276367522E-2</v>
      </c>
      <c r="V103" s="23">
        <v>30.284199999999998</v>
      </c>
      <c r="W103" s="23"/>
    </row>
    <row r="104" spans="1:23" x14ac:dyDescent="0.25">
      <c r="A104" s="1">
        <v>41578</v>
      </c>
      <c r="B104" s="3">
        <v>8.60046509825E-2</v>
      </c>
      <c r="C104" s="2">
        <f t="shared" si="19"/>
        <v>29.951871896206303</v>
      </c>
      <c r="E104" s="3">
        <f t="shared" si="23"/>
        <v>8.60046509825E-2</v>
      </c>
      <c r="F104" s="2">
        <f t="shared" si="20"/>
        <v>13.624627646717805</v>
      </c>
      <c r="I104" s="16">
        <f t="shared" si="34"/>
        <v>8.60046509825E-2</v>
      </c>
      <c r="J104" s="2">
        <f t="shared" si="35"/>
        <v>61.864269321832843</v>
      </c>
      <c r="M104" s="17">
        <v>41578</v>
      </c>
      <c r="N104" s="18">
        <v>2373.7179999999998</v>
      </c>
      <c r="O104" s="19">
        <f t="shared" si="18"/>
        <v>2.7478411504652245E-2</v>
      </c>
      <c r="P104" s="18">
        <v>8.9784000000000006</v>
      </c>
      <c r="S104" s="20" t="s">
        <v>83</v>
      </c>
      <c r="T104" s="21">
        <v>3713.8290000000002</v>
      </c>
      <c r="U104" s="22">
        <f t="shared" si="30"/>
        <v>6.2618391961503775E-2</v>
      </c>
      <c r="V104" s="23">
        <v>29.041699999999999</v>
      </c>
      <c r="W104" s="23"/>
    </row>
    <row r="105" spans="1:23" x14ac:dyDescent="0.25">
      <c r="A105" s="1">
        <v>41607</v>
      </c>
      <c r="B105" s="3">
        <v>8.1566474120300006E-2</v>
      </c>
      <c r="C105" s="2">
        <f t="shared" si="19"/>
        <v>32.527872184912077</v>
      </c>
      <c r="E105" s="3">
        <f t="shared" si="23"/>
        <v>8.1566474120300006E-2</v>
      </c>
      <c r="F105" s="2">
        <f t="shared" si="20"/>
        <v>14.796408992240291</v>
      </c>
      <c r="I105" s="16">
        <f t="shared" si="34"/>
        <v>8.1566474120300006E-2</v>
      </c>
      <c r="J105" s="2">
        <f t="shared" si="35"/>
        <v>67.184884213144471</v>
      </c>
      <c r="M105" s="17">
        <v>41607</v>
      </c>
      <c r="N105" s="18">
        <v>2438.944</v>
      </c>
      <c r="O105" s="19">
        <f t="shared" si="18"/>
        <v>-4.4657851922799474E-2</v>
      </c>
      <c r="P105" s="18">
        <v>9.2329000000000008</v>
      </c>
      <c r="S105" s="20" t="s">
        <v>84</v>
      </c>
      <c r="T105" s="21">
        <v>3946.3829999999998</v>
      </c>
      <c r="U105" s="22">
        <f t="shared" si="30"/>
        <v>-2.9720125998920991E-2</v>
      </c>
      <c r="V105" s="23">
        <v>31.0105</v>
      </c>
      <c r="W105" s="23"/>
    </row>
    <row r="106" spans="1:23" x14ac:dyDescent="0.25">
      <c r="A106" s="1">
        <v>41639</v>
      </c>
      <c r="B106" s="3">
        <v>4.7363470349900003E-2</v>
      </c>
      <c r="C106" s="2">
        <f t="shared" si="19"/>
        <v>35.181056029671133</v>
      </c>
      <c r="D106" s="3">
        <f t="shared" ref="D106" si="36">C106/C94-1</f>
        <v>0.59368205746851821</v>
      </c>
      <c r="E106" s="3">
        <f t="shared" si="23"/>
        <v>0</v>
      </c>
      <c r="F106" s="2">
        <f t="shared" si="20"/>
        <v>16.003299903379233</v>
      </c>
      <c r="G106" s="3">
        <f t="shared" ref="G106" si="37">F106/F94-1</f>
        <v>0.1202677172903277</v>
      </c>
      <c r="I106" s="16">
        <f t="shared" si="34"/>
        <v>0.10211650744047322</v>
      </c>
      <c r="J106" s="2">
        <f t="shared" si="35"/>
        <v>69.376897860923194</v>
      </c>
      <c r="K106" s="3">
        <f t="shared" ref="K106" si="38">J106/J94-1</f>
        <v>0.4423401875381221</v>
      </c>
      <c r="M106" s="17">
        <v>41639</v>
      </c>
      <c r="N106" s="18">
        <v>2330.0259999999998</v>
      </c>
      <c r="O106" s="19">
        <f t="shared" si="18"/>
        <v>-5.475303709057322E-2</v>
      </c>
      <c r="P106" s="18">
        <v>8.6949000000000005</v>
      </c>
      <c r="S106" s="20" t="s">
        <v>85</v>
      </c>
      <c r="T106" s="21">
        <v>3829.096</v>
      </c>
      <c r="U106" s="22">
        <f t="shared" si="30"/>
        <v>1.4708432486414591E-2</v>
      </c>
      <c r="V106" s="23">
        <v>28.431999999999999</v>
      </c>
      <c r="W106" s="23"/>
    </row>
    <row r="107" spans="1:23" x14ac:dyDescent="0.25">
      <c r="A107" s="1">
        <v>41669</v>
      </c>
      <c r="B107" s="3">
        <v>4.9711648654800003E-2</v>
      </c>
      <c r="C107" s="2">
        <f t="shared" si="19"/>
        <v>36.847352933810633</v>
      </c>
      <c r="E107" s="3">
        <f t="shared" si="23"/>
        <v>0</v>
      </c>
      <c r="F107" s="2">
        <f t="shared" si="20"/>
        <v>16.003299903379233</v>
      </c>
      <c r="I107" s="16">
        <f t="shared" si="34"/>
        <v>6.0372049571960365E-2</v>
      </c>
      <c r="J107" s="2">
        <f t="shared" si="35"/>
        <v>72.210708463567968</v>
      </c>
      <c r="M107" s="17">
        <v>41669</v>
      </c>
      <c r="N107" s="18">
        <v>2202.4499999999998</v>
      </c>
      <c r="O107" s="19">
        <f t="shared" si="18"/>
        <v>-1.0660400917160362E-2</v>
      </c>
      <c r="P107" s="18">
        <v>8.2697000000000003</v>
      </c>
      <c r="S107" s="20" t="s">
        <v>86</v>
      </c>
      <c r="T107" s="21">
        <v>3885.4160000000002</v>
      </c>
      <c r="U107" s="22">
        <f t="shared" si="30"/>
        <v>2.3295575042672372E-2</v>
      </c>
      <c r="V107" s="23">
        <v>29.004200000000001</v>
      </c>
      <c r="W107" s="23"/>
    </row>
    <row r="108" spans="1:23" x14ac:dyDescent="0.25">
      <c r="A108" s="1">
        <v>41698</v>
      </c>
      <c r="B108" s="3">
        <v>-5.4808264361400003E-3</v>
      </c>
      <c r="C108" s="2">
        <f t="shared" si="19"/>
        <v>38.679095596715641</v>
      </c>
      <c r="E108" s="3">
        <f t="shared" si="23"/>
        <v>0</v>
      </c>
      <c r="F108" s="2">
        <f t="shared" si="20"/>
        <v>16.003299903379233</v>
      </c>
      <c r="I108" s="16">
        <f t="shared" si="34"/>
        <v>9.5106534871817264E-3</v>
      </c>
      <c r="J108" s="2">
        <f t="shared" si="35"/>
        <v>73.954511851963531</v>
      </c>
      <c r="M108" s="17">
        <v>41698</v>
      </c>
      <c r="N108" s="18">
        <v>2178.971</v>
      </c>
      <c r="O108" s="19">
        <f t="shared" si="18"/>
        <v>-1.4991479923321727E-2</v>
      </c>
      <c r="P108" s="18">
        <v>8.2911999999999999</v>
      </c>
      <c r="S108" s="20" t="s">
        <v>87</v>
      </c>
      <c r="T108" s="21">
        <v>3975.9290000000001</v>
      </c>
      <c r="U108" s="22">
        <f t="shared" si="30"/>
        <v>-3.4053173484737791E-2</v>
      </c>
      <c r="V108" s="23">
        <v>29.607900000000001</v>
      </c>
      <c r="W108" s="23"/>
    </row>
    <row r="109" spans="1:23" x14ac:dyDescent="0.25">
      <c r="A109" s="1">
        <v>41729</v>
      </c>
      <c r="B109" s="3">
        <v>2.3994364176599999E-2</v>
      </c>
      <c r="C109" s="2">
        <f t="shared" si="19"/>
        <v>38.467102187043174</v>
      </c>
      <c r="E109" s="3">
        <f t="shared" si="23"/>
        <v>0</v>
      </c>
      <c r="F109" s="2">
        <f t="shared" si="20"/>
        <v>16.003299903379233</v>
      </c>
      <c r="I109" s="16">
        <f t="shared" si="34"/>
        <v>1.8238425481959582E-2</v>
      </c>
      <c r="J109" s="2">
        <f t="shared" si="35"/>
        <v>74.235854146378614</v>
      </c>
      <c r="M109" s="17">
        <v>41729</v>
      </c>
      <c r="N109" s="18">
        <v>2146.3049999999998</v>
      </c>
      <c r="O109" s="19">
        <f t="shared" si="18"/>
        <v>5.7559386946404167E-3</v>
      </c>
      <c r="P109" s="18">
        <v>8.0635999999999992</v>
      </c>
      <c r="S109" s="20" t="s">
        <v>88</v>
      </c>
      <c r="T109" s="21">
        <v>3840.5360000000001</v>
      </c>
      <c r="U109" s="22">
        <f t="shared" si="30"/>
        <v>-1.9363443019411869E-2</v>
      </c>
      <c r="V109" s="23">
        <v>27.9574</v>
      </c>
      <c r="W109" s="23"/>
    </row>
    <row r="110" spans="1:23" x14ac:dyDescent="0.25">
      <c r="A110" s="1">
        <v>41759</v>
      </c>
      <c r="B110" s="3">
        <v>7.54244360433E-2</v>
      </c>
      <c r="C110" s="2">
        <f t="shared" si="19"/>
        <v>39.390095845737576</v>
      </c>
      <c r="E110" s="3">
        <f t="shared" si="23"/>
        <v>0</v>
      </c>
      <c r="F110" s="2">
        <f t="shared" si="20"/>
        <v>16.003299903379233</v>
      </c>
      <c r="I110" s="16">
        <f t="shared" si="34"/>
        <v>7.6441271032059263E-2</v>
      </c>
      <c r="J110" s="2">
        <f t="shared" si="35"/>
        <v>74.777432183953962</v>
      </c>
      <c r="M110" s="17">
        <v>41759</v>
      </c>
      <c r="N110" s="18">
        <v>2158.6590000000001</v>
      </c>
      <c r="O110" s="19">
        <f t="shared" si="18"/>
        <v>-1.0168349887592631E-3</v>
      </c>
      <c r="P110" s="18">
        <v>8.1026000000000007</v>
      </c>
      <c r="S110" s="20" t="s">
        <v>89</v>
      </c>
      <c r="T110" s="21">
        <v>3766.17</v>
      </c>
      <c r="U110" s="22">
        <f t="shared" si="30"/>
        <v>1.6745924905142293E-2</v>
      </c>
      <c r="V110" s="23">
        <v>27.484200000000001</v>
      </c>
      <c r="W110" s="23"/>
    </row>
    <row r="111" spans="1:23" x14ac:dyDescent="0.25">
      <c r="A111" s="1">
        <v>41789</v>
      </c>
      <c r="B111" s="3">
        <v>8.5388673675200005E-2</v>
      </c>
      <c r="C111" s="2">
        <f t="shared" si="19"/>
        <v>42.361071610593868</v>
      </c>
      <c r="E111" s="3">
        <f t="shared" si="23"/>
        <v>8.5388673675200005E-2</v>
      </c>
      <c r="F111" s="2">
        <f t="shared" si="20"/>
        <v>16.003299903379233</v>
      </c>
      <c r="I111" s="16">
        <f t="shared" si="34"/>
        <v>8.5388673675200005E-2</v>
      </c>
      <c r="J111" s="2">
        <f t="shared" si="35"/>
        <v>80.493514144609009</v>
      </c>
      <c r="M111" s="17">
        <v>41789</v>
      </c>
      <c r="N111" s="18">
        <v>2156.4639999999999</v>
      </c>
      <c r="O111" s="19">
        <f t="shared" si="18"/>
        <v>4.0130509945910386E-3</v>
      </c>
      <c r="P111" s="18">
        <v>8.1656999999999993</v>
      </c>
      <c r="S111" s="20" t="s">
        <v>90</v>
      </c>
      <c r="T111" s="21">
        <v>3829.2379999999998</v>
      </c>
      <c r="U111" s="22">
        <f t="shared" si="30"/>
        <v>2.498277725228883E-2</v>
      </c>
      <c r="V111" s="23">
        <v>28.0044</v>
      </c>
      <c r="W111" s="23"/>
    </row>
    <row r="112" spans="1:23" x14ac:dyDescent="0.25">
      <c r="A112" s="1">
        <v>41820</v>
      </c>
      <c r="B112" s="3">
        <v>6.6918008815900001E-2</v>
      </c>
      <c r="C112" s="2">
        <f t="shared" si="19"/>
        <v>45.978227330882653</v>
      </c>
      <c r="E112" s="3">
        <f t="shared" si="23"/>
        <v>6.6918008815900001E-2</v>
      </c>
      <c r="F112" s="2">
        <f t="shared" si="20"/>
        <v>17.369800456555243</v>
      </c>
      <c r="I112" s="16">
        <f t="shared" si="34"/>
        <v>6.6918008815900001E-2</v>
      </c>
      <c r="J112" s="2">
        <f t="shared" si="35"/>
        <v>87.366748556873134</v>
      </c>
      <c r="M112" s="17">
        <v>41820</v>
      </c>
      <c r="N112" s="18">
        <v>2165.1179999999999</v>
      </c>
      <c r="O112" s="19">
        <f t="shared" si="18"/>
        <v>8.5507117856856052E-2</v>
      </c>
      <c r="P112" s="18">
        <v>8.0317000000000007</v>
      </c>
      <c r="S112" s="20" t="s">
        <v>91</v>
      </c>
      <c r="T112" s="21">
        <v>3924.9029999999998</v>
      </c>
      <c r="U112" s="22">
        <f t="shared" si="30"/>
        <v>8.4624256956159244E-2</v>
      </c>
      <c r="V112" s="23">
        <v>26.357099999999999</v>
      </c>
      <c r="W112" s="23"/>
    </row>
    <row r="113" spans="1:23" x14ac:dyDescent="0.25">
      <c r="A113" s="1">
        <v>41851</v>
      </c>
      <c r="B113" s="3">
        <v>0.103807096237</v>
      </c>
      <c r="C113" s="2">
        <f t="shared" si="19"/>
        <v>49.054998752750116</v>
      </c>
      <c r="E113" s="3">
        <f t="shared" si="23"/>
        <v>0.103807096237</v>
      </c>
      <c r="F113" s="2">
        <f t="shared" si="20"/>
        <v>18.532152916637433</v>
      </c>
      <c r="I113" s="16">
        <f t="shared" si="34"/>
        <v>0.103807096237</v>
      </c>
      <c r="J113" s="2">
        <f t="shared" si="35"/>
        <v>93.213157407018485</v>
      </c>
      <c r="M113" s="17">
        <v>41851</v>
      </c>
      <c r="N113" s="18">
        <v>2350.2510000000002</v>
      </c>
      <c r="O113" s="19">
        <f t="shared" si="18"/>
        <v>-5.0905201189150873E-3</v>
      </c>
      <c r="P113" s="18">
        <v>8.6054999999999993</v>
      </c>
      <c r="S113" s="20" t="s">
        <v>92</v>
      </c>
      <c r="T113" s="21">
        <v>4257.0450000000001</v>
      </c>
      <c r="U113" s="22">
        <f t="shared" si="30"/>
        <v>4.0129714391085793E-2</v>
      </c>
      <c r="V113" s="23">
        <v>28.5261</v>
      </c>
      <c r="W113" s="23"/>
    </row>
    <row r="114" spans="1:23" x14ac:dyDescent="0.25">
      <c r="A114" s="1">
        <v>41880</v>
      </c>
      <c r="B114" s="3">
        <v>0.227071691504</v>
      </c>
      <c r="C114" s="2">
        <f t="shared" si="19"/>
        <v>54.14725572918276</v>
      </c>
      <c r="E114" s="3">
        <f t="shared" si="23"/>
        <v>0.227071691504</v>
      </c>
      <c r="F114" s="2">
        <f t="shared" si="20"/>
        <v>20.455921897933614</v>
      </c>
      <c r="I114" s="16">
        <f t="shared" si="34"/>
        <v>0.227071691504</v>
      </c>
      <c r="J114" s="2">
        <f t="shared" si="35"/>
        <v>102.88934460852347</v>
      </c>
      <c r="M114" s="17">
        <v>41880</v>
      </c>
      <c r="N114" s="18">
        <v>2338.2869999999998</v>
      </c>
      <c r="O114" s="19">
        <f t="shared" si="18"/>
        <v>4.8198103996643704E-2</v>
      </c>
      <c r="P114" s="18">
        <v>8.5550999999999995</v>
      </c>
      <c r="S114" s="20" t="s">
        <v>93</v>
      </c>
      <c r="T114" s="21">
        <v>4427.8789999999999</v>
      </c>
      <c r="U114" s="22">
        <f t="shared" si="30"/>
        <v>0.11026498239902215</v>
      </c>
      <c r="V114" s="23">
        <v>29.803599999999999</v>
      </c>
      <c r="W114" s="23"/>
    </row>
    <row r="115" spans="1:23" x14ac:dyDescent="0.25">
      <c r="A115" s="1">
        <v>41912</v>
      </c>
      <c r="B115" s="3">
        <v>1.2108191060999999E-2</v>
      </c>
      <c r="C115" s="2">
        <f t="shared" si="19"/>
        <v>66.442564677907953</v>
      </c>
      <c r="E115" s="3">
        <f t="shared" si="23"/>
        <v>1.2108191060999999E-2</v>
      </c>
      <c r="F115" s="2">
        <f t="shared" si="20"/>
        <v>25.100882684571115</v>
      </c>
      <c r="I115" s="16">
        <f t="shared" si="34"/>
        <v>1.2108191060999999E-2</v>
      </c>
      <c r="J115" s="2">
        <f t="shared" si="35"/>
        <v>126.25260212651887</v>
      </c>
      <c r="M115" s="17">
        <v>41912</v>
      </c>
      <c r="N115" s="18">
        <v>2450.9879999999998</v>
      </c>
      <c r="O115" s="19">
        <f t="shared" si="18"/>
        <v>2.3393423386813827E-2</v>
      </c>
      <c r="P115" s="18">
        <v>8.7114999999999991</v>
      </c>
      <c r="S115" s="20" t="s">
        <v>94</v>
      </c>
      <c r="T115" s="21">
        <v>4916.1189999999997</v>
      </c>
      <c r="U115" s="22">
        <f t="shared" si="30"/>
        <v>1.4299287710488799E-2</v>
      </c>
      <c r="V115" s="23">
        <v>34.189500000000002</v>
      </c>
      <c r="W115" s="23"/>
    </row>
    <row r="116" spans="1:23" x14ac:dyDescent="0.25">
      <c r="A116" s="1">
        <v>41943</v>
      </c>
      <c r="B116" s="3">
        <v>1.41947495423E-2</v>
      </c>
      <c r="C116" s="2">
        <f t="shared" si="19"/>
        <v>67.247063945610904</v>
      </c>
      <c r="E116" s="3">
        <f t="shared" si="23"/>
        <v>1.41947495423E-2</v>
      </c>
      <c r="F116" s="2">
        <f t="shared" si="20"/>
        <v>25.404808967915645</v>
      </c>
      <c r="I116" s="16">
        <f t="shared" si="34"/>
        <v>1.41947495423E-2</v>
      </c>
      <c r="J116" s="2">
        <f t="shared" si="35"/>
        <v>127.78129275501516</v>
      </c>
      <c r="M116" s="17">
        <v>41943</v>
      </c>
      <c r="N116" s="18">
        <v>2508.3249999999998</v>
      </c>
      <c r="O116" s="19">
        <f t="shared" si="18"/>
        <v>0.11979867042747649</v>
      </c>
      <c r="P116" s="18">
        <v>8.9281000000000006</v>
      </c>
      <c r="S116" s="20" t="s">
        <v>95</v>
      </c>
      <c r="T116" s="21">
        <v>4986.4160000000002</v>
      </c>
      <c r="U116" s="22">
        <f t="shared" si="30"/>
        <v>5.1911232436282824E-2</v>
      </c>
      <c r="V116" s="23">
        <v>34.693300000000001</v>
      </c>
      <c r="W116" s="23"/>
    </row>
    <row r="117" spans="1:23" x14ac:dyDescent="0.25">
      <c r="A117" s="1">
        <v>41971</v>
      </c>
      <c r="B117" s="3">
        <v>-0.17212073735399999</v>
      </c>
      <c r="C117" s="2">
        <f t="shared" si="19"/>
        <v>68.201619175773885</v>
      </c>
      <c r="E117" s="3">
        <f t="shared" si="23"/>
        <v>-0.17212073735399999</v>
      </c>
      <c r="F117" s="2">
        <f t="shared" si="20"/>
        <v>25.765423868385184</v>
      </c>
      <c r="I117" s="16">
        <f t="shared" si="34"/>
        <v>-0.17212073735399999</v>
      </c>
      <c r="J117" s="2">
        <f t="shared" si="35"/>
        <v>129.59511620186393</v>
      </c>
      <c r="M117" s="17">
        <v>41971</v>
      </c>
      <c r="N117" s="18">
        <v>2808.819</v>
      </c>
      <c r="O117" s="19">
        <f t="shared" si="18"/>
        <v>0.25807501302148705</v>
      </c>
      <c r="P117" s="18">
        <v>9.9987999999999992</v>
      </c>
      <c r="S117" s="20" t="s">
        <v>96</v>
      </c>
      <c r="T117" s="21">
        <v>5245.2669999999998</v>
      </c>
      <c r="U117" s="22">
        <f t="shared" si="30"/>
        <v>1.4765120631609433E-2</v>
      </c>
      <c r="V117" s="23">
        <v>36.515000000000001</v>
      </c>
      <c r="W117" s="23"/>
    </row>
    <row r="118" spans="1:23" x14ac:dyDescent="0.25">
      <c r="A118" s="1">
        <v>42004</v>
      </c>
      <c r="B118" s="3">
        <v>0.11870143576099999</v>
      </c>
      <c r="C118" s="2">
        <f t="shared" si="19"/>
        <v>56.462706194502978</v>
      </c>
      <c r="D118" s="3">
        <f t="shared" ref="D118" si="39">C118/C106-1</f>
        <v>0.60491788952791081</v>
      </c>
      <c r="E118" s="3">
        <f t="shared" si="23"/>
        <v>0.11870143576099999</v>
      </c>
      <c r="F118" s="2">
        <f t="shared" si="20"/>
        <v>21.330660113920374</v>
      </c>
      <c r="G118" s="3">
        <f t="shared" ref="G118" si="40">F118/F106-1</f>
        <v>0.33289135632684252</v>
      </c>
      <c r="I118" s="16">
        <f t="shared" si="34"/>
        <v>0.11870143576099999</v>
      </c>
      <c r="J118" s="2">
        <f t="shared" si="35"/>
        <v>107.2891092437218</v>
      </c>
      <c r="K118" s="3">
        <f t="shared" ref="K118" si="41">J118/J106-1</f>
        <v>0.54646737677431956</v>
      </c>
      <c r="M118" s="17">
        <v>42004</v>
      </c>
      <c r="N118" s="18">
        <v>3533.7049999999999</v>
      </c>
      <c r="O118" s="19">
        <f t="shared" si="18"/>
        <v>-2.8105062533516523E-2</v>
      </c>
      <c r="P118" s="18">
        <v>13.129200000000001</v>
      </c>
      <c r="S118" s="20" t="s">
        <v>97</v>
      </c>
      <c r="T118" s="21">
        <v>5322.7139999999999</v>
      </c>
      <c r="U118" s="22">
        <f t="shared" si="30"/>
        <v>5.8243595278649224E-2</v>
      </c>
      <c r="V118" s="23">
        <v>37.164400000000001</v>
      </c>
      <c r="W118" s="23"/>
    </row>
    <row r="119" spans="1:23" x14ac:dyDescent="0.25">
      <c r="A119" s="1">
        <v>42034</v>
      </c>
      <c r="B119" s="3">
        <v>9.8112948942600003E-2</v>
      </c>
      <c r="C119" s="2">
        <f t="shared" si="19"/>
        <v>63.164910486741981</v>
      </c>
      <c r="E119" s="3">
        <f t="shared" si="23"/>
        <v>9.8112948942600003E-2</v>
      </c>
      <c r="F119" s="2">
        <f t="shared" si="20"/>
        <v>23.862640095172615</v>
      </c>
      <c r="I119" s="16">
        <f t="shared" si="34"/>
        <v>9.8112948942600003E-2</v>
      </c>
      <c r="J119" s="2">
        <f t="shared" si="35"/>
        <v>120.02448055247034</v>
      </c>
      <c r="M119" s="17">
        <v>42034</v>
      </c>
      <c r="N119" s="18">
        <v>3434.39</v>
      </c>
      <c r="O119" s="19">
        <f t="shared" si="18"/>
        <v>4.0313709275882958E-2</v>
      </c>
      <c r="P119" s="18">
        <v>12.8719</v>
      </c>
      <c r="S119" s="20" t="s">
        <v>98</v>
      </c>
      <c r="T119" s="21">
        <v>5632.7280000000001</v>
      </c>
      <c r="U119" s="22">
        <f t="shared" si="30"/>
        <v>6.8481027310390213E-2</v>
      </c>
      <c r="V119" s="23">
        <v>39.502699999999997</v>
      </c>
      <c r="W119" s="23"/>
    </row>
    <row r="120" spans="1:23" x14ac:dyDescent="0.25">
      <c r="A120" s="1">
        <v>42062</v>
      </c>
      <c r="B120" s="3">
        <v>0.27319337962700002</v>
      </c>
      <c r="C120" s="2">
        <f t="shared" si="19"/>
        <v>69.362206124291603</v>
      </c>
      <c r="E120" s="3">
        <f t="shared" si="23"/>
        <v>0.27319337962700002</v>
      </c>
      <c r="F120" s="2">
        <f t="shared" si="20"/>
        <v>26.203874084465927</v>
      </c>
      <c r="I120" s="16">
        <f t="shared" si="34"/>
        <v>0.27319337962700002</v>
      </c>
      <c r="J120" s="2">
        <f t="shared" si="35"/>
        <v>131.80043628477694</v>
      </c>
      <c r="M120" s="17">
        <v>42062</v>
      </c>
      <c r="N120" s="18">
        <v>3572.8429999999998</v>
      </c>
      <c r="O120" s="19">
        <f t="shared" si="18"/>
        <v>0.1338880549747079</v>
      </c>
      <c r="P120" s="18">
        <v>13.207700000000001</v>
      </c>
      <c r="S120" s="20" t="s">
        <v>99</v>
      </c>
      <c r="T120" s="21">
        <v>6018.4629999999997</v>
      </c>
      <c r="U120" s="22">
        <f t="shared" si="30"/>
        <v>0.20514224312752286</v>
      </c>
      <c r="V120" s="23">
        <v>42.300400000000003</v>
      </c>
      <c r="W120" s="23"/>
    </row>
    <row r="121" spans="1:23" x14ac:dyDescent="0.25">
      <c r="A121" s="1">
        <v>42094</v>
      </c>
      <c r="B121" s="3">
        <v>0.13210054194900001</v>
      </c>
      <c r="C121" s="2">
        <f t="shared" si="19"/>
        <v>88.311501633771428</v>
      </c>
      <c r="E121" s="3">
        <f t="shared" si="23"/>
        <v>0.13210054194900001</v>
      </c>
      <c r="F121" s="2">
        <f t="shared" si="20"/>
        <v>33.362599004921535</v>
      </c>
      <c r="I121" s="16">
        <f t="shared" si="34"/>
        <v>0.13210054194900001</v>
      </c>
      <c r="J121" s="2">
        <f t="shared" si="35"/>
        <v>167.80744290972822</v>
      </c>
      <c r="M121" s="17">
        <v>42094</v>
      </c>
      <c r="N121" s="18">
        <v>4051.2040000000002</v>
      </c>
      <c r="O121" s="19">
        <f t="shared" si="18"/>
        <v>0.17246280365047029</v>
      </c>
      <c r="P121" s="18">
        <v>14.559100000000001</v>
      </c>
      <c r="S121" s="20" t="s">
        <v>100</v>
      </c>
      <c r="T121" s="21">
        <v>7253.1040000000003</v>
      </c>
      <c r="U121" s="22">
        <f t="shared" si="30"/>
        <v>0.16773080876821847</v>
      </c>
      <c r="V121" s="23">
        <v>52.193100000000001</v>
      </c>
      <c r="W121" s="23"/>
    </row>
    <row r="122" spans="1:23" x14ac:dyDescent="0.25">
      <c r="A122" s="1">
        <v>42124</v>
      </c>
      <c r="B122" s="3">
        <v>0.50068300938800003</v>
      </c>
      <c r="C122" s="2">
        <f t="shared" si="19"/>
        <v>99.977498859922633</v>
      </c>
      <c r="E122" s="3">
        <f t="shared" si="23"/>
        <v>0.50068300938800003</v>
      </c>
      <c r="F122" s="2">
        <f t="shared" si="20"/>
        <v>37.769816414298838</v>
      </c>
      <c r="I122" s="16">
        <f t="shared" si="34"/>
        <v>0.50068300938800003</v>
      </c>
      <c r="J122" s="2">
        <f t="shared" si="35"/>
        <v>189.97489706117921</v>
      </c>
      <c r="M122" s="17">
        <v>42124</v>
      </c>
      <c r="N122" s="18">
        <v>4749.8860000000004</v>
      </c>
      <c r="O122" s="19">
        <f t="shared" si="18"/>
        <v>1.9146354249343966E-2</v>
      </c>
      <c r="P122" s="18">
        <v>17.027899999999999</v>
      </c>
      <c r="S122" s="20" t="s">
        <v>101</v>
      </c>
      <c r="T122" s="21">
        <v>8469.6730000000007</v>
      </c>
      <c r="U122" s="22">
        <f t="shared" si="30"/>
        <v>0.17676857182089539</v>
      </c>
      <c r="V122" s="23">
        <v>60.962499999999999</v>
      </c>
      <c r="W122" s="23"/>
    </row>
    <row r="123" spans="1:23" s="5" customFormat="1" x14ac:dyDescent="0.25">
      <c r="A123" s="1">
        <v>42153</v>
      </c>
      <c r="B123" s="3">
        <v>-0.331717271127</v>
      </c>
      <c r="C123" s="2">
        <f t="shared" si="19"/>
        <v>150.03453386019405</v>
      </c>
      <c r="D123" s="3"/>
      <c r="E123" s="3">
        <f t="shared" si="23"/>
        <v>-0.331717271127</v>
      </c>
      <c r="F123" s="2">
        <f t="shared" si="20"/>
        <v>56.680521760642264</v>
      </c>
      <c r="G123" s="3"/>
      <c r="H123" s="3"/>
      <c r="I123" s="16">
        <f t="shared" si="34"/>
        <v>-0.331717271127</v>
      </c>
      <c r="J123" s="2">
        <f t="shared" si="35"/>
        <v>285.09210022994597</v>
      </c>
      <c r="K123" s="3"/>
      <c r="L123"/>
      <c r="M123" s="17">
        <v>42153</v>
      </c>
      <c r="N123" s="18">
        <v>4840.8289999999997</v>
      </c>
      <c r="O123" s="19">
        <f t="shared" si="18"/>
        <v>-7.5985125688182831E-2</v>
      </c>
      <c r="P123" s="18">
        <v>16.822299999999998</v>
      </c>
      <c r="Q123" s="11"/>
      <c r="R123" s="11"/>
      <c r="S123" s="20" t="s">
        <v>102</v>
      </c>
      <c r="T123" s="21">
        <v>9966.8449999999993</v>
      </c>
      <c r="U123" s="22">
        <f t="shared" si="30"/>
        <v>-0.10643528619136736</v>
      </c>
      <c r="V123" s="23">
        <v>71.871799999999993</v>
      </c>
      <c r="W123" s="23"/>
    </row>
    <row r="124" spans="1:23" x14ac:dyDescent="0.25">
      <c r="A124" s="1">
        <v>42185</v>
      </c>
      <c r="B124" s="3">
        <v>-8.0081347969199995E-2</v>
      </c>
      <c r="C124" s="2">
        <f t="shared" si="19"/>
        <v>100.265487713279</v>
      </c>
      <c r="E124" s="3">
        <f t="shared" si="23"/>
        <v>0</v>
      </c>
      <c r="F124" s="2">
        <f t="shared" si="20"/>
        <v>37.878613756147473</v>
      </c>
      <c r="I124" s="16">
        <f t="shared" si="34"/>
        <v>6.6643063711735201E-2</v>
      </c>
      <c r="J124" s="2">
        <f t="shared" si="35"/>
        <v>247.26411082668881</v>
      </c>
      <c r="M124" s="17">
        <v>42185</v>
      </c>
      <c r="N124" s="18">
        <v>4472.9979999999996</v>
      </c>
      <c r="O124" s="19">
        <f t="shared" si="18"/>
        <v>-0.1467244116809352</v>
      </c>
      <c r="P124" s="18">
        <v>16.541699999999999</v>
      </c>
      <c r="S124" s="20" t="s">
        <v>103</v>
      </c>
      <c r="T124" s="21">
        <v>8906.0210000000006</v>
      </c>
      <c r="U124" s="22">
        <f t="shared" si="30"/>
        <v>-0.12484138539534108</v>
      </c>
      <c r="V124" s="23">
        <v>61.951799999999999</v>
      </c>
      <c r="W124" s="23"/>
    </row>
    <row r="125" spans="1:23" x14ac:dyDescent="0.25">
      <c r="A125" s="1">
        <v>42216</v>
      </c>
      <c r="B125" s="3">
        <v>-0.18994221582500001</v>
      </c>
      <c r="C125" s="2">
        <f t="shared" si="19"/>
        <v>92.236092302410356</v>
      </c>
      <c r="E125" s="3">
        <f t="shared" si="23"/>
        <v>0</v>
      </c>
      <c r="F125" s="2">
        <f t="shared" si="20"/>
        <v>37.878613756147473</v>
      </c>
      <c r="I125" s="16">
        <f t="shared" si="34"/>
        <v>-7.1997394382392582E-2</v>
      </c>
      <c r="J125" s="2">
        <f t="shared" si="35"/>
        <v>253.85548598326824</v>
      </c>
      <c r="M125" s="17">
        <v>42216</v>
      </c>
      <c r="N125" s="18">
        <v>3816.7</v>
      </c>
      <c r="O125" s="19">
        <f t="shared" si="18"/>
        <v>-0.11794482144260743</v>
      </c>
      <c r="P125" s="18">
        <v>14.5181</v>
      </c>
      <c r="S125" s="20" t="s">
        <v>104</v>
      </c>
      <c r="T125" s="21">
        <v>7794.1809999999996</v>
      </c>
      <c r="U125" s="22">
        <f t="shared" si="30"/>
        <v>-1</v>
      </c>
      <c r="V125" s="23">
        <v>54.481200000000001</v>
      </c>
      <c r="W125" s="23"/>
    </row>
    <row r="126" spans="1:23" x14ac:dyDescent="0.25">
      <c r="A126" s="1">
        <v>42247</v>
      </c>
      <c r="C126" s="2">
        <f t="shared" si="19"/>
        <v>74.716564551451299</v>
      </c>
      <c r="D126" s="3">
        <f>C126/C118-1</f>
        <v>0.32329053258742779</v>
      </c>
      <c r="F126" s="2">
        <f t="shared" si="20"/>
        <v>37.878613756147473</v>
      </c>
      <c r="G126" s="3">
        <f>F126/F118-1</f>
        <v>0.77578253808600683</v>
      </c>
      <c r="J126" s="2">
        <f t="shared" si="35"/>
        <v>246.5447125670797</v>
      </c>
      <c r="K126" s="3">
        <f>J126/J118-1</f>
        <v>1.2979472409172481</v>
      </c>
      <c r="M126" s="15">
        <v>42247</v>
      </c>
      <c r="N126" s="18">
        <v>3366.54</v>
      </c>
    </row>
    <row r="127" spans="1:23" x14ac:dyDescent="0.25">
      <c r="O127" s="11" t="s">
        <v>106</v>
      </c>
      <c r="P127" s="30">
        <f>AVERAGE(P2:P125)</f>
        <v>17.55282903225806</v>
      </c>
    </row>
    <row r="128" spans="1:23" s="12" customFormat="1" x14ac:dyDescent="0.25">
      <c r="A128" s="31" t="s">
        <v>113</v>
      </c>
      <c r="B128" s="32">
        <f>MIN(B2:B125)</f>
        <v>-0.331717271127</v>
      </c>
      <c r="C128" s="14"/>
      <c r="D128" s="32"/>
      <c r="E128" s="32">
        <f>MIN(E2:E125)</f>
        <v>-0.331717271127</v>
      </c>
      <c r="F128" s="14"/>
      <c r="G128" s="32"/>
      <c r="H128" s="32"/>
      <c r="I128" s="32">
        <f>MIN(I2:I124)</f>
        <v>-0.331717271127</v>
      </c>
      <c r="J128" s="14"/>
      <c r="K128" s="32"/>
      <c r="M128" s="13"/>
      <c r="O128" s="12" t="s">
        <v>107</v>
      </c>
      <c r="P128" s="33">
        <f>MAX(P2:P125)</f>
        <v>47.252400000000002</v>
      </c>
      <c r="U128" s="12" t="s">
        <v>106</v>
      </c>
      <c r="V128" s="14">
        <f>AVERAGE(V2:V123)</f>
        <v>43.390793069306916</v>
      </c>
      <c r="W128" s="14"/>
    </row>
    <row r="129" spans="21:22" customFormat="1" x14ac:dyDescent="0.25">
      <c r="U129" s="11" t="s">
        <v>107</v>
      </c>
      <c r="V129" s="10">
        <f>MAX(V2:V123)</f>
        <v>96.540800000000004</v>
      </c>
    </row>
    <row r="130" spans="21:22" customFormat="1" x14ac:dyDescent="0.25">
      <c r="U130" s="11"/>
      <c r="V130" s="10"/>
    </row>
    <row r="131" spans="21:22" customFormat="1" x14ac:dyDescent="0.25">
      <c r="U131" s="11"/>
      <c r="V131" s="10"/>
    </row>
    <row r="132" spans="21:22" customFormat="1" x14ac:dyDescent="0.25">
      <c r="U132" s="11"/>
      <c r="V132" s="10"/>
    </row>
    <row r="133" spans="21:22" customFormat="1" x14ac:dyDescent="0.25">
      <c r="U133" s="11"/>
      <c r="V133" s="10"/>
    </row>
    <row r="134" spans="21:22" customFormat="1" x14ac:dyDescent="0.25">
      <c r="U134" s="11"/>
      <c r="V134" s="10"/>
    </row>
    <row r="135" spans="21:22" customFormat="1" x14ac:dyDescent="0.25">
      <c r="U135" s="11"/>
      <c r="V135" s="10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portfolio-mclimit</vt:lpstr>
      <vt:lpstr>zz500对冲</vt:lpstr>
      <vt:lpstr>工作表2</vt:lpstr>
      <vt:lpstr>latest data</vt:lpstr>
      <vt:lpstr>增强对冲</vt:lpstr>
      <vt:lpstr>降低仓位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huang</dc:creator>
  <cp:lastModifiedBy>jeff huang</cp:lastModifiedBy>
  <dcterms:created xsi:type="dcterms:W3CDTF">2015-07-27T08:33:28Z</dcterms:created>
  <dcterms:modified xsi:type="dcterms:W3CDTF">2015-09-15T14:35:09Z</dcterms:modified>
</cp:coreProperties>
</file>