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56" windowHeight="8340" firstSheet="5" activeTab="10"/>
  </bookViews>
  <sheets>
    <sheet name="portfolio-mclimit" sheetId="1" r:id="rId1"/>
    <sheet name="latest data" sheetId="7" r:id="rId2"/>
    <sheet name="累计增幅仓位管理" sheetId="10" r:id="rId3"/>
    <sheet name="累计增幅合并对冲500" sheetId="18" r:id="rId4"/>
    <sheet name="累计增幅hs300对冲" sheetId="19" r:id="rId5"/>
    <sheet name="hsi" sheetId="16" r:id="rId6"/>
    <sheet name="000902" sheetId="17" r:id="rId7"/>
    <sheet name="累计增幅500对冲趋势--" sheetId="21" r:id="rId8"/>
    <sheet name="###正式运行模式50-50对冲" sheetId="23" r:id="rId9"/>
    <sheet name="##正式模型-趋势加减仓最大收益" sheetId="24" r:id="rId10"/>
    <sheet name="Sheet1" sheetId="25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5" l="1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2" i="25"/>
  <c r="M4" i="25"/>
  <c r="M3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9" i="25"/>
  <c r="P20" i="25"/>
  <c r="P21" i="25"/>
  <c r="P22" i="25"/>
  <c r="P23" i="25"/>
  <c r="P24" i="25"/>
  <c r="P25" i="25"/>
  <c r="P26" i="25"/>
  <c r="P37" i="25"/>
  <c r="P38" i="25"/>
  <c r="P39" i="25"/>
  <c r="P40" i="25"/>
  <c r="P41" i="25"/>
  <c r="P42" i="25"/>
  <c r="P43" i="25"/>
  <c r="P47" i="25"/>
  <c r="P48" i="25"/>
  <c r="P56" i="25"/>
  <c r="P57" i="25"/>
  <c r="P58" i="25"/>
  <c r="P62" i="25"/>
  <c r="P74" i="25"/>
  <c r="P77" i="25"/>
  <c r="P84" i="25"/>
  <c r="P85" i="25"/>
  <c r="P86" i="25"/>
  <c r="P89" i="25"/>
  <c r="P93" i="25"/>
  <c r="P95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5" i="25"/>
  <c r="P116" i="25"/>
  <c r="P117" i="25"/>
  <c r="P118" i="25"/>
  <c r="P119" i="25"/>
  <c r="P5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2" i="25"/>
  <c r="C121" i="25"/>
  <c r="F118" i="25"/>
  <c r="D117" i="25"/>
  <c r="D116" i="25"/>
  <c r="D115" i="25"/>
  <c r="D114" i="25"/>
  <c r="D113" i="25"/>
  <c r="D112" i="25"/>
  <c r="D111" i="25"/>
  <c r="D110" i="25"/>
  <c r="D109" i="25"/>
  <c r="D108" i="25"/>
  <c r="D107" i="25"/>
  <c r="F106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F94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F82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F70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F58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F46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F34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F22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F10" i="25"/>
  <c r="D10" i="25"/>
  <c r="D9" i="25"/>
  <c r="D8" i="25"/>
  <c r="D7" i="25"/>
  <c r="D6" i="25"/>
  <c r="D5" i="25"/>
  <c r="D4" i="25"/>
  <c r="D3" i="25"/>
  <c r="D2" i="25"/>
  <c r="E3" i="25" s="1"/>
  <c r="O139" i="25"/>
  <c r="S132" i="25"/>
  <c r="X117" i="25"/>
  <c r="X116" i="25"/>
  <c r="X115" i="25"/>
  <c r="X114" i="25"/>
  <c r="X113" i="25"/>
  <c r="X112" i="25"/>
  <c r="X111" i="25"/>
  <c r="X110" i="25"/>
  <c r="X109" i="25"/>
  <c r="X108" i="25"/>
  <c r="X107" i="25"/>
  <c r="X106" i="25"/>
  <c r="X105" i="25"/>
  <c r="X104" i="25"/>
  <c r="X103" i="25"/>
  <c r="X102" i="25"/>
  <c r="X101" i="25"/>
  <c r="X100" i="25"/>
  <c r="X99" i="25"/>
  <c r="X98" i="25"/>
  <c r="X97" i="25"/>
  <c r="X96" i="25"/>
  <c r="X95" i="25"/>
  <c r="X94" i="25"/>
  <c r="X93" i="25"/>
  <c r="X92" i="25"/>
  <c r="X91" i="25"/>
  <c r="X90" i="25"/>
  <c r="X89" i="25"/>
  <c r="X88" i="25"/>
  <c r="X87" i="25"/>
  <c r="X86" i="25"/>
  <c r="X85" i="25"/>
  <c r="X84" i="25"/>
  <c r="X83" i="25"/>
  <c r="X82" i="25"/>
  <c r="X81" i="25"/>
  <c r="X80" i="25"/>
  <c r="X79" i="25"/>
  <c r="X78" i="25"/>
  <c r="X77" i="25"/>
  <c r="X76" i="25"/>
  <c r="X75" i="25"/>
  <c r="X74" i="25"/>
  <c r="X73" i="25"/>
  <c r="X72" i="25"/>
  <c r="X71" i="25"/>
  <c r="X70" i="25"/>
  <c r="X69" i="25"/>
  <c r="X68" i="25"/>
  <c r="X67" i="25"/>
  <c r="X66" i="25"/>
  <c r="X65" i="25"/>
  <c r="X64" i="25"/>
  <c r="X63" i="25"/>
  <c r="X62" i="25"/>
  <c r="X61" i="25"/>
  <c r="X60" i="25"/>
  <c r="X59" i="25"/>
  <c r="X58" i="25"/>
  <c r="X57" i="25"/>
  <c r="X56" i="25"/>
  <c r="X55" i="25"/>
  <c r="X54" i="25"/>
  <c r="X53" i="25"/>
  <c r="X52" i="25"/>
  <c r="X51" i="25"/>
  <c r="Y50" i="25"/>
  <c r="X50" i="25"/>
  <c r="X49" i="25"/>
  <c r="X48" i="25"/>
  <c r="X47" i="25"/>
  <c r="X46" i="25"/>
  <c r="X45" i="25"/>
  <c r="X44" i="25"/>
  <c r="X43" i="25"/>
  <c r="X42" i="25"/>
  <c r="X41" i="25"/>
  <c r="X40" i="25"/>
  <c r="X39" i="25"/>
  <c r="X38" i="25"/>
  <c r="X37" i="25"/>
  <c r="X36" i="25"/>
  <c r="X35" i="25"/>
  <c r="X34" i="25"/>
  <c r="X33" i="25"/>
  <c r="X32" i="25"/>
  <c r="X31" i="25"/>
  <c r="X30" i="25"/>
  <c r="X29" i="25"/>
  <c r="X28" i="25"/>
  <c r="X27" i="25"/>
  <c r="X26" i="25"/>
  <c r="X25" i="25"/>
  <c r="X24" i="25"/>
  <c r="X23" i="25"/>
  <c r="X22" i="25"/>
  <c r="X21" i="25"/>
  <c r="X20" i="25"/>
  <c r="X19" i="25"/>
  <c r="X18" i="25"/>
  <c r="X17" i="25"/>
  <c r="X16" i="25"/>
  <c r="X15" i="25"/>
  <c r="X14" i="25"/>
  <c r="X13" i="25"/>
  <c r="Q12" i="25"/>
  <c r="Q11" i="25"/>
  <c r="Q10" i="25"/>
  <c r="Q9" i="25"/>
  <c r="Q8" i="25"/>
  <c r="Q7" i="25"/>
  <c r="Q6" i="25"/>
  <c r="Q5" i="25"/>
  <c r="Q4" i="25"/>
  <c r="Q3" i="25"/>
  <c r="Q2" i="25"/>
  <c r="E4" i="25" l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2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9" i="24"/>
  <c r="M30" i="24"/>
  <c r="M34" i="24"/>
  <c r="M36" i="24"/>
  <c r="M44" i="24"/>
  <c r="M46" i="24"/>
  <c r="M47" i="24"/>
  <c r="M48" i="24"/>
  <c r="M49" i="24"/>
  <c r="M50" i="24"/>
  <c r="M51" i="24"/>
  <c r="M52" i="24"/>
  <c r="M53" i="24"/>
  <c r="M56" i="24"/>
  <c r="M57" i="24"/>
  <c r="M58" i="24"/>
  <c r="M60" i="24"/>
  <c r="M61" i="24"/>
  <c r="M65" i="24"/>
  <c r="M66" i="24"/>
  <c r="M67" i="24"/>
  <c r="M68" i="24"/>
  <c r="M69" i="24"/>
  <c r="M70" i="24"/>
  <c r="M72" i="24"/>
  <c r="M77" i="24"/>
  <c r="M78" i="24"/>
  <c r="M81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20" i="24"/>
  <c r="M121" i="24"/>
  <c r="M122" i="24"/>
  <c r="M123" i="24"/>
  <c r="M128" i="24"/>
  <c r="M6" i="24"/>
  <c r="L149" i="24"/>
  <c r="P142" i="24"/>
  <c r="U127" i="24"/>
  <c r="U126" i="24"/>
  <c r="U125" i="24"/>
  <c r="U124" i="24"/>
  <c r="U123" i="24"/>
  <c r="U122" i="24"/>
  <c r="U121" i="24"/>
  <c r="U120" i="24"/>
  <c r="U119" i="24"/>
  <c r="U118" i="24"/>
  <c r="U117" i="24"/>
  <c r="U116" i="24"/>
  <c r="U115" i="24"/>
  <c r="U114" i="24"/>
  <c r="U113" i="24"/>
  <c r="U112" i="24"/>
  <c r="U111" i="24"/>
  <c r="U110" i="24"/>
  <c r="U109" i="24"/>
  <c r="U108" i="24"/>
  <c r="U107" i="24"/>
  <c r="U106" i="24"/>
  <c r="U105" i="24"/>
  <c r="U104" i="24"/>
  <c r="U103" i="24"/>
  <c r="U102" i="24"/>
  <c r="U101" i="24"/>
  <c r="U100" i="24"/>
  <c r="U99" i="24"/>
  <c r="U98" i="24"/>
  <c r="U97" i="24"/>
  <c r="U96" i="24"/>
  <c r="U95" i="24"/>
  <c r="U94" i="24"/>
  <c r="U93" i="24"/>
  <c r="U92" i="24"/>
  <c r="U91" i="24"/>
  <c r="U90" i="24"/>
  <c r="U89" i="24"/>
  <c r="U88" i="24"/>
  <c r="U87" i="24"/>
  <c r="U86" i="24"/>
  <c r="U85" i="24"/>
  <c r="U84" i="24"/>
  <c r="U83" i="24"/>
  <c r="U82" i="24"/>
  <c r="U81" i="24"/>
  <c r="U80" i="24"/>
  <c r="U79" i="24"/>
  <c r="U78" i="24"/>
  <c r="U77" i="24"/>
  <c r="U76" i="24"/>
  <c r="U75" i="24"/>
  <c r="U74" i="24"/>
  <c r="U73" i="24"/>
  <c r="U72" i="24"/>
  <c r="U71" i="24"/>
  <c r="U70" i="24"/>
  <c r="U69" i="24"/>
  <c r="U68" i="24"/>
  <c r="U67" i="24"/>
  <c r="U66" i="24"/>
  <c r="U65" i="24"/>
  <c r="U64" i="24"/>
  <c r="U63" i="24"/>
  <c r="U62" i="24"/>
  <c r="U61" i="24"/>
  <c r="V60" i="24"/>
  <c r="U60" i="24"/>
  <c r="U59" i="24"/>
  <c r="U58" i="24"/>
  <c r="U57" i="24"/>
  <c r="U56" i="24"/>
  <c r="U55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C3" i="24"/>
  <c r="C4" i="24" s="1"/>
  <c r="P2" i="24"/>
  <c r="N2" i="24"/>
  <c r="K2" i="24"/>
  <c r="H2" i="24"/>
  <c r="F134" i="24" l="1"/>
  <c r="F132" i="24"/>
  <c r="C5" i="24"/>
  <c r="H4" i="24"/>
  <c r="L2" i="24"/>
  <c r="J3" i="24" s="1"/>
  <c r="H3" i="24"/>
  <c r="M3" i="24" s="1"/>
  <c r="O142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23" i="23"/>
  <c r="I2" i="24" l="1"/>
  <c r="P3" i="24"/>
  <c r="K3" i="24"/>
  <c r="M4" i="24"/>
  <c r="C6" i="24"/>
  <c r="H5" i="24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9" i="23"/>
  <c r="L30" i="23"/>
  <c r="L34" i="23"/>
  <c r="L44" i="23"/>
  <c r="L46" i="23"/>
  <c r="L47" i="23"/>
  <c r="L48" i="23"/>
  <c r="L49" i="23"/>
  <c r="L50" i="23"/>
  <c r="L51" i="23"/>
  <c r="L52" i="23"/>
  <c r="L53" i="23"/>
  <c r="L56" i="23"/>
  <c r="L57" i="23"/>
  <c r="L58" i="23"/>
  <c r="L60" i="23"/>
  <c r="L61" i="23"/>
  <c r="L65" i="23"/>
  <c r="L66" i="23"/>
  <c r="L67" i="23"/>
  <c r="L68" i="23"/>
  <c r="L69" i="23"/>
  <c r="L70" i="23"/>
  <c r="L72" i="23"/>
  <c r="L77" i="23"/>
  <c r="L78" i="23"/>
  <c r="L81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20" i="23"/>
  <c r="L121" i="23"/>
  <c r="L122" i="23"/>
  <c r="L123" i="23"/>
  <c r="L128" i="23"/>
  <c r="L6" i="23"/>
  <c r="L5" i="23"/>
  <c r="L3" i="23"/>
  <c r="C129" i="23"/>
  <c r="G129" i="23" s="1"/>
  <c r="M129" i="23" s="1"/>
  <c r="K149" i="23"/>
  <c r="T127" i="23"/>
  <c r="T126" i="23"/>
  <c r="T125" i="23"/>
  <c r="T124" i="23"/>
  <c r="T123" i="23"/>
  <c r="T122" i="23"/>
  <c r="T121" i="23"/>
  <c r="T120" i="23"/>
  <c r="T119" i="23"/>
  <c r="T118" i="23"/>
  <c r="T117" i="23"/>
  <c r="T116" i="23"/>
  <c r="T115" i="23"/>
  <c r="T114" i="23"/>
  <c r="T113" i="23"/>
  <c r="T112" i="23"/>
  <c r="T111" i="23"/>
  <c r="T110" i="23"/>
  <c r="T109" i="23"/>
  <c r="T108" i="23"/>
  <c r="T107" i="23"/>
  <c r="T106" i="23"/>
  <c r="T105" i="23"/>
  <c r="T104" i="23"/>
  <c r="T103" i="23"/>
  <c r="T102" i="23"/>
  <c r="T101" i="23"/>
  <c r="T100" i="23"/>
  <c r="T99" i="23"/>
  <c r="T98" i="23"/>
  <c r="T97" i="23"/>
  <c r="T96" i="23"/>
  <c r="T95" i="23"/>
  <c r="T94" i="23"/>
  <c r="T93" i="23"/>
  <c r="T92" i="23"/>
  <c r="T91" i="23"/>
  <c r="T90" i="23"/>
  <c r="T89" i="23"/>
  <c r="T88" i="23"/>
  <c r="T87" i="23"/>
  <c r="T86" i="23"/>
  <c r="T85" i="23"/>
  <c r="T84" i="23"/>
  <c r="T83" i="23"/>
  <c r="T82" i="23"/>
  <c r="T81" i="23"/>
  <c r="T80" i="23"/>
  <c r="T79" i="23"/>
  <c r="T78" i="23"/>
  <c r="T77" i="23"/>
  <c r="T76" i="23"/>
  <c r="T75" i="23"/>
  <c r="T74" i="23"/>
  <c r="T73" i="23"/>
  <c r="T72" i="23"/>
  <c r="T71" i="23"/>
  <c r="T70" i="23"/>
  <c r="T69" i="23"/>
  <c r="T68" i="23"/>
  <c r="T67" i="23"/>
  <c r="T66" i="23"/>
  <c r="T65" i="23"/>
  <c r="T64" i="23"/>
  <c r="T63" i="23"/>
  <c r="T62" i="23"/>
  <c r="T61" i="23"/>
  <c r="U60" i="23"/>
  <c r="T60" i="23"/>
  <c r="T59" i="23"/>
  <c r="T58" i="23"/>
  <c r="T57" i="23"/>
  <c r="T56" i="23"/>
  <c r="T55" i="23"/>
  <c r="T54" i="23"/>
  <c r="T53" i="23"/>
  <c r="T52" i="23"/>
  <c r="T51" i="23"/>
  <c r="T50" i="23"/>
  <c r="T49" i="23"/>
  <c r="T48" i="23"/>
  <c r="T47" i="23"/>
  <c r="T46" i="23"/>
  <c r="T45" i="23"/>
  <c r="T44" i="23"/>
  <c r="T43" i="23"/>
  <c r="T42" i="23"/>
  <c r="T41" i="23"/>
  <c r="T40" i="23"/>
  <c r="T39" i="23"/>
  <c r="T38" i="23"/>
  <c r="T37" i="23"/>
  <c r="T36" i="23"/>
  <c r="T35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C3" i="23"/>
  <c r="O2" i="23"/>
  <c r="M2" i="23"/>
  <c r="J2" i="23"/>
  <c r="K2" i="23" s="1"/>
  <c r="G2" i="23"/>
  <c r="M5" i="24" l="1"/>
  <c r="L3" i="24"/>
  <c r="J4" i="24" s="1"/>
  <c r="C7" i="24"/>
  <c r="H6" i="24"/>
  <c r="L129" i="23"/>
  <c r="C4" i="23"/>
  <c r="G3" i="23"/>
  <c r="I3" i="23"/>
  <c r="H7" i="24" l="1"/>
  <c r="C8" i="24"/>
  <c r="P4" i="24"/>
  <c r="K4" i="24"/>
  <c r="I3" i="24"/>
  <c r="C5" i="23"/>
  <c r="G4" i="23"/>
  <c r="J3" i="23"/>
  <c r="O3" i="23"/>
  <c r="H2" i="23"/>
  <c r="F129" i="21"/>
  <c r="K129" i="21" s="1"/>
  <c r="C129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5" i="21"/>
  <c r="J148" i="21"/>
  <c r="T127" i="21"/>
  <c r="T126" i="21"/>
  <c r="T125" i="21"/>
  <c r="T124" i="21"/>
  <c r="T123" i="21"/>
  <c r="T122" i="21"/>
  <c r="T121" i="21"/>
  <c r="T120" i="21"/>
  <c r="T119" i="21"/>
  <c r="T118" i="21"/>
  <c r="T117" i="21"/>
  <c r="T116" i="21"/>
  <c r="T115" i="21"/>
  <c r="T114" i="21"/>
  <c r="T113" i="21"/>
  <c r="T112" i="21"/>
  <c r="T111" i="21"/>
  <c r="T110" i="21"/>
  <c r="T109" i="21"/>
  <c r="T108" i="21"/>
  <c r="T107" i="21"/>
  <c r="T106" i="21"/>
  <c r="T105" i="21"/>
  <c r="T104" i="21"/>
  <c r="T103" i="21"/>
  <c r="T102" i="21"/>
  <c r="T101" i="21"/>
  <c r="T100" i="21"/>
  <c r="T99" i="21"/>
  <c r="T98" i="21"/>
  <c r="T97" i="21"/>
  <c r="T96" i="21"/>
  <c r="T95" i="21"/>
  <c r="T94" i="21"/>
  <c r="T93" i="21"/>
  <c r="T92" i="21"/>
  <c r="T91" i="21"/>
  <c r="T90" i="21"/>
  <c r="T89" i="21"/>
  <c r="T88" i="21"/>
  <c r="T87" i="21"/>
  <c r="T86" i="21"/>
  <c r="T85" i="21"/>
  <c r="T84" i="21"/>
  <c r="T83" i="21"/>
  <c r="T82" i="21"/>
  <c r="T81" i="21"/>
  <c r="T80" i="21"/>
  <c r="T79" i="21"/>
  <c r="T78" i="21"/>
  <c r="T77" i="21"/>
  <c r="T76" i="21"/>
  <c r="T75" i="21"/>
  <c r="T74" i="21"/>
  <c r="T73" i="21"/>
  <c r="T72" i="21"/>
  <c r="T71" i="21"/>
  <c r="T70" i="21"/>
  <c r="T69" i="21"/>
  <c r="T68" i="21"/>
  <c r="T67" i="21"/>
  <c r="T66" i="21"/>
  <c r="T65" i="21"/>
  <c r="T64" i="21"/>
  <c r="T63" i="21"/>
  <c r="T62" i="21"/>
  <c r="T61" i="21"/>
  <c r="U60" i="21"/>
  <c r="T60" i="21"/>
  <c r="T59" i="21"/>
  <c r="T58" i="21"/>
  <c r="T57" i="21"/>
  <c r="T56" i="21"/>
  <c r="T55" i="21"/>
  <c r="T54" i="21"/>
  <c r="T53" i="21"/>
  <c r="T52" i="21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C3" i="21"/>
  <c r="O2" i="21"/>
  <c r="L2" i="21"/>
  <c r="I2" i="21"/>
  <c r="F2" i="21"/>
  <c r="C129" i="18"/>
  <c r="F129" i="18" s="1"/>
  <c r="C9" i="24" l="1"/>
  <c r="H8" i="24"/>
  <c r="L4" i="24"/>
  <c r="J5" i="24" s="1"/>
  <c r="K3" i="23"/>
  <c r="I4" i="23" s="1"/>
  <c r="C6" i="23"/>
  <c r="G5" i="23"/>
  <c r="C4" i="21"/>
  <c r="F3" i="21"/>
  <c r="K3" i="21" s="1"/>
  <c r="H3" i="21"/>
  <c r="J2" i="21"/>
  <c r="I4" i="24" l="1"/>
  <c r="P5" i="24"/>
  <c r="K5" i="24"/>
  <c r="C10" i="24"/>
  <c r="H9" i="24"/>
  <c r="C7" i="23"/>
  <c r="G6" i="23"/>
  <c r="H3" i="23"/>
  <c r="O4" i="23"/>
  <c r="I3" i="21"/>
  <c r="O3" i="21"/>
  <c r="G2" i="21"/>
  <c r="C5" i="21"/>
  <c r="F4" i="21"/>
  <c r="C11" i="24" l="1"/>
  <c r="D10" i="24"/>
  <c r="H10" i="24"/>
  <c r="L5" i="24"/>
  <c r="J6" i="24" s="1"/>
  <c r="L4" i="23"/>
  <c r="J4" i="23" s="1"/>
  <c r="C8" i="23"/>
  <c r="G7" i="23"/>
  <c r="K4" i="21"/>
  <c r="C6" i="21"/>
  <c r="F5" i="21"/>
  <c r="J3" i="21"/>
  <c r="H4" i="21" s="1"/>
  <c r="M2" i="18"/>
  <c r="M2" i="19"/>
  <c r="P6" i="24" l="1"/>
  <c r="K6" i="24"/>
  <c r="I5" i="24"/>
  <c r="C12" i="24"/>
  <c r="H11" i="24"/>
  <c r="K4" i="23"/>
  <c r="I5" i="23" s="1"/>
  <c r="O5" i="23" s="1"/>
  <c r="C9" i="23"/>
  <c r="G8" i="23"/>
  <c r="O4" i="21"/>
  <c r="I4" i="21"/>
  <c r="J4" i="21" s="1"/>
  <c r="G3" i="21"/>
  <c r="K5" i="21"/>
  <c r="C7" i="21"/>
  <c r="F6" i="21"/>
  <c r="K6" i="21" s="1"/>
  <c r="C13" i="24" l="1"/>
  <c r="H12" i="24"/>
  <c r="L6" i="24"/>
  <c r="J7" i="24" s="1"/>
  <c r="J5" i="23"/>
  <c r="K5" i="23" s="1"/>
  <c r="H4" i="23"/>
  <c r="G9" i="23"/>
  <c r="C10" i="23"/>
  <c r="C8" i="21"/>
  <c r="F7" i="21"/>
  <c r="H5" i="21"/>
  <c r="R3" i="19"/>
  <c r="Q2" i="19" s="1"/>
  <c r="P2" i="19"/>
  <c r="Y126" i="19"/>
  <c r="Y127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Y3" i="19"/>
  <c r="Y2" i="19"/>
  <c r="Z60" i="19"/>
  <c r="H3" i="19"/>
  <c r="C3" i="19"/>
  <c r="C4" i="19" s="1"/>
  <c r="P4" i="19" s="1"/>
  <c r="F2" i="19"/>
  <c r="R127" i="18"/>
  <c r="R125" i="18"/>
  <c r="R126" i="18"/>
  <c r="R124" i="18"/>
  <c r="R123" i="18"/>
  <c r="R122" i="18"/>
  <c r="R121" i="18"/>
  <c r="R120" i="18"/>
  <c r="R119" i="18"/>
  <c r="R118" i="18"/>
  <c r="R117" i="18"/>
  <c r="R116" i="18"/>
  <c r="R115" i="18"/>
  <c r="R114" i="18"/>
  <c r="R113" i="18"/>
  <c r="R112" i="18"/>
  <c r="R111" i="18"/>
  <c r="R110" i="18"/>
  <c r="R109" i="18"/>
  <c r="R108" i="18"/>
  <c r="R107" i="18"/>
  <c r="R106" i="18"/>
  <c r="R105" i="18"/>
  <c r="R104" i="18"/>
  <c r="R103" i="18"/>
  <c r="R102" i="18"/>
  <c r="R101" i="18"/>
  <c r="R100" i="18"/>
  <c r="R99" i="18"/>
  <c r="R98" i="18"/>
  <c r="R97" i="18"/>
  <c r="R96" i="18"/>
  <c r="R95" i="18"/>
  <c r="R94" i="18"/>
  <c r="R93" i="18"/>
  <c r="R92" i="18"/>
  <c r="R91" i="18"/>
  <c r="R90" i="18"/>
  <c r="R89" i="18"/>
  <c r="R88" i="18"/>
  <c r="R87" i="18"/>
  <c r="R86" i="18"/>
  <c r="R85" i="18"/>
  <c r="R84" i="18"/>
  <c r="R83" i="18"/>
  <c r="R82" i="18"/>
  <c r="R81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S60" i="18"/>
  <c r="H3" i="18"/>
  <c r="C3" i="18"/>
  <c r="F3" i="18" s="1"/>
  <c r="F2" i="18"/>
  <c r="P7" i="24" l="1"/>
  <c r="K7" i="24"/>
  <c r="L7" i="24" s="1"/>
  <c r="I6" i="24"/>
  <c r="C14" i="24"/>
  <c r="H13" i="24"/>
  <c r="I6" i="23"/>
  <c r="H5" i="23" s="1"/>
  <c r="C11" i="23"/>
  <c r="G10" i="23"/>
  <c r="D10" i="23"/>
  <c r="O6" i="23"/>
  <c r="K7" i="21"/>
  <c r="G4" i="21"/>
  <c r="O5" i="21"/>
  <c r="I5" i="21"/>
  <c r="J5" i="21" s="1"/>
  <c r="C9" i="21"/>
  <c r="F8" i="21"/>
  <c r="P3" i="19"/>
  <c r="H4" i="19"/>
  <c r="M4" i="19" s="1"/>
  <c r="M3" i="19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H4" i="18"/>
  <c r="M4" i="18" s="1"/>
  <c r="M3" i="18"/>
  <c r="Q4" i="19"/>
  <c r="Q3" i="19"/>
  <c r="C5" i="19"/>
  <c r="P5" i="19" s="1"/>
  <c r="F4" i="19"/>
  <c r="H5" i="19"/>
  <c r="M5" i="19" s="1"/>
  <c r="G3" i="19"/>
  <c r="G2" i="19"/>
  <c r="F3" i="19"/>
  <c r="G3" i="18"/>
  <c r="G2" i="18"/>
  <c r="C4" i="18"/>
  <c r="H787" i="16"/>
  <c r="D121" i="17"/>
  <c r="H118" i="17"/>
  <c r="F118" i="17"/>
  <c r="H117" i="17"/>
  <c r="E117" i="17"/>
  <c r="H116" i="17"/>
  <c r="E116" i="17"/>
  <c r="H115" i="17"/>
  <c r="E115" i="17"/>
  <c r="H114" i="17"/>
  <c r="E114" i="17"/>
  <c r="H113" i="17"/>
  <c r="E113" i="17"/>
  <c r="H112" i="17"/>
  <c r="E112" i="17"/>
  <c r="H111" i="17"/>
  <c r="E111" i="17"/>
  <c r="H110" i="17"/>
  <c r="E110" i="17"/>
  <c r="H109" i="17"/>
  <c r="E109" i="17"/>
  <c r="H108" i="17"/>
  <c r="E108" i="17"/>
  <c r="H107" i="17"/>
  <c r="E107" i="17"/>
  <c r="H106" i="17"/>
  <c r="F106" i="17"/>
  <c r="E106" i="17"/>
  <c r="H105" i="17"/>
  <c r="E105" i="17"/>
  <c r="H104" i="17"/>
  <c r="E104" i="17"/>
  <c r="H103" i="17"/>
  <c r="E103" i="17"/>
  <c r="H102" i="17"/>
  <c r="E102" i="17"/>
  <c r="H101" i="17"/>
  <c r="E101" i="17"/>
  <c r="H100" i="17"/>
  <c r="E100" i="17"/>
  <c r="H99" i="17"/>
  <c r="E99" i="17"/>
  <c r="H98" i="17"/>
  <c r="E98" i="17"/>
  <c r="H97" i="17"/>
  <c r="E97" i="17"/>
  <c r="H96" i="17"/>
  <c r="E96" i="17"/>
  <c r="H95" i="17"/>
  <c r="E95" i="17"/>
  <c r="H94" i="17"/>
  <c r="F94" i="17"/>
  <c r="E94" i="17"/>
  <c r="H93" i="17"/>
  <c r="E93" i="17"/>
  <c r="H92" i="17"/>
  <c r="E92" i="17"/>
  <c r="H91" i="17"/>
  <c r="E91" i="17"/>
  <c r="H90" i="17"/>
  <c r="E90" i="17"/>
  <c r="H89" i="17"/>
  <c r="E89" i="17"/>
  <c r="H88" i="17"/>
  <c r="E88" i="17"/>
  <c r="H87" i="17"/>
  <c r="E87" i="17"/>
  <c r="H86" i="17"/>
  <c r="E86" i="17"/>
  <c r="H85" i="17"/>
  <c r="E85" i="17"/>
  <c r="H84" i="17"/>
  <c r="E84" i="17"/>
  <c r="H83" i="17"/>
  <c r="E83" i="17"/>
  <c r="H82" i="17"/>
  <c r="F82" i="17"/>
  <c r="E82" i="17"/>
  <c r="H81" i="17"/>
  <c r="E81" i="17"/>
  <c r="H80" i="17"/>
  <c r="E80" i="17"/>
  <c r="H79" i="17"/>
  <c r="E79" i="17"/>
  <c r="H78" i="17"/>
  <c r="E78" i="17"/>
  <c r="H77" i="17"/>
  <c r="E77" i="17"/>
  <c r="H76" i="17"/>
  <c r="E76" i="17"/>
  <c r="H75" i="17"/>
  <c r="E75" i="17"/>
  <c r="H74" i="17"/>
  <c r="E74" i="17"/>
  <c r="H73" i="17"/>
  <c r="E73" i="17"/>
  <c r="H72" i="17"/>
  <c r="E72" i="17"/>
  <c r="H71" i="17"/>
  <c r="E71" i="17"/>
  <c r="H70" i="17"/>
  <c r="F70" i="17"/>
  <c r="E70" i="17"/>
  <c r="H69" i="17"/>
  <c r="E69" i="17"/>
  <c r="H68" i="17"/>
  <c r="E68" i="17"/>
  <c r="H67" i="17"/>
  <c r="E67" i="17"/>
  <c r="H66" i="17"/>
  <c r="E66" i="17"/>
  <c r="H65" i="17"/>
  <c r="E65" i="17"/>
  <c r="H64" i="17"/>
  <c r="E64" i="17"/>
  <c r="H63" i="17"/>
  <c r="E63" i="17"/>
  <c r="H62" i="17"/>
  <c r="E62" i="17"/>
  <c r="H61" i="17"/>
  <c r="E61" i="17"/>
  <c r="H60" i="17"/>
  <c r="E60" i="17"/>
  <c r="H59" i="17"/>
  <c r="E59" i="17"/>
  <c r="H58" i="17"/>
  <c r="F58" i="17"/>
  <c r="E58" i="17"/>
  <c r="H57" i="17"/>
  <c r="E57" i="17"/>
  <c r="H56" i="17"/>
  <c r="E56" i="17"/>
  <c r="H55" i="17"/>
  <c r="E55" i="17"/>
  <c r="H54" i="17"/>
  <c r="E54" i="17"/>
  <c r="H53" i="17"/>
  <c r="E53" i="17"/>
  <c r="H52" i="17"/>
  <c r="E52" i="17"/>
  <c r="H51" i="17"/>
  <c r="E51" i="17"/>
  <c r="H50" i="17"/>
  <c r="E50" i="17"/>
  <c r="H49" i="17"/>
  <c r="E49" i="17"/>
  <c r="H48" i="17"/>
  <c r="E48" i="17"/>
  <c r="H47" i="17"/>
  <c r="E47" i="17"/>
  <c r="H46" i="17"/>
  <c r="F46" i="17"/>
  <c r="E46" i="17"/>
  <c r="H45" i="17"/>
  <c r="E45" i="17"/>
  <c r="H44" i="17"/>
  <c r="E44" i="17"/>
  <c r="H43" i="17"/>
  <c r="E43" i="17"/>
  <c r="H42" i="17"/>
  <c r="E42" i="17"/>
  <c r="H41" i="17"/>
  <c r="E41" i="17"/>
  <c r="H40" i="17"/>
  <c r="E40" i="17"/>
  <c r="H39" i="17"/>
  <c r="E39" i="17"/>
  <c r="H38" i="17"/>
  <c r="E38" i="17"/>
  <c r="H37" i="17"/>
  <c r="E37" i="17"/>
  <c r="H36" i="17"/>
  <c r="E36" i="17"/>
  <c r="H35" i="17"/>
  <c r="E35" i="17"/>
  <c r="H34" i="17"/>
  <c r="F34" i="17"/>
  <c r="E34" i="17"/>
  <c r="H33" i="17"/>
  <c r="E33" i="17"/>
  <c r="H32" i="17"/>
  <c r="E32" i="17"/>
  <c r="H31" i="17"/>
  <c r="E31" i="17"/>
  <c r="H30" i="17"/>
  <c r="E30" i="17"/>
  <c r="H29" i="17"/>
  <c r="E29" i="17"/>
  <c r="H28" i="17"/>
  <c r="E28" i="17"/>
  <c r="H27" i="17"/>
  <c r="E27" i="17"/>
  <c r="H26" i="17"/>
  <c r="E26" i="17"/>
  <c r="H25" i="17"/>
  <c r="E25" i="17"/>
  <c r="H24" i="17"/>
  <c r="E24" i="17"/>
  <c r="H23" i="17"/>
  <c r="E23" i="17"/>
  <c r="H22" i="17"/>
  <c r="F22" i="17"/>
  <c r="E22" i="17"/>
  <c r="H21" i="17"/>
  <c r="E21" i="17"/>
  <c r="H20" i="17"/>
  <c r="E20" i="17"/>
  <c r="H19" i="17"/>
  <c r="E19" i="17"/>
  <c r="H18" i="17"/>
  <c r="E18" i="17"/>
  <c r="H17" i="17"/>
  <c r="E17" i="17"/>
  <c r="H16" i="17"/>
  <c r="E16" i="17"/>
  <c r="H15" i="17"/>
  <c r="E15" i="17"/>
  <c r="H14" i="17"/>
  <c r="E14" i="17"/>
  <c r="H13" i="17"/>
  <c r="E13" i="17"/>
  <c r="H12" i="17"/>
  <c r="E12" i="17"/>
  <c r="H11" i="17"/>
  <c r="E11" i="17"/>
  <c r="H10" i="17"/>
  <c r="F10" i="17"/>
  <c r="E10" i="17"/>
  <c r="H9" i="17"/>
  <c r="E9" i="17"/>
  <c r="H8" i="17"/>
  <c r="E8" i="17"/>
  <c r="H7" i="17"/>
  <c r="E7" i="17"/>
  <c r="H6" i="17"/>
  <c r="E6" i="17"/>
  <c r="H5" i="17"/>
  <c r="E5" i="17"/>
  <c r="H4" i="17"/>
  <c r="E4" i="17"/>
  <c r="H3" i="17"/>
  <c r="E3" i="17"/>
  <c r="K2" i="17"/>
  <c r="H2" i="17"/>
  <c r="E2" i="17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8" i="16"/>
  <c r="H789" i="16"/>
  <c r="H790" i="16"/>
  <c r="H791" i="16"/>
  <c r="H38" i="16"/>
  <c r="H36" i="16"/>
  <c r="H37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2" i="16"/>
  <c r="H794" i="16"/>
  <c r="D794" i="16"/>
  <c r="F70" i="16"/>
  <c r="F82" i="16"/>
  <c r="F94" i="16"/>
  <c r="F106" i="16"/>
  <c r="F118" i="16"/>
  <c r="F130" i="16"/>
  <c r="F142" i="16"/>
  <c r="F154" i="16"/>
  <c r="F166" i="16"/>
  <c r="F178" i="16"/>
  <c r="F190" i="16"/>
  <c r="F202" i="16"/>
  <c r="F214" i="16"/>
  <c r="F226" i="16"/>
  <c r="F238" i="16"/>
  <c r="F250" i="16"/>
  <c r="F262" i="16"/>
  <c r="F274" i="16"/>
  <c r="F286" i="16"/>
  <c r="F298" i="16"/>
  <c r="F310" i="16"/>
  <c r="F322" i="16"/>
  <c r="F334" i="16"/>
  <c r="F346" i="16"/>
  <c r="F358" i="16"/>
  <c r="F370" i="16"/>
  <c r="F382" i="16"/>
  <c r="F394" i="16"/>
  <c r="F406" i="16"/>
  <c r="F418" i="16"/>
  <c r="F430" i="16"/>
  <c r="F442" i="16"/>
  <c r="F454" i="16"/>
  <c r="F466" i="16"/>
  <c r="F478" i="16"/>
  <c r="F490" i="16"/>
  <c r="F502" i="16"/>
  <c r="F514" i="16"/>
  <c r="F526" i="16"/>
  <c r="F538" i="16"/>
  <c r="F550" i="16"/>
  <c r="F562" i="16"/>
  <c r="F574" i="16"/>
  <c r="F586" i="16"/>
  <c r="F598" i="16"/>
  <c r="F610" i="16"/>
  <c r="F622" i="16"/>
  <c r="F634" i="16"/>
  <c r="F646" i="16"/>
  <c r="F658" i="16"/>
  <c r="F670" i="16"/>
  <c r="F682" i="16"/>
  <c r="F694" i="16"/>
  <c r="F706" i="16"/>
  <c r="F718" i="16"/>
  <c r="F730" i="16"/>
  <c r="F742" i="16"/>
  <c r="F754" i="16"/>
  <c r="F766" i="16"/>
  <c r="F778" i="16"/>
  <c r="F790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J8" i="24" l="1"/>
  <c r="C15" i="24"/>
  <c r="H14" i="24"/>
  <c r="J6" i="23"/>
  <c r="K6" i="23" s="1"/>
  <c r="I7" i="23" s="1"/>
  <c r="C12" i="23"/>
  <c r="G11" i="23"/>
  <c r="C10" i="21"/>
  <c r="F9" i="21"/>
  <c r="K9" i="21" s="1"/>
  <c r="H6" i="21"/>
  <c r="K8" i="21"/>
  <c r="H5" i="18"/>
  <c r="M5" i="18" s="1"/>
  <c r="Q5" i="19"/>
  <c r="G4" i="19"/>
  <c r="H6" i="19"/>
  <c r="M6" i="19" s="1"/>
  <c r="C6" i="19"/>
  <c r="P6" i="19" s="1"/>
  <c r="F5" i="19"/>
  <c r="F4" i="18"/>
  <c r="C5" i="18"/>
  <c r="L2" i="17"/>
  <c r="J3" i="17" s="1"/>
  <c r="H7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F58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F46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F34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F22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0" i="16"/>
  <c r="E10" i="16"/>
  <c r="E9" i="16"/>
  <c r="E8" i="16"/>
  <c r="E7" i="16"/>
  <c r="E6" i="16"/>
  <c r="E5" i="16"/>
  <c r="E4" i="16"/>
  <c r="E3" i="16"/>
  <c r="K2" i="16"/>
  <c r="L2" i="16" s="1"/>
  <c r="E2" i="16"/>
  <c r="P15" i="10"/>
  <c r="P16" i="10"/>
  <c r="P17" i="10"/>
  <c r="P18" i="10"/>
  <c r="P19" i="10"/>
  <c r="P20" i="10"/>
  <c r="P21" i="10"/>
  <c r="P22" i="10"/>
  <c r="P23" i="10"/>
  <c r="P24" i="10"/>
  <c r="P25" i="10"/>
  <c r="P26" i="10"/>
  <c r="P14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8" i="10"/>
  <c r="R60" i="10"/>
  <c r="F2" i="10"/>
  <c r="H3" i="10"/>
  <c r="H4" i="10" s="1"/>
  <c r="C3" i="10"/>
  <c r="C4" i="10" s="1"/>
  <c r="F4" i="10" s="1"/>
  <c r="C16" i="24" l="1"/>
  <c r="H15" i="24"/>
  <c r="K8" i="24"/>
  <c r="I7" i="24"/>
  <c r="P8" i="24"/>
  <c r="H6" i="23"/>
  <c r="O7" i="23"/>
  <c r="C13" i="23"/>
  <c r="G12" i="23"/>
  <c r="O6" i="21"/>
  <c r="I6" i="21"/>
  <c r="J6" i="21" s="1"/>
  <c r="G5" i="21"/>
  <c r="F10" i="21"/>
  <c r="C11" i="21"/>
  <c r="D10" i="21"/>
  <c r="G4" i="18"/>
  <c r="H6" i="18"/>
  <c r="M6" i="18" s="1"/>
  <c r="Q6" i="19"/>
  <c r="H7" i="19"/>
  <c r="M7" i="19" s="1"/>
  <c r="G5" i="19"/>
  <c r="C7" i="19"/>
  <c r="P7" i="19" s="1"/>
  <c r="F6" i="19"/>
  <c r="H7" i="18"/>
  <c r="M7" i="18" s="1"/>
  <c r="G5" i="18"/>
  <c r="F5" i="18"/>
  <c r="C6" i="18"/>
  <c r="I2" i="17"/>
  <c r="K3" i="17"/>
  <c r="J3" i="16"/>
  <c r="I2" i="16" s="1"/>
  <c r="H5" i="10"/>
  <c r="H6" i="10" s="1"/>
  <c r="G3" i="10"/>
  <c r="G2" i="10"/>
  <c r="F3" i="10"/>
  <c r="G4" i="10"/>
  <c r="C5" i="10"/>
  <c r="F5" i="10" s="1"/>
  <c r="L8" i="24" l="1"/>
  <c r="J9" i="24" s="1"/>
  <c r="C17" i="24"/>
  <c r="H16" i="24"/>
  <c r="J7" i="23"/>
  <c r="K7" i="23" s="1"/>
  <c r="I8" i="23" s="1"/>
  <c r="C14" i="23"/>
  <c r="G13" i="23"/>
  <c r="C12" i="21"/>
  <c r="F11" i="21"/>
  <c r="K11" i="21" s="1"/>
  <c r="H7" i="21"/>
  <c r="K10" i="21"/>
  <c r="Q7" i="19"/>
  <c r="C8" i="19"/>
  <c r="P8" i="19" s="1"/>
  <c r="F7" i="19"/>
  <c r="H8" i="19"/>
  <c r="M8" i="19" s="1"/>
  <c r="G6" i="19"/>
  <c r="H8" i="18"/>
  <c r="M8" i="18" s="1"/>
  <c r="G6" i="18"/>
  <c r="F6" i="18"/>
  <c r="C7" i="18"/>
  <c r="L3" i="17"/>
  <c r="J4" i="17" s="1"/>
  <c r="K3" i="16"/>
  <c r="L3" i="16" s="1"/>
  <c r="J4" i="16" s="1"/>
  <c r="G5" i="10"/>
  <c r="H7" i="10"/>
  <c r="C6" i="10"/>
  <c r="F6" i="10" s="1"/>
  <c r="P9" i="24" l="1"/>
  <c r="K9" i="24"/>
  <c r="L9" i="24" s="1"/>
  <c r="I8" i="24"/>
  <c r="C18" i="24"/>
  <c r="H17" i="24"/>
  <c r="H7" i="23"/>
  <c r="O8" i="23"/>
  <c r="C15" i="23"/>
  <c r="G14" i="23"/>
  <c r="G6" i="21"/>
  <c r="I7" i="21"/>
  <c r="J7" i="21" s="1"/>
  <c r="O7" i="21"/>
  <c r="C13" i="21"/>
  <c r="F12" i="21"/>
  <c r="K12" i="21" s="1"/>
  <c r="Q8" i="19"/>
  <c r="H9" i="19"/>
  <c r="M9" i="19" s="1"/>
  <c r="G7" i="19"/>
  <c r="C9" i="19"/>
  <c r="P9" i="19" s="1"/>
  <c r="F8" i="19"/>
  <c r="H9" i="18"/>
  <c r="M9" i="18" s="1"/>
  <c r="G7" i="18"/>
  <c r="F7" i="18"/>
  <c r="C8" i="18"/>
  <c r="K4" i="17"/>
  <c r="L4" i="17" s="1"/>
  <c r="I3" i="17"/>
  <c r="I3" i="16"/>
  <c r="K4" i="16"/>
  <c r="C7" i="10"/>
  <c r="F7" i="10" s="1"/>
  <c r="G6" i="10"/>
  <c r="H8" i="10"/>
  <c r="C19" i="24" l="1"/>
  <c r="H18" i="24"/>
  <c r="J10" i="24"/>
  <c r="J8" i="23"/>
  <c r="K8" i="23" s="1"/>
  <c r="I9" i="23" s="1"/>
  <c r="C16" i="23"/>
  <c r="G15" i="23"/>
  <c r="H8" i="21"/>
  <c r="C14" i="21"/>
  <c r="F13" i="21"/>
  <c r="K13" i="21" s="1"/>
  <c r="V10" i="19"/>
  <c r="Q9" i="19"/>
  <c r="C10" i="19"/>
  <c r="P10" i="19" s="1"/>
  <c r="F9" i="19"/>
  <c r="H10" i="19"/>
  <c r="M10" i="19" s="1"/>
  <c r="G8" i="19"/>
  <c r="C9" i="18"/>
  <c r="F8" i="18"/>
  <c r="H10" i="18"/>
  <c r="M10" i="18" s="1"/>
  <c r="G8" i="18"/>
  <c r="J5" i="17"/>
  <c r="L4" i="16"/>
  <c r="J5" i="16" s="1"/>
  <c r="G7" i="10"/>
  <c r="H9" i="10"/>
  <c r="C8" i="10"/>
  <c r="F8" i="10" s="1"/>
  <c r="O10" i="24" l="1"/>
  <c r="K10" i="24"/>
  <c r="L10" i="24" s="1"/>
  <c r="I9" i="24"/>
  <c r="P10" i="24"/>
  <c r="C20" i="24"/>
  <c r="H19" i="24"/>
  <c r="O9" i="23"/>
  <c r="H8" i="23"/>
  <c r="C17" i="23"/>
  <c r="G16" i="23"/>
  <c r="O8" i="21"/>
  <c r="I8" i="21"/>
  <c r="J8" i="21" s="1"/>
  <c r="G7" i="21"/>
  <c r="C15" i="21"/>
  <c r="F14" i="21"/>
  <c r="K14" i="21" s="1"/>
  <c r="Q10" i="19"/>
  <c r="G9" i="19"/>
  <c r="H11" i="19"/>
  <c r="M11" i="19" s="1"/>
  <c r="L10" i="19"/>
  <c r="C11" i="19"/>
  <c r="P11" i="19" s="1"/>
  <c r="F10" i="19"/>
  <c r="D10" i="19"/>
  <c r="C10" i="18"/>
  <c r="F9" i="18"/>
  <c r="H11" i="18"/>
  <c r="M11" i="18" s="1"/>
  <c r="G9" i="18"/>
  <c r="L10" i="18"/>
  <c r="K5" i="17"/>
  <c r="I4" i="17"/>
  <c r="I4" i="16"/>
  <c r="K5" i="16"/>
  <c r="C9" i="10"/>
  <c r="F9" i="10" s="1"/>
  <c r="G8" i="10"/>
  <c r="H10" i="10"/>
  <c r="C21" i="24" l="1"/>
  <c r="H20" i="24"/>
  <c r="J11" i="24"/>
  <c r="J9" i="23"/>
  <c r="C18" i="23"/>
  <c r="G17" i="23"/>
  <c r="C16" i="21"/>
  <c r="F15" i="21"/>
  <c r="K15" i="21" s="1"/>
  <c r="H9" i="21"/>
  <c r="Q11" i="19"/>
  <c r="G10" i="19"/>
  <c r="H12" i="19"/>
  <c r="M12" i="19" s="1"/>
  <c r="F11" i="19"/>
  <c r="C12" i="19"/>
  <c r="P12" i="19" s="1"/>
  <c r="H12" i="18"/>
  <c r="M12" i="18" s="1"/>
  <c r="G10" i="18"/>
  <c r="C11" i="18"/>
  <c r="F10" i="18"/>
  <c r="D10" i="18"/>
  <c r="L5" i="17"/>
  <c r="J6" i="17" s="1"/>
  <c r="L5" i="16"/>
  <c r="J6" i="16" s="1"/>
  <c r="H11" i="10"/>
  <c r="L10" i="10"/>
  <c r="G9" i="10"/>
  <c r="C10" i="10"/>
  <c r="F10" i="10" s="1"/>
  <c r="S2" i="25" l="1"/>
  <c r="P11" i="24"/>
  <c r="K11" i="24"/>
  <c r="L11" i="24" s="1"/>
  <c r="I10" i="24"/>
  <c r="C22" i="24"/>
  <c r="H21" i="24"/>
  <c r="K9" i="23"/>
  <c r="I10" i="23" s="1"/>
  <c r="H9" i="23" s="1"/>
  <c r="C19" i="23"/>
  <c r="G18" i="23"/>
  <c r="G8" i="21"/>
  <c r="O9" i="21"/>
  <c r="I9" i="21"/>
  <c r="J9" i="21" s="1"/>
  <c r="C17" i="21"/>
  <c r="F16" i="21"/>
  <c r="K16" i="21" s="1"/>
  <c r="Q12" i="19"/>
  <c r="F12" i="19"/>
  <c r="C13" i="19"/>
  <c r="P13" i="19" s="1"/>
  <c r="G11" i="19"/>
  <c r="H13" i="19"/>
  <c r="M13" i="19" s="1"/>
  <c r="G11" i="18"/>
  <c r="H13" i="18"/>
  <c r="M13" i="18" s="1"/>
  <c r="C12" i="18"/>
  <c r="F11" i="18"/>
  <c r="I5" i="17"/>
  <c r="K6" i="17"/>
  <c r="I5" i="16"/>
  <c r="K6" i="16"/>
  <c r="D10" i="10"/>
  <c r="C11" i="10"/>
  <c r="F11" i="10" s="1"/>
  <c r="H12" i="10"/>
  <c r="G10" i="10"/>
  <c r="Q13" i="25" l="1"/>
  <c r="J12" i="24"/>
  <c r="D22" i="24"/>
  <c r="C23" i="24"/>
  <c r="H22" i="24"/>
  <c r="N10" i="23"/>
  <c r="O10" i="23"/>
  <c r="J10" i="23" s="1"/>
  <c r="K10" i="23" s="1"/>
  <c r="C20" i="23"/>
  <c r="G19" i="23"/>
  <c r="C18" i="21"/>
  <c r="F17" i="21"/>
  <c r="K17" i="21" s="1"/>
  <c r="H10" i="21"/>
  <c r="Q13" i="19"/>
  <c r="G12" i="19"/>
  <c r="H14" i="19"/>
  <c r="M14" i="19" s="1"/>
  <c r="F13" i="19"/>
  <c r="C14" i="19"/>
  <c r="P14" i="19" s="1"/>
  <c r="C13" i="18"/>
  <c r="F12" i="18"/>
  <c r="G12" i="18"/>
  <c r="H14" i="18"/>
  <c r="M14" i="18" s="1"/>
  <c r="L6" i="17"/>
  <c r="J7" i="17" s="1"/>
  <c r="L6" i="16"/>
  <c r="J7" i="16" s="1"/>
  <c r="H13" i="10"/>
  <c r="G11" i="10"/>
  <c r="C12" i="10"/>
  <c r="F12" i="10" s="1"/>
  <c r="Q14" i="25" l="1"/>
  <c r="C24" i="24"/>
  <c r="H23" i="24"/>
  <c r="I11" i="24"/>
  <c r="P12" i="24"/>
  <c r="K12" i="24"/>
  <c r="L12" i="24" s="1"/>
  <c r="I11" i="23"/>
  <c r="O11" i="23" s="1"/>
  <c r="J11" i="23" s="1"/>
  <c r="K11" i="23" s="1"/>
  <c r="C21" i="23"/>
  <c r="G20" i="23"/>
  <c r="O10" i="21"/>
  <c r="G9" i="21"/>
  <c r="I10" i="21"/>
  <c r="N10" i="21"/>
  <c r="F18" i="21"/>
  <c r="K18" i="21" s="1"/>
  <c r="C19" i="21"/>
  <c r="Q14" i="19"/>
  <c r="F14" i="19"/>
  <c r="C15" i="19"/>
  <c r="P15" i="19" s="1"/>
  <c r="G13" i="19"/>
  <c r="H15" i="19"/>
  <c r="M15" i="19" s="1"/>
  <c r="C14" i="18"/>
  <c r="F13" i="18"/>
  <c r="H15" i="18"/>
  <c r="M15" i="18" s="1"/>
  <c r="G13" i="18"/>
  <c r="K7" i="17"/>
  <c r="L7" i="17" s="1"/>
  <c r="I6" i="17"/>
  <c r="I6" i="16"/>
  <c r="K7" i="16"/>
  <c r="C13" i="10"/>
  <c r="F13" i="10" s="1"/>
  <c r="H14" i="10"/>
  <c r="G12" i="10"/>
  <c r="Q15" i="25" l="1"/>
  <c r="J13" i="24"/>
  <c r="N23" i="24"/>
  <c r="C25" i="24"/>
  <c r="H24" i="24"/>
  <c r="H10" i="23"/>
  <c r="I12" i="23"/>
  <c r="C22" i="23"/>
  <c r="G21" i="23"/>
  <c r="C20" i="21"/>
  <c r="F19" i="21"/>
  <c r="K19" i="21" s="1"/>
  <c r="J10" i="21"/>
  <c r="H11" i="21" s="1"/>
  <c r="Q15" i="19"/>
  <c r="G14" i="19"/>
  <c r="H16" i="19"/>
  <c r="M16" i="19" s="1"/>
  <c r="F15" i="19"/>
  <c r="C16" i="19"/>
  <c r="P16" i="19" s="1"/>
  <c r="H16" i="18"/>
  <c r="M16" i="18" s="1"/>
  <c r="G14" i="18"/>
  <c r="F14" i="18"/>
  <c r="C15" i="18"/>
  <c r="J8" i="17"/>
  <c r="L7" i="16"/>
  <c r="J8" i="16" s="1"/>
  <c r="C14" i="10"/>
  <c r="F14" i="10" s="1"/>
  <c r="H15" i="10"/>
  <c r="G13" i="10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23" i="7"/>
  <c r="E24" i="7"/>
  <c r="E22" i="7"/>
  <c r="Q16" i="25" l="1"/>
  <c r="P13" i="24"/>
  <c r="K13" i="24"/>
  <c r="I12" i="24"/>
  <c r="C26" i="24"/>
  <c r="H25" i="24"/>
  <c r="N24" i="24"/>
  <c r="D22" i="23"/>
  <c r="C23" i="23"/>
  <c r="G22" i="23"/>
  <c r="H11" i="23"/>
  <c r="O12" i="23"/>
  <c r="J12" i="23" s="1"/>
  <c r="K12" i="23" s="1"/>
  <c r="I11" i="21"/>
  <c r="O11" i="21"/>
  <c r="G10" i="21"/>
  <c r="C21" i="21"/>
  <c r="F20" i="21"/>
  <c r="K20" i="21" s="1"/>
  <c r="Q16" i="19"/>
  <c r="F16" i="19"/>
  <c r="C17" i="19"/>
  <c r="P17" i="19" s="1"/>
  <c r="G15" i="19"/>
  <c r="H17" i="19"/>
  <c r="M17" i="19" s="1"/>
  <c r="C16" i="18"/>
  <c r="F15" i="18"/>
  <c r="H17" i="18"/>
  <c r="M17" i="18" s="1"/>
  <c r="G15" i="18"/>
  <c r="I7" i="17"/>
  <c r="K8" i="17"/>
  <c r="I7" i="16"/>
  <c r="K8" i="16"/>
  <c r="H16" i="10"/>
  <c r="G14" i="10"/>
  <c r="C15" i="10"/>
  <c r="F15" i="10" s="1"/>
  <c r="AB129" i="7"/>
  <c r="AB128" i="7"/>
  <c r="V128" i="7"/>
  <c r="L128" i="7"/>
  <c r="B128" i="7"/>
  <c r="V127" i="7"/>
  <c r="AA125" i="7"/>
  <c r="U125" i="7"/>
  <c r="F125" i="7"/>
  <c r="AA124" i="7"/>
  <c r="U124" i="7"/>
  <c r="AD123" i="7"/>
  <c r="AA123" i="7"/>
  <c r="U123" i="7"/>
  <c r="O125" i="7" s="1"/>
  <c r="AD122" i="7"/>
  <c r="AA122" i="7"/>
  <c r="U122" i="7"/>
  <c r="O123" i="7" s="1"/>
  <c r="AD121" i="7"/>
  <c r="AA121" i="7"/>
  <c r="U121" i="7"/>
  <c r="F123" i="7" s="1"/>
  <c r="AD120" i="7"/>
  <c r="AA120" i="7"/>
  <c r="U120" i="7"/>
  <c r="O121" i="7" s="1"/>
  <c r="AD119" i="7"/>
  <c r="AA119" i="7"/>
  <c r="U119" i="7"/>
  <c r="F121" i="7" s="1"/>
  <c r="AD118" i="7"/>
  <c r="AA118" i="7"/>
  <c r="U118" i="7"/>
  <c r="O119" i="7" s="1"/>
  <c r="AD117" i="7"/>
  <c r="AA117" i="7"/>
  <c r="U117" i="7"/>
  <c r="F119" i="7" s="1"/>
  <c r="AD116" i="7"/>
  <c r="AA116" i="7"/>
  <c r="U116" i="7"/>
  <c r="O118" i="7" s="1"/>
  <c r="AD115" i="7"/>
  <c r="AA115" i="7"/>
  <c r="U115" i="7"/>
  <c r="F117" i="7" s="1"/>
  <c r="AD114" i="7"/>
  <c r="AA114" i="7"/>
  <c r="U114" i="7"/>
  <c r="O115" i="7" s="1"/>
  <c r="AD113" i="7"/>
  <c r="AA113" i="7"/>
  <c r="U113" i="7"/>
  <c r="F115" i="7" s="1"/>
  <c r="AD112" i="7"/>
  <c r="AA112" i="7"/>
  <c r="U112" i="7"/>
  <c r="O113" i="7" s="1"/>
  <c r="AD111" i="7"/>
  <c r="AA111" i="7"/>
  <c r="U111" i="7"/>
  <c r="F113" i="7" s="1"/>
  <c r="AD110" i="7"/>
  <c r="AA110" i="7"/>
  <c r="U110" i="7"/>
  <c r="O111" i="7" s="1"/>
  <c r="AD109" i="7"/>
  <c r="AA109" i="7"/>
  <c r="U109" i="7"/>
  <c r="F111" i="7" s="1"/>
  <c r="AD108" i="7"/>
  <c r="AA108" i="7"/>
  <c r="U108" i="7"/>
  <c r="O109" i="7" s="1"/>
  <c r="AD107" i="7"/>
  <c r="AA107" i="7"/>
  <c r="U107" i="7"/>
  <c r="F109" i="7" s="1"/>
  <c r="AD106" i="7"/>
  <c r="AA106" i="7"/>
  <c r="U106" i="7"/>
  <c r="O107" i="7" s="1"/>
  <c r="AD105" i="7"/>
  <c r="AA105" i="7"/>
  <c r="U105" i="7"/>
  <c r="F107" i="7" s="1"/>
  <c r="AD104" i="7"/>
  <c r="AA104" i="7"/>
  <c r="U104" i="7"/>
  <c r="O106" i="7" s="1"/>
  <c r="AD103" i="7"/>
  <c r="AA103" i="7"/>
  <c r="U103" i="7"/>
  <c r="F105" i="7" s="1"/>
  <c r="AD102" i="7"/>
  <c r="AA102" i="7"/>
  <c r="U102" i="7"/>
  <c r="O103" i="7" s="1"/>
  <c r="AD101" i="7"/>
  <c r="AA101" i="7"/>
  <c r="U101" i="7"/>
  <c r="F103" i="7" s="1"/>
  <c r="AD100" i="7"/>
  <c r="AA100" i="7"/>
  <c r="U100" i="7"/>
  <c r="O101" i="7" s="1"/>
  <c r="AD99" i="7"/>
  <c r="AA99" i="7"/>
  <c r="U99" i="7"/>
  <c r="F101" i="7" s="1"/>
  <c r="AD98" i="7"/>
  <c r="AA98" i="7"/>
  <c r="U98" i="7"/>
  <c r="AD97" i="7"/>
  <c r="AA97" i="7"/>
  <c r="U97" i="7"/>
  <c r="F99" i="7" s="1"/>
  <c r="AD96" i="7"/>
  <c r="AA96" i="7"/>
  <c r="U96" i="7"/>
  <c r="AD95" i="7"/>
  <c r="AA95" i="7"/>
  <c r="U95" i="7"/>
  <c r="F97" i="7" s="1"/>
  <c r="AD94" i="7"/>
  <c r="AA94" i="7"/>
  <c r="U94" i="7"/>
  <c r="AD93" i="7"/>
  <c r="AA93" i="7"/>
  <c r="U93" i="7"/>
  <c r="F95" i="7" s="1"/>
  <c r="AD92" i="7"/>
  <c r="AA92" i="7"/>
  <c r="U92" i="7"/>
  <c r="O94" i="7" s="1"/>
  <c r="AD91" i="7"/>
  <c r="AA91" i="7"/>
  <c r="U91" i="7"/>
  <c r="F93" i="7" s="1"/>
  <c r="AD90" i="7"/>
  <c r="AA90" i="7"/>
  <c r="U90" i="7"/>
  <c r="AD89" i="7"/>
  <c r="AA89" i="7"/>
  <c r="U89" i="7"/>
  <c r="F91" i="7" s="1"/>
  <c r="AD88" i="7"/>
  <c r="AA88" i="7"/>
  <c r="U88" i="7"/>
  <c r="AD87" i="7"/>
  <c r="AA87" i="7"/>
  <c r="U87" i="7"/>
  <c r="F89" i="7" s="1"/>
  <c r="AD86" i="7"/>
  <c r="AA86" i="7"/>
  <c r="U86" i="7"/>
  <c r="F88" i="7" s="1"/>
  <c r="AD85" i="7"/>
  <c r="AA85" i="7"/>
  <c r="U85" i="7"/>
  <c r="F87" i="7" s="1"/>
  <c r="F85" i="7"/>
  <c r="AD84" i="7"/>
  <c r="AA84" i="7"/>
  <c r="U84" i="7"/>
  <c r="F84" i="7"/>
  <c r="AD83" i="7"/>
  <c r="AA83" i="7"/>
  <c r="U83" i="7"/>
  <c r="O85" i="7" s="1"/>
  <c r="F83" i="7"/>
  <c r="AD82" i="7"/>
  <c r="AA82" i="7"/>
  <c r="U82" i="7"/>
  <c r="O84" i="7" s="1"/>
  <c r="O82" i="7"/>
  <c r="AD81" i="7"/>
  <c r="AA81" i="7"/>
  <c r="U81" i="7"/>
  <c r="O83" i="7" s="1"/>
  <c r="F81" i="7"/>
  <c r="AD80" i="7"/>
  <c r="AA80" i="7"/>
  <c r="U80" i="7"/>
  <c r="F82" i="7" s="1"/>
  <c r="F80" i="7"/>
  <c r="AD79" i="7"/>
  <c r="AA79" i="7"/>
  <c r="U79" i="7"/>
  <c r="O81" i="7" s="1"/>
  <c r="F79" i="7"/>
  <c r="AD78" i="7"/>
  <c r="AA78" i="7"/>
  <c r="U78" i="7"/>
  <c r="O80" i="7" s="1"/>
  <c r="F78" i="7"/>
  <c r="AD77" i="7"/>
  <c r="AA77" i="7"/>
  <c r="U77" i="7"/>
  <c r="O79" i="7" s="1"/>
  <c r="F77" i="7"/>
  <c r="AD76" i="7"/>
  <c r="AA76" i="7"/>
  <c r="U76" i="7"/>
  <c r="O78" i="7" s="1"/>
  <c r="F76" i="7"/>
  <c r="AD75" i="7"/>
  <c r="AA75" i="7"/>
  <c r="U75" i="7"/>
  <c r="O77" i="7" s="1"/>
  <c r="F75" i="7"/>
  <c r="AD74" i="7"/>
  <c r="AA74" i="7"/>
  <c r="U74" i="7"/>
  <c r="O76" i="7" s="1"/>
  <c r="F74" i="7"/>
  <c r="AD73" i="7"/>
  <c r="AA73" i="7"/>
  <c r="U73" i="7"/>
  <c r="O75" i="7" s="1"/>
  <c r="F73" i="7"/>
  <c r="AD72" i="7"/>
  <c r="AA72" i="7"/>
  <c r="U72" i="7"/>
  <c r="O73" i="7" s="1"/>
  <c r="F72" i="7"/>
  <c r="AD71" i="7"/>
  <c r="AA71" i="7"/>
  <c r="U71" i="7"/>
  <c r="F71" i="7"/>
  <c r="AD70" i="7"/>
  <c r="AA70" i="7"/>
  <c r="U70" i="7"/>
  <c r="O71" i="7" s="1"/>
  <c r="O70" i="7"/>
  <c r="AD69" i="7"/>
  <c r="AA69" i="7"/>
  <c r="U69" i="7"/>
  <c r="F69" i="7"/>
  <c r="AD68" i="7"/>
  <c r="AA68" i="7"/>
  <c r="U68" i="7"/>
  <c r="F70" i="7" s="1"/>
  <c r="F68" i="7"/>
  <c r="AD67" i="7"/>
  <c r="AA67" i="7"/>
  <c r="U67" i="7"/>
  <c r="F67" i="7"/>
  <c r="AD66" i="7"/>
  <c r="AA66" i="7"/>
  <c r="U66" i="7"/>
  <c r="O67" i="7" s="1"/>
  <c r="F66" i="7"/>
  <c r="AD65" i="7"/>
  <c r="AA65" i="7"/>
  <c r="U65" i="7"/>
  <c r="F65" i="7"/>
  <c r="AD64" i="7"/>
  <c r="AA64" i="7"/>
  <c r="U64" i="7"/>
  <c r="O65" i="7" s="1"/>
  <c r="F64" i="7"/>
  <c r="AD63" i="7"/>
  <c r="AA63" i="7"/>
  <c r="U63" i="7"/>
  <c r="F63" i="7"/>
  <c r="AD62" i="7"/>
  <c r="AA62" i="7"/>
  <c r="U62" i="7"/>
  <c r="O63" i="7" s="1"/>
  <c r="F62" i="7"/>
  <c r="AD61" i="7"/>
  <c r="AA61" i="7"/>
  <c r="U61" i="7"/>
  <c r="F61" i="7"/>
  <c r="AD60" i="7"/>
  <c r="AA60" i="7"/>
  <c r="U60" i="7"/>
  <c r="O61" i="7" s="1"/>
  <c r="F60" i="7"/>
  <c r="AD59" i="7"/>
  <c r="AA59" i="7"/>
  <c r="U59" i="7"/>
  <c r="F59" i="7"/>
  <c r="AD58" i="7"/>
  <c r="AA58" i="7"/>
  <c r="U58" i="7"/>
  <c r="O59" i="7" s="1"/>
  <c r="O58" i="7"/>
  <c r="AA57" i="7"/>
  <c r="AD57" i="7" s="1"/>
  <c r="U57" i="7"/>
  <c r="F57" i="7"/>
  <c r="AD56" i="7"/>
  <c r="AA56" i="7"/>
  <c r="U56" i="7"/>
  <c r="F58" i="7" s="1"/>
  <c r="F56" i="7"/>
  <c r="AD55" i="7"/>
  <c r="AA55" i="7"/>
  <c r="U55" i="7"/>
  <c r="F55" i="7"/>
  <c r="AD54" i="7"/>
  <c r="AA54" i="7"/>
  <c r="U54" i="7"/>
  <c r="O55" i="7" s="1"/>
  <c r="F54" i="7"/>
  <c r="AA53" i="7"/>
  <c r="AD53" i="7" s="1"/>
  <c r="U53" i="7"/>
  <c r="F53" i="7"/>
  <c r="AA52" i="7"/>
  <c r="AD52" i="7" s="1"/>
  <c r="U52" i="7"/>
  <c r="O53" i="7" s="1"/>
  <c r="F52" i="7"/>
  <c r="AD51" i="7"/>
  <c r="AA51" i="7"/>
  <c r="U51" i="7"/>
  <c r="F51" i="7"/>
  <c r="AD50" i="7"/>
  <c r="AA50" i="7"/>
  <c r="U50" i="7"/>
  <c r="O51" i="7" s="1"/>
  <c r="F50" i="7"/>
  <c r="AD49" i="7"/>
  <c r="AA49" i="7"/>
  <c r="U49" i="7"/>
  <c r="F49" i="7"/>
  <c r="AD48" i="7"/>
  <c r="AA48" i="7"/>
  <c r="U48" i="7"/>
  <c r="O49" i="7" s="1"/>
  <c r="F48" i="7"/>
  <c r="AD47" i="7"/>
  <c r="AA47" i="7"/>
  <c r="U47" i="7"/>
  <c r="F47" i="7"/>
  <c r="AD46" i="7"/>
  <c r="AA46" i="7"/>
  <c r="U46" i="7"/>
  <c r="O47" i="7" s="1"/>
  <c r="O46" i="7"/>
  <c r="AD45" i="7"/>
  <c r="AA45" i="7"/>
  <c r="U45" i="7"/>
  <c r="F45" i="7"/>
  <c r="AD44" i="7"/>
  <c r="AA44" i="7"/>
  <c r="U44" i="7"/>
  <c r="F46" i="7" s="1"/>
  <c r="AD43" i="7"/>
  <c r="AA43" i="7"/>
  <c r="U43" i="7"/>
  <c r="AD42" i="7"/>
  <c r="AA42" i="7"/>
  <c r="U42" i="7"/>
  <c r="O44" i="7" s="1"/>
  <c r="F42" i="7"/>
  <c r="AD41" i="7"/>
  <c r="AA41" i="7"/>
  <c r="U41" i="7"/>
  <c r="O41" i="7"/>
  <c r="F41" i="7"/>
  <c r="AD40" i="7"/>
  <c r="AA40" i="7"/>
  <c r="U40" i="7"/>
  <c r="AD39" i="7"/>
  <c r="AA39" i="7"/>
  <c r="U39" i="7"/>
  <c r="AD38" i="7"/>
  <c r="AA38" i="7"/>
  <c r="U38" i="7"/>
  <c r="O40" i="7" s="1"/>
  <c r="F38" i="7"/>
  <c r="AD37" i="7"/>
  <c r="AA37" i="7"/>
  <c r="U37" i="7"/>
  <c r="O37" i="7"/>
  <c r="F37" i="7"/>
  <c r="AD36" i="7"/>
  <c r="AA36" i="7"/>
  <c r="U36" i="7"/>
  <c r="F36" i="7"/>
  <c r="AD35" i="7"/>
  <c r="AA35" i="7"/>
  <c r="U35" i="7"/>
  <c r="O36" i="7" s="1"/>
  <c r="F35" i="7"/>
  <c r="AD34" i="7"/>
  <c r="AA34" i="7"/>
  <c r="U34" i="7"/>
  <c r="O34" i="7"/>
  <c r="AD33" i="7"/>
  <c r="AA33" i="7"/>
  <c r="U33" i="7"/>
  <c r="O35" i="7" s="1"/>
  <c r="F33" i="7"/>
  <c r="AD32" i="7"/>
  <c r="AA32" i="7"/>
  <c r="U32" i="7"/>
  <c r="F34" i="7" s="1"/>
  <c r="F32" i="7"/>
  <c r="AD31" i="7"/>
  <c r="AA31" i="7"/>
  <c r="U31" i="7"/>
  <c r="O33" i="7" s="1"/>
  <c r="F31" i="7"/>
  <c r="AD30" i="7"/>
  <c r="AA30" i="7"/>
  <c r="U30" i="7"/>
  <c r="AD29" i="7"/>
  <c r="AA29" i="7"/>
  <c r="U29" i="7"/>
  <c r="O31" i="7" s="1"/>
  <c r="AI28" i="7"/>
  <c r="AD28" i="7"/>
  <c r="AA28" i="7"/>
  <c r="U28" i="7"/>
  <c r="F30" i="7" s="1"/>
  <c r="AD27" i="7"/>
  <c r="AA27" i="7"/>
  <c r="U27" i="7"/>
  <c r="F29" i="7" s="1"/>
  <c r="AD26" i="7"/>
  <c r="AA26" i="7"/>
  <c r="U26" i="7"/>
  <c r="O28" i="7" s="1"/>
  <c r="AD25" i="7"/>
  <c r="AA25" i="7"/>
  <c r="U25" i="7"/>
  <c r="F27" i="7" s="1"/>
  <c r="AD24" i="7"/>
  <c r="AA24" i="7"/>
  <c r="U24" i="7"/>
  <c r="F26" i="7" s="1"/>
  <c r="AD23" i="7"/>
  <c r="AA23" i="7"/>
  <c r="U23" i="7"/>
  <c r="O24" i="7" s="1"/>
  <c r="AD22" i="7"/>
  <c r="U22" i="7"/>
  <c r="AD21" i="7"/>
  <c r="U21" i="7"/>
  <c r="O22" i="7" s="1"/>
  <c r="AD20" i="7"/>
  <c r="U20" i="7"/>
  <c r="F20" i="7"/>
  <c r="AD19" i="7"/>
  <c r="U19" i="7"/>
  <c r="F21" i="7" s="1"/>
  <c r="O19" i="7"/>
  <c r="AD18" i="7"/>
  <c r="U18" i="7"/>
  <c r="O20" i="7" s="1"/>
  <c r="AD17" i="7"/>
  <c r="U17" i="7"/>
  <c r="F19" i="7" s="1"/>
  <c r="AD16" i="7"/>
  <c r="U16" i="7"/>
  <c r="F16" i="7"/>
  <c r="AD15" i="7"/>
  <c r="U15" i="7"/>
  <c r="AD14" i="7"/>
  <c r="U14" i="7"/>
  <c r="O16" i="7" s="1"/>
  <c r="AD13" i="7"/>
  <c r="U13" i="7"/>
  <c r="F15" i="7" s="1"/>
  <c r="AD12" i="7"/>
  <c r="U12" i="7"/>
  <c r="F12" i="7"/>
  <c r="AD11" i="7"/>
  <c r="U11" i="7"/>
  <c r="F13" i="7" s="1"/>
  <c r="AD10" i="7"/>
  <c r="U10" i="7"/>
  <c r="O12" i="7" s="1"/>
  <c r="AD9" i="7"/>
  <c r="U9" i="7"/>
  <c r="F11" i="7" s="1"/>
  <c r="AD8" i="7"/>
  <c r="U8" i="7"/>
  <c r="F8" i="7"/>
  <c r="AD7" i="7"/>
  <c r="U7" i="7"/>
  <c r="O9" i="7" s="1"/>
  <c r="O7" i="7"/>
  <c r="AD6" i="7"/>
  <c r="U6" i="7"/>
  <c r="O8" i="7" s="1"/>
  <c r="M6" i="7"/>
  <c r="M7" i="7" s="1"/>
  <c r="M8" i="7" s="1"/>
  <c r="M9" i="7" s="1"/>
  <c r="M10" i="7" s="1"/>
  <c r="AD5" i="7"/>
  <c r="U5" i="7"/>
  <c r="F7" i="7" s="1"/>
  <c r="O5" i="7"/>
  <c r="AD4" i="7"/>
  <c r="U4" i="7"/>
  <c r="M4" i="7"/>
  <c r="M5" i="7" s="1"/>
  <c r="F4" i="7"/>
  <c r="AD3" i="7"/>
  <c r="U3" i="7"/>
  <c r="F5" i="7" s="1"/>
  <c r="O3" i="7"/>
  <c r="M3" i="7"/>
  <c r="F3" i="7"/>
  <c r="C3" i="7"/>
  <c r="C4" i="7" s="1"/>
  <c r="C5" i="7" s="1"/>
  <c r="C6" i="7" s="1"/>
  <c r="C7" i="7" s="1"/>
  <c r="C8" i="7" s="1"/>
  <c r="C9" i="7" s="1"/>
  <c r="C10" i="7" s="1"/>
  <c r="AD2" i="7"/>
  <c r="AE2" i="7" s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E101" i="7" s="1"/>
  <c r="AE102" i="7" s="1"/>
  <c r="AE103" i="7" s="1"/>
  <c r="AE104" i="7" s="1"/>
  <c r="AE105" i="7" s="1"/>
  <c r="AE106" i="7" s="1"/>
  <c r="AE107" i="7" s="1"/>
  <c r="AE108" i="7" s="1"/>
  <c r="AE109" i="7" s="1"/>
  <c r="AE110" i="7" s="1"/>
  <c r="AE111" i="7" s="1"/>
  <c r="AE112" i="7" s="1"/>
  <c r="AE113" i="7" s="1"/>
  <c r="AE114" i="7" s="1"/>
  <c r="AE115" i="7" s="1"/>
  <c r="AE116" i="7" s="1"/>
  <c r="AE117" i="7" s="1"/>
  <c r="AE118" i="7" s="1"/>
  <c r="AE119" i="7" s="1"/>
  <c r="AE120" i="7" s="1"/>
  <c r="AE121" i="7" s="1"/>
  <c r="AE122" i="7" s="1"/>
  <c r="AE123" i="7" s="1"/>
  <c r="U2" i="7"/>
  <c r="O4" i="7" s="1"/>
  <c r="O2" i="7"/>
  <c r="F2" i="7"/>
  <c r="G3" i="7" s="1"/>
  <c r="G4" i="7" s="1"/>
  <c r="G5" i="7" s="1"/>
  <c r="G6" i="7" s="1"/>
  <c r="Q17" i="25" l="1"/>
  <c r="N25" i="24"/>
  <c r="C27" i="24"/>
  <c r="H26" i="24"/>
  <c r="L13" i="24"/>
  <c r="J14" i="24" s="1"/>
  <c r="I13" i="23"/>
  <c r="C24" i="23"/>
  <c r="G23" i="23"/>
  <c r="C22" i="21"/>
  <c r="F21" i="21"/>
  <c r="K21" i="21" s="1"/>
  <c r="J11" i="21"/>
  <c r="H12" i="21" s="1"/>
  <c r="Q17" i="19"/>
  <c r="G16" i="19"/>
  <c r="H18" i="19"/>
  <c r="M18" i="19" s="1"/>
  <c r="F17" i="19"/>
  <c r="C18" i="19"/>
  <c r="P18" i="19" s="1"/>
  <c r="H18" i="18"/>
  <c r="M18" i="18" s="1"/>
  <c r="G16" i="18"/>
  <c r="F16" i="18"/>
  <c r="C17" i="18"/>
  <c r="L8" i="17"/>
  <c r="J9" i="17" s="1"/>
  <c r="L8" i="16"/>
  <c r="J9" i="16" s="1"/>
  <c r="C16" i="10"/>
  <c r="F16" i="10" s="1"/>
  <c r="G15" i="10"/>
  <c r="H17" i="10"/>
  <c r="D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N10" i="7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O11" i="7"/>
  <c r="O15" i="7"/>
  <c r="P3" i="7"/>
  <c r="P4" i="7" s="1"/>
  <c r="P5" i="7" s="1"/>
  <c r="P6" i="7" s="1"/>
  <c r="P7" i="7" s="1"/>
  <c r="P8" i="7" s="1"/>
  <c r="P9" i="7" s="1"/>
  <c r="P10" i="7" s="1"/>
  <c r="F10" i="7"/>
  <c r="O14" i="7"/>
  <c r="O13" i="7"/>
  <c r="F14" i="7"/>
  <c r="F17" i="7"/>
  <c r="F22" i="7"/>
  <c r="O21" i="7"/>
  <c r="F23" i="7"/>
  <c r="O23" i="7"/>
  <c r="O6" i="7"/>
  <c r="F6" i="7"/>
  <c r="G7" i="7" s="1"/>
  <c r="G8" i="7" s="1"/>
  <c r="G9" i="7" s="1"/>
  <c r="F9" i="7"/>
  <c r="O18" i="7"/>
  <c r="O17" i="7"/>
  <c r="F18" i="7"/>
  <c r="O10" i="7"/>
  <c r="O128" i="7" s="1"/>
  <c r="O26" i="7"/>
  <c r="F24" i="7"/>
  <c r="F28" i="7"/>
  <c r="O30" i="7"/>
  <c r="O32" i="7"/>
  <c r="F39" i="7"/>
  <c r="F40" i="7"/>
  <c r="O42" i="7"/>
  <c r="O43" i="7"/>
  <c r="O25" i="7"/>
  <c r="O27" i="7"/>
  <c r="F25" i="7"/>
  <c r="O29" i="7"/>
  <c r="O38" i="7"/>
  <c r="O39" i="7"/>
  <c r="F43" i="7"/>
  <c r="F44" i="7"/>
  <c r="O48" i="7"/>
  <c r="O50" i="7"/>
  <c r="O52" i="7"/>
  <c r="O54" i="7"/>
  <c r="O56" i="7"/>
  <c r="O60" i="7"/>
  <c r="O62" i="7"/>
  <c r="O64" i="7"/>
  <c r="O66" i="7"/>
  <c r="O68" i="7"/>
  <c r="O72" i="7"/>
  <c r="O74" i="7"/>
  <c r="O93" i="7"/>
  <c r="F94" i="7"/>
  <c r="F100" i="7"/>
  <c r="O100" i="7"/>
  <c r="O99" i="7"/>
  <c r="O86" i="7"/>
  <c r="O88" i="7"/>
  <c r="O45" i="7"/>
  <c r="O57" i="7"/>
  <c r="O69" i="7"/>
  <c r="O87" i="7"/>
  <c r="F90" i="7"/>
  <c r="O90" i="7"/>
  <c r="O89" i="7"/>
  <c r="F96" i="7"/>
  <c r="O96" i="7"/>
  <c r="O95" i="7"/>
  <c r="F86" i="7"/>
  <c r="F92" i="7"/>
  <c r="O92" i="7"/>
  <c r="O91" i="7"/>
  <c r="F98" i="7"/>
  <c r="O98" i="7"/>
  <c r="O97" i="7"/>
  <c r="O102" i="7"/>
  <c r="O104" i="7"/>
  <c r="O108" i="7"/>
  <c r="O110" i="7"/>
  <c r="O112" i="7"/>
  <c r="O114" i="7"/>
  <c r="O116" i="7"/>
  <c r="O120" i="7"/>
  <c r="O122" i="7"/>
  <c r="O124" i="7"/>
  <c r="F102" i="7"/>
  <c r="F104" i="7"/>
  <c r="F108" i="7"/>
  <c r="F110" i="7"/>
  <c r="F112" i="7"/>
  <c r="F114" i="7"/>
  <c r="F116" i="7"/>
  <c r="F120" i="7"/>
  <c r="F122" i="7"/>
  <c r="F124" i="7"/>
  <c r="O105" i="7"/>
  <c r="F106" i="7"/>
  <c r="O117" i="7"/>
  <c r="F118" i="7"/>
  <c r="Q18" i="25" l="1"/>
  <c r="I13" i="24"/>
  <c r="P14" i="24"/>
  <c r="K14" i="24"/>
  <c r="C28" i="24"/>
  <c r="H27" i="24"/>
  <c r="N26" i="24"/>
  <c r="C25" i="23"/>
  <c r="G24" i="23"/>
  <c r="H12" i="23"/>
  <c r="O13" i="23"/>
  <c r="C23" i="21"/>
  <c r="F22" i="21"/>
  <c r="K22" i="21" s="1"/>
  <c r="D22" i="21"/>
  <c r="O12" i="21"/>
  <c r="I12" i="21"/>
  <c r="J12" i="21" s="1"/>
  <c r="G11" i="21"/>
  <c r="Q18" i="19"/>
  <c r="F18" i="19"/>
  <c r="C19" i="19"/>
  <c r="P19" i="19" s="1"/>
  <c r="G17" i="19"/>
  <c r="H19" i="19"/>
  <c r="M19" i="19" s="1"/>
  <c r="C18" i="18"/>
  <c r="F17" i="18"/>
  <c r="H19" i="18"/>
  <c r="M19" i="18" s="1"/>
  <c r="G17" i="18"/>
  <c r="K9" i="17"/>
  <c r="L9" i="17" s="1"/>
  <c r="I8" i="17"/>
  <c r="I8" i="16"/>
  <c r="K9" i="16"/>
  <c r="L9" i="16" s="1"/>
  <c r="C17" i="10"/>
  <c r="F17" i="10" s="1"/>
  <c r="H18" i="10"/>
  <c r="G16" i="10"/>
  <c r="G10" i="7"/>
  <c r="H10" i="7" s="1"/>
  <c r="G11" i="7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F128" i="7"/>
  <c r="C23" i="7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D22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Q10" i="7"/>
  <c r="N22" i="7"/>
  <c r="M23" i="7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Q19" i="25" l="1"/>
  <c r="N27" i="24"/>
  <c r="C29" i="24"/>
  <c r="H28" i="24"/>
  <c r="L14" i="24"/>
  <c r="J15" i="24" s="1"/>
  <c r="J13" i="23"/>
  <c r="K13" i="23" s="1"/>
  <c r="I14" i="23" s="1"/>
  <c r="C26" i="23"/>
  <c r="G25" i="23"/>
  <c r="H13" i="21"/>
  <c r="C24" i="21"/>
  <c r="F23" i="21"/>
  <c r="Q19" i="19"/>
  <c r="G18" i="19"/>
  <c r="H20" i="19"/>
  <c r="M20" i="19" s="1"/>
  <c r="F19" i="19"/>
  <c r="C20" i="19"/>
  <c r="P20" i="19" s="1"/>
  <c r="H20" i="18"/>
  <c r="M20" i="18" s="1"/>
  <c r="G18" i="18"/>
  <c r="F18" i="18"/>
  <c r="C19" i="18"/>
  <c r="J10" i="17"/>
  <c r="J10" i="16"/>
  <c r="C18" i="10"/>
  <c r="F18" i="10" s="1"/>
  <c r="G17" i="10"/>
  <c r="H19" i="10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D34" i="7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Q22" i="7"/>
  <c r="G23" i="7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H22" i="7"/>
  <c r="N34" i="7"/>
  <c r="M35" i="7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P126" i="1"/>
  <c r="O126" i="1"/>
  <c r="N125" i="1"/>
  <c r="G126" i="1"/>
  <c r="F126" i="1"/>
  <c r="E125" i="1"/>
  <c r="T125" i="1"/>
  <c r="M126" i="1"/>
  <c r="L126" i="1"/>
  <c r="K128" i="1"/>
  <c r="D126" i="1"/>
  <c r="C126" i="1"/>
  <c r="B128" i="1"/>
  <c r="Q20" i="25" l="1"/>
  <c r="P15" i="24"/>
  <c r="K15" i="24"/>
  <c r="L15" i="24" s="1"/>
  <c r="I14" i="24"/>
  <c r="N28" i="24"/>
  <c r="C30" i="24"/>
  <c r="H29" i="24"/>
  <c r="C27" i="23"/>
  <c r="G26" i="23"/>
  <c r="H13" i="23"/>
  <c r="O14" i="23"/>
  <c r="L23" i="21"/>
  <c r="K23" i="21"/>
  <c r="C25" i="21"/>
  <c r="F24" i="21"/>
  <c r="G12" i="21"/>
  <c r="I13" i="21"/>
  <c r="J13" i="21" s="1"/>
  <c r="O13" i="21"/>
  <c r="Q20" i="19"/>
  <c r="F20" i="19"/>
  <c r="C21" i="19"/>
  <c r="P21" i="19" s="1"/>
  <c r="G19" i="19"/>
  <c r="H21" i="19"/>
  <c r="M21" i="19" s="1"/>
  <c r="C20" i="18"/>
  <c r="F19" i="18"/>
  <c r="H21" i="18"/>
  <c r="M21" i="18" s="1"/>
  <c r="G19" i="18"/>
  <c r="I9" i="17"/>
  <c r="M10" i="17"/>
  <c r="K10" i="17"/>
  <c r="I9" i="16"/>
  <c r="K10" i="16"/>
  <c r="L10" i="16" s="1"/>
  <c r="M10" i="16"/>
  <c r="H20" i="10"/>
  <c r="G18" i="10"/>
  <c r="C19" i="10"/>
  <c r="F19" i="10" s="1"/>
  <c r="N46" i="7"/>
  <c r="M47" i="7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P35" i="7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Q34" i="7"/>
  <c r="G35" i="7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H34" i="7"/>
  <c r="C47" i="7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D46" i="7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8" i="1" s="1"/>
  <c r="N4" i="1"/>
  <c r="N3" i="1"/>
  <c r="N2" i="1"/>
  <c r="O3" i="1" s="1"/>
  <c r="O4" i="1" s="1"/>
  <c r="G58" i="1"/>
  <c r="G46" i="1"/>
  <c r="G34" i="1"/>
  <c r="G22" i="1"/>
  <c r="G1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" i="1"/>
  <c r="E3" i="1"/>
  <c r="E2" i="1"/>
  <c r="L3" i="1"/>
  <c r="L4" i="1" s="1"/>
  <c r="L5" i="1" s="1"/>
  <c r="L6" i="1" s="1"/>
  <c r="L7" i="1" s="1"/>
  <c r="L8" i="1" s="1"/>
  <c r="L9" i="1" s="1"/>
  <c r="L10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E69" i="1" s="1"/>
  <c r="T68" i="1"/>
  <c r="T69" i="1"/>
  <c r="T70" i="1"/>
  <c r="E72" i="1" s="1"/>
  <c r="T71" i="1"/>
  <c r="E73" i="1" s="1"/>
  <c r="T72" i="1"/>
  <c r="T73" i="1"/>
  <c r="T74" i="1"/>
  <c r="E76" i="1" s="1"/>
  <c r="T75" i="1"/>
  <c r="E77" i="1" s="1"/>
  <c r="T76" i="1"/>
  <c r="T77" i="1"/>
  <c r="T78" i="1"/>
  <c r="E80" i="1" s="1"/>
  <c r="T79" i="1"/>
  <c r="E81" i="1" s="1"/>
  <c r="T80" i="1"/>
  <c r="T81" i="1"/>
  <c r="T82" i="1"/>
  <c r="E84" i="1" s="1"/>
  <c r="T83" i="1"/>
  <c r="E85" i="1" s="1"/>
  <c r="T84" i="1"/>
  <c r="E86" i="1" s="1"/>
  <c r="T85" i="1"/>
  <c r="T86" i="1"/>
  <c r="E88" i="1" s="1"/>
  <c r="T87" i="1"/>
  <c r="T88" i="1"/>
  <c r="T89" i="1"/>
  <c r="T90" i="1"/>
  <c r="E92" i="1" s="1"/>
  <c r="T91" i="1"/>
  <c r="E93" i="1" s="1"/>
  <c r="T92" i="1"/>
  <c r="E94" i="1" s="1"/>
  <c r="T93" i="1"/>
  <c r="T94" i="1"/>
  <c r="E96" i="1" s="1"/>
  <c r="T95" i="1"/>
  <c r="E97" i="1" s="1"/>
  <c r="T96" i="1"/>
  <c r="T97" i="1"/>
  <c r="T98" i="1"/>
  <c r="E100" i="1" s="1"/>
  <c r="T99" i="1"/>
  <c r="E101" i="1" s="1"/>
  <c r="T100" i="1"/>
  <c r="E102" i="1" s="1"/>
  <c r="T101" i="1"/>
  <c r="T102" i="1"/>
  <c r="E104" i="1" s="1"/>
  <c r="T103" i="1"/>
  <c r="E105" i="1" s="1"/>
  <c r="T104" i="1"/>
  <c r="T105" i="1"/>
  <c r="T106" i="1"/>
  <c r="E108" i="1" s="1"/>
  <c r="T107" i="1"/>
  <c r="E109" i="1" s="1"/>
  <c r="T108" i="1"/>
  <c r="T109" i="1"/>
  <c r="T110" i="1"/>
  <c r="T111" i="1"/>
  <c r="E113" i="1" s="1"/>
  <c r="T112" i="1"/>
  <c r="E114" i="1" s="1"/>
  <c r="T113" i="1"/>
  <c r="T114" i="1"/>
  <c r="T115" i="1"/>
  <c r="E117" i="1" s="1"/>
  <c r="T116" i="1"/>
  <c r="E118" i="1" s="1"/>
  <c r="T117" i="1"/>
  <c r="T118" i="1"/>
  <c r="T119" i="1"/>
  <c r="E121" i="1" s="1"/>
  <c r="T120" i="1"/>
  <c r="E122" i="1" s="1"/>
  <c r="T121" i="1"/>
  <c r="T122" i="1"/>
  <c r="T123" i="1"/>
  <c r="T124" i="1"/>
  <c r="T2" i="1"/>
  <c r="C3" i="1"/>
  <c r="C4" i="1" s="1"/>
  <c r="C5" i="1" s="1"/>
  <c r="C6" i="1" s="1"/>
  <c r="C7" i="1" s="1"/>
  <c r="C8" i="1" s="1"/>
  <c r="C9" i="1" s="1"/>
  <c r="C10" i="1" s="1"/>
  <c r="Q21" i="25" l="1"/>
  <c r="N29" i="24"/>
  <c r="J16" i="24"/>
  <c r="C31" i="24"/>
  <c r="H30" i="24"/>
  <c r="J14" i="23"/>
  <c r="K14" i="23" s="1"/>
  <c r="I15" i="23" s="1"/>
  <c r="C28" i="23"/>
  <c r="G27" i="23"/>
  <c r="L24" i="21"/>
  <c r="K24" i="21"/>
  <c r="H14" i="21"/>
  <c r="C26" i="21"/>
  <c r="F25" i="21"/>
  <c r="Q21" i="19"/>
  <c r="V22" i="19"/>
  <c r="G20" i="19"/>
  <c r="H22" i="19"/>
  <c r="M22" i="19" s="1"/>
  <c r="F21" i="19"/>
  <c r="C22" i="19"/>
  <c r="P22" i="19" s="1"/>
  <c r="H22" i="18"/>
  <c r="M22" i="18" s="1"/>
  <c r="G20" i="18"/>
  <c r="F20" i="18"/>
  <c r="C21" i="18"/>
  <c r="L10" i="17"/>
  <c r="J11" i="17" s="1"/>
  <c r="J11" i="16"/>
  <c r="C20" i="10"/>
  <c r="F20" i="10" s="1"/>
  <c r="H21" i="10"/>
  <c r="G19" i="10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D58" i="7"/>
  <c r="P47" i="7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Q46" i="7"/>
  <c r="N58" i="7"/>
  <c r="M59" i="7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G47" i="7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H46" i="7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E110" i="1"/>
  <c r="E106" i="1"/>
  <c r="E98" i="1"/>
  <c r="E90" i="1"/>
  <c r="E82" i="1"/>
  <c r="E78" i="1"/>
  <c r="E74" i="1"/>
  <c r="E70" i="1"/>
  <c r="E89" i="1"/>
  <c r="E124" i="1"/>
  <c r="E128" i="1" s="1"/>
  <c r="E116" i="1"/>
  <c r="E112" i="1"/>
  <c r="E120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8" i="1"/>
  <c r="F68" i="1"/>
  <c r="M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10" i="1"/>
  <c r="AH28" i="1"/>
  <c r="AA129" i="1"/>
  <c r="AA128" i="1"/>
  <c r="AC2" i="1"/>
  <c r="AD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Z52" i="1"/>
  <c r="AC52" i="1" s="1"/>
  <c r="Z53" i="1"/>
  <c r="AC53" i="1" s="1"/>
  <c r="AC54" i="1"/>
  <c r="AC55" i="1"/>
  <c r="AC56" i="1"/>
  <c r="Z57" i="1"/>
  <c r="AC57" i="1" s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U128" i="1"/>
  <c r="U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6" i="1"/>
  <c r="Z55" i="1"/>
  <c r="Z54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Q22" i="25" l="1"/>
  <c r="I15" i="24"/>
  <c r="P16" i="24"/>
  <c r="K16" i="24"/>
  <c r="N30" i="24"/>
  <c r="C32" i="24"/>
  <c r="H31" i="24"/>
  <c r="O15" i="23"/>
  <c r="J15" i="23" s="1"/>
  <c r="K15" i="23" s="1"/>
  <c r="H14" i="23"/>
  <c r="C29" i="23"/>
  <c r="G28" i="23"/>
  <c r="C27" i="21"/>
  <c r="F26" i="21"/>
  <c r="O14" i="21"/>
  <c r="I14" i="21"/>
  <c r="G13" i="21"/>
  <c r="L25" i="21"/>
  <c r="K25" i="21"/>
  <c r="Q22" i="19"/>
  <c r="C23" i="19"/>
  <c r="P23" i="19" s="1"/>
  <c r="U23" i="19" s="1"/>
  <c r="F22" i="19"/>
  <c r="D22" i="19"/>
  <c r="G21" i="19"/>
  <c r="H23" i="19"/>
  <c r="M23" i="19" s="1"/>
  <c r="L22" i="19"/>
  <c r="L22" i="18"/>
  <c r="H23" i="18"/>
  <c r="M23" i="18" s="1"/>
  <c r="G21" i="18"/>
  <c r="C22" i="18"/>
  <c r="F21" i="18"/>
  <c r="K11" i="17"/>
  <c r="I10" i="17"/>
  <c r="I10" i="16"/>
  <c r="K11" i="16"/>
  <c r="L11" i="16" s="1"/>
  <c r="H22" i="10"/>
  <c r="G20" i="10"/>
  <c r="C21" i="10"/>
  <c r="F21" i="10" s="1"/>
  <c r="G59" i="7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H58" i="7"/>
  <c r="P59" i="7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Q58" i="7"/>
  <c r="N70" i="7"/>
  <c r="M71" i="7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C71" i="7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D70" i="7"/>
  <c r="P10" i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22" i="1"/>
  <c r="G70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M22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D2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Q23" i="25" l="1"/>
  <c r="C33" i="24"/>
  <c r="H32" i="24"/>
  <c r="N31" i="24"/>
  <c r="L16" i="24"/>
  <c r="J17" i="24" s="1"/>
  <c r="I16" i="23"/>
  <c r="C30" i="23"/>
  <c r="G29" i="23"/>
  <c r="J14" i="21"/>
  <c r="H15" i="21" s="1"/>
  <c r="L26" i="21"/>
  <c r="K26" i="21"/>
  <c r="C28" i="21"/>
  <c r="F27" i="21"/>
  <c r="Q23" i="19"/>
  <c r="H24" i="19"/>
  <c r="M24" i="19" s="1"/>
  <c r="G22" i="19"/>
  <c r="C24" i="19"/>
  <c r="P24" i="19" s="1"/>
  <c r="U24" i="19" s="1"/>
  <c r="F23" i="19"/>
  <c r="K23" i="19" s="1"/>
  <c r="D22" i="18"/>
  <c r="C23" i="18"/>
  <c r="F22" i="18"/>
  <c r="H24" i="18"/>
  <c r="M24" i="18" s="1"/>
  <c r="G22" i="18"/>
  <c r="L11" i="17"/>
  <c r="J12" i="17" s="1"/>
  <c r="J12" i="16"/>
  <c r="L22" i="10"/>
  <c r="G21" i="10"/>
  <c r="H23" i="10"/>
  <c r="C22" i="10"/>
  <c r="F22" i="10" s="1"/>
  <c r="N82" i="7"/>
  <c r="M83" i="7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C83" i="7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D82" i="7"/>
  <c r="P71" i="7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Q70" i="7"/>
  <c r="G71" i="7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H70" i="7"/>
  <c r="P34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G82" i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M34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34" i="1"/>
  <c r="Q24" i="25" l="1"/>
  <c r="I16" i="24"/>
  <c r="P17" i="24"/>
  <c r="K17" i="24"/>
  <c r="C34" i="24"/>
  <c r="H33" i="24"/>
  <c r="N32" i="24"/>
  <c r="H15" i="23"/>
  <c r="O16" i="23"/>
  <c r="J16" i="23" s="1"/>
  <c r="K16" i="23" s="1"/>
  <c r="C31" i="23"/>
  <c r="G30" i="23"/>
  <c r="L27" i="21"/>
  <c r="K27" i="21"/>
  <c r="C29" i="21"/>
  <c r="F28" i="21"/>
  <c r="G14" i="21"/>
  <c r="I15" i="21"/>
  <c r="J15" i="21" s="1"/>
  <c r="O15" i="21"/>
  <c r="Q24" i="19"/>
  <c r="C25" i="19"/>
  <c r="P25" i="19" s="1"/>
  <c r="U25" i="19" s="1"/>
  <c r="F24" i="19"/>
  <c r="K24" i="19" s="1"/>
  <c r="H25" i="19"/>
  <c r="M25" i="19" s="1"/>
  <c r="G23" i="19"/>
  <c r="G23" i="18"/>
  <c r="H25" i="18"/>
  <c r="M25" i="18" s="1"/>
  <c r="F23" i="18"/>
  <c r="K23" i="18" s="1"/>
  <c r="C24" i="18"/>
  <c r="K12" i="17"/>
  <c r="L12" i="17" s="1"/>
  <c r="I11" i="17"/>
  <c r="I11" i="16"/>
  <c r="K12" i="16"/>
  <c r="L12" i="16" s="1"/>
  <c r="H24" i="10"/>
  <c r="G22" i="10"/>
  <c r="C23" i="10"/>
  <c r="F23" i="10" s="1"/>
  <c r="D22" i="10"/>
  <c r="D94" i="7"/>
  <c r="C95" i="7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M95" i="7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N94" i="7"/>
  <c r="G83" i="7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H82" i="7"/>
  <c r="P83" i="7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Q82" i="7"/>
  <c r="P46" i="1"/>
  <c r="O47" i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G94" i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M46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46" i="1"/>
  <c r="Q25" i="25" l="1"/>
  <c r="N33" i="24"/>
  <c r="C35" i="24"/>
  <c r="H34" i="24"/>
  <c r="D34" i="24"/>
  <c r="L17" i="24"/>
  <c r="J18" i="24" s="1"/>
  <c r="C32" i="23"/>
  <c r="G31" i="23"/>
  <c r="I17" i="23"/>
  <c r="H16" i="21"/>
  <c r="C30" i="21"/>
  <c r="F29" i="21"/>
  <c r="K28" i="21"/>
  <c r="L28" i="21"/>
  <c r="Q25" i="19"/>
  <c r="G24" i="19"/>
  <c r="H26" i="19"/>
  <c r="M26" i="19" s="1"/>
  <c r="C26" i="19"/>
  <c r="P26" i="19" s="1"/>
  <c r="F25" i="19"/>
  <c r="K25" i="19" s="1"/>
  <c r="H26" i="18"/>
  <c r="M26" i="18" s="1"/>
  <c r="G24" i="18"/>
  <c r="C25" i="18"/>
  <c r="F24" i="18"/>
  <c r="K24" i="18" s="1"/>
  <c r="J13" i="17"/>
  <c r="J13" i="16"/>
  <c r="G23" i="10"/>
  <c r="H25" i="10"/>
  <c r="C24" i="10"/>
  <c r="F24" i="10" s="1"/>
  <c r="P95" i="7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Q94" i="7"/>
  <c r="N106" i="7"/>
  <c r="M107" i="7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C107" i="7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D106" i="7"/>
  <c r="G95" i="7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H94" i="7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P58" i="1"/>
  <c r="F107" i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G106" i="1"/>
  <c r="M58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D58" i="1"/>
  <c r="Q26" i="25" l="1"/>
  <c r="I17" i="24"/>
  <c r="P18" i="24"/>
  <c r="K18" i="24"/>
  <c r="N34" i="24"/>
  <c r="C36" i="24"/>
  <c r="H35" i="24"/>
  <c r="C33" i="23"/>
  <c r="G32" i="23"/>
  <c r="H16" i="23"/>
  <c r="O17" i="23"/>
  <c r="L29" i="21"/>
  <c r="K29" i="21"/>
  <c r="C31" i="21"/>
  <c r="F30" i="21"/>
  <c r="O16" i="21"/>
  <c r="I16" i="21"/>
  <c r="J16" i="21" s="1"/>
  <c r="G15" i="21"/>
  <c r="U26" i="19"/>
  <c r="R27" i="19" s="1"/>
  <c r="Q26" i="19" s="1"/>
  <c r="S26" i="19"/>
  <c r="T26" i="19" s="1"/>
  <c r="F26" i="19"/>
  <c r="K26" i="19" s="1"/>
  <c r="C27" i="19"/>
  <c r="P27" i="19" s="1"/>
  <c r="U27" i="19" s="1"/>
  <c r="G25" i="19"/>
  <c r="F25" i="18"/>
  <c r="K25" i="18" s="1"/>
  <c r="C26" i="18"/>
  <c r="G25" i="18"/>
  <c r="I12" i="17"/>
  <c r="K13" i="17"/>
  <c r="I12" i="16"/>
  <c r="K13" i="16"/>
  <c r="L13" i="16" s="1"/>
  <c r="H26" i="10"/>
  <c r="G24" i="10"/>
  <c r="C25" i="10"/>
  <c r="F25" i="10" s="1"/>
  <c r="N118" i="7"/>
  <c r="M119" i="7"/>
  <c r="M120" i="7" s="1"/>
  <c r="M121" i="7" s="1"/>
  <c r="M122" i="7" s="1"/>
  <c r="M123" i="7" s="1"/>
  <c r="M124" i="7" s="1"/>
  <c r="M125" i="7" s="1"/>
  <c r="M126" i="7" s="1"/>
  <c r="N126" i="7" s="1"/>
  <c r="G107" i="7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H106" i="7"/>
  <c r="C119" i="7"/>
  <c r="C120" i="7" s="1"/>
  <c r="C121" i="7" s="1"/>
  <c r="C122" i="7" s="1"/>
  <c r="C123" i="7" s="1"/>
  <c r="C124" i="7" s="1"/>
  <c r="C125" i="7" s="1"/>
  <c r="C126" i="7" s="1"/>
  <c r="D126" i="7" s="1"/>
  <c r="D118" i="7"/>
  <c r="P107" i="7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Q106" i="7"/>
  <c r="O71" i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P70" i="1"/>
  <c r="F119" i="1"/>
  <c r="F120" i="1" s="1"/>
  <c r="F121" i="1" s="1"/>
  <c r="F122" i="1" s="1"/>
  <c r="F123" i="1" s="1"/>
  <c r="F124" i="1" s="1"/>
  <c r="F125" i="1" s="1"/>
  <c r="G118" i="1"/>
  <c r="L71" i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M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Q27" i="25" l="1"/>
  <c r="C37" i="24"/>
  <c r="H36" i="24"/>
  <c r="N35" i="24"/>
  <c r="L18" i="24"/>
  <c r="J19" i="24" s="1"/>
  <c r="J17" i="23"/>
  <c r="C34" i="23"/>
  <c r="G33" i="23"/>
  <c r="K30" i="21"/>
  <c r="L30" i="21"/>
  <c r="H17" i="21"/>
  <c r="C32" i="21"/>
  <c r="F31" i="21"/>
  <c r="S27" i="19"/>
  <c r="T27" i="19" s="1"/>
  <c r="R28" i="19" s="1"/>
  <c r="Q27" i="19" s="1"/>
  <c r="F27" i="19"/>
  <c r="K27" i="19" s="1"/>
  <c r="C28" i="19"/>
  <c r="P28" i="19" s="1"/>
  <c r="U28" i="19" s="1"/>
  <c r="I26" i="19"/>
  <c r="F26" i="18"/>
  <c r="C27" i="18"/>
  <c r="L13" i="17"/>
  <c r="J14" i="17" s="1"/>
  <c r="J14" i="16"/>
  <c r="C26" i="10"/>
  <c r="F26" i="10" s="1"/>
  <c r="G25" i="10"/>
  <c r="G119" i="7"/>
  <c r="G120" i="7" s="1"/>
  <c r="G121" i="7" s="1"/>
  <c r="G122" i="7" s="1"/>
  <c r="G123" i="7" s="1"/>
  <c r="G124" i="7" s="1"/>
  <c r="G125" i="7" s="1"/>
  <c r="G126" i="7" s="1"/>
  <c r="H126" i="7" s="1"/>
  <c r="H118" i="7"/>
  <c r="P119" i="7"/>
  <c r="P120" i="7" s="1"/>
  <c r="P121" i="7" s="1"/>
  <c r="P122" i="7" s="1"/>
  <c r="P123" i="7" s="1"/>
  <c r="P124" i="7" s="1"/>
  <c r="P125" i="7" s="1"/>
  <c r="P126" i="7" s="1"/>
  <c r="Q126" i="7" s="1"/>
  <c r="Q118" i="7"/>
  <c r="P82" i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M82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D82" i="1"/>
  <c r="Q28" i="25" l="1"/>
  <c r="P19" i="24"/>
  <c r="K19" i="24"/>
  <c r="L19" i="24" s="1"/>
  <c r="I18" i="24"/>
  <c r="N36" i="24"/>
  <c r="C38" i="24"/>
  <c r="H37" i="24"/>
  <c r="K17" i="23"/>
  <c r="I18" i="23" s="1"/>
  <c r="H17" i="23" s="1"/>
  <c r="C35" i="23"/>
  <c r="G34" i="23"/>
  <c r="D34" i="23"/>
  <c r="L31" i="21"/>
  <c r="K31" i="21"/>
  <c r="C33" i="21"/>
  <c r="F32" i="21"/>
  <c r="I17" i="21"/>
  <c r="J17" i="21" s="1"/>
  <c r="G16" i="21"/>
  <c r="O17" i="21"/>
  <c r="S28" i="19"/>
  <c r="T28" i="19" s="1"/>
  <c r="I26" i="18"/>
  <c r="J26" i="18" s="1"/>
  <c r="K26" i="18"/>
  <c r="J26" i="19"/>
  <c r="H27" i="19" s="1"/>
  <c r="M27" i="19" s="1"/>
  <c r="F28" i="19"/>
  <c r="K28" i="19" s="1"/>
  <c r="C29" i="19"/>
  <c r="P29" i="19" s="1"/>
  <c r="U29" i="19" s="1"/>
  <c r="F27" i="18"/>
  <c r="K27" i="18" s="1"/>
  <c r="C28" i="18"/>
  <c r="K14" i="17"/>
  <c r="L14" i="17" s="1"/>
  <c r="I13" i="17"/>
  <c r="I13" i="16"/>
  <c r="K14" i="16"/>
  <c r="C27" i="10"/>
  <c r="F27" i="10" s="1"/>
  <c r="P94" i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L95" i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M94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D94" i="1"/>
  <c r="Q29" i="25" l="1"/>
  <c r="J20" i="24"/>
  <c r="N37" i="24"/>
  <c r="C39" i="24"/>
  <c r="H38" i="24"/>
  <c r="O18" i="23"/>
  <c r="J18" i="23" s="1"/>
  <c r="K18" i="23" s="1"/>
  <c r="C36" i="23"/>
  <c r="G35" i="23"/>
  <c r="C34" i="21"/>
  <c r="F33" i="21"/>
  <c r="H18" i="21"/>
  <c r="K32" i="21"/>
  <c r="L32" i="21"/>
  <c r="H27" i="18"/>
  <c r="M27" i="18" s="1"/>
  <c r="R29" i="19"/>
  <c r="Q28" i="19" s="1"/>
  <c r="S29" i="19"/>
  <c r="G26" i="19"/>
  <c r="I27" i="19"/>
  <c r="F29" i="19"/>
  <c r="K29" i="19" s="1"/>
  <c r="C30" i="19"/>
  <c r="P30" i="19" s="1"/>
  <c r="U30" i="19" s="1"/>
  <c r="F28" i="18"/>
  <c r="K28" i="18" s="1"/>
  <c r="C29" i="18"/>
  <c r="J15" i="17"/>
  <c r="L14" i="16"/>
  <c r="J15" i="16" s="1"/>
  <c r="C28" i="10"/>
  <c r="F28" i="10" s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P106" i="1"/>
  <c r="M106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C107" i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D106" i="1"/>
  <c r="Q30" i="25" l="1"/>
  <c r="N38" i="24"/>
  <c r="I19" i="24"/>
  <c r="P20" i="24"/>
  <c r="K20" i="24"/>
  <c r="C40" i="24"/>
  <c r="H39" i="24"/>
  <c r="I19" i="23"/>
  <c r="H18" i="23" s="1"/>
  <c r="C37" i="23"/>
  <c r="G36" i="23"/>
  <c r="O18" i="21"/>
  <c r="I18" i="21"/>
  <c r="J18" i="21" s="1"/>
  <c r="G17" i="21"/>
  <c r="L33" i="21"/>
  <c r="K33" i="21"/>
  <c r="F34" i="21"/>
  <c r="D34" i="21"/>
  <c r="C35" i="21"/>
  <c r="G26" i="18"/>
  <c r="I27" i="18"/>
  <c r="J27" i="18" s="1"/>
  <c r="H28" i="18" s="1"/>
  <c r="M28" i="18" s="1"/>
  <c r="T29" i="19"/>
  <c r="R30" i="19" s="1"/>
  <c r="J27" i="19"/>
  <c r="H28" i="19" s="1"/>
  <c r="M28" i="19" s="1"/>
  <c r="F30" i="19"/>
  <c r="K30" i="19" s="1"/>
  <c r="C31" i="19"/>
  <c r="P31" i="19" s="1"/>
  <c r="U31" i="19" s="1"/>
  <c r="F29" i="18"/>
  <c r="K29" i="18" s="1"/>
  <c r="C30" i="18"/>
  <c r="K15" i="17"/>
  <c r="L15" i="17" s="1"/>
  <c r="I14" i="17"/>
  <c r="I14" i="16"/>
  <c r="K15" i="16"/>
  <c r="C29" i="10"/>
  <c r="F29" i="10" s="1"/>
  <c r="O119" i="1"/>
  <c r="O120" i="1" s="1"/>
  <c r="O121" i="1" s="1"/>
  <c r="O122" i="1" s="1"/>
  <c r="O123" i="1" s="1"/>
  <c r="O124" i="1" s="1"/>
  <c r="O125" i="1" s="1"/>
  <c r="P118" i="1"/>
  <c r="L119" i="1"/>
  <c r="L120" i="1" s="1"/>
  <c r="L121" i="1" s="1"/>
  <c r="L122" i="1" s="1"/>
  <c r="L123" i="1" s="1"/>
  <c r="L124" i="1" s="1"/>
  <c r="L125" i="1" s="1"/>
  <c r="M118" i="1"/>
  <c r="D118" i="1"/>
  <c r="C119" i="1"/>
  <c r="C120" i="1" s="1"/>
  <c r="C121" i="1" s="1"/>
  <c r="C122" i="1" s="1"/>
  <c r="C123" i="1" s="1"/>
  <c r="C124" i="1" s="1"/>
  <c r="C125" i="1" s="1"/>
  <c r="Q31" i="25" l="1"/>
  <c r="N39" i="24"/>
  <c r="C41" i="24"/>
  <c r="H40" i="24"/>
  <c r="L20" i="24"/>
  <c r="J21" i="24" s="1"/>
  <c r="O19" i="23"/>
  <c r="J19" i="23" s="1"/>
  <c r="K19" i="23" s="1"/>
  <c r="C38" i="23"/>
  <c r="G37" i="23"/>
  <c r="L34" i="21"/>
  <c r="K34" i="21"/>
  <c r="C36" i="21"/>
  <c r="F35" i="21"/>
  <c r="H19" i="21"/>
  <c r="Q29" i="19"/>
  <c r="S30" i="19"/>
  <c r="G27" i="19"/>
  <c r="I28" i="19"/>
  <c r="F31" i="19"/>
  <c r="K31" i="19" s="1"/>
  <c r="C32" i="19"/>
  <c r="P32" i="19" s="1"/>
  <c r="U32" i="19" s="1"/>
  <c r="G27" i="18"/>
  <c r="I28" i="18"/>
  <c r="J28" i="18" s="1"/>
  <c r="H29" i="18" s="1"/>
  <c r="F30" i="18"/>
  <c r="K30" i="18" s="1"/>
  <c r="C31" i="18"/>
  <c r="J16" i="17"/>
  <c r="L15" i="16"/>
  <c r="J16" i="16" s="1"/>
  <c r="C30" i="10"/>
  <c r="F30" i="10" s="1"/>
  <c r="Q32" i="25" l="1"/>
  <c r="I20" i="24"/>
  <c r="P21" i="24"/>
  <c r="K21" i="24"/>
  <c r="L21" i="24" s="1"/>
  <c r="N40" i="24"/>
  <c r="C42" i="24"/>
  <c r="H41" i="24"/>
  <c r="I20" i="23"/>
  <c r="H19" i="23" s="1"/>
  <c r="C39" i="23"/>
  <c r="G38" i="23"/>
  <c r="K35" i="21"/>
  <c r="L35" i="21"/>
  <c r="C37" i="21"/>
  <c r="F36" i="21"/>
  <c r="G18" i="21"/>
  <c r="I19" i="21"/>
  <c r="J19" i="21" s="1"/>
  <c r="O19" i="21"/>
  <c r="I29" i="18"/>
  <c r="J29" i="18" s="1"/>
  <c r="H30" i="18" s="1"/>
  <c r="M29" i="18"/>
  <c r="T30" i="19"/>
  <c r="R31" i="19" s="1"/>
  <c r="J28" i="19"/>
  <c r="H29" i="19" s="1"/>
  <c r="M29" i="19" s="1"/>
  <c r="F32" i="19"/>
  <c r="K32" i="19" s="1"/>
  <c r="C33" i="19"/>
  <c r="P33" i="19" s="1"/>
  <c r="U33" i="19" s="1"/>
  <c r="G28" i="18"/>
  <c r="F31" i="18"/>
  <c r="K31" i="18" s="1"/>
  <c r="C32" i="18"/>
  <c r="K16" i="17"/>
  <c r="I15" i="17"/>
  <c r="I15" i="16"/>
  <c r="K16" i="16"/>
  <c r="C31" i="10"/>
  <c r="F31" i="10" s="1"/>
  <c r="Q33" i="25" l="1"/>
  <c r="N41" i="24"/>
  <c r="H42" i="24"/>
  <c r="C43" i="24"/>
  <c r="J22" i="24"/>
  <c r="O20" i="23"/>
  <c r="J20" i="23"/>
  <c r="C40" i="23"/>
  <c r="G39" i="23"/>
  <c r="L36" i="21"/>
  <c r="K36" i="21"/>
  <c r="H20" i="21"/>
  <c r="C38" i="21"/>
  <c r="F37" i="21"/>
  <c r="I30" i="18"/>
  <c r="J30" i="18" s="1"/>
  <c r="H31" i="18" s="1"/>
  <c r="M31" i="18" s="1"/>
  <c r="M30" i="18"/>
  <c r="S31" i="19"/>
  <c r="T31" i="19" s="1"/>
  <c r="R32" i="19" s="1"/>
  <c r="Q30" i="19"/>
  <c r="G28" i="19"/>
  <c r="I29" i="19"/>
  <c r="F33" i="19"/>
  <c r="K33" i="19" s="1"/>
  <c r="C34" i="19"/>
  <c r="P34" i="19" s="1"/>
  <c r="U34" i="19" s="1"/>
  <c r="F32" i="18"/>
  <c r="K32" i="18" s="1"/>
  <c r="C33" i="18"/>
  <c r="G29" i="18"/>
  <c r="L16" i="17"/>
  <c r="J17" i="17" s="1"/>
  <c r="L16" i="16"/>
  <c r="J17" i="16" s="1"/>
  <c r="C32" i="10"/>
  <c r="F32" i="10" s="1"/>
  <c r="Q34" i="25" l="1"/>
  <c r="N42" i="24"/>
  <c r="H43" i="24"/>
  <c r="C44" i="24"/>
  <c r="O22" i="24"/>
  <c r="K22" i="24"/>
  <c r="L22" i="24" s="1"/>
  <c r="I21" i="24"/>
  <c r="P22" i="24"/>
  <c r="K20" i="23"/>
  <c r="I21" i="23" s="1"/>
  <c r="H20" i="23" s="1"/>
  <c r="C41" i="23"/>
  <c r="G40" i="23"/>
  <c r="O20" i="21"/>
  <c r="I20" i="21"/>
  <c r="G19" i="21"/>
  <c r="C39" i="21"/>
  <c r="F38" i="21"/>
  <c r="K37" i="21"/>
  <c r="L37" i="21"/>
  <c r="S32" i="19"/>
  <c r="T32" i="19" s="1"/>
  <c r="R33" i="19" s="1"/>
  <c r="Q32" i="19" s="1"/>
  <c r="Q31" i="19"/>
  <c r="C35" i="19"/>
  <c r="P35" i="19" s="1"/>
  <c r="U35" i="19" s="1"/>
  <c r="F34" i="19"/>
  <c r="K34" i="19" s="1"/>
  <c r="D34" i="19"/>
  <c r="J29" i="19"/>
  <c r="H30" i="19" s="1"/>
  <c r="M30" i="19" s="1"/>
  <c r="G30" i="18"/>
  <c r="I31" i="18"/>
  <c r="F33" i="18"/>
  <c r="K33" i="18" s="1"/>
  <c r="C34" i="18"/>
  <c r="K17" i="17"/>
  <c r="L17" i="17" s="1"/>
  <c r="I16" i="17"/>
  <c r="I16" i="16"/>
  <c r="K17" i="16"/>
  <c r="C33" i="10"/>
  <c r="F33" i="10" s="1"/>
  <c r="Q35" i="25" l="1"/>
  <c r="N43" i="24"/>
  <c r="J23" i="24"/>
  <c r="C45" i="24"/>
  <c r="H44" i="24"/>
  <c r="O21" i="23"/>
  <c r="J21" i="23" s="1"/>
  <c r="K21" i="23" s="1"/>
  <c r="I22" i="23" s="1"/>
  <c r="C42" i="23"/>
  <c r="G41" i="23"/>
  <c r="L38" i="21"/>
  <c r="K38" i="21"/>
  <c r="C40" i="21"/>
  <c r="F39" i="21"/>
  <c r="J20" i="21"/>
  <c r="H21" i="21" s="1"/>
  <c r="S33" i="19"/>
  <c r="T33" i="19" s="1"/>
  <c r="R34" i="19" s="1"/>
  <c r="G29" i="19"/>
  <c r="I30" i="19"/>
  <c r="C36" i="19"/>
  <c r="P36" i="19" s="1"/>
  <c r="U36" i="19" s="1"/>
  <c r="F35" i="19"/>
  <c r="K35" i="19" s="1"/>
  <c r="C35" i="18"/>
  <c r="F34" i="18"/>
  <c r="K34" i="18" s="1"/>
  <c r="D34" i="18"/>
  <c r="J31" i="18"/>
  <c r="H32" i="18" s="1"/>
  <c r="M32" i="18" s="1"/>
  <c r="J18" i="17"/>
  <c r="L17" i="16"/>
  <c r="J18" i="16" s="1"/>
  <c r="C34" i="10"/>
  <c r="F34" i="10" s="1"/>
  <c r="Q36" i="25" l="1"/>
  <c r="P23" i="24"/>
  <c r="K23" i="24"/>
  <c r="L23" i="24" s="1"/>
  <c r="I22" i="24"/>
  <c r="C46" i="24"/>
  <c r="H45" i="24"/>
  <c r="N44" i="24"/>
  <c r="C43" i="23"/>
  <c r="G42" i="23"/>
  <c r="N22" i="23"/>
  <c r="H21" i="23"/>
  <c r="O22" i="23"/>
  <c r="C41" i="21"/>
  <c r="F40" i="21"/>
  <c r="G20" i="21"/>
  <c r="O21" i="21"/>
  <c r="I21" i="21"/>
  <c r="K39" i="21"/>
  <c r="L39" i="21"/>
  <c r="V34" i="19"/>
  <c r="Q33" i="19"/>
  <c r="S34" i="19"/>
  <c r="C37" i="19"/>
  <c r="P37" i="19" s="1"/>
  <c r="U37" i="19" s="1"/>
  <c r="F36" i="19"/>
  <c r="K36" i="19" s="1"/>
  <c r="J30" i="19"/>
  <c r="H31" i="19" s="1"/>
  <c r="M31" i="19" s="1"/>
  <c r="G31" i="18"/>
  <c r="I32" i="18"/>
  <c r="C36" i="18"/>
  <c r="F35" i="18"/>
  <c r="K35" i="18" s="1"/>
  <c r="K18" i="17"/>
  <c r="L18" i="17" s="1"/>
  <c r="I17" i="17"/>
  <c r="I17" i="16"/>
  <c r="K18" i="16"/>
  <c r="D34" i="10"/>
  <c r="C35" i="10"/>
  <c r="F35" i="10" s="1"/>
  <c r="Q37" i="25" l="1"/>
  <c r="J24" i="24"/>
  <c r="N45" i="24"/>
  <c r="H46" i="24"/>
  <c r="D46" i="24"/>
  <c r="C47" i="24"/>
  <c r="J22" i="23"/>
  <c r="K22" i="23" s="1"/>
  <c r="I23" i="23" s="1"/>
  <c r="C44" i="23"/>
  <c r="G43" i="23"/>
  <c r="L40" i="21"/>
  <c r="K40" i="21"/>
  <c r="C42" i="21"/>
  <c r="F41" i="21"/>
  <c r="J21" i="21"/>
  <c r="H22" i="21" s="1"/>
  <c r="T34" i="19"/>
  <c r="R35" i="19" s="1"/>
  <c r="G30" i="19"/>
  <c r="I31" i="19"/>
  <c r="C38" i="19"/>
  <c r="P38" i="19" s="1"/>
  <c r="U38" i="19" s="1"/>
  <c r="F37" i="19"/>
  <c r="K37" i="19" s="1"/>
  <c r="J32" i="18"/>
  <c r="H33" i="18" s="1"/>
  <c r="M33" i="18" s="1"/>
  <c r="C37" i="18"/>
  <c r="F36" i="18"/>
  <c r="K36" i="18" s="1"/>
  <c r="J19" i="17"/>
  <c r="L18" i="16"/>
  <c r="J19" i="16" s="1"/>
  <c r="C36" i="10"/>
  <c r="F36" i="10" s="1"/>
  <c r="Q38" i="25" l="1"/>
  <c r="C48" i="24"/>
  <c r="H47" i="24"/>
  <c r="N46" i="24"/>
  <c r="P24" i="24"/>
  <c r="K24" i="24"/>
  <c r="L24" i="24" s="1"/>
  <c r="I23" i="24"/>
  <c r="H22" i="23"/>
  <c r="O23" i="23"/>
  <c r="C45" i="23"/>
  <c r="G44" i="23"/>
  <c r="O22" i="21"/>
  <c r="N22" i="21"/>
  <c r="I22" i="21"/>
  <c r="G21" i="21"/>
  <c r="K41" i="21"/>
  <c r="L41" i="21"/>
  <c r="C43" i="21"/>
  <c r="F42" i="21"/>
  <c r="C39" i="19"/>
  <c r="P39" i="19" s="1"/>
  <c r="U39" i="19" s="1"/>
  <c r="F38" i="19"/>
  <c r="K38" i="19" s="1"/>
  <c r="J31" i="19"/>
  <c r="H32" i="19" s="1"/>
  <c r="M32" i="19" s="1"/>
  <c r="G32" i="18"/>
  <c r="I33" i="18"/>
  <c r="C38" i="18"/>
  <c r="F37" i="18"/>
  <c r="K37" i="18" s="1"/>
  <c r="I18" i="17"/>
  <c r="K19" i="17"/>
  <c r="I18" i="16"/>
  <c r="K19" i="16"/>
  <c r="L19" i="16" s="1"/>
  <c r="C37" i="10"/>
  <c r="F37" i="10" s="1"/>
  <c r="Q39" i="25" l="1"/>
  <c r="J25" i="24"/>
  <c r="N47" i="24"/>
  <c r="C49" i="24"/>
  <c r="H48" i="24"/>
  <c r="J23" i="23"/>
  <c r="K23" i="23" s="1"/>
  <c r="I24" i="23" s="1"/>
  <c r="C46" i="23"/>
  <c r="G45" i="23"/>
  <c r="C44" i="21"/>
  <c r="F43" i="21"/>
  <c r="L42" i="21"/>
  <c r="K42" i="21"/>
  <c r="J22" i="21"/>
  <c r="H23" i="21" s="1"/>
  <c r="G31" i="19"/>
  <c r="I32" i="19"/>
  <c r="C40" i="19"/>
  <c r="P40" i="19" s="1"/>
  <c r="U40" i="19" s="1"/>
  <c r="F39" i="19"/>
  <c r="K39" i="19" s="1"/>
  <c r="J33" i="18"/>
  <c r="H34" i="18" s="1"/>
  <c r="M34" i="18" s="1"/>
  <c r="C39" i="18"/>
  <c r="F38" i="18"/>
  <c r="K38" i="18" s="1"/>
  <c r="L19" i="17"/>
  <c r="J20" i="17" s="1"/>
  <c r="J20" i="16"/>
  <c r="C38" i="10"/>
  <c r="F38" i="10" s="1"/>
  <c r="Q40" i="25" l="1"/>
  <c r="N48" i="24"/>
  <c r="C50" i="24"/>
  <c r="H49" i="24"/>
  <c r="P25" i="24"/>
  <c r="K25" i="24"/>
  <c r="I24" i="24"/>
  <c r="O24" i="23"/>
  <c r="H23" i="23"/>
  <c r="G46" i="23"/>
  <c r="D46" i="23"/>
  <c r="C47" i="23"/>
  <c r="O23" i="21"/>
  <c r="G22" i="21"/>
  <c r="I23" i="21"/>
  <c r="K43" i="21"/>
  <c r="L43" i="21"/>
  <c r="C45" i="21"/>
  <c r="F44" i="21"/>
  <c r="C41" i="19"/>
  <c r="P41" i="19" s="1"/>
  <c r="U41" i="19" s="1"/>
  <c r="F40" i="19"/>
  <c r="K40" i="19" s="1"/>
  <c r="J32" i="19"/>
  <c r="H33" i="19" s="1"/>
  <c r="M33" i="19" s="1"/>
  <c r="G33" i="18"/>
  <c r="L34" i="18"/>
  <c r="I34" i="18"/>
  <c r="C40" i="18"/>
  <c r="F39" i="18"/>
  <c r="K39" i="18" s="1"/>
  <c r="K20" i="17"/>
  <c r="L20" i="17" s="1"/>
  <c r="I19" i="17"/>
  <c r="I19" i="16"/>
  <c r="K20" i="16"/>
  <c r="C39" i="10"/>
  <c r="F39" i="10" s="1"/>
  <c r="Q41" i="25" l="1"/>
  <c r="C51" i="24"/>
  <c r="H50" i="24"/>
  <c r="L25" i="24"/>
  <c r="J26" i="24" s="1"/>
  <c r="N49" i="24"/>
  <c r="J24" i="23"/>
  <c r="C48" i="23"/>
  <c r="G47" i="23"/>
  <c r="F45" i="21"/>
  <c r="C46" i="21"/>
  <c r="J23" i="21"/>
  <c r="H24" i="21" s="1"/>
  <c r="L44" i="21"/>
  <c r="K44" i="21"/>
  <c r="G32" i="19"/>
  <c r="I33" i="19"/>
  <c r="C42" i="19"/>
  <c r="P42" i="19" s="1"/>
  <c r="U42" i="19" s="1"/>
  <c r="F41" i="19"/>
  <c r="K41" i="19" s="1"/>
  <c r="J34" i="18"/>
  <c r="H35" i="18" s="1"/>
  <c r="M35" i="18" s="1"/>
  <c r="C41" i="18"/>
  <c r="F40" i="18"/>
  <c r="K40" i="18" s="1"/>
  <c r="J21" i="17"/>
  <c r="L20" i="16"/>
  <c r="J21" i="16" s="1"/>
  <c r="C40" i="10"/>
  <c r="F40" i="10" s="1"/>
  <c r="Q42" i="25" l="1"/>
  <c r="N50" i="24"/>
  <c r="C52" i="24"/>
  <c r="H51" i="24"/>
  <c r="P26" i="24"/>
  <c r="I25" i="24"/>
  <c r="K26" i="24"/>
  <c r="L26" i="24" s="1"/>
  <c r="K24" i="23"/>
  <c r="I25" i="23" s="1"/>
  <c r="C49" i="23"/>
  <c r="G48" i="23"/>
  <c r="O24" i="21"/>
  <c r="I24" i="21"/>
  <c r="J24" i="21" s="1"/>
  <c r="G23" i="21"/>
  <c r="L45" i="21"/>
  <c r="K45" i="21"/>
  <c r="F46" i="21"/>
  <c r="C47" i="21"/>
  <c r="D46" i="21"/>
  <c r="J33" i="19"/>
  <c r="H34" i="19" s="1"/>
  <c r="M34" i="19" s="1"/>
  <c r="C43" i="19"/>
  <c r="P43" i="19" s="1"/>
  <c r="U43" i="19" s="1"/>
  <c r="F42" i="19"/>
  <c r="K42" i="19" s="1"/>
  <c r="G34" i="18"/>
  <c r="I35" i="18"/>
  <c r="C42" i="18"/>
  <c r="F41" i="18"/>
  <c r="K41" i="18" s="1"/>
  <c r="K21" i="17"/>
  <c r="L21" i="17" s="1"/>
  <c r="I20" i="17"/>
  <c r="I20" i="16"/>
  <c r="K21" i="16"/>
  <c r="L21" i="16" s="1"/>
  <c r="C41" i="10"/>
  <c r="F41" i="10" s="1"/>
  <c r="Q43" i="25" l="1"/>
  <c r="C53" i="24"/>
  <c r="H52" i="24"/>
  <c r="J27" i="24"/>
  <c r="N51" i="24"/>
  <c r="H24" i="23"/>
  <c r="O25" i="23"/>
  <c r="G49" i="23"/>
  <c r="C50" i="23"/>
  <c r="C48" i="21"/>
  <c r="F47" i="21"/>
  <c r="L46" i="21"/>
  <c r="K46" i="21"/>
  <c r="H25" i="21"/>
  <c r="G33" i="19"/>
  <c r="L34" i="19"/>
  <c r="I34" i="19"/>
  <c r="J34" i="19" s="1"/>
  <c r="C44" i="19"/>
  <c r="P44" i="19" s="1"/>
  <c r="U44" i="19" s="1"/>
  <c r="F43" i="19"/>
  <c r="K43" i="19" s="1"/>
  <c r="C43" i="18"/>
  <c r="F42" i="18"/>
  <c r="K42" i="18" s="1"/>
  <c r="J35" i="18"/>
  <c r="H36" i="18" s="1"/>
  <c r="M36" i="18" s="1"/>
  <c r="J22" i="17"/>
  <c r="J22" i="16"/>
  <c r="C42" i="10"/>
  <c r="F42" i="10" s="1"/>
  <c r="Q44" i="25" l="1"/>
  <c r="P27" i="24"/>
  <c r="M27" i="24" s="1"/>
  <c r="K27" i="24" s="1"/>
  <c r="L27" i="24" s="1"/>
  <c r="I26" i="24"/>
  <c r="N52" i="24"/>
  <c r="C54" i="24"/>
  <c r="H53" i="24"/>
  <c r="J25" i="23"/>
  <c r="G50" i="23"/>
  <c r="C51" i="23"/>
  <c r="F48" i="21"/>
  <c r="C49" i="21"/>
  <c r="O25" i="21"/>
  <c r="I25" i="21"/>
  <c r="G24" i="21"/>
  <c r="K47" i="21"/>
  <c r="L47" i="21"/>
  <c r="Q34" i="19"/>
  <c r="H35" i="19"/>
  <c r="C45" i="19"/>
  <c r="P45" i="19" s="1"/>
  <c r="U45" i="19" s="1"/>
  <c r="F44" i="19"/>
  <c r="K44" i="19" s="1"/>
  <c r="G35" i="18"/>
  <c r="I36" i="18"/>
  <c r="C44" i="18"/>
  <c r="F43" i="18"/>
  <c r="K43" i="18" s="1"/>
  <c r="I21" i="17"/>
  <c r="M22" i="17"/>
  <c r="K22" i="17"/>
  <c r="L22" i="17" s="1"/>
  <c r="I21" i="16"/>
  <c r="M22" i="16"/>
  <c r="K22" i="16"/>
  <c r="L22" i="16" s="1"/>
  <c r="C43" i="10"/>
  <c r="F43" i="10" s="1"/>
  <c r="Q45" i="25" l="1"/>
  <c r="N53" i="24"/>
  <c r="C55" i="24"/>
  <c r="H54" i="24"/>
  <c r="J28" i="24"/>
  <c r="K25" i="23"/>
  <c r="I26" i="23" s="1"/>
  <c r="G51" i="23"/>
  <c r="C52" i="23"/>
  <c r="L48" i="21"/>
  <c r="K48" i="21"/>
  <c r="J25" i="21"/>
  <c r="H26" i="21" s="1"/>
  <c r="I26" i="21" s="1"/>
  <c r="C50" i="21"/>
  <c r="F49" i="21"/>
  <c r="G34" i="19"/>
  <c r="M35" i="19"/>
  <c r="S35" i="19"/>
  <c r="I35" i="19"/>
  <c r="J35" i="19" s="1"/>
  <c r="C46" i="19"/>
  <c r="P46" i="19" s="1"/>
  <c r="U46" i="19" s="1"/>
  <c r="F45" i="19"/>
  <c r="K45" i="19" s="1"/>
  <c r="J36" i="18"/>
  <c r="H37" i="18" s="1"/>
  <c r="M37" i="18" s="1"/>
  <c r="C45" i="18"/>
  <c r="F44" i="18"/>
  <c r="K44" i="18" s="1"/>
  <c r="J23" i="17"/>
  <c r="J23" i="16"/>
  <c r="C44" i="10"/>
  <c r="F44" i="10" s="1"/>
  <c r="Q46" i="25" l="1"/>
  <c r="P28" i="24"/>
  <c r="I27" i="24"/>
  <c r="N54" i="24"/>
  <c r="C56" i="24"/>
  <c r="H55" i="24"/>
  <c r="H25" i="23"/>
  <c r="O26" i="23"/>
  <c r="G52" i="23"/>
  <c r="C53" i="23"/>
  <c r="O26" i="21"/>
  <c r="G25" i="21"/>
  <c r="C51" i="21"/>
  <c r="F50" i="21"/>
  <c r="K49" i="21"/>
  <c r="L49" i="21"/>
  <c r="T35" i="19"/>
  <c r="R36" i="19" s="1"/>
  <c r="S36" i="19" s="1"/>
  <c r="H36" i="19"/>
  <c r="D46" i="19"/>
  <c r="C47" i="19"/>
  <c r="P47" i="19" s="1"/>
  <c r="U47" i="19" s="1"/>
  <c r="F46" i="19"/>
  <c r="K46" i="19" s="1"/>
  <c r="G36" i="18"/>
  <c r="I37" i="18"/>
  <c r="C46" i="18"/>
  <c r="F45" i="18"/>
  <c r="K45" i="18" s="1"/>
  <c r="K23" i="17"/>
  <c r="I22" i="17"/>
  <c r="K23" i="16"/>
  <c r="I22" i="16"/>
  <c r="C45" i="10"/>
  <c r="F45" i="10" s="1"/>
  <c r="Q47" i="25" l="1"/>
  <c r="M28" i="24"/>
  <c r="K28" i="24" s="1"/>
  <c r="C57" i="24"/>
  <c r="H56" i="24"/>
  <c r="N55" i="24"/>
  <c r="J26" i="23"/>
  <c r="K26" i="23" s="1"/>
  <c r="I27" i="23" s="1"/>
  <c r="G53" i="23"/>
  <c r="C54" i="23"/>
  <c r="L50" i="21"/>
  <c r="K50" i="21"/>
  <c r="C52" i="21"/>
  <c r="F51" i="21"/>
  <c r="J26" i="21"/>
  <c r="I36" i="19"/>
  <c r="J36" i="19" s="1"/>
  <c r="H37" i="19" s="1"/>
  <c r="M37" i="19" s="1"/>
  <c r="M36" i="19"/>
  <c r="T36" i="19"/>
  <c r="R37" i="19" s="1"/>
  <c r="S37" i="19" s="1"/>
  <c r="Q35" i="19"/>
  <c r="G35" i="19"/>
  <c r="F47" i="19"/>
  <c r="K47" i="19" s="1"/>
  <c r="C48" i="19"/>
  <c r="P48" i="19" s="1"/>
  <c r="U48" i="19" s="1"/>
  <c r="J37" i="18"/>
  <c r="H38" i="18" s="1"/>
  <c r="M38" i="18" s="1"/>
  <c r="C47" i="18"/>
  <c r="F46" i="18"/>
  <c r="K46" i="18" s="1"/>
  <c r="D46" i="18"/>
  <c r="L23" i="17"/>
  <c r="J24" i="17" s="1"/>
  <c r="L23" i="16"/>
  <c r="J24" i="16" s="1"/>
  <c r="C46" i="10"/>
  <c r="F46" i="10" s="1"/>
  <c r="Q48" i="25" l="1"/>
  <c r="L28" i="24"/>
  <c r="J29" i="24" s="1"/>
  <c r="K29" i="24" s="1"/>
  <c r="N56" i="24"/>
  <c r="C58" i="24"/>
  <c r="H57" i="24"/>
  <c r="H26" i="23"/>
  <c r="O27" i="23"/>
  <c r="L27" i="23" s="1"/>
  <c r="G54" i="23"/>
  <c r="C55" i="23"/>
  <c r="H27" i="21"/>
  <c r="O27" i="21" s="1"/>
  <c r="K51" i="21"/>
  <c r="L51" i="21"/>
  <c r="C53" i="21"/>
  <c r="F52" i="21"/>
  <c r="T37" i="19"/>
  <c r="R38" i="19" s="1"/>
  <c r="S38" i="19" s="1"/>
  <c r="Q36" i="19"/>
  <c r="G36" i="19"/>
  <c r="I37" i="19"/>
  <c r="J37" i="19" s="1"/>
  <c r="C49" i="19"/>
  <c r="P49" i="19" s="1"/>
  <c r="U49" i="19" s="1"/>
  <c r="F48" i="19"/>
  <c r="K48" i="19" s="1"/>
  <c r="G37" i="18"/>
  <c r="I38" i="18"/>
  <c r="F47" i="18"/>
  <c r="K47" i="18" s="1"/>
  <c r="C48" i="18"/>
  <c r="K24" i="17"/>
  <c r="L24" i="17" s="1"/>
  <c r="I23" i="17"/>
  <c r="I23" i="16"/>
  <c r="K24" i="16"/>
  <c r="C47" i="10"/>
  <c r="F47" i="10" s="1"/>
  <c r="D46" i="10"/>
  <c r="Q49" i="25" l="1"/>
  <c r="P29" i="24"/>
  <c r="I28" i="24"/>
  <c r="C59" i="24"/>
  <c r="H58" i="24"/>
  <c r="D58" i="24"/>
  <c r="N57" i="24"/>
  <c r="L29" i="24"/>
  <c r="J30" i="24" s="1"/>
  <c r="J27" i="23"/>
  <c r="K27" i="23" s="1"/>
  <c r="I28" i="23" s="1"/>
  <c r="C56" i="23"/>
  <c r="G55" i="23"/>
  <c r="I27" i="21"/>
  <c r="J27" i="21" s="1"/>
  <c r="G26" i="21"/>
  <c r="K52" i="21"/>
  <c r="L52" i="21"/>
  <c r="C54" i="21"/>
  <c r="F53" i="21"/>
  <c r="T38" i="19"/>
  <c r="R39" i="19" s="1"/>
  <c r="S39" i="19" s="1"/>
  <c r="Q37" i="19"/>
  <c r="C50" i="19"/>
  <c r="P50" i="19" s="1"/>
  <c r="U50" i="19" s="1"/>
  <c r="F49" i="19"/>
  <c r="K49" i="19" s="1"/>
  <c r="H38" i="19"/>
  <c r="M38" i="19" s="1"/>
  <c r="F48" i="18"/>
  <c r="K48" i="18" s="1"/>
  <c r="C49" i="18"/>
  <c r="J38" i="18"/>
  <c r="H39" i="18" s="1"/>
  <c r="M39" i="18" s="1"/>
  <c r="J25" i="17"/>
  <c r="L24" i="16"/>
  <c r="J25" i="16" s="1"/>
  <c r="C48" i="10"/>
  <c r="F48" i="10" s="1"/>
  <c r="Q50" i="25" l="1"/>
  <c r="P30" i="24"/>
  <c r="I29" i="24"/>
  <c r="K30" i="24"/>
  <c r="N58" i="24"/>
  <c r="C60" i="24"/>
  <c r="H59" i="24"/>
  <c r="O28" i="23"/>
  <c r="L28" i="23" s="1"/>
  <c r="H27" i="23"/>
  <c r="C57" i="23"/>
  <c r="G56" i="23"/>
  <c r="H28" i="21"/>
  <c r="I28" i="21" s="1"/>
  <c r="K53" i="21"/>
  <c r="L53" i="21"/>
  <c r="C55" i="21"/>
  <c r="F54" i="21"/>
  <c r="T39" i="19"/>
  <c r="R40" i="19" s="1"/>
  <c r="S40" i="19" s="1"/>
  <c r="Q38" i="19"/>
  <c r="G37" i="19"/>
  <c r="I38" i="19"/>
  <c r="J38" i="19" s="1"/>
  <c r="F50" i="19"/>
  <c r="K50" i="19" s="1"/>
  <c r="C51" i="19"/>
  <c r="P51" i="19" s="1"/>
  <c r="U51" i="19" s="1"/>
  <c r="F49" i="18"/>
  <c r="K49" i="18" s="1"/>
  <c r="C50" i="18"/>
  <c r="G38" i="18"/>
  <c r="I39" i="18"/>
  <c r="K25" i="17"/>
  <c r="L25" i="17" s="1"/>
  <c r="I24" i="17"/>
  <c r="K25" i="16"/>
  <c r="I24" i="16"/>
  <c r="C49" i="10"/>
  <c r="F49" i="10" s="1"/>
  <c r="Q51" i="25" l="1"/>
  <c r="H60" i="24"/>
  <c r="C61" i="24"/>
  <c r="L30" i="24"/>
  <c r="J31" i="24" s="1"/>
  <c r="N59" i="24"/>
  <c r="J28" i="23"/>
  <c r="K28" i="23" s="1"/>
  <c r="I29" i="23" s="1"/>
  <c r="C58" i="23"/>
  <c r="G57" i="23"/>
  <c r="G27" i="21"/>
  <c r="O28" i="21"/>
  <c r="C56" i="21"/>
  <c r="F55" i="21"/>
  <c r="K54" i="21"/>
  <c r="L54" i="21"/>
  <c r="J28" i="21"/>
  <c r="H29" i="21" s="1"/>
  <c r="I29" i="21" s="1"/>
  <c r="T40" i="19"/>
  <c r="R41" i="19" s="1"/>
  <c r="S41" i="19" s="1"/>
  <c r="Q39" i="19"/>
  <c r="F51" i="19"/>
  <c r="K51" i="19" s="1"/>
  <c r="C52" i="19"/>
  <c r="P52" i="19" s="1"/>
  <c r="U52" i="19" s="1"/>
  <c r="H39" i="19"/>
  <c r="M39" i="19" s="1"/>
  <c r="J39" i="18"/>
  <c r="H40" i="18" s="1"/>
  <c r="M40" i="18" s="1"/>
  <c r="F50" i="18"/>
  <c r="K50" i="18" s="1"/>
  <c r="C51" i="18"/>
  <c r="J26" i="17"/>
  <c r="L25" i="16"/>
  <c r="J26" i="16" s="1"/>
  <c r="C50" i="10"/>
  <c r="F50" i="10" s="1"/>
  <c r="Q52" i="25" l="1"/>
  <c r="C62" i="24"/>
  <c r="H61" i="24"/>
  <c r="N60" i="24"/>
  <c r="P31" i="24"/>
  <c r="M31" i="24" s="1"/>
  <c r="K31" i="24" s="1"/>
  <c r="I30" i="24"/>
  <c r="O29" i="23"/>
  <c r="H28" i="23"/>
  <c r="G58" i="23"/>
  <c r="D58" i="23"/>
  <c r="C59" i="23"/>
  <c r="O29" i="21"/>
  <c r="G28" i="21"/>
  <c r="K55" i="21"/>
  <c r="L55" i="21"/>
  <c r="C57" i="21"/>
  <c r="F56" i="21"/>
  <c r="T41" i="19"/>
  <c r="R42" i="19" s="1"/>
  <c r="S42" i="19" s="1"/>
  <c r="Q40" i="19"/>
  <c r="F52" i="19"/>
  <c r="K52" i="19" s="1"/>
  <c r="C53" i="19"/>
  <c r="P53" i="19" s="1"/>
  <c r="U53" i="19" s="1"/>
  <c r="G38" i="19"/>
  <c r="I39" i="19"/>
  <c r="J39" i="19" s="1"/>
  <c r="G39" i="18"/>
  <c r="I40" i="18"/>
  <c r="F51" i="18"/>
  <c r="K51" i="18" s="1"/>
  <c r="C52" i="18"/>
  <c r="K26" i="17"/>
  <c r="I25" i="17"/>
  <c r="K26" i="16"/>
  <c r="I25" i="16"/>
  <c r="C51" i="10"/>
  <c r="F51" i="10" s="1"/>
  <c r="Q53" i="25" l="1"/>
  <c r="L31" i="24"/>
  <c r="J32" i="24" s="1"/>
  <c r="N61" i="24"/>
  <c r="H62" i="24"/>
  <c r="C63" i="24"/>
  <c r="J29" i="23"/>
  <c r="C60" i="23"/>
  <c r="G59" i="23"/>
  <c r="C58" i="21"/>
  <c r="F57" i="21"/>
  <c r="J29" i="21"/>
  <c r="H30" i="21" s="1"/>
  <c r="I30" i="21" s="1"/>
  <c r="K56" i="21"/>
  <c r="L56" i="21"/>
  <c r="T42" i="19"/>
  <c r="R43" i="19" s="1"/>
  <c r="S43" i="19" s="1"/>
  <c r="Q41" i="19"/>
  <c r="F53" i="19"/>
  <c r="K53" i="19" s="1"/>
  <c r="C54" i="19"/>
  <c r="P54" i="19" s="1"/>
  <c r="U54" i="19" s="1"/>
  <c r="H40" i="19"/>
  <c r="M40" i="19" s="1"/>
  <c r="F52" i="18"/>
  <c r="K52" i="18" s="1"/>
  <c r="C53" i="18"/>
  <c r="J40" i="18"/>
  <c r="H41" i="18" s="1"/>
  <c r="M41" i="18" s="1"/>
  <c r="L26" i="17"/>
  <c r="J27" i="17" s="1"/>
  <c r="L26" i="16"/>
  <c r="J27" i="16" s="1"/>
  <c r="C52" i="10"/>
  <c r="F52" i="10" s="1"/>
  <c r="Q54" i="25" l="1"/>
  <c r="P32" i="24"/>
  <c r="M32" i="24" s="1"/>
  <c r="K32" i="24" s="1"/>
  <c r="I31" i="24"/>
  <c r="N62" i="24"/>
  <c r="C64" i="24"/>
  <c r="H63" i="24"/>
  <c r="K29" i="23"/>
  <c r="I30" i="23" s="1"/>
  <c r="G60" i="23"/>
  <c r="C61" i="23"/>
  <c r="O30" i="21"/>
  <c r="G29" i="21"/>
  <c r="J30" i="21"/>
  <c r="F58" i="21"/>
  <c r="C59" i="21"/>
  <c r="D58" i="21"/>
  <c r="K57" i="21"/>
  <c r="L57" i="21"/>
  <c r="T43" i="19"/>
  <c r="R44" i="19" s="1"/>
  <c r="S44" i="19" s="1"/>
  <c r="Q42" i="19"/>
  <c r="G39" i="19"/>
  <c r="I40" i="19"/>
  <c r="F54" i="19"/>
  <c r="K54" i="19" s="1"/>
  <c r="C55" i="19"/>
  <c r="P55" i="19" s="1"/>
  <c r="U55" i="19" s="1"/>
  <c r="G40" i="18"/>
  <c r="I41" i="18"/>
  <c r="F53" i="18"/>
  <c r="K53" i="18" s="1"/>
  <c r="C54" i="18"/>
  <c r="I26" i="17"/>
  <c r="K27" i="17"/>
  <c r="I26" i="16"/>
  <c r="K27" i="16"/>
  <c r="C53" i="10"/>
  <c r="F53" i="10" s="1"/>
  <c r="Q55" i="25" l="1"/>
  <c r="H64" i="24"/>
  <c r="C65" i="24"/>
  <c r="L32" i="24"/>
  <c r="J33" i="24" s="1"/>
  <c r="N63" i="24"/>
  <c r="O30" i="23"/>
  <c r="H29" i="23"/>
  <c r="C62" i="23"/>
  <c r="G61" i="23"/>
  <c r="C60" i="21"/>
  <c r="F59" i="21"/>
  <c r="H31" i="21"/>
  <c r="I31" i="21" s="1"/>
  <c r="L58" i="21"/>
  <c r="K58" i="21"/>
  <c r="T44" i="19"/>
  <c r="R45" i="19" s="1"/>
  <c r="S45" i="19" s="1"/>
  <c r="Q43" i="19"/>
  <c r="J40" i="19"/>
  <c r="H41" i="19" s="1"/>
  <c r="M41" i="19" s="1"/>
  <c r="F55" i="19"/>
  <c r="K55" i="19" s="1"/>
  <c r="C56" i="19"/>
  <c r="P56" i="19" s="1"/>
  <c r="U56" i="19" s="1"/>
  <c r="F54" i="18"/>
  <c r="K54" i="18" s="1"/>
  <c r="C55" i="18"/>
  <c r="J41" i="18"/>
  <c r="H42" i="18" s="1"/>
  <c r="M42" i="18" s="1"/>
  <c r="L27" i="17"/>
  <c r="J28" i="17" s="1"/>
  <c r="L27" i="16"/>
  <c r="J28" i="16" s="1"/>
  <c r="C54" i="10"/>
  <c r="F54" i="10" s="1"/>
  <c r="Q56" i="25" l="1"/>
  <c r="P33" i="24"/>
  <c r="M33" i="24" s="1"/>
  <c r="K33" i="24" s="1"/>
  <c r="I32" i="24"/>
  <c r="C66" i="24"/>
  <c r="H65" i="24"/>
  <c r="N64" i="24"/>
  <c r="J30" i="23"/>
  <c r="C63" i="23"/>
  <c r="G62" i="23"/>
  <c r="K59" i="21"/>
  <c r="L59" i="21"/>
  <c r="F60" i="21"/>
  <c r="C61" i="21"/>
  <c r="O31" i="21"/>
  <c r="G30" i="21"/>
  <c r="J31" i="21"/>
  <c r="T45" i="19"/>
  <c r="R46" i="19" s="1"/>
  <c r="V46" i="19" s="1"/>
  <c r="Q44" i="19"/>
  <c r="G40" i="19"/>
  <c r="I41" i="19"/>
  <c r="F56" i="19"/>
  <c r="K56" i="19" s="1"/>
  <c r="C57" i="19"/>
  <c r="P57" i="19" s="1"/>
  <c r="U57" i="19" s="1"/>
  <c r="G41" i="18"/>
  <c r="I42" i="18"/>
  <c r="F55" i="18"/>
  <c r="K55" i="18" s="1"/>
  <c r="C56" i="18"/>
  <c r="I27" i="17"/>
  <c r="K28" i="17"/>
  <c r="I27" i="16"/>
  <c r="K28" i="16"/>
  <c r="C55" i="10"/>
  <c r="F55" i="10" s="1"/>
  <c r="Q57" i="25" l="1"/>
  <c r="N65" i="24"/>
  <c r="H66" i="24"/>
  <c r="C67" i="24"/>
  <c r="L33" i="24"/>
  <c r="J34" i="24" s="1"/>
  <c r="K30" i="23"/>
  <c r="I31" i="23" s="1"/>
  <c r="C64" i="23"/>
  <c r="G63" i="23"/>
  <c r="K60" i="21"/>
  <c r="L60" i="21"/>
  <c r="H32" i="21"/>
  <c r="I32" i="21" s="1"/>
  <c r="F61" i="21"/>
  <c r="C62" i="21"/>
  <c r="S46" i="19"/>
  <c r="T46" i="19" s="1"/>
  <c r="R47" i="19" s="1"/>
  <c r="Q45" i="19"/>
  <c r="J41" i="19"/>
  <c r="H42" i="19" s="1"/>
  <c r="M42" i="19" s="1"/>
  <c r="F57" i="19"/>
  <c r="K57" i="19" s="1"/>
  <c r="C58" i="19"/>
  <c r="P58" i="19" s="1"/>
  <c r="U58" i="19" s="1"/>
  <c r="J42" i="18"/>
  <c r="H43" i="18" s="1"/>
  <c r="M43" i="18" s="1"/>
  <c r="F56" i="18"/>
  <c r="K56" i="18" s="1"/>
  <c r="C57" i="18"/>
  <c r="L28" i="17"/>
  <c r="J29" i="17" s="1"/>
  <c r="L28" i="16"/>
  <c r="J29" i="16" s="1"/>
  <c r="C56" i="10"/>
  <c r="F56" i="10" s="1"/>
  <c r="Q58" i="25" l="1"/>
  <c r="I33" i="24"/>
  <c r="P34" i="24"/>
  <c r="O34" i="24"/>
  <c r="K34" i="24"/>
  <c r="L34" i="24" s="1"/>
  <c r="C68" i="24"/>
  <c r="H67" i="24"/>
  <c r="N66" i="24"/>
  <c r="O31" i="23"/>
  <c r="L31" i="23" s="1"/>
  <c r="H30" i="23"/>
  <c r="C65" i="23"/>
  <c r="G64" i="23"/>
  <c r="O32" i="21"/>
  <c r="G31" i="21"/>
  <c r="J32" i="21"/>
  <c r="F62" i="21"/>
  <c r="C63" i="21"/>
  <c r="L61" i="21"/>
  <c r="K61" i="21"/>
  <c r="G41" i="19"/>
  <c r="I42" i="19"/>
  <c r="D58" i="19"/>
  <c r="C59" i="19"/>
  <c r="P59" i="19" s="1"/>
  <c r="U59" i="19" s="1"/>
  <c r="F58" i="19"/>
  <c r="K58" i="19" s="1"/>
  <c r="G42" i="18"/>
  <c r="I43" i="18"/>
  <c r="F57" i="18"/>
  <c r="K57" i="18" s="1"/>
  <c r="C58" i="18"/>
  <c r="I28" i="17"/>
  <c r="K29" i="17"/>
  <c r="K29" i="16"/>
  <c r="I28" i="16"/>
  <c r="C57" i="10"/>
  <c r="F57" i="10" s="1"/>
  <c r="Q59" i="25" l="1"/>
  <c r="N67" i="24"/>
  <c r="H68" i="24"/>
  <c r="C69" i="24"/>
  <c r="J35" i="24"/>
  <c r="J31" i="23"/>
  <c r="K31" i="23" s="1"/>
  <c r="I32" i="23" s="1"/>
  <c r="C66" i="23"/>
  <c r="G65" i="23"/>
  <c r="L62" i="21"/>
  <c r="K62" i="21"/>
  <c r="H33" i="21"/>
  <c r="I33" i="21" s="1"/>
  <c r="F63" i="21"/>
  <c r="C64" i="21"/>
  <c r="J42" i="19"/>
  <c r="H43" i="19" s="1"/>
  <c r="M43" i="19" s="1"/>
  <c r="F59" i="19"/>
  <c r="K59" i="19" s="1"/>
  <c r="C60" i="19"/>
  <c r="P60" i="19" s="1"/>
  <c r="U60" i="19" s="1"/>
  <c r="J43" i="18"/>
  <c r="H44" i="18" s="1"/>
  <c r="M44" i="18" s="1"/>
  <c r="C59" i="18"/>
  <c r="F58" i="18"/>
  <c r="K58" i="18" s="1"/>
  <c r="D58" i="18"/>
  <c r="L29" i="17"/>
  <c r="J30" i="17" s="1"/>
  <c r="L29" i="16"/>
  <c r="J30" i="16" s="1"/>
  <c r="C58" i="10"/>
  <c r="F58" i="10" s="1"/>
  <c r="Q60" i="25" l="1"/>
  <c r="P35" i="24"/>
  <c r="M35" i="24" s="1"/>
  <c r="K35" i="24" s="1"/>
  <c r="L35" i="24" s="1"/>
  <c r="I34" i="24"/>
  <c r="C70" i="24"/>
  <c r="H69" i="24"/>
  <c r="N68" i="24"/>
  <c r="O32" i="23"/>
  <c r="L32" i="23" s="1"/>
  <c r="H31" i="23"/>
  <c r="C67" i="23"/>
  <c r="G66" i="23"/>
  <c r="F64" i="21"/>
  <c r="C65" i="21"/>
  <c r="O33" i="21"/>
  <c r="G32" i="21"/>
  <c r="L63" i="21"/>
  <c r="K63" i="21"/>
  <c r="G42" i="19"/>
  <c r="I43" i="19"/>
  <c r="C61" i="19"/>
  <c r="P61" i="19" s="1"/>
  <c r="U61" i="19" s="1"/>
  <c r="F60" i="19"/>
  <c r="K60" i="19" s="1"/>
  <c r="G43" i="18"/>
  <c r="I44" i="18"/>
  <c r="C60" i="18"/>
  <c r="F59" i="18"/>
  <c r="K59" i="18" s="1"/>
  <c r="I29" i="17"/>
  <c r="K30" i="17"/>
  <c r="K30" i="16"/>
  <c r="L30" i="16" s="1"/>
  <c r="I29" i="16"/>
  <c r="C59" i="10"/>
  <c r="F59" i="10" s="1"/>
  <c r="D58" i="10"/>
  <c r="Q61" i="25" l="1"/>
  <c r="D70" i="24"/>
  <c r="C71" i="24"/>
  <c r="H70" i="24"/>
  <c r="N69" i="24"/>
  <c r="J36" i="24"/>
  <c r="J32" i="23"/>
  <c r="K32" i="23" s="1"/>
  <c r="I33" i="23" s="1"/>
  <c r="C68" i="23"/>
  <c r="G67" i="23"/>
  <c r="F65" i="21"/>
  <c r="C66" i="21"/>
  <c r="J33" i="21"/>
  <c r="H34" i="21" s="1"/>
  <c r="I34" i="21" s="1"/>
  <c r="L64" i="21"/>
  <c r="K64" i="21"/>
  <c r="J43" i="19"/>
  <c r="H44" i="19" s="1"/>
  <c r="M44" i="19" s="1"/>
  <c r="F61" i="19"/>
  <c r="K61" i="19" s="1"/>
  <c r="C62" i="19"/>
  <c r="P62" i="19" s="1"/>
  <c r="U62" i="19" s="1"/>
  <c r="J44" i="18"/>
  <c r="H45" i="18" s="1"/>
  <c r="M45" i="18" s="1"/>
  <c r="C61" i="18"/>
  <c r="F60" i="18"/>
  <c r="K60" i="18" s="1"/>
  <c r="L30" i="17"/>
  <c r="J31" i="17" s="1"/>
  <c r="J31" i="16"/>
  <c r="C60" i="10"/>
  <c r="F60" i="10" s="1"/>
  <c r="Q62" i="25" l="1"/>
  <c r="N70" i="24"/>
  <c r="P36" i="24"/>
  <c r="I35" i="24"/>
  <c r="K36" i="24"/>
  <c r="H71" i="24"/>
  <c r="C72" i="24"/>
  <c r="O33" i="23"/>
  <c r="L33" i="23" s="1"/>
  <c r="H32" i="23"/>
  <c r="C69" i="23"/>
  <c r="G68" i="23"/>
  <c r="F66" i="21"/>
  <c r="C67" i="21"/>
  <c r="O34" i="21"/>
  <c r="N34" i="21"/>
  <c r="G33" i="21"/>
  <c r="J34" i="21"/>
  <c r="L65" i="21"/>
  <c r="K65" i="21"/>
  <c r="G43" i="19"/>
  <c r="I44" i="19"/>
  <c r="F62" i="19"/>
  <c r="K62" i="19" s="1"/>
  <c r="C63" i="19"/>
  <c r="P63" i="19" s="1"/>
  <c r="U63" i="19" s="1"/>
  <c r="G44" i="18"/>
  <c r="I45" i="18"/>
  <c r="C62" i="18"/>
  <c r="F61" i="18"/>
  <c r="K61" i="18" s="1"/>
  <c r="I30" i="17"/>
  <c r="K31" i="17"/>
  <c r="I30" i="16"/>
  <c r="K31" i="16"/>
  <c r="C61" i="10"/>
  <c r="F61" i="10" s="1"/>
  <c r="Q63" i="25" l="1"/>
  <c r="H72" i="24"/>
  <c r="C73" i="24"/>
  <c r="N71" i="24"/>
  <c r="L36" i="24"/>
  <c r="J37" i="24" s="1"/>
  <c r="J33" i="23"/>
  <c r="C70" i="23"/>
  <c r="G69" i="23"/>
  <c r="L66" i="21"/>
  <c r="K66" i="21"/>
  <c r="H35" i="21"/>
  <c r="I35" i="21" s="1"/>
  <c r="C68" i="21"/>
  <c r="F67" i="21"/>
  <c r="F63" i="19"/>
  <c r="K63" i="19" s="1"/>
  <c r="C64" i="19"/>
  <c r="P64" i="19" s="1"/>
  <c r="U64" i="19" s="1"/>
  <c r="J44" i="19"/>
  <c r="H45" i="19" s="1"/>
  <c r="M45" i="19" s="1"/>
  <c r="J45" i="18"/>
  <c r="H46" i="18" s="1"/>
  <c r="M46" i="18" s="1"/>
  <c r="F62" i="18"/>
  <c r="K62" i="18" s="1"/>
  <c r="C63" i="18"/>
  <c r="L31" i="17"/>
  <c r="J32" i="17" s="1"/>
  <c r="L31" i="16"/>
  <c r="J32" i="16" s="1"/>
  <c r="C62" i="10"/>
  <c r="F62" i="10" s="1"/>
  <c r="Q64" i="25" l="1"/>
  <c r="P37" i="24"/>
  <c r="M37" i="24" s="1"/>
  <c r="K37" i="24" s="1"/>
  <c r="L37" i="24" s="1"/>
  <c r="I36" i="24"/>
  <c r="H73" i="24"/>
  <c r="C74" i="24"/>
  <c r="N72" i="24"/>
  <c r="K33" i="23"/>
  <c r="I34" i="23" s="1"/>
  <c r="C71" i="23"/>
  <c r="G70" i="23"/>
  <c r="D70" i="23"/>
  <c r="C69" i="21"/>
  <c r="F68" i="21"/>
  <c r="O35" i="21"/>
  <c r="G34" i="21"/>
  <c r="J35" i="21"/>
  <c r="L67" i="21"/>
  <c r="K67" i="21"/>
  <c r="G44" i="19"/>
  <c r="I45" i="19"/>
  <c r="F64" i="19"/>
  <c r="K64" i="19" s="1"/>
  <c r="C65" i="19"/>
  <c r="P65" i="19" s="1"/>
  <c r="U65" i="19" s="1"/>
  <c r="C64" i="18"/>
  <c r="F63" i="18"/>
  <c r="K63" i="18" s="1"/>
  <c r="L46" i="18"/>
  <c r="G45" i="18"/>
  <c r="I46" i="18"/>
  <c r="I31" i="17"/>
  <c r="K32" i="17"/>
  <c r="I31" i="16"/>
  <c r="K32" i="16"/>
  <c r="C63" i="10"/>
  <c r="F63" i="10" s="1"/>
  <c r="Q65" i="25" l="1"/>
  <c r="H74" i="24"/>
  <c r="C75" i="24"/>
  <c r="N73" i="24"/>
  <c r="J38" i="24"/>
  <c r="H33" i="23"/>
  <c r="O34" i="23"/>
  <c r="N34" i="23"/>
  <c r="C72" i="23"/>
  <c r="G71" i="23"/>
  <c r="C70" i="21"/>
  <c r="F69" i="21"/>
  <c r="H36" i="21"/>
  <c r="I36" i="21" s="1"/>
  <c r="L68" i="21"/>
  <c r="K68" i="21"/>
  <c r="F65" i="19"/>
  <c r="K65" i="19" s="1"/>
  <c r="C66" i="19"/>
  <c r="P66" i="19" s="1"/>
  <c r="U66" i="19" s="1"/>
  <c r="J45" i="19"/>
  <c r="H46" i="19" s="1"/>
  <c r="M46" i="19" s="1"/>
  <c r="J46" i="18"/>
  <c r="H47" i="18" s="1"/>
  <c r="M47" i="18" s="1"/>
  <c r="F64" i="18"/>
  <c r="K64" i="18" s="1"/>
  <c r="C65" i="18"/>
  <c r="L32" i="17"/>
  <c r="J33" i="17" s="1"/>
  <c r="L32" i="16"/>
  <c r="J33" i="16" s="1"/>
  <c r="C64" i="10"/>
  <c r="F64" i="10" s="1"/>
  <c r="Q66" i="25" l="1"/>
  <c r="P38" i="24"/>
  <c r="M38" i="24" s="1"/>
  <c r="K38" i="24" s="1"/>
  <c r="I37" i="24"/>
  <c r="H75" i="24"/>
  <c r="C76" i="24"/>
  <c r="N74" i="24"/>
  <c r="J34" i="23"/>
  <c r="K34" i="23" s="1"/>
  <c r="I35" i="23" s="1"/>
  <c r="C73" i="23"/>
  <c r="G72" i="23"/>
  <c r="K69" i="21"/>
  <c r="L69" i="21"/>
  <c r="O36" i="21"/>
  <c r="G35" i="21"/>
  <c r="J36" i="21"/>
  <c r="C71" i="21"/>
  <c r="F70" i="21"/>
  <c r="D70" i="21"/>
  <c r="L46" i="19"/>
  <c r="G45" i="19"/>
  <c r="I46" i="19"/>
  <c r="J46" i="19" s="1"/>
  <c r="F66" i="19"/>
  <c r="K66" i="19" s="1"/>
  <c r="C67" i="19"/>
  <c r="P67" i="19" s="1"/>
  <c r="U67" i="19" s="1"/>
  <c r="C66" i="18"/>
  <c r="F65" i="18"/>
  <c r="K65" i="18" s="1"/>
  <c r="G46" i="18"/>
  <c r="I47" i="18"/>
  <c r="I32" i="17"/>
  <c r="K33" i="17"/>
  <c r="K33" i="16"/>
  <c r="I32" i="16"/>
  <c r="C65" i="10"/>
  <c r="F65" i="10" s="1"/>
  <c r="Q67" i="25" l="1"/>
  <c r="H76" i="24"/>
  <c r="C77" i="24"/>
  <c r="N75" i="24"/>
  <c r="L38" i="24"/>
  <c r="J39" i="24" s="1"/>
  <c r="O35" i="23"/>
  <c r="L35" i="23" s="1"/>
  <c r="H34" i="23"/>
  <c r="C74" i="23"/>
  <c r="G73" i="23"/>
  <c r="H37" i="21"/>
  <c r="I37" i="21" s="1"/>
  <c r="L70" i="21"/>
  <c r="K70" i="21"/>
  <c r="C72" i="21"/>
  <c r="F71" i="21"/>
  <c r="Q46" i="19"/>
  <c r="F67" i="19"/>
  <c r="K67" i="19" s="1"/>
  <c r="C68" i="19"/>
  <c r="P68" i="19" s="1"/>
  <c r="U68" i="19" s="1"/>
  <c r="H47" i="19"/>
  <c r="M47" i="19" s="1"/>
  <c r="J47" i="18"/>
  <c r="H48" i="18" s="1"/>
  <c r="M48" i="18" s="1"/>
  <c r="F66" i="18"/>
  <c r="K66" i="18" s="1"/>
  <c r="C67" i="18"/>
  <c r="L33" i="17"/>
  <c r="J34" i="17" s="1"/>
  <c r="L33" i="16"/>
  <c r="J34" i="16" s="1"/>
  <c r="C66" i="10"/>
  <c r="F66" i="10" s="1"/>
  <c r="Q68" i="25" l="1"/>
  <c r="P39" i="24"/>
  <c r="M39" i="24" s="1"/>
  <c r="K39" i="24" s="1"/>
  <c r="L39" i="24" s="1"/>
  <c r="I38" i="24"/>
  <c r="H77" i="24"/>
  <c r="C78" i="24"/>
  <c r="N76" i="24"/>
  <c r="J35" i="23"/>
  <c r="K35" i="23" s="1"/>
  <c r="I36" i="23" s="1"/>
  <c r="C75" i="23"/>
  <c r="G74" i="23"/>
  <c r="C73" i="21"/>
  <c r="F72" i="21"/>
  <c r="O37" i="21"/>
  <c r="G36" i="21"/>
  <c r="J37" i="21"/>
  <c r="L71" i="21"/>
  <c r="K71" i="21"/>
  <c r="S47" i="19"/>
  <c r="F68" i="19"/>
  <c r="K68" i="19" s="1"/>
  <c r="C69" i="19"/>
  <c r="P69" i="19" s="1"/>
  <c r="U69" i="19" s="1"/>
  <c r="G46" i="19"/>
  <c r="I47" i="19"/>
  <c r="J47" i="19" s="1"/>
  <c r="G47" i="18"/>
  <c r="I48" i="18"/>
  <c r="C68" i="18"/>
  <c r="F67" i="18"/>
  <c r="K67" i="18" s="1"/>
  <c r="I33" i="17"/>
  <c r="M34" i="17"/>
  <c r="K34" i="17"/>
  <c r="M34" i="16"/>
  <c r="K34" i="16"/>
  <c r="L34" i="16" s="1"/>
  <c r="I33" i="16"/>
  <c r="C67" i="10"/>
  <c r="F67" i="10" s="1"/>
  <c r="Q69" i="25" l="1"/>
  <c r="J40" i="24"/>
  <c r="C79" i="24"/>
  <c r="H78" i="24"/>
  <c r="N77" i="24"/>
  <c r="O36" i="23"/>
  <c r="L36" i="23" s="1"/>
  <c r="H35" i="23"/>
  <c r="C76" i="23"/>
  <c r="G75" i="23"/>
  <c r="H38" i="21"/>
  <c r="I38" i="21" s="1"/>
  <c r="K72" i="21"/>
  <c r="L72" i="21"/>
  <c r="C74" i="21"/>
  <c r="F73" i="21"/>
  <c r="T47" i="19"/>
  <c r="R48" i="19" s="1"/>
  <c r="S48" i="19" s="1"/>
  <c r="F69" i="19"/>
  <c r="K69" i="19" s="1"/>
  <c r="C70" i="19"/>
  <c r="P70" i="19" s="1"/>
  <c r="U70" i="19" s="1"/>
  <c r="H48" i="19"/>
  <c r="M48" i="19" s="1"/>
  <c r="J48" i="18"/>
  <c r="H49" i="18" s="1"/>
  <c r="M49" i="18" s="1"/>
  <c r="F68" i="18"/>
  <c r="K68" i="18" s="1"/>
  <c r="C69" i="18"/>
  <c r="L34" i="17"/>
  <c r="J35" i="17" s="1"/>
  <c r="J35" i="16"/>
  <c r="C68" i="10"/>
  <c r="F68" i="10" s="1"/>
  <c r="Q70" i="25" l="1"/>
  <c r="P40" i="24"/>
  <c r="I39" i="24"/>
  <c r="N78" i="24"/>
  <c r="C80" i="24"/>
  <c r="H79" i="24"/>
  <c r="J36" i="23"/>
  <c r="C77" i="23"/>
  <c r="G76" i="23"/>
  <c r="L73" i="21"/>
  <c r="K73" i="21"/>
  <c r="O38" i="21"/>
  <c r="G37" i="21"/>
  <c r="J38" i="21"/>
  <c r="C75" i="21"/>
  <c r="F74" i="21"/>
  <c r="T48" i="19"/>
  <c r="R49" i="19" s="1"/>
  <c r="S49" i="19" s="1"/>
  <c r="Q47" i="19"/>
  <c r="G47" i="19"/>
  <c r="I48" i="19"/>
  <c r="J48" i="19" s="1"/>
  <c r="C71" i="19"/>
  <c r="P71" i="19" s="1"/>
  <c r="U71" i="19" s="1"/>
  <c r="F70" i="19"/>
  <c r="K70" i="19" s="1"/>
  <c r="D70" i="19"/>
  <c r="C70" i="18"/>
  <c r="F69" i="18"/>
  <c r="K69" i="18" s="1"/>
  <c r="G48" i="18"/>
  <c r="I49" i="18"/>
  <c r="I34" i="17"/>
  <c r="K35" i="17"/>
  <c r="I34" i="16"/>
  <c r="K35" i="16"/>
  <c r="C69" i="10"/>
  <c r="F69" i="10" s="1"/>
  <c r="Q71" i="25" l="1"/>
  <c r="M40" i="24"/>
  <c r="K40" i="24" s="1"/>
  <c r="L40" i="24" s="1"/>
  <c r="J41" i="24" s="1"/>
  <c r="C81" i="24"/>
  <c r="H80" i="24"/>
  <c r="N79" i="24"/>
  <c r="K36" i="23"/>
  <c r="I37" i="23" s="1"/>
  <c r="C78" i="23"/>
  <c r="G77" i="23"/>
  <c r="H39" i="21"/>
  <c r="I39" i="21" s="1"/>
  <c r="K74" i="21"/>
  <c r="L74" i="21"/>
  <c r="C76" i="21"/>
  <c r="F75" i="21"/>
  <c r="T49" i="19"/>
  <c r="R50" i="19" s="1"/>
  <c r="S50" i="19" s="1"/>
  <c r="Q48" i="19"/>
  <c r="C72" i="19"/>
  <c r="P72" i="19" s="1"/>
  <c r="U72" i="19" s="1"/>
  <c r="F71" i="19"/>
  <c r="K71" i="19" s="1"/>
  <c r="H49" i="19"/>
  <c r="M49" i="19" s="1"/>
  <c r="J49" i="18"/>
  <c r="H50" i="18" s="1"/>
  <c r="M50" i="18" s="1"/>
  <c r="D70" i="18"/>
  <c r="C71" i="18"/>
  <c r="F70" i="18"/>
  <c r="K70" i="18" s="1"/>
  <c r="L35" i="17"/>
  <c r="J36" i="17" s="1"/>
  <c r="L35" i="16"/>
  <c r="J36" i="16" s="1"/>
  <c r="C70" i="10"/>
  <c r="F70" i="10" s="1"/>
  <c r="Q72" i="25" l="1"/>
  <c r="P41" i="24"/>
  <c r="M41" i="24" s="1"/>
  <c r="K41" i="24" s="1"/>
  <c r="I40" i="24"/>
  <c r="N80" i="24"/>
  <c r="C82" i="24"/>
  <c r="H81" i="24"/>
  <c r="O37" i="23"/>
  <c r="L37" i="23" s="1"/>
  <c r="H36" i="23"/>
  <c r="C79" i="23"/>
  <c r="G78" i="23"/>
  <c r="L75" i="21"/>
  <c r="K75" i="21"/>
  <c r="C77" i="21"/>
  <c r="F76" i="21"/>
  <c r="O39" i="21"/>
  <c r="G38" i="21"/>
  <c r="J39" i="21"/>
  <c r="T50" i="19"/>
  <c r="R51" i="19" s="1"/>
  <c r="S51" i="19" s="1"/>
  <c r="Q49" i="19"/>
  <c r="G48" i="19"/>
  <c r="I49" i="19"/>
  <c r="J49" i="19" s="1"/>
  <c r="C73" i="19"/>
  <c r="P73" i="19" s="1"/>
  <c r="U73" i="19" s="1"/>
  <c r="F72" i="19"/>
  <c r="K72" i="19" s="1"/>
  <c r="G49" i="18"/>
  <c r="I50" i="18"/>
  <c r="C72" i="18"/>
  <c r="F71" i="18"/>
  <c r="K71" i="18" s="1"/>
  <c r="I35" i="17"/>
  <c r="K36" i="17"/>
  <c r="K36" i="16"/>
  <c r="I35" i="16"/>
  <c r="C71" i="10"/>
  <c r="F71" i="10" s="1"/>
  <c r="D70" i="10"/>
  <c r="Q73" i="25" l="1"/>
  <c r="N81" i="24"/>
  <c r="H82" i="24"/>
  <c r="C83" i="24"/>
  <c r="D82" i="24"/>
  <c r="L41" i="24"/>
  <c r="J42" i="24" s="1"/>
  <c r="J37" i="23"/>
  <c r="K37" i="23" s="1"/>
  <c r="I38" i="23" s="1"/>
  <c r="C80" i="23"/>
  <c r="G79" i="23"/>
  <c r="C78" i="21"/>
  <c r="F77" i="21"/>
  <c r="H40" i="21"/>
  <c r="I40" i="21" s="1"/>
  <c r="K76" i="21"/>
  <c r="L76" i="21"/>
  <c r="T51" i="19"/>
  <c r="R52" i="19" s="1"/>
  <c r="S52" i="19" s="1"/>
  <c r="Q50" i="19"/>
  <c r="C74" i="19"/>
  <c r="P74" i="19" s="1"/>
  <c r="U74" i="19" s="1"/>
  <c r="F73" i="19"/>
  <c r="K73" i="19" s="1"/>
  <c r="H50" i="19"/>
  <c r="M50" i="19" s="1"/>
  <c r="C73" i="18"/>
  <c r="F72" i="18"/>
  <c r="K72" i="18" s="1"/>
  <c r="J50" i="18"/>
  <c r="H51" i="18" s="1"/>
  <c r="M51" i="18" s="1"/>
  <c r="L36" i="17"/>
  <c r="J37" i="17" s="1"/>
  <c r="L36" i="16"/>
  <c r="J37" i="16" s="1"/>
  <c r="C72" i="10"/>
  <c r="F72" i="10" s="1"/>
  <c r="Q74" i="25" l="1"/>
  <c r="P42" i="24"/>
  <c r="I41" i="24"/>
  <c r="C84" i="24"/>
  <c r="H83" i="24"/>
  <c r="N82" i="24"/>
  <c r="O38" i="23"/>
  <c r="L38" i="23" s="1"/>
  <c r="H37" i="23"/>
  <c r="C81" i="23"/>
  <c r="G80" i="23"/>
  <c r="O40" i="21"/>
  <c r="G39" i="21"/>
  <c r="L77" i="21"/>
  <c r="K77" i="21"/>
  <c r="C79" i="21"/>
  <c r="F78" i="21"/>
  <c r="T52" i="19"/>
  <c r="R53" i="19" s="1"/>
  <c r="S53" i="19" s="1"/>
  <c r="Q51" i="19"/>
  <c r="C75" i="19"/>
  <c r="P75" i="19" s="1"/>
  <c r="U75" i="19" s="1"/>
  <c r="F74" i="19"/>
  <c r="K74" i="19" s="1"/>
  <c r="G49" i="19"/>
  <c r="I50" i="19"/>
  <c r="G50" i="18"/>
  <c r="I51" i="18"/>
  <c r="C74" i="18"/>
  <c r="F73" i="18"/>
  <c r="K73" i="18" s="1"/>
  <c r="I36" i="17"/>
  <c r="K37" i="17"/>
  <c r="K37" i="16"/>
  <c r="L37" i="16" s="1"/>
  <c r="I36" i="16"/>
  <c r="C73" i="10"/>
  <c r="F73" i="10" s="1"/>
  <c r="Q75" i="25" l="1"/>
  <c r="M42" i="24"/>
  <c r="K42" i="24" s="1"/>
  <c r="C85" i="24"/>
  <c r="H84" i="24"/>
  <c r="N83" i="24"/>
  <c r="J38" i="23"/>
  <c r="K38" i="23" s="1"/>
  <c r="I39" i="23" s="1"/>
  <c r="C82" i="23"/>
  <c r="G81" i="23"/>
  <c r="F79" i="21"/>
  <c r="C80" i="21"/>
  <c r="J40" i="21"/>
  <c r="H41" i="21" s="1"/>
  <c r="I41" i="21" s="1"/>
  <c r="K78" i="21"/>
  <c r="L78" i="21"/>
  <c r="T53" i="19"/>
  <c r="R54" i="19" s="1"/>
  <c r="S54" i="19" s="1"/>
  <c r="Q52" i="19"/>
  <c r="C76" i="19"/>
  <c r="P76" i="19" s="1"/>
  <c r="U76" i="19" s="1"/>
  <c r="F75" i="19"/>
  <c r="K75" i="19" s="1"/>
  <c r="J50" i="19"/>
  <c r="H51" i="19" s="1"/>
  <c r="M51" i="19" s="1"/>
  <c r="J51" i="18"/>
  <c r="H52" i="18" s="1"/>
  <c r="M52" i="18" s="1"/>
  <c r="C75" i="18"/>
  <c r="F74" i="18"/>
  <c r="K74" i="18" s="1"/>
  <c r="L37" i="17"/>
  <c r="J38" i="17" s="1"/>
  <c r="J38" i="16"/>
  <c r="C74" i="10"/>
  <c r="F74" i="10" s="1"/>
  <c r="Q76" i="25" l="1"/>
  <c r="L42" i="24"/>
  <c r="J43" i="24" s="1"/>
  <c r="N84" i="24"/>
  <c r="C86" i="24"/>
  <c r="H85" i="24"/>
  <c r="O39" i="23"/>
  <c r="L39" i="23" s="1"/>
  <c r="H38" i="23"/>
  <c r="D82" i="23"/>
  <c r="C83" i="23"/>
  <c r="G82" i="23"/>
  <c r="L79" i="21"/>
  <c r="K79" i="21"/>
  <c r="O41" i="21"/>
  <c r="G40" i="21"/>
  <c r="J41" i="21"/>
  <c r="C81" i="21"/>
  <c r="F80" i="21"/>
  <c r="T54" i="19"/>
  <c r="R55" i="19" s="1"/>
  <c r="S55" i="19" s="1"/>
  <c r="Q53" i="19"/>
  <c r="G50" i="19"/>
  <c r="I51" i="19"/>
  <c r="C77" i="19"/>
  <c r="P77" i="19" s="1"/>
  <c r="U77" i="19" s="1"/>
  <c r="F76" i="19"/>
  <c r="K76" i="19" s="1"/>
  <c r="G51" i="18"/>
  <c r="I52" i="18"/>
  <c r="C76" i="18"/>
  <c r="F75" i="18"/>
  <c r="K75" i="18" s="1"/>
  <c r="I37" i="17"/>
  <c r="K38" i="17"/>
  <c r="L38" i="17" s="1"/>
  <c r="I37" i="16"/>
  <c r="K38" i="16"/>
  <c r="L38" i="16" s="1"/>
  <c r="C75" i="10"/>
  <c r="F75" i="10" s="1"/>
  <c r="Q77" i="25" l="1"/>
  <c r="I42" i="24"/>
  <c r="P43" i="24"/>
  <c r="N85" i="24"/>
  <c r="C87" i="24"/>
  <c r="H86" i="24"/>
  <c r="J39" i="23"/>
  <c r="G83" i="23"/>
  <c r="C84" i="23"/>
  <c r="C82" i="21"/>
  <c r="F81" i="21"/>
  <c r="H42" i="21"/>
  <c r="I42" i="21" s="1"/>
  <c r="K80" i="21"/>
  <c r="L80" i="21"/>
  <c r="T55" i="19"/>
  <c r="R56" i="19" s="1"/>
  <c r="S56" i="19" s="1"/>
  <c r="Q54" i="19"/>
  <c r="C78" i="19"/>
  <c r="P78" i="19" s="1"/>
  <c r="U78" i="19" s="1"/>
  <c r="F77" i="19"/>
  <c r="K77" i="19" s="1"/>
  <c r="J51" i="19"/>
  <c r="H52" i="19" s="1"/>
  <c r="M52" i="19" s="1"/>
  <c r="J52" i="18"/>
  <c r="H53" i="18" s="1"/>
  <c r="M53" i="18" s="1"/>
  <c r="C77" i="18"/>
  <c r="F76" i="18"/>
  <c r="K76" i="18" s="1"/>
  <c r="J39" i="17"/>
  <c r="J39" i="16"/>
  <c r="C76" i="10"/>
  <c r="F76" i="10" s="1"/>
  <c r="Q78" i="25" l="1"/>
  <c r="M43" i="24"/>
  <c r="K43" i="24" s="1"/>
  <c r="C88" i="24"/>
  <c r="H87" i="24"/>
  <c r="N86" i="24"/>
  <c r="K39" i="23"/>
  <c r="I40" i="23" s="1"/>
  <c r="C85" i="23"/>
  <c r="G84" i="23"/>
  <c r="O42" i="21"/>
  <c r="G41" i="21"/>
  <c r="L81" i="21"/>
  <c r="K81" i="21"/>
  <c r="F82" i="21"/>
  <c r="C83" i="21"/>
  <c r="D82" i="21"/>
  <c r="T56" i="19"/>
  <c r="R57" i="19" s="1"/>
  <c r="S57" i="19" s="1"/>
  <c r="Q55" i="19"/>
  <c r="G51" i="19"/>
  <c r="I52" i="19"/>
  <c r="C79" i="19"/>
  <c r="P79" i="19" s="1"/>
  <c r="U79" i="19" s="1"/>
  <c r="F78" i="19"/>
  <c r="K78" i="19" s="1"/>
  <c r="G52" i="18"/>
  <c r="I53" i="18"/>
  <c r="C78" i="18"/>
  <c r="F77" i="18"/>
  <c r="K77" i="18" s="1"/>
  <c r="I38" i="17"/>
  <c r="K39" i="17"/>
  <c r="I38" i="16"/>
  <c r="K39" i="16"/>
  <c r="C77" i="10"/>
  <c r="F77" i="10" s="1"/>
  <c r="Q79" i="25" l="1"/>
  <c r="L43" i="24"/>
  <c r="J44" i="24" s="1"/>
  <c r="C89" i="24"/>
  <c r="H88" i="24"/>
  <c r="N87" i="24"/>
  <c r="O40" i="23"/>
  <c r="L40" i="23" s="1"/>
  <c r="H39" i="23"/>
  <c r="G85" i="23"/>
  <c r="C86" i="23"/>
  <c r="L82" i="21"/>
  <c r="K82" i="21"/>
  <c r="J42" i="21"/>
  <c r="H43" i="21" s="1"/>
  <c r="I43" i="21" s="1"/>
  <c r="C84" i="21"/>
  <c r="F83" i="21"/>
  <c r="T57" i="19"/>
  <c r="R58" i="19" s="1"/>
  <c r="V58" i="19" s="1"/>
  <c r="Q56" i="19"/>
  <c r="C80" i="19"/>
  <c r="P80" i="19" s="1"/>
  <c r="U80" i="19" s="1"/>
  <c r="F79" i="19"/>
  <c r="K79" i="19" s="1"/>
  <c r="J52" i="19"/>
  <c r="H53" i="19" s="1"/>
  <c r="M53" i="19" s="1"/>
  <c r="J53" i="18"/>
  <c r="H54" i="18" s="1"/>
  <c r="M54" i="18" s="1"/>
  <c r="C79" i="18"/>
  <c r="F78" i="18"/>
  <c r="K78" i="18" s="1"/>
  <c r="L39" i="17"/>
  <c r="J40" i="17" s="1"/>
  <c r="L39" i="16"/>
  <c r="J40" i="16" s="1"/>
  <c r="C78" i="10"/>
  <c r="F78" i="10" s="1"/>
  <c r="Q80" i="25" l="1"/>
  <c r="P44" i="24"/>
  <c r="I43" i="24"/>
  <c r="K44" i="24"/>
  <c r="N88" i="24"/>
  <c r="C90" i="24"/>
  <c r="H89" i="24"/>
  <c r="J40" i="23"/>
  <c r="K40" i="23" s="1"/>
  <c r="I41" i="23" s="1"/>
  <c r="C87" i="23"/>
  <c r="G86" i="23"/>
  <c r="O43" i="21"/>
  <c r="G42" i="21"/>
  <c r="J43" i="21"/>
  <c r="K83" i="21"/>
  <c r="L83" i="21"/>
  <c r="C85" i="21"/>
  <c r="F84" i="21"/>
  <c r="S58" i="19"/>
  <c r="T58" i="19" s="1"/>
  <c r="R59" i="19" s="1"/>
  <c r="Q57" i="19"/>
  <c r="G52" i="19"/>
  <c r="I53" i="19"/>
  <c r="J53" i="19" s="1"/>
  <c r="C81" i="19"/>
  <c r="P81" i="19" s="1"/>
  <c r="U81" i="19" s="1"/>
  <c r="F80" i="19"/>
  <c r="K80" i="19" s="1"/>
  <c r="G53" i="18"/>
  <c r="I54" i="18"/>
  <c r="C80" i="18"/>
  <c r="F79" i="18"/>
  <c r="K79" i="18" s="1"/>
  <c r="I39" i="17"/>
  <c r="K40" i="17"/>
  <c r="K40" i="16"/>
  <c r="L40" i="16" s="1"/>
  <c r="I39" i="16"/>
  <c r="C79" i="10"/>
  <c r="F79" i="10" s="1"/>
  <c r="Q81" i="25" l="1"/>
  <c r="L44" i="24"/>
  <c r="J45" i="24" s="1"/>
  <c r="C91" i="24"/>
  <c r="H90" i="24"/>
  <c r="N89" i="24"/>
  <c r="H40" i="23"/>
  <c r="O41" i="23"/>
  <c r="L41" i="23" s="1"/>
  <c r="G87" i="23"/>
  <c r="C88" i="23"/>
  <c r="L84" i="21"/>
  <c r="K84" i="21"/>
  <c r="H44" i="21"/>
  <c r="I44" i="21" s="1"/>
  <c r="C86" i="21"/>
  <c r="F85" i="21"/>
  <c r="C82" i="19"/>
  <c r="P82" i="19" s="1"/>
  <c r="U82" i="19" s="1"/>
  <c r="F81" i="19"/>
  <c r="K81" i="19" s="1"/>
  <c r="H54" i="19"/>
  <c r="M54" i="19" s="1"/>
  <c r="J54" i="18"/>
  <c r="H55" i="18" s="1"/>
  <c r="M55" i="18" s="1"/>
  <c r="C81" i="18"/>
  <c r="F80" i="18"/>
  <c r="K80" i="18" s="1"/>
  <c r="L40" i="17"/>
  <c r="J41" i="17" s="1"/>
  <c r="J41" i="16"/>
  <c r="C80" i="10"/>
  <c r="F80" i="10" s="1"/>
  <c r="Q82" i="25" l="1"/>
  <c r="I44" i="24"/>
  <c r="P45" i="24"/>
  <c r="N90" i="24"/>
  <c r="C92" i="24"/>
  <c r="H91" i="24"/>
  <c r="J41" i="23"/>
  <c r="K41" i="23" s="1"/>
  <c r="I42" i="23" s="1"/>
  <c r="C89" i="23"/>
  <c r="G88" i="23"/>
  <c r="O44" i="21"/>
  <c r="G43" i="21"/>
  <c r="K85" i="21"/>
  <c r="L85" i="21"/>
  <c r="F86" i="21"/>
  <c r="C87" i="21"/>
  <c r="C83" i="19"/>
  <c r="P83" i="19" s="1"/>
  <c r="U83" i="19" s="1"/>
  <c r="F82" i="19"/>
  <c r="K82" i="19" s="1"/>
  <c r="D82" i="19"/>
  <c r="G53" i="19"/>
  <c r="I54" i="19"/>
  <c r="G54" i="18"/>
  <c r="I55" i="18"/>
  <c r="C82" i="18"/>
  <c r="F81" i="18"/>
  <c r="K81" i="18" s="1"/>
  <c r="I40" i="17"/>
  <c r="K41" i="17"/>
  <c r="L41" i="17" s="1"/>
  <c r="K41" i="16"/>
  <c r="I40" i="16"/>
  <c r="C81" i="10"/>
  <c r="F81" i="10" s="1"/>
  <c r="Q83" i="25" l="1"/>
  <c r="M45" i="24"/>
  <c r="K45" i="24" s="1"/>
  <c r="C93" i="24"/>
  <c r="H92" i="24"/>
  <c r="N91" i="24"/>
  <c r="O42" i="23"/>
  <c r="L42" i="23" s="1"/>
  <c r="H41" i="23"/>
  <c r="G89" i="23"/>
  <c r="C90" i="23"/>
  <c r="J44" i="21"/>
  <c r="H45" i="21" s="1"/>
  <c r="I45" i="21" s="1"/>
  <c r="C88" i="21"/>
  <c r="F87" i="21"/>
  <c r="K86" i="21"/>
  <c r="L86" i="21"/>
  <c r="F83" i="19"/>
  <c r="K83" i="19" s="1"/>
  <c r="C84" i="19"/>
  <c r="P84" i="19" s="1"/>
  <c r="U84" i="19" s="1"/>
  <c r="J54" i="19"/>
  <c r="H55" i="19" s="1"/>
  <c r="M55" i="19" s="1"/>
  <c r="J55" i="18"/>
  <c r="H56" i="18" s="1"/>
  <c r="M56" i="18" s="1"/>
  <c r="C83" i="18"/>
  <c r="F82" i="18"/>
  <c r="K82" i="18" s="1"/>
  <c r="D82" i="18"/>
  <c r="J42" i="17"/>
  <c r="L41" i="16"/>
  <c r="J42" i="16" s="1"/>
  <c r="C82" i="10"/>
  <c r="F82" i="10" s="1"/>
  <c r="Q84" i="25" l="1"/>
  <c r="L45" i="24"/>
  <c r="J46" i="24" s="1"/>
  <c r="N92" i="24"/>
  <c r="C94" i="24"/>
  <c r="H93" i="24"/>
  <c r="J42" i="23"/>
  <c r="K42" i="23" s="1"/>
  <c r="I43" i="23" s="1"/>
  <c r="C91" i="23"/>
  <c r="G90" i="23"/>
  <c r="O45" i="21"/>
  <c r="G44" i="21"/>
  <c r="J45" i="21"/>
  <c r="K87" i="21"/>
  <c r="L87" i="21"/>
  <c r="F88" i="21"/>
  <c r="C89" i="21"/>
  <c r="G54" i="19"/>
  <c r="I55" i="19"/>
  <c r="F84" i="19"/>
  <c r="K84" i="19" s="1"/>
  <c r="C85" i="19"/>
  <c r="P85" i="19" s="1"/>
  <c r="U85" i="19" s="1"/>
  <c r="F83" i="18"/>
  <c r="K83" i="18" s="1"/>
  <c r="C84" i="18"/>
  <c r="G55" i="18"/>
  <c r="I56" i="18"/>
  <c r="I41" i="17"/>
  <c r="K42" i="17"/>
  <c r="I41" i="16"/>
  <c r="K42" i="16"/>
  <c r="L42" i="16" s="1"/>
  <c r="D82" i="10"/>
  <c r="C83" i="10"/>
  <c r="F83" i="10" s="1"/>
  <c r="Q85" i="25" l="1"/>
  <c r="O46" i="24"/>
  <c r="I45" i="24"/>
  <c r="K46" i="24"/>
  <c r="P46" i="24"/>
  <c r="N93" i="24"/>
  <c r="C95" i="24"/>
  <c r="H94" i="24"/>
  <c r="D94" i="24"/>
  <c r="O43" i="23"/>
  <c r="L43" i="23" s="1"/>
  <c r="H42" i="23"/>
  <c r="G91" i="23"/>
  <c r="C92" i="23"/>
  <c r="C90" i="21"/>
  <c r="F89" i="21"/>
  <c r="L88" i="21"/>
  <c r="K88" i="21"/>
  <c r="H46" i="21"/>
  <c r="I46" i="21" s="1"/>
  <c r="F85" i="19"/>
  <c r="K85" i="19" s="1"/>
  <c r="C86" i="19"/>
  <c r="P86" i="19" s="1"/>
  <c r="U86" i="19" s="1"/>
  <c r="J55" i="19"/>
  <c r="H56" i="19" s="1"/>
  <c r="M56" i="19" s="1"/>
  <c r="F84" i="18"/>
  <c r="K84" i="18" s="1"/>
  <c r="C85" i="18"/>
  <c r="J56" i="18"/>
  <c r="H57" i="18" s="1"/>
  <c r="M57" i="18" s="1"/>
  <c r="L42" i="17"/>
  <c r="J43" i="17" s="1"/>
  <c r="J43" i="16"/>
  <c r="C84" i="10"/>
  <c r="F84" i="10" s="1"/>
  <c r="Q86" i="25" l="1"/>
  <c r="L46" i="24"/>
  <c r="J47" i="24" s="1"/>
  <c r="N94" i="24"/>
  <c r="C96" i="24"/>
  <c r="H95" i="24"/>
  <c r="J43" i="23"/>
  <c r="K43" i="23" s="1"/>
  <c r="I44" i="23" s="1"/>
  <c r="C93" i="23"/>
  <c r="G92" i="23"/>
  <c r="O46" i="21"/>
  <c r="N46" i="21"/>
  <c r="G45" i="21"/>
  <c r="J46" i="21"/>
  <c r="K89" i="21"/>
  <c r="L89" i="21"/>
  <c r="F90" i="21"/>
  <c r="C91" i="21"/>
  <c r="G55" i="19"/>
  <c r="I56" i="19"/>
  <c r="F86" i="19"/>
  <c r="K86" i="19" s="1"/>
  <c r="C87" i="19"/>
  <c r="P87" i="19" s="1"/>
  <c r="U87" i="19" s="1"/>
  <c r="G56" i="18"/>
  <c r="I57" i="18"/>
  <c r="F85" i="18"/>
  <c r="K85" i="18" s="1"/>
  <c r="C86" i="18"/>
  <c r="I42" i="17"/>
  <c r="K43" i="17"/>
  <c r="L43" i="17" s="1"/>
  <c r="I42" i="16"/>
  <c r="K43" i="16"/>
  <c r="C85" i="10"/>
  <c r="F85" i="10" s="1"/>
  <c r="Q87" i="25" l="1"/>
  <c r="K47" i="24"/>
  <c r="P47" i="24"/>
  <c r="I46" i="24"/>
  <c r="C97" i="24"/>
  <c r="H96" i="24"/>
  <c r="N95" i="24"/>
  <c r="O44" i="23"/>
  <c r="H43" i="23"/>
  <c r="G93" i="23"/>
  <c r="C94" i="23"/>
  <c r="L90" i="21"/>
  <c r="K90" i="21"/>
  <c r="C92" i="21"/>
  <c r="F91" i="21"/>
  <c r="H47" i="21"/>
  <c r="I47" i="21" s="1"/>
  <c r="F87" i="19"/>
  <c r="K87" i="19" s="1"/>
  <c r="C88" i="19"/>
  <c r="P88" i="19" s="1"/>
  <c r="U88" i="19" s="1"/>
  <c r="J56" i="19"/>
  <c r="H57" i="19" s="1"/>
  <c r="M57" i="19" s="1"/>
  <c r="J57" i="18"/>
  <c r="H58" i="18" s="1"/>
  <c r="M58" i="18" s="1"/>
  <c r="F86" i="18"/>
  <c r="K86" i="18" s="1"/>
  <c r="C87" i="18"/>
  <c r="J44" i="17"/>
  <c r="L43" i="16"/>
  <c r="J44" i="16" s="1"/>
  <c r="C86" i="10"/>
  <c r="F86" i="10" s="1"/>
  <c r="Q88" i="25" l="1"/>
  <c r="L47" i="24"/>
  <c r="J48" i="24" s="1"/>
  <c r="C98" i="24"/>
  <c r="H97" i="24"/>
  <c r="N96" i="24"/>
  <c r="J44" i="23"/>
  <c r="K44" i="23" s="1"/>
  <c r="I45" i="23" s="1"/>
  <c r="G94" i="23"/>
  <c r="D94" i="23"/>
  <c r="C95" i="23"/>
  <c r="O47" i="21"/>
  <c r="G46" i="21"/>
  <c r="C93" i="21"/>
  <c r="F92" i="21"/>
  <c r="K91" i="21"/>
  <c r="L91" i="21"/>
  <c r="G56" i="19"/>
  <c r="I57" i="19"/>
  <c r="C89" i="19"/>
  <c r="P89" i="19" s="1"/>
  <c r="U89" i="19" s="1"/>
  <c r="F88" i="19"/>
  <c r="K88" i="19" s="1"/>
  <c r="G57" i="18"/>
  <c r="L58" i="18"/>
  <c r="I58" i="18"/>
  <c r="F87" i="18"/>
  <c r="K87" i="18" s="1"/>
  <c r="C88" i="18"/>
  <c r="I43" i="17"/>
  <c r="K44" i="17"/>
  <c r="K44" i="16"/>
  <c r="L44" i="16" s="1"/>
  <c r="I43" i="16"/>
  <c r="C87" i="10"/>
  <c r="F87" i="10" s="1"/>
  <c r="Q89" i="25" l="1"/>
  <c r="P48" i="24"/>
  <c r="I47" i="24"/>
  <c r="K48" i="24"/>
  <c r="L48" i="24" s="1"/>
  <c r="J49" i="24" s="1"/>
  <c r="C99" i="24"/>
  <c r="H98" i="24"/>
  <c r="N97" i="24"/>
  <c r="H44" i="23"/>
  <c r="O45" i="23"/>
  <c r="L45" i="23" s="1"/>
  <c r="C96" i="23"/>
  <c r="G95" i="23"/>
  <c r="K92" i="21"/>
  <c r="L92" i="21"/>
  <c r="J47" i="21"/>
  <c r="H48" i="21" s="1"/>
  <c r="I48" i="21" s="1"/>
  <c r="C94" i="21"/>
  <c r="F93" i="21"/>
  <c r="F89" i="19"/>
  <c r="K89" i="19" s="1"/>
  <c r="C90" i="19"/>
  <c r="P90" i="19" s="1"/>
  <c r="U90" i="19" s="1"/>
  <c r="J57" i="19"/>
  <c r="H58" i="19" s="1"/>
  <c r="M58" i="19" s="1"/>
  <c r="F88" i="18"/>
  <c r="K88" i="18" s="1"/>
  <c r="C89" i="18"/>
  <c r="J58" i="18"/>
  <c r="H59" i="18" s="1"/>
  <c r="M59" i="18" s="1"/>
  <c r="L44" i="17"/>
  <c r="J45" i="17" s="1"/>
  <c r="J45" i="16"/>
  <c r="C88" i="10"/>
  <c r="F88" i="10" s="1"/>
  <c r="Q90" i="25" l="1"/>
  <c r="I48" i="24"/>
  <c r="K49" i="24"/>
  <c r="P49" i="24"/>
  <c r="N98" i="24"/>
  <c r="C100" i="24"/>
  <c r="H99" i="24"/>
  <c r="J45" i="23"/>
  <c r="K45" i="23" s="1"/>
  <c r="I46" i="23" s="1"/>
  <c r="C97" i="23"/>
  <c r="G96" i="23"/>
  <c r="O48" i="21"/>
  <c r="G47" i="21"/>
  <c r="K93" i="21"/>
  <c r="L93" i="21"/>
  <c r="F94" i="21"/>
  <c r="C95" i="21"/>
  <c r="D94" i="21"/>
  <c r="L58" i="19"/>
  <c r="G57" i="19"/>
  <c r="I58" i="19"/>
  <c r="J58" i="19" s="1"/>
  <c r="C91" i="19"/>
  <c r="P91" i="19" s="1"/>
  <c r="U91" i="19" s="1"/>
  <c r="F90" i="19"/>
  <c r="K90" i="19" s="1"/>
  <c r="G58" i="18"/>
  <c r="I59" i="18"/>
  <c r="F89" i="18"/>
  <c r="K89" i="18" s="1"/>
  <c r="C90" i="18"/>
  <c r="I44" i="17"/>
  <c r="K45" i="17"/>
  <c r="K45" i="16"/>
  <c r="I44" i="16"/>
  <c r="C89" i="10"/>
  <c r="F89" i="10" s="1"/>
  <c r="Q91" i="25" l="1"/>
  <c r="L49" i="24"/>
  <c r="J50" i="24" s="1"/>
  <c r="N99" i="24"/>
  <c r="C101" i="24"/>
  <c r="H100" i="24"/>
  <c r="N46" i="23"/>
  <c r="H45" i="23"/>
  <c r="O46" i="23"/>
  <c r="C98" i="23"/>
  <c r="G97" i="23"/>
  <c r="C96" i="21"/>
  <c r="F95" i="21"/>
  <c r="J48" i="21"/>
  <c r="H49" i="21" s="1"/>
  <c r="I49" i="21" s="1"/>
  <c r="L94" i="21"/>
  <c r="K94" i="21"/>
  <c r="Q58" i="19"/>
  <c r="H59" i="19"/>
  <c r="M59" i="19" s="1"/>
  <c r="F91" i="19"/>
  <c r="K91" i="19" s="1"/>
  <c r="C92" i="19"/>
  <c r="P92" i="19" s="1"/>
  <c r="U92" i="19" s="1"/>
  <c r="J59" i="18"/>
  <c r="H60" i="18" s="1"/>
  <c r="M60" i="18" s="1"/>
  <c r="F90" i="18"/>
  <c r="K90" i="18" s="1"/>
  <c r="C91" i="18"/>
  <c r="L45" i="17"/>
  <c r="J46" i="17" s="1"/>
  <c r="L45" i="16"/>
  <c r="J46" i="16" s="1"/>
  <c r="C90" i="10"/>
  <c r="F90" i="10" s="1"/>
  <c r="Q92" i="25" l="1"/>
  <c r="I49" i="24"/>
  <c r="P50" i="24"/>
  <c r="K50" i="24"/>
  <c r="N100" i="24"/>
  <c r="C102" i="24"/>
  <c r="H101" i="24"/>
  <c r="J46" i="23"/>
  <c r="G98" i="23"/>
  <c r="C99" i="23"/>
  <c r="O49" i="21"/>
  <c r="G48" i="21"/>
  <c r="C97" i="21"/>
  <c r="F96" i="21"/>
  <c r="L95" i="21"/>
  <c r="K95" i="21"/>
  <c r="S59" i="19"/>
  <c r="G58" i="19"/>
  <c r="I59" i="19"/>
  <c r="J59" i="19" s="1"/>
  <c r="C93" i="19"/>
  <c r="P93" i="19" s="1"/>
  <c r="U93" i="19" s="1"/>
  <c r="F92" i="19"/>
  <c r="K92" i="19" s="1"/>
  <c r="G59" i="18"/>
  <c r="I60" i="18"/>
  <c r="F91" i="18"/>
  <c r="K91" i="18" s="1"/>
  <c r="C92" i="18"/>
  <c r="I45" i="17"/>
  <c r="M46" i="17"/>
  <c r="K46" i="17"/>
  <c r="M46" i="16"/>
  <c r="I45" i="16"/>
  <c r="K46" i="16"/>
  <c r="C91" i="10"/>
  <c r="F91" i="10" s="1"/>
  <c r="Q93" i="25" l="1"/>
  <c r="L50" i="24"/>
  <c r="J51" i="24" s="1"/>
  <c r="H102" i="24"/>
  <c r="C103" i="24"/>
  <c r="N101" i="24"/>
  <c r="K46" i="23"/>
  <c r="I47" i="23" s="1"/>
  <c r="C100" i="23"/>
  <c r="G99" i="23"/>
  <c r="J49" i="21"/>
  <c r="H50" i="21" s="1"/>
  <c r="I50" i="21" s="1"/>
  <c r="L96" i="21"/>
  <c r="K96" i="21"/>
  <c r="C98" i="21"/>
  <c r="F97" i="21"/>
  <c r="T59" i="19"/>
  <c r="R60" i="19" s="1"/>
  <c r="S60" i="19" s="1"/>
  <c r="F93" i="19"/>
  <c r="K93" i="19" s="1"/>
  <c r="C94" i="19"/>
  <c r="P94" i="19" s="1"/>
  <c r="U94" i="19" s="1"/>
  <c r="H60" i="19"/>
  <c r="M60" i="19" s="1"/>
  <c r="J60" i="18"/>
  <c r="H61" i="18" s="1"/>
  <c r="M61" i="18" s="1"/>
  <c r="F92" i="18"/>
  <c r="K92" i="18" s="1"/>
  <c r="C93" i="18"/>
  <c r="L46" i="17"/>
  <c r="J47" i="17" s="1"/>
  <c r="L46" i="16"/>
  <c r="J47" i="16" s="1"/>
  <c r="C92" i="10"/>
  <c r="F92" i="10" s="1"/>
  <c r="Q94" i="25" l="1"/>
  <c r="I50" i="24"/>
  <c r="K51" i="24"/>
  <c r="L51" i="24" s="1"/>
  <c r="J52" i="24" s="1"/>
  <c r="P52" i="24" s="1"/>
  <c r="P51" i="24"/>
  <c r="N102" i="24"/>
  <c r="C104" i="24"/>
  <c r="H103" i="24"/>
  <c r="O47" i="23"/>
  <c r="H46" i="23"/>
  <c r="G100" i="23"/>
  <c r="C101" i="23"/>
  <c r="O50" i="21"/>
  <c r="G49" i="21"/>
  <c r="J50" i="21"/>
  <c r="K97" i="21"/>
  <c r="L97" i="21"/>
  <c r="F98" i="21"/>
  <c r="C99" i="21"/>
  <c r="T60" i="19"/>
  <c r="R61" i="19" s="1"/>
  <c r="S61" i="19" s="1"/>
  <c r="Q59" i="19"/>
  <c r="C95" i="19"/>
  <c r="P95" i="19" s="1"/>
  <c r="U95" i="19" s="1"/>
  <c r="F94" i="19"/>
  <c r="K94" i="19" s="1"/>
  <c r="D94" i="19"/>
  <c r="G59" i="19"/>
  <c r="I60" i="19"/>
  <c r="G60" i="18"/>
  <c r="I61" i="18"/>
  <c r="F93" i="18"/>
  <c r="K93" i="18" s="1"/>
  <c r="C94" i="18"/>
  <c r="I46" i="17"/>
  <c r="K47" i="17"/>
  <c r="K47" i="16"/>
  <c r="L47" i="16" s="1"/>
  <c r="I46" i="16"/>
  <c r="C93" i="10"/>
  <c r="F93" i="10" s="1"/>
  <c r="Q95" i="25" l="1"/>
  <c r="K52" i="24"/>
  <c r="L52" i="24" s="1"/>
  <c r="I51" i="24"/>
  <c r="C105" i="24"/>
  <c r="H104" i="24"/>
  <c r="N103" i="24"/>
  <c r="J47" i="23"/>
  <c r="C102" i="23"/>
  <c r="G101" i="23"/>
  <c r="C100" i="21"/>
  <c r="F99" i="21"/>
  <c r="K98" i="21"/>
  <c r="L98" i="21"/>
  <c r="H51" i="21"/>
  <c r="I51" i="21" s="1"/>
  <c r="T61" i="19"/>
  <c r="R62" i="19" s="1"/>
  <c r="S62" i="19" s="1"/>
  <c r="Q60" i="19"/>
  <c r="J60" i="19"/>
  <c r="H61" i="19" s="1"/>
  <c r="M61" i="19" s="1"/>
  <c r="C96" i="19"/>
  <c r="P96" i="19" s="1"/>
  <c r="U96" i="19" s="1"/>
  <c r="F95" i="19"/>
  <c r="K95" i="19" s="1"/>
  <c r="J61" i="18"/>
  <c r="H62" i="18" s="1"/>
  <c r="M62" i="18" s="1"/>
  <c r="D94" i="18"/>
  <c r="F94" i="18"/>
  <c r="K94" i="18" s="1"/>
  <c r="C95" i="18"/>
  <c r="L47" i="17"/>
  <c r="J48" i="17" s="1"/>
  <c r="J48" i="16"/>
  <c r="C94" i="10"/>
  <c r="F94" i="10" s="1"/>
  <c r="Q96" i="25" l="1"/>
  <c r="J53" i="24"/>
  <c r="P53" i="24" s="1"/>
  <c r="N104" i="24"/>
  <c r="C106" i="24"/>
  <c r="H105" i="24"/>
  <c r="K47" i="23"/>
  <c r="I48" i="23" s="1"/>
  <c r="G102" i="23"/>
  <c r="C103" i="23"/>
  <c r="K99" i="21"/>
  <c r="L99" i="21"/>
  <c r="O51" i="21"/>
  <c r="G50" i="21"/>
  <c r="F100" i="21"/>
  <c r="C101" i="21"/>
  <c r="T62" i="19"/>
  <c r="R63" i="19" s="1"/>
  <c r="S63" i="19" s="1"/>
  <c r="Q61" i="19"/>
  <c r="G60" i="19"/>
  <c r="I61" i="19"/>
  <c r="C97" i="19"/>
  <c r="P97" i="19" s="1"/>
  <c r="U97" i="19" s="1"/>
  <c r="F96" i="19"/>
  <c r="K96" i="19" s="1"/>
  <c r="C96" i="18"/>
  <c r="F95" i="18"/>
  <c r="K95" i="18" s="1"/>
  <c r="G61" i="18"/>
  <c r="I62" i="18"/>
  <c r="I47" i="17"/>
  <c r="K48" i="17"/>
  <c r="K48" i="16"/>
  <c r="L48" i="16" s="1"/>
  <c r="I47" i="16"/>
  <c r="D94" i="10"/>
  <c r="C95" i="10"/>
  <c r="F95" i="10" s="1"/>
  <c r="Q97" i="25" l="1"/>
  <c r="K53" i="24"/>
  <c r="L53" i="24" s="1"/>
  <c r="J54" i="24" s="1"/>
  <c r="I52" i="24"/>
  <c r="C107" i="24"/>
  <c r="H106" i="24"/>
  <c r="D106" i="24"/>
  <c r="N105" i="24"/>
  <c r="O48" i="23"/>
  <c r="H47" i="23"/>
  <c r="C104" i="23"/>
  <c r="G103" i="23"/>
  <c r="L100" i="21"/>
  <c r="K100" i="21"/>
  <c r="C102" i="21"/>
  <c r="F101" i="21"/>
  <c r="J51" i="21"/>
  <c r="H52" i="21" s="1"/>
  <c r="I52" i="21" s="1"/>
  <c r="T63" i="19"/>
  <c r="R64" i="19" s="1"/>
  <c r="S64" i="19" s="1"/>
  <c r="Q62" i="19"/>
  <c r="C98" i="19"/>
  <c r="P98" i="19" s="1"/>
  <c r="U98" i="19" s="1"/>
  <c r="F97" i="19"/>
  <c r="K97" i="19" s="1"/>
  <c r="J61" i="19"/>
  <c r="H62" i="19" s="1"/>
  <c r="M62" i="19" s="1"/>
  <c r="J62" i="18"/>
  <c r="H63" i="18" s="1"/>
  <c r="M63" i="18" s="1"/>
  <c r="F96" i="18"/>
  <c r="K96" i="18" s="1"/>
  <c r="C97" i="18"/>
  <c r="L48" i="17"/>
  <c r="J49" i="17" s="1"/>
  <c r="J49" i="16"/>
  <c r="C96" i="10"/>
  <c r="F96" i="10" s="1"/>
  <c r="Q98" i="25" l="1"/>
  <c r="P54" i="24"/>
  <c r="I53" i="24"/>
  <c r="N106" i="24"/>
  <c r="C108" i="24"/>
  <c r="H107" i="24"/>
  <c r="J48" i="23"/>
  <c r="C105" i="23"/>
  <c r="G104" i="23"/>
  <c r="O52" i="21"/>
  <c r="G51" i="21"/>
  <c r="J52" i="21"/>
  <c r="K101" i="21"/>
  <c r="L101" i="21"/>
  <c r="F102" i="21"/>
  <c r="C103" i="21"/>
  <c r="T64" i="19"/>
  <c r="R65" i="19" s="1"/>
  <c r="S65" i="19" s="1"/>
  <c r="Q63" i="19"/>
  <c r="G61" i="19"/>
  <c r="I62" i="19"/>
  <c r="C99" i="19"/>
  <c r="P99" i="19" s="1"/>
  <c r="U99" i="19" s="1"/>
  <c r="F98" i="19"/>
  <c r="K98" i="19" s="1"/>
  <c r="G62" i="18"/>
  <c r="I63" i="18"/>
  <c r="C98" i="18"/>
  <c r="F97" i="18"/>
  <c r="K97" i="18" s="1"/>
  <c r="I48" i="17"/>
  <c r="K49" i="17"/>
  <c r="I48" i="16"/>
  <c r="K49" i="16"/>
  <c r="C97" i="10"/>
  <c r="F97" i="10" s="1"/>
  <c r="Q99" i="25" l="1"/>
  <c r="M54" i="24"/>
  <c r="K54" i="24" s="1"/>
  <c r="N107" i="24"/>
  <c r="C109" i="24"/>
  <c r="H108" i="24"/>
  <c r="K48" i="23"/>
  <c r="I49" i="23" s="1"/>
  <c r="C106" i="23"/>
  <c r="G105" i="23"/>
  <c r="C104" i="21"/>
  <c r="F103" i="21"/>
  <c r="L102" i="21"/>
  <c r="K102" i="21"/>
  <c r="H53" i="21"/>
  <c r="I53" i="21" s="1"/>
  <c r="T65" i="19"/>
  <c r="R66" i="19" s="1"/>
  <c r="S66" i="19" s="1"/>
  <c r="Q64" i="19"/>
  <c r="F99" i="19"/>
  <c r="K99" i="19" s="1"/>
  <c r="C100" i="19"/>
  <c r="P100" i="19" s="1"/>
  <c r="U100" i="19" s="1"/>
  <c r="J62" i="19"/>
  <c r="H63" i="19" s="1"/>
  <c r="M63" i="19" s="1"/>
  <c r="J63" i="18"/>
  <c r="H64" i="18" s="1"/>
  <c r="M64" i="18" s="1"/>
  <c r="F98" i="18"/>
  <c r="K98" i="18" s="1"/>
  <c r="C99" i="18"/>
  <c r="L49" i="17"/>
  <c r="J50" i="17" s="1"/>
  <c r="L49" i="16"/>
  <c r="J50" i="16" s="1"/>
  <c r="C98" i="10"/>
  <c r="F98" i="10" s="1"/>
  <c r="Q100" i="25" l="1"/>
  <c r="L54" i="24"/>
  <c r="J55" i="24" s="1"/>
  <c r="N108" i="24"/>
  <c r="H109" i="24"/>
  <c r="C110" i="24"/>
  <c r="O49" i="23"/>
  <c r="H48" i="23"/>
  <c r="C107" i="23"/>
  <c r="D106" i="23"/>
  <c r="G106" i="23"/>
  <c r="K103" i="21"/>
  <c r="L103" i="21"/>
  <c r="C105" i="21"/>
  <c r="F104" i="21"/>
  <c r="O53" i="21"/>
  <c r="G52" i="21"/>
  <c r="T66" i="19"/>
  <c r="R67" i="19" s="1"/>
  <c r="S67" i="19" s="1"/>
  <c r="Q65" i="19"/>
  <c r="G62" i="19"/>
  <c r="I63" i="19"/>
  <c r="F100" i="19"/>
  <c r="K100" i="19" s="1"/>
  <c r="C101" i="19"/>
  <c r="P101" i="19" s="1"/>
  <c r="U101" i="19" s="1"/>
  <c r="G63" i="18"/>
  <c r="I64" i="18"/>
  <c r="C100" i="18"/>
  <c r="F99" i="18"/>
  <c r="K99" i="18" s="1"/>
  <c r="I49" i="17"/>
  <c r="K50" i="17"/>
  <c r="I49" i="16"/>
  <c r="K50" i="16"/>
  <c r="C99" i="10"/>
  <c r="F99" i="10" s="1"/>
  <c r="Q101" i="25" l="1"/>
  <c r="P55" i="24"/>
  <c r="I54" i="24"/>
  <c r="N109" i="24"/>
  <c r="C111" i="24"/>
  <c r="H110" i="24"/>
  <c r="J49" i="23"/>
  <c r="K49" i="23" s="1"/>
  <c r="I50" i="23" s="1"/>
  <c r="C108" i="23"/>
  <c r="G107" i="23"/>
  <c r="L104" i="21"/>
  <c r="K104" i="21"/>
  <c r="J53" i="21"/>
  <c r="H54" i="21" s="1"/>
  <c r="I54" i="21" s="1"/>
  <c r="C106" i="21"/>
  <c r="F105" i="21"/>
  <c r="T67" i="19"/>
  <c r="R68" i="19" s="1"/>
  <c r="S68" i="19" s="1"/>
  <c r="Q66" i="19"/>
  <c r="J63" i="19"/>
  <c r="H64" i="19" s="1"/>
  <c r="M64" i="19" s="1"/>
  <c r="F101" i="19"/>
  <c r="K101" i="19" s="1"/>
  <c r="C102" i="19"/>
  <c r="P102" i="19" s="1"/>
  <c r="U102" i="19" s="1"/>
  <c r="J64" i="18"/>
  <c r="H65" i="18" s="1"/>
  <c r="M65" i="18" s="1"/>
  <c r="F100" i="18"/>
  <c r="K100" i="18" s="1"/>
  <c r="C101" i="18"/>
  <c r="L50" i="17"/>
  <c r="J51" i="17" s="1"/>
  <c r="L50" i="16"/>
  <c r="J51" i="16" s="1"/>
  <c r="C100" i="10"/>
  <c r="F100" i="10" s="1"/>
  <c r="Q102" i="25" l="1"/>
  <c r="M55" i="24"/>
  <c r="K55" i="24" s="1"/>
  <c r="L55" i="24" s="1"/>
  <c r="J56" i="24" s="1"/>
  <c r="N110" i="24"/>
  <c r="H111" i="24"/>
  <c r="C112" i="24"/>
  <c r="H49" i="23"/>
  <c r="O50" i="23"/>
  <c r="C109" i="23"/>
  <c r="G108" i="23"/>
  <c r="O54" i="21"/>
  <c r="G53" i="21"/>
  <c r="J54" i="21"/>
  <c r="K105" i="21"/>
  <c r="L105" i="21"/>
  <c r="C107" i="21"/>
  <c r="D106" i="21"/>
  <c r="F106" i="21"/>
  <c r="T68" i="19"/>
  <c r="R69" i="19" s="1"/>
  <c r="S69" i="19" s="1"/>
  <c r="Q67" i="19"/>
  <c r="G63" i="19"/>
  <c r="I64" i="19"/>
  <c r="F102" i="19"/>
  <c r="K102" i="19" s="1"/>
  <c r="C103" i="19"/>
  <c r="P103" i="19" s="1"/>
  <c r="U103" i="19" s="1"/>
  <c r="C102" i="18"/>
  <c r="F101" i="18"/>
  <c r="K101" i="18" s="1"/>
  <c r="G64" i="18"/>
  <c r="I65" i="18"/>
  <c r="I50" i="17"/>
  <c r="K51" i="17"/>
  <c r="K51" i="16"/>
  <c r="I50" i="16"/>
  <c r="C101" i="10"/>
  <c r="F101" i="10" s="1"/>
  <c r="Q103" i="25" l="1"/>
  <c r="K56" i="24"/>
  <c r="L56" i="24" s="1"/>
  <c r="P56" i="24"/>
  <c r="I55" i="24"/>
  <c r="C113" i="24"/>
  <c r="H112" i="24"/>
  <c r="N111" i="24"/>
  <c r="J50" i="23"/>
  <c r="K50" i="23" s="1"/>
  <c r="I51" i="23" s="1"/>
  <c r="G109" i="23"/>
  <c r="C110" i="23"/>
  <c r="L106" i="21"/>
  <c r="K106" i="21"/>
  <c r="C108" i="21"/>
  <c r="F107" i="21"/>
  <c r="H55" i="21"/>
  <c r="I55" i="21" s="1"/>
  <c r="T69" i="19"/>
  <c r="R70" i="19" s="1"/>
  <c r="Q68" i="19"/>
  <c r="F103" i="19"/>
  <c r="K103" i="19" s="1"/>
  <c r="C104" i="19"/>
  <c r="P104" i="19" s="1"/>
  <c r="U104" i="19" s="1"/>
  <c r="J64" i="19"/>
  <c r="H65" i="19" s="1"/>
  <c r="M65" i="19" s="1"/>
  <c r="J65" i="18"/>
  <c r="H66" i="18" s="1"/>
  <c r="M66" i="18" s="1"/>
  <c r="C103" i="18"/>
  <c r="F102" i="18"/>
  <c r="K102" i="18" s="1"/>
  <c r="L51" i="17"/>
  <c r="J52" i="17" s="1"/>
  <c r="L51" i="16"/>
  <c r="J52" i="16" s="1"/>
  <c r="C102" i="10"/>
  <c r="F102" i="10" s="1"/>
  <c r="Q104" i="25" l="1"/>
  <c r="J57" i="24"/>
  <c r="I56" i="24" s="1"/>
  <c r="N112" i="24"/>
  <c r="H113" i="24"/>
  <c r="C114" i="24"/>
  <c r="O51" i="23"/>
  <c r="H50" i="23"/>
  <c r="C111" i="23"/>
  <c r="G110" i="23"/>
  <c r="O55" i="21"/>
  <c r="G54" i="21"/>
  <c r="J55" i="21"/>
  <c r="L107" i="21"/>
  <c r="K107" i="21"/>
  <c r="C109" i="21"/>
  <c r="F108" i="21"/>
  <c r="V70" i="19"/>
  <c r="S70" i="19"/>
  <c r="T70" i="19" s="1"/>
  <c r="R71" i="19" s="1"/>
  <c r="Q69" i="19"/>
  <c r="G64" i="19"/>
  <c r="I65" i="19"/>
  <c r="F104" i="19"/>
  <c r="K104" i="19" s="1"/>
  <c r="C105" i="19"/>
  <c r="P105" i="19" s="1"/>
  <c r="U105" i="19" s="1"/>
  <c r="G65" i="18"/>
  <c r="I66" i="18"/>
  <c r="C104" i="18"/>
  <c r="F103" i="18"/>
  <c r="K103" i="18" s="1"/>
  <c r="I51" i="17"/>
  <c r="K52" i="17"/>
  <c r="I51" i="16"/>
  <c r="K52" i="16"/>
  <c r="C103" i="10"/>
  <c r="F103" i="10" s="1"/>
  <c r="Q105" i="25" l="1"/>
  <c r="P57" i="24"/>
  <c r="K57" i="24"/>
  <c r="L57" i="24" s="1"/>
  <c r="N113" i="24"/>
  <c r="C115" i="24"/>
  <c r="H114" i="24"/>
  <c r="J51" i="23"/>
  <c r="K51" i="23" s="1"/>
  <c r="I52" i="23" s="1"/>
  <c r="G111" i="23"/>
  <c r="C112" i="23"/>
  <c r="K108" i="21"/>
  <c r="L108" i="21"/>
  <c r="F109" i="21"/>
  <c r="C110" i="21"/>
  <c r="H56" i="21"/>
  <c r="I56" i="21" s="1"/>
  <c r="J65" i="19"/>
  <c r="H66" i="19" s="1"/>
  <c r="M66" i="19" s="1"/>
  <c r="F105" i="19"/>
  <c r="K105" i="19" s="1"/>
  <c r="C106" i="19"/>
  <c r="P106" i="19" s="1"/>
  <c r="U106" i="19" s="1"/>
  <c r="J66" i="18"/>
  <c r="H67" i="18" s="1"/>
  <c r="M67" i="18" s="1"/>
  <c r="C105" i="18"/>
  <c r="F104" i="18"/>
  <c r="K104" i="18" s="1"/>
  <c r="L52" i="17"/>
  <c r="J53" i="17" s="1"/>
  <c r="L52" i="16"/>
  <c r="J53" i="16" s="1"/>
  <c r="C104" i="10"/>
  <c r="F104" i="10" s="1"/>
  <c r="Q106" i="25" l="1"/>
  <c r="J58" i="24"/>
  <c r="I57" i="24" s="1"/>
  <c r="N114" i="24"/>
  <c r="H115" i="24"/>
  <c r="C116" i="24"/>
  <c r="O52" i="23"/>
  <c r="H51" i="23"/>
  <c r="C113" i="23"/>
  <c r="G112" i="23"/>
  <c r="O56" i="21"/>
  <c r="G55" i="21"/>
  <c r="C111" i="21"/>
  <c r="F110" i="21"/>
  <c r="K109" i="21"/>
  <c r="L109" i="21"/>
  <c r="G65" i="19"/>
  <c r="I66" i="19"/>
  <c r="C107" i="19"/>
  <c r="P107" i="19" s="1"/>
  <c r="U107" i="19" s="1"/>
  <c r="F106" i="19"/>
  <c r="K106" i="19" s="1"/>
  <c r="D106" i="19"/>
  <c r="C106" i="18"/>
  <c r="F105" i="18"/>
  <c r="K105" i="18" s="1"/>
  <c r="G66" i="18"/>
  <c r="I67" i="18"/>
  <c r="I52" i="17"/>
  <c r="K53" i="17"/>
  <c r="I52" i="16"/>
  <c r="K53" i="16"/>
  <c r="L53" i="16" s="1"/>
  <c r="C105" i="10"/>
  <c r="F105" i="10" s="1"/>
  <c r="Q107" i="25" l="1"/>
  <c r="K58" i="24"/>
  <c r="L58" i="24" s="1"/>
  <c r="O58" i="24"/>
  <c r="P58" i="24"/>
  <c r="C117" i="24"/>
  <c r="H116" i="24"/>
  <c r="N115" i="24"/>
  <c r="J52" i="23"/>
  <c r="G113" i="23"/>
  <c r="C114" i="23"/>
  <c r="J56" i="21"/>
  <c r="H57" i="21" s="1"/>
  <c r="I57" i="21" s="1"/>
  <c r="K110" i="21"/>
  <c r="L110" i="21"/>
  <c r="C112" i="21"/>
  <c r="F111" i="21"/>
  <c r="F107" i="19"/>
  <c r="K107" i="19" s="1"/>
  <c r="C108" i="19"/>
  <c r="P108" i="19" s="1"/>
  <c r="U108" i="19" s="1"/>
  <c r="J66" i="19"/>
  <c r="H67" i="19" s="1"/>
  <c r="M67" i="19" s="1"/>
  <c r="J67" i="18"/>
  <c r="H68" i="18" s="1"/>
  <c r="M68" i="18" s="1"/>
  <c r="C107" i="18"/>
  <c r="F106" i="18"/>
  <c r="K106" i="18" s="1"/>
  <c r="D106" i="18"/>
  <c r="L53" i="17"/>
  <c r="J54" i="17" s="1"/>
  <c r="J54" i="16"/>
  <c r="C106" i="10"/>
  <c r="F106" i="10" s="1"/>
  <c r="Q108" i="25" l="1"/>
  <c r="J59" i="24"/>
  <c r="I58" i="24" s="1"/>
  <c r="N116" i="24"/>
  <c r="H117" i="24"/>
  <c r="C118" i="24"/>
  <c r="K52" i="23"/>
  <c r="I53" i="23" s="1"/>
  <c r="C115" i="23"/>
  <c r="G114" i="23"/>
  <c r="O57" i="21"/>
  <c r="G56" i="21"/>
  <c r="J57" i="21"/>
  <c r="K111" i="21"/>
  <c r="L111" i="21"/>
  <c r="C113" i="21"/>
  <c r="F112" i="21"/>
  <c r="G66" i="19"/>
  <c r="I67" i="19"/>
  <c r="F108" i="19"/>
  <c r="K108" i="19" s="1"/>
  <c r="C109" i="19"/>
  <c r="P109" i="19" s="1"/>
  <c r="U109" i="19" s="1"/>
  <c r="G67" i="18"/>
  <c r="I68" i="18"/>
  <c r="F107" i="18"/>
  <c r="K107" i="18" s="1"/>
  <c r="C108" i="18"/>
  <c r="I53" i="17"/>
  <c r="K54" i="17"/>
  <c r="L54" i="17" s="1"/>
  <c r="I53" i="16"/>
  <c r="K54" i="16"/>
  <c r="C107" i="10"/>
  <c r="F107" i="10" s="1"/>
  <c r="D106" i="10"/>
  <c r="Q109" i="25" l="1"/>
  <c r="P59" i="24"/>
  <c r="M59" i="24" s="1"/>
  <c r="K59" i="24" s="1"/>
  <c r="L59" i="24" s="1"/>
  <c r="J60" i="24" s="1"/>
  <c r="H118" i="24"/>
  <c r="D118" i="24"/>
  <c r="C119" i="24"/>
  <c r="N117" i="24"/>
  <c r="O53" i="23"/>
  <c r="H52" i="23"/>
  <c r="C116" i="23"/>
  <c r="G115" i="23"/>
  <c r="K112" i="21"/>
  <c r="L112" i="21"/>
  <c r="C114" i="21"/>
  <c r="F113" i="21"/>
  <c r="H58" i="21"/>
  <c r="I58" i="21" s="1"/>
  <c r="F109" i="19"/>
  <c r="K109" i="19" s="1"/>
  <c r="C110" i="19"/>
  <c r="P110" i="19" s="1"/>
  <c r="U110" i="19" s="1"/>
  <c r="J67" i="19"/>
  <c r="H68" i="19" s="1"/>
  <c r="M68" i="19" s="1"/>
  <c r="J68" i="18"/>
  <c r="H69" i="18" s="1"/>
  <c r="M69" i="18" s="1"/>
  <c r="F108" i="18"/>
  <c r="K108" i="18" s="1"/>
  <c r="C109" i="18"/>
  <c r="J55" i="17"/>
  <c r="L54" i="16"/>
  <c r="J55" i="16" s="1"/>
  <c r="C108" i="10"/>
  <c r="F108" i="10" s="1"/>
  <c r="Q110" i="25" l="1"/>
  <c r="P60" i="24"/>
  <c r="I59" i="24"/>
  <c r="K60" i="24"/>
  <c r="N118" i="24"/>
  <c r="C120" i="24"/>
  <c r="H119" i="24"/>
  <c r="J53" i="23"/>
  <c r="C117" i="23"/>
  <c r="G116" i="23"/>
  <c r="K113" i="21"/>
  <c r="L113" i="21"/>
  <c r="O58" i="21"/>
  <c r="G57" i="21"/>
  <c r="N58" i="21"/>
  <c r="C115" i="21"/>
  <c r="F114" i="21"/>
  <c r="G67" i="19"/>
  <c r="I68" i="19"/>
  <c r="F110" i="19"/>
  <c r="K110" i="19" s="1"/>
  <c r="C111" i="19"/>
  <c r="P111" i="19" s="1"/>
  <c r="U111" i="19" s="1"/>
  <c r="G68" i="18"/>
  <c r="I69" i="18"/>
  <c r="F109" i="18"/>
  <c r="K109" i="18" s="1"/>
  <c r="C110" i="18"/>
  <c r="I54" i="17"/>
  <c r="K55" i="17"/>
  <c r="L55" i="17" s="1"/>
  <c r="I54" i="16"/>
  <c r="K55" i="16"/>
  <c r="C109" i="10"/>
  <c r="F109" i="10" s="1"/>
  <c r="Q111" i="25" l="1"/>
  <c r="H120" i="24"/>
  <c r="C121" i="24"/>
  <c r="N119" i="24"/>
  <c r="L60" i="24"/>
  <c r="J61" i="24" s="1"/>
  <c r="K53" i="23"/>
  <c r="I54" i="23" s="1"/>
  <c r="G117" i="23"/>
  <c r="C118" i="23"/>
  <c r="L114" i="21"/>
  <c r="K114" i="21"/>
  <c r="C116" i="21"/>
  <c r="F115" i="21"/>
  <c r="J58" i="21"/>
  <c r="H59" i="21" s="1"/>
  <c r="I59" i="21" s="1"/>
  <c r="J68" i="19"/>
  <c r="H69" i="19" s="1"/>
  <c r="M69" i="19" s="1"/>
  <c r="F111" i="19"/>
  <c r="K111" i="19" s="1"/>
  <c r="C112" i="19"/>
  <c r="P112" i="19" s="1"/>
  <c r="U112" i="19" s="1"/>
  <c r="J69" i="18"/>
  <c r="H70" i="18" s="1"/>
  <c r="M70" i="18" s="1"/>
  <c r="F110" i="18"/>
  <c r="K110" i="18" s="1"/>
  <c r="C111" i="18"/>
  <c r="J56" i="17"/>
  <c r="L55" i="16"/>
  <c r="J56" i="16" s="1"/>
  <c r="C110" i="10"/>
  <c r="F110" i="10" s="1"/>
  <c r="Q112" i="25" l="1"/>
  <c r="I60" i="24"/>
  <c r="P61" i="24"/>
  <c r="K61" i="24"/>
  <c r="C122" i="24"/>
  <c r="H121" i="24"/>
  <c r="N120" i="24"/>
  <c r="O54" i="23"/>
  <c r="L54" i="23" s="1"/>
  <c r="H53" i="23"/>
  <c r="G118" i="23"/>
  <c r="C119" i="23"/>
  <c r="D118" i="23"/>
  <c r="O59" i="21"/>
  <c r="G58" i="21"/>
  <c r="J59" i="21"/>
  <c r="K115" i="21"/>
  <c r="L115" i="21"/>
  <c r="C117" i="21"/>
  <c r="F116" i="21"/>
  <c r="G68" i="19"/>
  <c r="I69" i="19"/>
  <c r="F112" i="19"/>
  <c r="K112" i="19" s="1"/>
  <c r="C113" i="19"/>
  <c r="P113" i="19" s="1"/>
  <c r="U113" i="19" s="1"/>
  <c r="F111" i="18"/>
  <c r="K111" i="18" s="1"/>
  <c r="C112" i="18"/>
  <c r="L70" i="18"/>
  <c r="G69" i="18"/>
  <c r="I70" i="18"/>
  <c r="I55" i="17"/>
  <c r="K56" i="17"/>
  <c r="K56" i="16"/>
  <c r="L56" i="16" s="1"/>
  <c r="I55" i="16"/>
  <c r="C111" i="10"/>
  <c r="F111" i="10" s="1"/>
  <c r="Q113" i="25" l="1"/>
  <c r="N121" i="24"/>
  <c r="L61" i="24"/>
  <c r="J62" i="24" s="1"/>
  <c r="H122" i="24"/>
  <c r="C123" i="24"/>
  <c r="J54" i="23"/>
  <c r="C120" i="23"/>
  <c r="G119" i="23"/>
  <c r="L116" i="21"/>
  <c r="K116" i="21"/>
  <c r="C118" i="21"/>
  <c r="F117" i="21"/>
  <c r="H60" i="21"/>
  <c r="I60" i="21" s="1"/>
  <c r="J69" i="19"/>
  <c r="H70" i="19" s="1"/>
  <c r="M70" i="19" s="1"/>
  <c r="F113" i="19"/>
  <c r="K113" i="19" s="1"/>
  <c r="C114" i="19"/>
  <c r="P114" i="19" s="1"/>
  <c r="U114" i="19" s="1"/>
  <c r="J70" i="18"/>
  <c r="H71" i="18" s="1"/>
  <c r="M71" i="18" s="1"/>
  <c r="F112" i="18"/>
  <c r="K112" i="18" s="1"/>
  <c r="C113" i="18"/>
  <c r="L56" i="17"/>
  <c r="J57" i="17" s="1"/>
  <c r="J57" i="16"/>
  <c r="C112" i="10"/>
  <c r="F112" i="10" s="1"/>
  <c r="Q114" i="25" l="1"/>
  <c r="P62" i="24"/>
  <c r="M62" i="24" s="1"/>
  <c r="K62" i="24" s="1"/>
  <c r="I61" i="24"/>
  <c r="C124" i="24"/>
  <c r="H123" i="24"/>
  <c r="N122" i="24"/>
  <c r="K54" i="23"/>
  <c r="I55" i="23" s="1"/>
  <c r="G120" i="23"/>
  <c r="C121" i="23"/>
  <c r="O60" i="21"/>
  <c r="G59" i="21"/>
  <c r="J60" i="21"/>
  <c r="K117" i="21"/>
  <c r="L117" i="21"/>
  <c r="C119" i="21"/>
  <c r="F118" i="21"/>
  <c r="D118" i="21"/>
  <c r="G69" i="19"/>
  <c r="L70" i="19"/>
  <c r="I70" i="19"/>
  <c r="F114" i="19"/>
  <c r="K114" i="19" s="1"/>
  <c r="C115" i="19"/>
  <c r="P115" i="19" s="1"/>
  <c r="U115" i="19" s="1"/>
  <c r="F113" i="18"/>
  <c r="K113" i="18" s="1"/>
  <c r="C114" i="18"/>
  <c r="G70" i="18"/>
  <c r="I71" i="18"/>
  <c r="I56" i="17"/>
  <c r="K57" i="17"/>
  <c r="I56" i="16"/>
  <c r="K57" i="16"/>
  <c r="C113" i="10"/>
  <c r="F113" i="10" s="1"/>
  <c r="Q115" i="25" l="1"/>
  <c r="N123" i="24"/>
  <c r="H124" i="24"/>
  <c r="C125" i="24"/>
  <c r="L62" i="24"/>
  <c r="J63" i="24" s="1"/>
  <c r="O55" i="23"/>
  <c r="L55" i="23" s="1"/>
  <c r="H54" i="23"/>
  <c r="C122" i="23"/>
  <c r="G121" i="23"/>
  <c r="L118" i="21"/>
  <c r="K118" i="21"/>
  <c r="C120" i="21"/>
  <c r="F119" i="21"/>
  <c r="H61" i="21"/>
  <c r="I61" i="21" s="1"/>
  <c r="F115" i="19"/>
  <c r="K115" i="19" s="1"/>
  <c r="C116" i="19"/>
  <c r="P116" i="19" s="1"/>
  <c r="U116" i="19" s="1"/>
  <c r="J70" i="19"/>
  <c r="H71" i="19" s="1"/>
  <c r="M71" i="19" s="1"/>
  <c r="J71" i="18"/>
  <c r="H72" i="18" s="1"/>
  <c r="M72" i="18" s="1"/>
  <c r="F114" i="18"/>
  <c r="K114" i="18" s="1"/>
  <c r="C115" i="18"/>
  <c r="L57" i="17"/>
  <c r="J58" i="17" s="1"/>
  <c r="L57" i="16"/>
  <c r="J58" i="16" s="1"/>
  <c r="C114" i="10"/>
  <c r="F114" i="10" s="1"/>
  <c r="Q116" i="25" l="1"/>
  <c r="P63" i="24"/>
  <c r="I62" i="24"/>
  <c r="N124" i="24"/>
  <c r="C126" i="24"/>
  <c r="H125" i="24"/>
  <c r="J55" i="23"/>
  <c r="G122" i="23"/>
  <c r="C123" i="23"/>
  <c r="G60" i="21"/>
  <c r="O61" i="21"/>
  <c r="J61" i="21"/>
  <c r="L119" i="21"/>
  <c r="K119" i="21"/>
  <c r="C121" i="21"/>
  <c r="F120" i="21"/>
  <c r="S71" i="19"/>
  <c r="T71" i="19" s="1"/>
  <c r="Q70" i="19"/>
  <c r="F116" i="19"/>
  <c r="K116" i="19" s="1"/>
  <c r="C117" i="19"/>
  <c r="P117" i="19" s="1"/>
  <c r="U117" i="19" s="1"/>
  <c r="G70" i="19"/>
  <c r="I71" i="19"/>
  <c r="F115" i="18"/>
  <c r="K115" i="18" s="1"/>
  <c r="C116" i="18"/>
  <c r="G71" i="18"/>
  <c r="I72" i="18"/>
  <c r="M58" i="17"/>
  <c r="I57" i="17"/>
  <c r="K58" i="17"/>
  <c r="L58" i="17" s="1"/>
  <c r="M58" i="16"/>
  <c r="K58" i="16"/>
  <c r="I57" i="16"/>
  <c r="C115" i="10"/>
  <c r="F115" i="10" s="1"/>
  <c r="Q117" i="25" l="1"/>
  <c r="M63" i="24"/>
  <c r="K63" i="24" s="1"/>
  <c r="L63" i="24" s="1"/>
  <c r="J64" i="24" s="1"/>
  <c r="H126" i="24"/>
  <c r="C127" i="24"/>
  <c r="N125" i="24"/>
  <c r="K55" i="23"/>
  <c r="I56" i="23" s="1"/>
  <c r="C124" i="23"/>
  <c r="G123" i="23"/>
  <c r="K120" i="21"/>
  <c r="L120" i="21"/>
  <c r="C122" i="21"/>
  <c r="F121" i="21"/>
  <c r="H62" i="21"/>
  <c r="I62" i="21" s="1"/>
  <c r="R72" i="19"/>
  <c r="F117" i="19"/>
  <c r="K117" i="19" s="1"/>
  <c r="C118" i="19"/>
  <c r="P118" i="19" s="1"/>
  <c r="U118" i="19" s="1"/>
  <c r="J71" i="19"/>
  <c r="H72" i="19" s="1"/>
  <c r="M72" i="19" s="1"/>
  <c r="J72" i="18"/>
  <c r="H73" i="18" s="1"/>
  <c r="M73" i="18" s="1"/>
  <c r="F116" i="18"/>
  <c r="K116" i="18" s="1"/>
  <c r="C117" i="18"/>
  <c r="J59" i="17"/>
  <c r="L58" i="16"/>
  <c r="J59" i="16" s="1"/>
  <c r="C116" i="10"/>
  <c r="F116" i="10" s="1"/>
  <c r="Q118" i="25" l="1"/>
  <c r="Q119" i="25"/>
  <c r="P64" i="24"/>
  <c r="I63" i="24"/>
  <c r="C128" i="24"/>
  <c r="H127" i="24"/>
  <c r="N126" i="24"/>
  <c r="O56" i="23"/>
  <c r="H55" i="23"/>
  <c r="G124" i="23"/>
  <c r="C125" i="23"/>
  <c r="O62" i="21"/>
  <c r="G61" i="21"/>
  <c r="L121" i="21"/>
  <c r="K121" i="21"/>
  <c r="C123" i="21"/>
  <c r="F122" i="21"/>
  <c r="Q71" i="19"/>
  <c r="S72" i="19"/>
  <c r="T72" i="19" s="1"/>
  <c r="G71" i="19"/>
  <c r="I72" i="19"/>
  <c r="D118" i="19"/>
  <c r="C119" i="19"/>
  <c r="P119" i="19" s="1"/>
  <c r="U119" i="19" s="1"/>
  <c r="F118" i="19"/>
  <c r="K118" i="19" s="1"/>
  <c r="F117" i="18"/>
  <c r="K117" i="18" s="1"/>
  <c r="C118" i="18"/>
  <c r="G72" i="18"/>
  <c r="I73" i="18"/>
  <c r="I58" i="17"/>
  <c r="K59" i="17"/>
  <c r="I58" i="16"/>
  <c r="K59" i="16"/>
  <c r="L59" i="16" s="1"/>
  <c r="C117" i="10"/>
  <c r="F117" i="10" s="1"/>
  <c r="M64" i="24" l="1"/>
  <c r="K64" i="24" s="1"/>
  <c r="L64" i="24" s="1"/>
  <c r="J65" i="24" s="1"/>
  <c r="D128" i="24"/>
  <c r="H128" i="24"/>
  <c r="C129" i="24"/>
  <c r="H129" i="24" s="1"/>
  <c r="M129" i="24" s="1"/>
  <c r="N127" i="24"/>
  <c r="J56" i="23"/>
  <c r="C126" i="23"/>
  <c r="G125" i="23"/>
  <c r="C124" i="21"/>
  <c r="F123" i="21"/>
  <c r="K122" i="21"/>
  <c r="L122" i="21"/>
  <c r="J62" i="21"/>
  <c r="H63" i="21" s="1"/>
  <c r="I63" i="21" s="1"/>
  <c r="R73" i="19"/>
  <c r="J72" i="19"/>
  <c r="H73" i="19" s="1"/>
  <c r="M73" i="19" s="1"/>
  <c r="F119" i="19"/>
  <c r="K119" i="19" s="1"/>
  <c r="C120" i="19"/>
  <c r="P120" i="19" s="1"/>
  <c r="U120" i="19" s="1"/>
  <c r="J73" i="18"/>
  <c r="H74" i="18" s="1"/>
  <c r="M74" i="18" s="1"/>
  <c r="C119" i="18"/>
  <c r="F118" i="18"/>
  <c r="K118" i="18" s="1"/>
  <c r="D118" i="18"/>
  <c r="L59" i="17"/>
  <c r="J60" i="17" s="1"/>
  <c r="J60" i="16"/>
  <c r="C118" i="10"/>
  <c r="F118" i="10" s="1"/>
  <c r="P65" i="24" l="1"/>
  <c r="I64" i="24"/>
  <c r="K65" i="24"/>
  <c r="N129" i="24"/>
  <c r="N128" i="24"/>
  <c r="H136" i="24"/>
  <c r="H135" i="24"/>
  <c r="H133" i="24"/>
  <c r="H134" i="24"/>
  <c r="K56" i="23"/>
  <c r="I57" i="23" s="1"/>
  <c r="C127" i="23"/>
  <c r="G126" i="23"/>
  <c r="O63" i="21"/>
  <c r="G62" i="21"/>
  <c r="J63" i="21"/>
  <c r="L123" i="21"/>
  <c r="K123" i="21"/>
  <c r="C125" i="21"/>
  <c r="F124" i="21"/>
  <c r="S73" i="19"/>
  <c r="T73" i="19" s="1"/>
  <c r="Q72" i="19"/>
  <c r="G72" i="19"/>
  <c r="I73" i="19"/>
  <c r="F120" i="19"/>
  <c r="K120" i="19" s="1"/>
  <c r="C121" i="19"/>
  <c r="P121" i="19" s="1"/>
  <c r="U121" i="19" s="1"/>
  <c r="C120" i="18"/>
  <c r="F119" i="18"/>
  <c r="K119" i="18" s="1"/>
  <c r="G73" i="18"/>
  <c r="I74" i="18"/>
  <c r="J74" i="18" s="1"/>
  <c r="I59" i="17"/>
  <c r="K60" i="17"/>
  <c r="I59" i="16"/>
  <c r="K60" i="16"/>
  <c r="D118" i="10"/>
  <c r="C119" i="10"/>
  <c r="F119" i="10" s="1"/>
  <c r="L65" i="24" l="1"/>
  <c r="J66" i="24" s="1"/>
  <c r="H56" i="23"/>
  <c r="O57" i="23"/>
  <c r="C128" i="23"/>
  <c r="G127" i="23"/>
  <c r="K124" i="21"/>
  <c r="L124" i="21"/>
  <c r="C126" i="21"/>
  <c r="F125" i="21"/>
  <c r="H64" i="21"/>
  <c r="I64" i="21" s="1"/>
  <c r="R74" i="19"/>
  <c r="J73" i="19"/>
  <c r="H74" i="19" s="1"/>
  <c r="M74" i="19" s="1"/>
  <c r="F121" i="19"/>
  <c r="K121" i="19" s="1"/>
  <c r="C122" i="19"/>
  <c r="P122" i="19" s="1"/>
  <c r="U122" i="19" s="1"/>
  <c r="H75" i="18"/>
  <c r="M75" i="18" s="1"/>
  <c r="C121" i="18"/>
  <c r="F120" i="18"/>
  <c r="K120" i="18" s="1"/>
  <c r="L60" i="17"/>
  <c r="J61" i="17" s="1"/>
  <c r="L60" i="16"/>
  <c r="J61" i="16" s="1"/>
  <c r="C120" i="10"/>
  <c r="F120" i="10" s="1"/>
  <c r="P66" i="24" l="1"/>
  <c r="I65" i="24"/>
  <c r="K66" i="24"/>
  <c r="J57" i="23"/>
  <c r="K57" i="23" s="1"/>
  <c r="I58" i="23" s="1"/>
  <c r="G128" i="23"/>
  <c r="D128" i="23"/>
  <c r="L125" i="21"/>
  <c r="K125" i="21"/>
  <c r="O64" i="21"/>
  <c r="G63" i="21"/>
  <c r="J64" i="21"/>
  <c r="C127" i="21"/>
  <c r="F126" i="21"/>
  <c r="Q73" i="19"/>
  <c r="S74" i="19"/>
  <c r="G73" i="19"/>
  <c r="I74" i="19"/>
  <c r="F122" i="19"/>
  <c r="K122" i="19" s="1"/>
  <c r="C123" i="19"/>
  <c r="P123" i="19" s="1"/>
  <c r="U123" i="19" s="1"/>
  <c r="G74" i="18"/>
  <c r="I75" i="18"/>
  <c r="C122" i="18"/>
  <c r="F121" i="18"/>
  <c r="K121" i="18" s="1"/>
  <c r="I60" i="17"/>
  <c r="K61" i="17"/>
  <c r="I60" i="16"/>
  <c r="K61" i="16"/>
  <c r="C121" i="10"/>
  <c r="F121" i="10" s="1"/>
  <c r="L66" i="24" l="1"/>
  <c r="J67" i="24" s="1"/>
  <c r="H57" i="23"/>
  <c r="O58" i="23"/>
  <c r="N58" i="23"/>
  <c r="M132" i="23"/>
  <c r="G134" i="23"/>
  <c r="G136" i="23"/>
  <c r="G135" i="23"/>
  <c r="G133" i="23"/>
  <c r="C128" i="21"/>
  <c r="F127" i="21"/>
  <c r="H65" i="21"/>
  <c r="I65" i="21" s="1"/>
  <c r="K126" i="21"/>
  <c r="L126" i="21"/>
  <c r="T74" i="19"/>
  <c r="R75" i="19" s="1"/>
  <c r="J74" i="19"/>
  <c r="H75" i="19" s="1"/>
  <c r="M75" i="19" s="1"/>
  <c r="F123" i="19"/>
  <c r="K123" i="19" s="1"/>
  <c r="C124" i="19"/>
  <c r="P124" i="19" s="1"/>
  <c r="U124" i="19" s="1"/>
  <c r="J75" i="18"/>
  <c r="H76" i="18" s="1"/>
  <c r="M76" i="18" s="1"/>
  <c r="C123" i="18"/>
  <c r="F122" i="18"/>
  <c r="K122" i="18" s="1"/>
  <c r="L61" i="17"/>
  <c r="J62" i="17" s="1"/>
  <c r="L61" i="16"/>
  <c r="J62" i="16" s="1"/>
  <c r="C122" i="10"/>
  <c r="F122" i="10" s="1"/>
  <c r="P67" i="24" l="1"/>
  <c r="I66" i="24"/>
  <c r="K67" i="24"/>
  <c r="J58" i="23"/>
  <c r="L127" i="21"/>
  <c r="K127" i="21"/>
  <c r="F128" i="21"/>
  <c r="D128" i="21"/>
  <c r="O65" i="21"/>
  <c r="G64" i="21"/>
  <c r="J65" i="21"/>
  <c r="S75" i="19"/>
  <c r="T75" i="19" s="1"/>
  <c r="Q74" i="19"/>
  <c r="G74" i="19"/>
  <c r="I75" i="19"/>
  <c r="F124" i="19"/>
  <c r="K124" i="19" s="1"/>
  <c r="C125" i="19"/>
  <c r="P125" i="19" s="1"/>
  <c r="U125" i="19" s="1"/>
  <c r="G75" i="18"/>
  <c r="I76" i="18"/>
  <c r="C124" i="18"/>
  <c r="F123" i="18"/>
  <c r="K123" i="18" s="1"/>
  <c r="I61" i="17"/>
  <c r="K62" i="17"/>
  <c r="I61" i="16"/>
  <c r="K62" i="16"/>
  <c r="C123" i="10"/>
  <c r="F123" i="10" s="1"/>
  <c r="L67" i="24" l="1"/>
  <c r="J68" i="24" s="1"/>
  <c r="K58" i="23"/>
  <c r="I59" i="23" s="1"/>
  <c r="K128" i="21"/>
  <c r="L128" i="21"/>
  <c r="F133" i="21"/>
  <c r="F135" i="21"/>
  <c r="F136" i="21"/>
  <c r="F134" i="21"/>
  <c r="H66" i="21"/>
  <c r="I66" i="21" s="1"/>
  <c r="R76" i="19"/>
  <c r="J75" i="19"/>
  <c r="H76" i="19" s="1"/>
  <c r="M76" i="19" s="1"/>
  <c r="F125" i="19"/>
  <c r="K125" i="19" s="1"/>
  <c r="C126" i="19"/>
  <c r="P126" i="19" s="1"/>
  <c r="U126" i="19" s="1"/>
  <c r="C125" i="18"/>
  <c r="F124" i="18"/>
  <c r="K124" i="18" s="1"/>
  <c r="J76" i="18"/>
  <c r="H77" i="18" s="1"/>
  <c r="M77" i="18" s="1"/>
  <c r="L62" i="17"/>
  <c r="J63" i="17" s="1"/>
  <c r="L62" i="16"/>
  <c r="J63" i="16" s="1"/>
  <c r="C124" i="10"/>
  <c r="F124" i="10" s="1"/>
  <c r="P68" i="24" l="1"/>
  <c r="I67" i="24"/>
  <c r="K68" i="24"/>
  <c r="O59" i="23"/>
  <c r="L59" i="23" s="1"/>
  <c r="H58" i="23"/>
  <c r="O66" i="21"/>
  <c r="G65" i="21"/>
  <c r="S76" i="19"/>
  <c r="T76" i="19" s="1"/>
  <c r="Q75" i="19"/>
  <c r="G75" i="19"/>
  <c r="I76" i="19"/>
  <c r="F126" i="19"/>
  <c r="K126" i="19" s="1"/>
  <c r="C127" i="19"/>
  <c r="P127" i="19" s="1"/>
  <c r="U127" i="19" s="1"/>
  <c r="G76" i="18"/>
  <c r="I77" i="18"/>
  <c r="C126" i="18"/>
  <c r="F125" i="18"/>
  <c r="K125" i="18" s="1"/>
  <c r="I62" i="17"/>
  <c r="K63" i="17"/>
  <c r="K63" i="16"/>
  <c r="L63" i="16" s="1"/>
  <c r="I62" i="16"/>
  <c r="C125" i="10"/>
  <c r="F125" i="10" s="1"/>
  <c r="L68" i="24" l="1"/>
  <c r="J69" i="24" s="1"/>
  <c r="J59" i="23"/>
  <c r="K59" i="23" s="1"/>
  <c r="I60" i="23" s="1"/>
  <c r="J66" i="21"/>
  <c r="H67" i="21" s="1"/>
  <c r="I67" i="21" s="1"/>
  <c r="R77" i="19"/>
  <c r="J76" i="19"/>
  <c r="H77" i="19" s="1"/>
  <c r="M77" i="19" s="1"/>
  <c r="F127" i="19"/>
  <c r="K127" i="19" s="1"/>
  <c r="C128" i="19"/>
  <c r="P128" i="19" s="1"/>
  <c r="C127" i="18"/>
  <c r="F126" i="18"/>
  <c r="K126" i="18" s="1"/>
  <c r="J77" i="18"/>
  <c r="H78" i="18" s="1"/>
  <c r="M78" i="18" s="1"/>
  <c r="L63" i="17"/>
  <c r="J64" i="17" s="1"/>
  <c r="J64" i="16"/>
  <c r="C126" i="10"/>
  <c r="F126" i="10" s="1"/>
  <c r="P69" i="24" l="1"/>
  <c r="I68" i="24"/>
  <c r="K69" i="24"/>
  <c r="H59" i="23"/>
  <c r="O60" i="23"/>
  <c r="O67" i="21"/>
  <c r="G66" i="21"/>
  <c r="U128" i="19"/>
  <c r="P134" i="19"/>
  <c r="P135" i="19"/>
  <c r="P133" i="19"/>
  <c r="P136" i="19"/>
  <c r="S77" i="19"/>
  <c r="Q76" i="19"/>
  <c r="G76" i="19"/>
  <c r="I77" i="19"/>
  <c r="F128" i="19"/>
  <c r="K128" i="19" s="1"/>
  <c r="D128" i="19"/>
  <c r="G77" i="18"/>
  <c r="I78" i="18"/>
  <c r="C128" i="18"/>
  <c r="F127" i="18"/>
  <c r="K127" i="18" s="1"/>
  <c r="I63" i="17"/>
  <c r="K64" i="17"/>
  <c r="I63" i="16"/>
  <c r="K64" i="16"/>
  <c r="C127" i="10"/>
  <c r="F127" i="10" s="1"/>
  <c r="L69" i="24" l="1"/>
  <c r="J70" i="24" s="1"/>
  <c r="J60" i="23"/>
  <c r="J67" i="21"/>
  <c r="H68" i="21" s="1"/>
  <c r="I68" i="21" s="1"/>
  <c r="T77" i="19"/>
  <c r="R78" i="19" s="1"/>
  <c r="F134" i="19"/>
  <c r="F136" i="19"/>
  <c r="F133" i="19"/>
  <c r="F135" i="19"/>
  <c r="J77" i="19"/>
  <c r="H78" i="19" s="1"/>
  <c r="M78" i="19" s="1"/>
  <c r="J78" i="18"/>
  <c r="H79" i="18" s="1"/>
  <c r="M79" i="18" s="1"/>
  <c r="F128" i="18"/>
  <c r="K128" i="18" s="1"/>
  <c r="K132" i="18" s="1"/>
  <c r="D128" i="18"/>
  <c r="L64" i="17"/>
  <c r="J65" i="17" s="1"/>
  <c r="L64" i="16"/>
  <c r="J65" i="16" s="1"/>
  <c r="C128" i="10"/>
  <c r="F128" i="10" s="1"/>
  <c r="O70" i="24" l="1"/>
  <c r="P70" i="24"/>
  <c r="I69" i="24"/>
  <c r="K70" i="24"/>
  <c r="L70" i="24" s="1"/>
  <c r="K60" i="23"/>
  <c r="I61" i="23" s="1"/>
  <c r="O68" i="21"/>
  <c r="G67" i="21"/>
  <c r="S78" i="19"/>
  <c r="T78" i="19" s="1"/>
  <c r="R79" i="19" s="1"/>
  <c r="Q77" i="19"/>
  <c r="G77" i="19"/>
  <c r="I78" i="19"/>
  <c r="F135" i="18"/>
  <c r="F134" i="18"/>
  <c r="F136" i="18"/>
  <c r="F133" i="18"/>
  <c r="G78" i="18"/>
  <c r="I79" i="18"/>
  <c r="I64" i="17"/>
  <c r="K65" i="17"/>
  <c r="K65" i="16"/>
  <c r="I64" i="16"/>
  <c r="F134" i="10"/>
  <c r="F136" i="10"/>
  <c r="D128" i="10"/>
  <c r="J71" i="24" l="1"/>
  <c r="O61" i="23"/>
  <c r="H60" i="23"/>
  <c r="J68" i="21"/>
  <c r="H69" i="21" s="1"/>
  <c r="I69" i="21" s="1"/>
  <c r="S79" i="19"/>
  <c r="T79" i="19" s="1"/>
  <c r="R80" i="19" s="1"/>
  <c r="Q78" i="19"/>
  <c r="J78" i="19"/>
  <c r="H79" i="19" s="1"/>
  <c r="M79" i="19" s="1"/>
  <c r="J79" i="18"/>
  <c r="H80" i="18" s="1"/>
  <c r="M80" i="18" s="1"/>
  <c r="L65" i="17"/>
  <c r="J66" i="17" s="1"/>
  <c r="L65" i="16"/>
  <c r="J66" i="16" s="1"/>
  <c r="I26" i="10"/>
  <c r="F133" i="10"/>
  <c r="F135" i="10"/>
  <c r="P71" i="24" l="1"/>
  <c r="M71" i="24" s="1"/>
  <c r="K71" i="24" s="1"/>
  <c r="I70" i="24"/>
  <c r="J61" i="23"/>
  <c r="K61" i="23" s="1"/>
  <c r="I62" i="23" s="1"/>
  <c r="O69" i="21"/>
  <c r="G68" i="21"/>
  <c r="S80" i="19"/>
  <c r="T80" i="19" s="1"/>
  <c r="R81" i="19" s="1"/>
  <c r="Q79" i="19"/>
  <c r="G78" i="19"/>
  <c r="I79" i="19"/>
  <c r="G79" i="18"/>
  <c r="I80" i="18"/>
  <c r="I65" i="17"/>
  <c r="K66" i="17"/>
  <c r="K66" i="16"/>
  <c r="I65" i="16"/>
  <c r="J26" i="10"/>
  <c r="H27" i="10" s="1"/>
  <c r="L71" i="24" l="1"/>
  <c r="J72" i="24" s="1"/>
  <c r="O62" i="23"/>
  <c r="L62" i="23" s="1"/>
  <c r="H61" i="23"/>
  <c r="J69" i="21"/>
  <c r="H70" i="21" s="1"/>
  <c r="I70" i="21" s="1"/>
  <c r="Q80" i="19"/>
  <c r="S81" i="19"/>
  <c r="T81" i="19" s="1"/>
  <c r="J79" i="19"/>
  <c r="H80" i="19" s="1"/>
  <c r="M80" i="19" s="1"/>
  <c r="J80" i="18"/>
  <c r="H81" i="18" s="1"/>
  <c r="M81" i="18" s="1"/>
  <c r="I27" i="10"/>
  <c r="J27" i="10" s="1"/>
  <c r="H28" i="10" s="1"/>
  <c r="O27" i="10"/>
  <c r="P27" i="10"/>
  <c r="L66" i="17"/>
  <c r="J67" i="17" s="1"/>
  <c r="L66" i="16"/>
  <c r="J67" i="16" s="1"/>
  <c r="G26" i="10"/>
  <c r="P72" i="24" l="1"/>
  <c r="I71" i="24"/>
  <c r="K72" i="24"/>
  <c r="L72" i="24" s="1"/>
  <c r="J62" i="23"/>
  <c r="K62" i="23" s="1"/>
  <c r="I63" i="23" s="1"/>
  <c r="G69" i="21"/>
  <c r="O70" i="21"/>
  <c r="N70" i="21"/>
  <c r="J70" i="21"/>
  <c r="R82" i="19"/>
  <c r="G79" i="19"/>
  <c r="I80" i="19"/>
  <c r="G80" i="18"/>
  <c r="I81" i="18"/>
  <c r="O28" i="10"/>
  <c r="P28" i="10"/>
  <c r="I66" i="17"/>
  <c r="K67" i="17"/>
  <c r="I66" i="16"/>
  <c r="K67" i="16"/>
  <c r="I28" i="10"/>
  <c r="G27" i="10"/>
  <c r="J73" i="24" l="1"/>
  <c r="H62" i="23"/>
  <c r="O63" i="23"/>
  <c r="L63" i="23" s="1"/>
  <c r="H71" i="21"/>
  <c r="I71" i="21" s="1"/>
  <c r="Q81" i="19"/>
  <c r="V82" i="19"/>
  <c r="S82" i="19"/>
  <c r="T82" i="19" s="1"/>
  <c r="J80" i="19"/>
  <c r="H81" i="19" s="1"/>
  <c r="M81" i="19" s="1"/>
  <c r="J81" i="18"/>
  <c r="H82" i="18" s="1"/>
  <c r="M82" i="18" s="1"/>
  <c r="L67" i="17"/>
  <c r="J68" i="17" s="1"/>
  <c r="L67" i="16"/>
  <c r="J68" i="16" s="1"/>
  <c r="J28" i="10"/>
  <c r="H29" i="10" s="1"/>
  <c r="P73" i="24" l="1"/>
  <c r="M73" i="24" s="1"/>
  <c r="K73" i="24" s="1"/>
  <c r="I72" i="24"/>
  <c r="J63" i="23"/>
  <c r="O71" i="21"/>
  <c r="G70" i="21"/>
  <c r="R83" i="19"/>
  <c r="G80" i="19"/>
  <c r="I81" i="19"/>
  <c r="L82" i="18"/>
  <c r="G81" i="18"/>
  <c r="I82" i="18"/>
  <c r="I29" i="10"/>
  <c r="P29" i="10"/>
  <c r="O29" i="10"/>
  <c r="I67" i="17"/>
  <c r="K68" i="17"/>
  <c r="K68" i="16"/>
  <c r="I67" i="16"/>
  <c r="J29" i="10"/>
  <c r="G28" i="10"/>
  <c r="L73" i="24" l="1"/>
  <c r="J74" i="24" s="1"/>
  <c r="K63" i="23"/>
  <c r="I64" i="23" s="1"/>
  <c r="J71" i="21"/>
  <c r="H72" i="21" s="1"/>
  <c r="I72" i="21" s="1"/>
  <c r="J81" i="19"/>
  <c r="H82" i="19" s="1"/>
  <c r="M82" i="19" s="1"/>
  <c r="J82" i="18"/>
  <c r="H83" i="18" s="1"/>
  <c r="M83" i="18" s="1"/>
  <c r="L68" i="17"/>
  <c r="J69" i="17" s="1"/>
  <c r="L68" i="16"/>
  <c r="J69" i="16" s="1"/>
  <c r="H30" i="10"/>
  <c r="P74" i="24" l="1"/>
  <c r="M74" i="24" s="1"/>
  <c r="K74" i="24" s="1"/>
  <c r="I73" i="24"/>
  <c r="O64" i="23"/>
  <c r="L64" i="23" s="1"/>
  <c r="H63" i="23"/>
  <c r="O72" i="21"/>
  <c r="G71" i="21"/>
  <c r="L82" i="19"/>
  <c r="G81" i="19"/>
  <c r="I82" i="19"/>
  <c r="G82" i="18"/>
  <c r="I83" i="18"/>
  <c r="I30" i="10"/>
  <c r="P30" i="10"/>
  <c r="O30" i="10"/>
  <c r="I68" i="17"/>
  <c r="K69" i="17"/>
  <c r="K69" i="16"/>
  <c r="I68" i="16"/>
  <c r="J30" i="10"/>
  <c r="H31" i="10" s="1"/>
  <c r="G29" i="10"/>
  <c r="L74" i="24" l="1"/>
  <c r="J75" i="24" s="1"/>
  <c r="J64" i="23"/>
  <c r="K64" i="23" s="1"/>
  <c r="I65" i="23" s="1"/>
  <c r="J72" i="21"/>
  <c r="H73" i="21" s="1"/>
  <c r="I73" i="21" s="1"/>
  <c r="J82" i="19"/>
  <c r="H83" i="19" s="1"/>
  <c r="M83" i="19" s="1"/>
  <c r="J83" i="18"/>
  <c r="H84" i="18" s="1"/>
  <c r="M84" i="18" s="1"/>
  <c r="I31" i="10"/>
  <c r="O31" i="10"/>
  <c r="P31" i="10"/>
  <c r="L69" i="17"/>
  <c r="J70" i="17" s="1"/>
  <c r="L69" i="16"/>
  <c r="J70" i="16" s="1"/>
  <c r="G30" i="10"/>
  <c r="J31" i="10"/>
  <c r="H32" i="10" s="1"/>
  <c r="P75" i="24" l="1"/>
  <c r="M75" i="24" s="1"/>
  <c r="K75" i="24" s="1"/>
  <c r="I74" i="24"/>
  <c r="O65" i="23"/>
  <c r="H64" i="23"/>
  <c r="O73" i="21"/>
  <c r="G72" i="21"/>
  <c r="S83" i="19"/>
  <c r="T83" i="19" s="1"/>
  <c r="Q82" i="19"/>
  <c r="G82" i="19"/>
  <c r="I83" i="19"/>
  <c r="G83" i="18"/>
  <c r="I84" i="18"/>
  <c r="O32" i="10"/>
  <c r="P32" i="10"/>
  <c r="K70" i="17"/>
  <c r="L70" i="17" s="1"/>
  <c r="I69" i="17"/>
  <c r="M70" i="17"/>
  <c r="M70" i="16"/>
  <c r="I69" i="16"/>
  <c r="K70" i="16"/>
  <c r="I32" i="10"/>
  <c r="G31" i="10"/>
  <c r="L75" i="24" l="1"/>
  <c r="J76" i="24" s="1"/>
  <c r="J65" i="23"/>
  <c r="J73" i="21"/>
  <c r="H74" i="21" s="1"/>
  <c r="I74" i="21" s="1"/>
  <c r="R84" i="19"/>
  <c r="S84" i="19" s="1"/>
  <c r="J83" i="19"/>
  <c r="H84" i="19" s="1"/>
  <c r="M84" i="19" s="1"/>
  <c r="J84" i="18"/>
  <c r="H85" i="18" s="1"/>
  <c r="M85" i="18" s="1"/>
  <c r="J71" i="17"/>
  <c r="L70" i="16"/>
  <c r="J71" i="16" s="1"/>
  <c r="J32" i="10"/>
  <c r="H33" i="10" s="1"/>
  <c r="P76" i="24" l="1"/>
  <c r="M76" i="24" s="1"/>
  <c r="K76" i="24" s="1"/>
  <c r="I75" i="24"/>
  <c r="K65" i="23"/>
  <c r="I66" i="23" s="1"/>
  <c r="O74" i="21"/>
  <c r="G73" i="21"/>
  <c r="T84" i="19"/>
  <c r="R85" i="19" s="1"/>
  <c r="Q83" i="19"/>
  <c r="G83" i="19"/>
  <c r="I84" i="19"/>
  <c r="G84" i="18"/>
  <c r="I85" i="18"/>
  <c r="P33" i="10"/>
  <c r="O33" i="10"/>
  <c r="I70" i="17"/>
  <c r="K71" i="17"/>
  <c r="I70" i="16"/>
  <c r="K71" i="16"/>
  <c r="I33" i="10"/>
  <c r="G32" i="10"/>
  <c r="L76" i="24" l="1"/>
  <c r="J77" i="24" s="1"/>
  <c r="O66" i="23"/>
  <c r="H65" i="23"/>
  <c r="J74" i="21"/>
  <c r="H75" i="21" s="1"/>
  <c r="I75" i="21" s="1"/>
  <c r="Q84" i="19"/>
  <c r="S85" i="19"/>
  <c r="T85" i="19" s="1"/>
  <c r="J84" i="19"/>
  <c r="H85" i="19" s="1"/>
  <c r="M85" i="19" s="1"/>
  <c r="J85" i="18"/>
  <c r="H86" i="18" s="1"/>
  <c r="M86" i="18" s="1"/>
  <c r="L71" i="17"/>
  <c r="J72" i="17" s="1"/>
  <c r="L71" i="16"/>
  <c r="J72" i="16" s="1"/>
  <c r="J33" i="10"/>
  <c r="H34" i="10" s="1"/>
  <c r="P77" i="24" l="1"/>
  <c r="I76" i="24"/>
  <c r="K77" i="24"/>
  <c r="J66" i="23"/>
  <c r="K66" i="23" s="1"/>
  <c r="I67" i="23" s="1"/>
  <c r="O75" i="21"/>
  <c r="G74" i="21"/>
  <c r="R86" i="19"/>
  <c r="G84" i="19"/>
  <c r="I85" i="19"/>
  <c r="J85" i="19" s="1"/>
  <c r="G85" i="18"/>
  <c r="I86" i="18"/>
  <c r="P34" i="10"/>
  <c r="O34" i="10"/>
  <c r="I71" i="17"/>
  <c r="K72" i="17"/>
  <c r="K72" i="16"/>
  <c r="L72" i="16" s="1"/>
  <c r="I71" i="16"/>
  <c r="L34" i="10"/>
  <c r="I34" i="10"/>
  <c r="G33" i="10"/>
  <c r="L77" i="24" l="1"/>
  <c r="J78" i="24" s="1"/>
  <c r="O67" i="23"/>
  <c r="H66" i="23"/>
  <c r="J75" i="21"/>
  <c r="H76" i="21" s="1"/>
  <c r="I76" i="21" s="1"/>
  <c r="Q85" i="19"/>
  <c r="S86" i="19"/>
  <c r="H86" i="19"/>
  <c r="M86" i="19" s="1"/>
  <c r="J86" i="18"/>
  <c r="H87" i="18" s="1"/>
  <c r="M87" i="18" s="1"/>
  <c r="L72" i="17"/>
  <c r="J73" i="17" s="1"/>
  <c r="J73" i="16"/>
  <c r="J34" i="10"/>
  <c r="H35" i="10" s="1"/>
  <c r="P78" i="24" l="1"/>
  <c r="I77" i="24"/>
  <c r="K78" i="24"/>
  <c r="J67" i="23"/>
  <c r="K67" i="23" s="1"/>
  <c r="I68" i="23" s="1"/>
  <c r="O76" i="21"/>
  <c r="G75" i="21"/>
  <c r="T86" i="19"/>
  <c r="R87" i="19" s="1"/>
  <c r="G85" i="19"/>
  <c r="I86" i="19"/>
  <c r="G86" i="18"/>
  <c r="I87" i="18"/>
  <c r="O35" i="10"/>
  <c r="P35" i="10"/>
  <c r="I72" i="17"/>
  <c r="K73" i="17"/>
  <c r="K73" i="16"/>
  <c r="I72" i="16"/>
  <c r="I35" i="10"/>
  <c r="G34" i="10"/>
  <c r="L78" i="24" l="1"/>
  <c r="J79" i="24" s="1"/>
  <c r="O68" i="23"/>
  <c r="H67" i="23"/>
  <c r="J76" i="21"/>
  <c r="H77" i="21" s="1"/>
  <c r="I77" i="21" s="1"/>
  <c r="S87" i="19"/>
  <c r="Q86" i="19"/>
  <c r="J86" i="19"/>
  <c r="H87" i="19" s="1"/>
  <c r="M87" i="19" s="1"/>
  <c r="J87" i="18"/>
  <c r="H88" i="18" s="1"/>
  <c r="M88" i="18" s="1"/>
  <c r="L73" i="17"/>
  <c r="J74" i="17" s="1"/>
  <c r="L73" i="16"/>
  <c r="J74" i="16" s="1"/>
  <c r="J35" i="10"/>
  <c r="H36" i="10" s="1"/>
  <c r="P79" i="24" l="1"/>
  <c r="M79" i="24" s="1"/>
  <c r="K79" i="24" s="1"/>
  <c r="I78" i="24"/>
  <c r="J68" i="23"/>
  <c r="O77" i="21"/>
  <c r="G76" i="21"/>
  <c r="T87" i="19"/>
  <c r="R88" i="19" s="1"/>
  <c r="G86" i="19"/>
  <c r="I87" i="19"/>
  <c r="G87" i="18"/>
  <c r="I88" i="18"/>
  <c r="O36" i="10"/>
  <c r="P36" i="10"/>
  <c r="I73" i="17"/>
  <c r="K74" i="17"/>
  <c r="L74" i="17" s="1"/>
  <c r="K74" i="16"/>
  <c r="L74" i="16" s="1"/>
  <c r="I73" i="16"/>
  <c r="I36" i="10"/>
  <c r="G35" i="10"/>
  <c r="L79" i="24" l="1"/>
  <c r="J80" i="24" s="1"/>
  <c r="K68" i="23"/>
  <c r="I69" i="23" s="1"/>
  <c r="J77" i="21"/>
  <c r="H78" i="21" s="1"/>
  <c r="I78" i="21" s="1"/>
  <c r="Q87" i="19"/>
  <c r="S88" i="19"/>
  <c r="T88" i="19" s="1"/>
  <c r="J87" i="19"/>
  <c r="H88" i="19" s="1"/>
  <c r="M88" i="19" s="1"/>
  <c r="J88" i="18"/>
  <c r="H89" i="18" s="1"/>
  <c r="M89" i="18" s="1"/>
  <c r="J75" i="17"/>
  <c r="J75" i="16"/>
  <c r="J36" i="10"/>
  <c r="H37" i="10" s="1"/>
  <c r="P80" i="24" l="1"/>
  <c r="M80" i="24" s="1"/>
  <c r="K80" i="24" s="1"/>
  <c r="I79" i="24"/>
  <c r="O69" i="23"/>
  <c r="H68" i="23"/>
  <c r="O78" i="21"/>
  <c r="G77" i="21"/>
  <c r="R89" i="19"/>
  <c r="G87" i="19"/>
  <c r="I88" i="19"/>
  <c r="G88" i="18"/>
  <c r="I89" i="18"/>
  <c r="P37" i="10"/>
  <c r="O37" i="10"/>
  <c r="I74" i="17"/>
  <c r="K75" i="17"/>
  <c r="K75" i="16"/>
  <c r="I74" i="16"/>
  <c r="I37" i="10"/>
  <c r="G36" i="10"/>
  <c r="L80" i="24" l="1"/>
  <c r="J81" i="24" s="1"/>
  <c r="J69" i="23"/>
  <c r="K69" i="23" s="1"/>
  <c r="I70" i="23" s="1"/>
  <c r="J78" i="21"/>
  <c r="H79" i="21" s="1"/>
  <c r="I79" i="21" s="1"/>
  <c r="S89" i="19"/>
  <c r="Q88" i="19"/>
  <c r="J88" i="19"/>
  <c r="H89" i="19" s="1"/>
  <c r="M89" i="19" s="1"/>
  <c r="J89" i="18"/>
  <c r="H90" i="18" s="1"/>
  <c r="M90" i="18" s="1"/>
  <c r="L75" i="17"/>
  <c r="J76" i="17" s="1"/>
  <c r="L75" i="16"/>
  <c r="J76" i="16" s="1"/>
  <c r="J37" i="10"/>
  <c r="H38" i="10" s="1"/>
  <c r="P81" i="24" l="1"/>
  <c r="I80" i="24"/>
  <c r="K81" i="24"/>
  <c r="N70" i="23"/>
  <c r="O70" i="23"/>
  <c r="H69" i="23"/>
  <c r="O79" i="21"/>
  <c r="G78" i="21"/>
  <c r="T89" i="19"/>
  <c r="R90" i="19" s="1"/>
  <c r="G88" i="19"/>
  <c r="I89" i="19"/>
  <c r="G89" i="18"/>
  <c r="I90" i="18"/>
  <c r="P38" i="10"/>
  <c r="O38" i="10"/>
  <c r="I75" i="17"/>
  <c r="K76" i="17"/>
  <c r="K76" i="16"/>
  <c r="I75" i="16"/>
  <c r="I38" i="10"/>
  <c r="G37" i="10"/>
  <c r="L81" i="24" l="1"/>
  <c r="J82" i="24" s="1"/>
  <c r="J70" i="23"/>
  <c r="J79" i="21"/>
  <c r="H80" i="21" s="1"/>
  <c r="I80" i="21" s="1"/>
  <c r="Q89" i="19"/>
  <c r="S90" i="19"/>
  <c r="J89" i="19"/>
  <c r="H90" i="19" s="1"/>
  <c r="M90" i="19" s="1"/>
  <c r="J90" i="18"/>
  <c r="H91" i="18" s="1"/>
  <c r="M91" i="18" s="1"/>
  <c r="L76" i="17"/>
  <c r="J77" i="17" s="1"/>
  <c r="L76" i="16"/>
  <c r="J77" i="16" s="1"/>
  <c r="J38" i="10"/>
  <c r="H39" i="10" s="1"/>
  <c r="P82" i="24" l="1"/>
  <c r="I81" i="24"/>
  <c r="O82" i="24"/>
  <c r="K70" i="23"/>
  <c r="I71" i="23" s="1"/>
  <c r="O80" i="21"/>
  <c r="G79" i="21"/>
  <c r="T90" i="19"/>
  <c r="R91" i="19" s="1"/>
  <c r="G89" i="19"/>
  <c r="I90" i="19"/>
  <c r="G90" i="18"/>
  <c r="I91" i="18"/>
  <c r="O39" i="10"/>
  <c r="P39" i="10"/>
  <c r="I76" i="17"/>
  <c r="K77" i="17"/>
  <c r="K77" i="16"/>
  <c r="I76" i="16"/>
  <c r="I39" i="10"/>
  <c r="G38" i="10"/>
  <c r="M82" i="24" l="1"/>
  <c r="K82" i="24" s="1"/>
  <c r="O71" i="23"/>
  <c r="L71" i="23" s="1"/>
  <c r="H70" i="23"/>
  <c r="J80" i="21"/>
  <c r="H81" i="21" s="1"/>
  <c r="I81" i="21" s="1"/>
  <c r="S91" i="19"/>
  <c r="Q90" i="19"/>
  <c r="J90" i="19"/>
  <c r="H91" i="19" s="1"/>
  <c r="M91" i="19" s="1"/>
  <c r="J91" i="18"/>
  <c r="H92" i="18" s="1"/>
  <c r="M92" i="18" s="1"/>
  <c r="L77" i="17"/>
  <c r="J78" i="17" s="1"/>
  <c r="L77" i="16"/>
  <c r="J78" i="16" s="1"/>
  <c r="J39" i="10"/>
  <c r="H40" i="10" s="1"/>
  <c r="L82" i="24" l="1"/>
  <c r="J83" i="24" s="1"/>
  <c r="J71" i="23"/>
  <c r="O81" i="21"/>
  <c r="G80" i="21"/>
  <c r="T91" i="19"/>
  <c r="R92" i="19" s="1"/>
  <c r="G90" i="19"/>
  <c r="I91" i="19"/>
  <c r="G91" i="18"/>
  <c r="I92" i="18"/>
  <c r="O40" i="10"/>
  <c r="P40" i="10"/>
  <c r="I77" i="17"/>
  <c r="K78" i="17"/>
  <c r="K78" i="16"/>
  <c r="I77" i="16"/>
  <c r="I40" i="10"/>
  <c r="G39" i="10"/>
  <c r="P83" i="24" l="1"/>
  <c r="M83" i="24" s="1"/>
  <c r="K83" i="24" s="1"/>
  <c r="I82" i="24"/>
  <c r="K71" i="23"/>
  <c r="I72" i="23" s="1"/>
  <c r="J81" i="21"/>
  <c r="H82" i="21" s="1"/>
  <c r="I82" i="21" s="1"/>
  <c r="Q91" i="19"/>
  <c r="S92" i="19"/>
  <c r="J91" i="19"/>
  <c r="H92" i="19" s="1"/>
  <c r="M92" i="19" s="1"/>
  <c r="J92" i="18"/>
  <c r="H93" i="18" s="1"/>
  <c r="M93" i="18" s="1"/>
  <c r="L78" i="17"/>
  <c r="J79" i="17" s="1"/>
  <c r="L78" i="16"/>
  <c r="J79" i="16" s="1"/>
  <c r="J40" i="10"/>
  <c r="H41" i="10" s="1"/>
  <c r="L83" i="24" l="1"/>
  <c r="J84" i="24" s="1"/>
  <c r="P84" i="24" s="1"/>
  <c r="H71" i="23"/>
  <c r="O72" i="23"/>
  <c r="O82" i="21"/>
  <c r="N82" i="21"/>
  <c r="G81" i="21"/>
  <c r="T92" i="19"/>
  <c r="R93" i="19" s="1"/>
  <c r="G91" i="19"/>
  <c r="I92" i="19"/>
  <c r="G92" i="18"/>
  <c r="I93" i="18"/>
  <c r="P41" i="10"/>
  <c r="O41" i="10"/>
  <c r="I78" i="17"/>
  <c r="K79" i="17"/>
  <c r="K79" i="16"/>
  <c r="I78" i="16"/>
  <c r="I41" i="10"/>
  <c r="G40" i="10"/>
  <c r="I83" i="24" l="1"/>
  <c r="M84" i="24"/>
  <c r="K84" i="24" s="1"/>
  <c r="J72" i="23"/>
  <c r="K72" i="23" s="1"/>
  <c r="I73" i="23" s="1"/>
  <c r="J82" i="21"/>
  <c r="H83" i="21" s="1"/>
  <c r="I83" i="21" s="1"/>
  <c r="Q92" i="19"/>
  <c r="S93" i="19"/>
  <c r="J92" i="19"/>
  <c r="H93" i="19" s="1"/>
  <c r="M93" i="19" s="1"/>
  <c r="J93" i="18"/>
  <c r="H94" i="18" s="1"/>
  <c r="M94" i="18" s="1"/>
  <c r="L79" i="17"/>
  <c r="J80" i="17" s="1"/>
  <c r="L79" i="16"/>
  <c r="J80" i="16" s="1"/>
  <c r="J41" i="10"/>
  <c r="H42" i="10" s="1"/>
  <c r="L84" i="24" l="1"/>
  <c r="J85" i="24" s="1"/>
  <c r="O73" i="23"/>
  <c r="L73" i="23" s="1"/>
  <c r="H72" i="23"/>
  <c r="O83" i="21"/>
  <c r="G82" i="21"/>
  <c r="T93" i="19"/>
  <c r="R94" i="19" s="1"/>
  <c r="G92" i="19"/>
  <c r="I93" i="19"/>
  <c r="J93" i="19" s="1"/>
  <c r="L94" i="18"/>
  <c r="G93" i="18"/>
  <c r="I94" i="18"/>
  <c r="P42" i="10"/>
  <c r="O42" i="10"/>
  <c r="I79" i="17"/>
  <c r="K80" i="17"/>
  <c r="K80" i="16"/>
  <c r="I79" i="16"/>
  <c r="G41" i="10"/>
  <c r="I42" i="10"/>
  <c r="K85" i="24" l="1"/>
  <c r="L85" i="24" s="1"/>
  <c r="J86" i="24" s="1"/>
  <c r="P85" i="24"/>
  <c r="I84" i="24"/>
  <c r="J73" i="23"/>
  <c r="K73" i="23" s="1"/>
  <c r="I74" i="23" s="1"/>
  <c r="J83" i="21"/>
  <c r="H84" i="21" s="1"/>
  <c r="I84" i="21" s="1"/>
  <c r="Q93" i="19"/>
  <c r="V94" i="19"/>
  <c r="S94" i="19"/>
  <c r="H94" i="19"/>
  <c r="M94" i="19" s="1"/>
  <c r="J94" i="18"/>
  <c r="H95" i="18" s="1"/>
  <c r="M95" i="18" s="1"/>
  <c r="L80" i="17"/>
  <c r="J81" i="17" s="1"/>
  <c r="L80" i="16"/>
  <c r="J81" i="16" s="1"/>
  <c r="J42" i="10"/>
  <c r="H43" i="10" s="1"/>
  <c r="P86" i="24" l="1"/>
  <c r="I85" i="24"/>
  <c r="K86" i="24"/>
  <c r="O74" i="23"/>
  <c r="L74" i="23" s="1"/>
  <c r="H73" i="23"/>
  <c r="O84" i="21"/>
  <c r="G83" i="21"/>
  <c r="T94" i="19"/>
  <c r="R95" i="19" s="1"/>
  <c r="G93" i="19"/>
  <c r="L94" i="19"/>
  <c r="I94" i="19"/>
  <c r="G94" i="18"/>
  <c r="I95" i="18"/>
  <c r="O43" i="10"/>
  <c r="P43" i="10"/>
  <c r="I80" i="17"/>
  <c r="K81" i="17"/>
  <c r="K81" i="16"/>
  <c r="L81" i="16" s="1"/>
  <c r="I80" i="16"/>
  <c r="I43" i="10"/>
  <c r="G42" i="10"/>
  <c r="L86" i="24" l="1"/>
  <c r="J87" i="24" s="1"/>
  <c r="J74" i="23"/>
  <c r="K74" i="23" s="1"/>
  <c r="I75" i="23" s="1"/>
  <c r="J84" i="21"/>
  <c r="H85" i="21" s="1"/>
  <c r="I85" i="21" s="1"/>
  <c r="J94" i="19"/>
  <c r="H95" i="19" s="1"/>
  <c r="M95" i="19" s="1"/>
  <c r="J95" i="18"/>
  <c r="H96" i="18" s="1"/>
  <c r="M96" i="18" s="1"/>
  <c r="L81" i="17"/>
  <c r="J82" i="17" s="1"/>
  <c r="J82" i="16"/>
  <c r="J43" i="10"/>
  <c r="H44" i="10" s="1"/>
  <c r="P87" i="24" l="1"/>
  <c r="I86" i="24"/>
  <c r="K87" i="24"/>
  <c r="H74" i="23"/>
  <c r="O75" i="23"/>
  <c r="L75" i="23" s="1"/>
  <c r="O85" i="21"/>
  <c r="G84" i="21"/>
  <c r="S95" i="19"/>
  <c r="T95" i="19" s="1"/>
  <c r="Q94" i="19"/>
  <c r="G94" i="19"/>
  <c r="I95" i="19"/>
  <c r="G95" i="18"/>
  <c r="I96" i="18"/>
  <c r="O44" i="10"/>
  <c r="P44" i="10"/>
  <c r="M82" i="17"/>
  <c r="K82" i="17"/>
  <c r="I81" i="17"/>
  <c r="M82" i="16"/>
  <c r="I81" i="16"/>
  <c r="K82" i="16"/>
  <c r="G43" i="10"/>
  <c r="I44" i="10"/>
  <c r="L87" i="24" l="1"/>
  <c r="J88" i="24" s="1"/>
  <c r="J75" i="23"/>
  <c r="K75" i="23" s="1"/>
  <c r="I76" i="23" s="1"/>
  <c r="J85" i="21"/>
  <c r="H86" i="21" s="1"/>
  <c r="I86" i="21" s="1"/>
  <c r="R96" i="19"/>
  <c r="Q95" i="19" s="1"/>
  <c r="J95" i="19"/>
  <c r="H96" i="19" s="1"/>
  <c r="M96" i="19" s="1"/>
  <c r="J96" i="18"/>
  <c r="H97" i="18" s="1"/>
  <c r="M97" i="18" s="1"/>
  <c r="L82" i="17"/>
  <c r="J83" i="17" s="1"/>
  <c r="L82" i="16"/>
  <c r="J83" i="16" s="1"/>
  <c r="J44" i="10"/>
  <c r="H45" i="10" s="1"/>
  <c r="P88" i="24" l="1"/>
  <c r="I87" i="24"/>
  <c r="K88" i="24"/>
  <c r="O76" i="23"/>
  <c r="L76" i="23" s="1"/>
  <c r="H75" i="23"/>
  <c r="O86" i="21"/>
  <c r="G85" i="21"/>
  <c r="S96" i="19"/>
  <c r="T96" i="19" s="1"/>
  <c r="G95" i="19"/>
  <c r="I96" i="19"/>
  <c r="G96" i="18"/>
  <c r="I97" i="18"/>
  <c r="P45" i="10"/>
  <c r="O45" i="10"/>
  <c r="I82" i="17"/>
  <c r="K83" i="17"/>
  <c r="I82" i="16"/>
  <c r="K83" i="16"/>
  <c r="L83" i="16" s="1"/>
  <c r="G44" i="10"/>
  <c r="I45" i="10"/>
  <c r="L88" i="24" l="1"/>
  <c r="J89" i="24" s="1"/>
  <c r="J76" i="23"/>
  <c r="K76" i="23" s="1"/>
  <c r="I77" i="23" s="1"/>
  <c r="J86" i="21"/>
  <c r="H87" i="21" s="1"/>
  <c r="I87" i="21" s="1"/>
  <c r="R97" i="19"/>
  <c r="Q96" i="19" s="1"/>
  <c r="J96" i="19"/>
  <c r="H97" i="19" s="1"/>
  <c r="M97" i="19" s="1"/>
  <c r="J97" i="18"/>
  <c r="H98" i="18" s="1"/>
  <c r="M98" i="18" s="1"/>
  <c r="L83" i="17"/>
  <c r="J84" i="17" s="1"/>
  <c r="J84" i="16"/>
  <c r="J45" i="10"/>
  <c r="H46" i="10" s="1"/>
  <c r="P89" i="24" l="1"/>
  <c r="I88" i="24"/>
  <c r="K89" i="24"/>
  <c r="O77" i="23"/>
  <c r="H76" i="23"/>
  <c r="O87" i="21"/>
  <c r="G86" i="21"/>
  <c r="S97" i="19"/>
  <c r="T97" i="19" s="1"/>
  <c r="G96" i="19"/>
  <c r="I97" i="19"/>
  <c r="J97" i="19" s="1"/>
  <c r="G97" i="18"/>
  <c r="I98" i="18"/>
  <c r="P46" i="10"/>
  <c r="O46" i="10"/>
  <c r="I83" i="17"/>
  <c r="K84" i="17"/>
  <c r="K84" i="16"/>
  <c r="I83" i="16"/>
  <c r="G45" i="10"/>
  <c r="I46" i="10"/>
  <c r="L46" i="10"/>
  <c r="L89" i="24" l="1"/>
  <c r="J90" i="24" s="1"/>
  <c r="J77" i="23"/>
  <c r="K77" i="23" s="1"/>
  <c r="I78" i="23" s="1"/>
  <c r="J87" i="21"/>
  <c r="H88" i="21" s="1"/>
  <c r="I88" i="21" s="1"/>
  <c r="R98" i="19"/>
  <c r="S98" i="19" s="1"/>
  <c r="H98" i="19"/>
  <c r="M98" i="19" s="1"/>
  <c r="J98" i="18"/>
  <c r="H99" i="18" s="1"/>
  <c r="M99" i="18" s="1"/>
  <c r="L84" i="17"/>
  <c r="J85" i="17" s="1"/>
  <c r="L84" i="16"/>
  <c r="J85" i="16" s="1"/>
  <c r="J46" i="10"/>
  <c r="H47" i="10" s="1"/>
  <c r="P90" i="24" l="1"/>
  <c r="I89" i="24"/>
  <c r="K90" i="24"/>
  <c r="O78" i="23"/>
  <c r="H77" i="23"/>
  <c r="O88" i="21"/>
  <c r="G87" i="21"/>
  <c r="T98" i="19"/>
  <c r="R99" i="19" s="1"/>
  <c r="Q98" i="19" s="1"/>
  <c r="Q97" i="19"/>
  <c r="G97" i="19"/>
  <c r="I98" i="19"/>
  <c r="G98" i="18"/>
  <c r="I99" i="18"/>
  <c r="O47" i="10"/>
  <c r="P47" i="10"/>
  <c r="I84" i="17"/>
  <c r="K85" i="17"/>
  <c r="K85" i="16"/>
  <c r="I84" i="16"/>
  <c r="G46" i="10"/>
  <c r="I47" i="10"/>
  <c r="L90" i="24" l="1"/>
  <c r="J91" i="24" s="1"/>
  <c r="J78" i="23"/>
  <c r="K78" i="23" s="1"/>
  <c r="I79" i="23" s="1"/>
  <c r="J88" i="21"/>
  <c r="H89" i="21" s="1"/>
  <c r="I89" i="21" s="1"/>
  <c r="S99" i="19"/>
  <c r="T99" i="19" s="1"/>
  <c r="R100" i="19" s="1"/>
  <c r="S100" i="19" s="1"/>
  <c r="T100" i="19" s="1"/>
  <c r="J98" i="19"/>
  <c r="H99" i="19" s="1"/>
  <c r="M99" i="19" s="1"/>
  <c r="J99" i="18"/>
  <c r="H100" i="18" s="1"/>
  <c r="M100" i="18" s="1"/>
  <c r="L85" i="17"/>
  <c r="J86" i="17" s="1"/>
  <c r="L85" i="16"/>
  <c r="J86" i="16" s="1"/>
  <c r="J47" i="10"/>
  <c r="H48" i="10" s="1"/>
  <c r="P91" i="24" l="1"/>
  <c r="I90" i="24"/>
  <c r="K91" i="24"/>
  <c r="O79" i="23"/>
  <c r="L79" i="23" s="1"/>
  <c r="H78" i="23"/>
  <c r="O89" i="21"/>
  <c r="G88" i="21"/>
  <c r="Q99" i="19"/>
  <c r="R101" i="19"/>
  <c r="G98" i="19"/>
  <c r="I99" i="19"/>
  <c r="J99" i="19" s="1"/>
  <c r="G99" i="18"/>
  <c r="I100" i="18"/>
  <c r="O48" i="10"/>
  <c r="P48" i="10"/>
  <c r="I85" i="17"/>
  <c r="K86" i="17"/>
  <c r="K86" i="16"/>
  <c r="I85" i="16"/>
  <c r="G47" i="10"/>
  <c r="I48" i="10"/>
  <c r="L91" i="24" l="1"/>
  <c r="J92" i="24" s="1"/>
  <c r="J79" i="23"/>
  <c r="J89" i="21"/>
  <c r="H90" i="21" s="1"/>
  <c r="I90" i="21" s="1"/>
  <c r="S101" i="19"/>
  <c r="Q100" i="19"/>
  <c r="H100" i="19"/>
  <c r="M100" i="19" s="1"/>
  <c r="J100" i="18"/>
  <c r="H101" i="18" s="1"/>
  <c r="M101" i="18" s="1"/>
  <c r="L86" i="17"/>
  <c r="J87" i="17" s="1"/>
  <c r="L86" i="16"/>
  <c r="J87" i="16" s="1"/>
  <c r="J48" i="10"/>
  <c r="H49" i="10" s="1"/>
  <c r="P92" i="24" l="1"/>
  <c r="I91" i="24"/>
  <c r="K92" i="24"/>
  <c r="K79" i="23"/>
  <c r="I80" i="23" s="1"/>
  <c r="O90" i="21"/>
  <c r="G89" i="21"/>
  <c r="T101" i="19"/>
  <c r="R102" i="19" s="1"/>
  <c r="G99" i="19"/>
  <c r="I100" i="19"/>
  <c r="G100" i="18"/>
  <c r="I101" i="18"/>
  <c r="P49" i="10"/>
  <c r="O49" i="10"/>
  <c r="I86" i="17"/>
  <c r="K87" i="17"/>
  <c r="K87" i="16"/>
  <c r="I86" i="16"/>
  <c r="I49" i="10"/>
  <c r="G48" i="10"/>
  <c r="L92" i="24" l="1"/>
  <c r="J93" i="24" s="1"/>
  <c r="O80" i="23"/>
  <c r="L80" i="23" s="1"/>
  <c r="H79" i="23"/>
  <c r="J90" i="21"/>
  <c r="H91" i="21" s="1"/>
  <c r="I91" i="21" s="1"/>
  <c r="Q101" i="19"/>
  <c r="S102" i="19"/>
  <c r="T102" i="19" s="1"/>
  <c r="J100" i="19"/>
  <c r="H101" i="19" s="1"/>
  <c r="M101" i="19" s="1"/>
  <c r="J101" i="18"/>
  <c r="H102" i="18" s="1"/>
  <c r="M102" i="18" s="1"/>
  <c r="L87" i="17"/>
  <c r="J88" i="17" s="1"/>
  <c r="L87" i="16"/>
  <c r="J88" i="16" s="1"/>
  <c r="J49" i="10"/>
  <c r="H50" i="10" s="1"/>
  <c r="P93" i="24" l="1"/>
  <c r="I92" i="24"/>
  <c r="K93" i="24"/>
  <c r="J80" i="23"/>
  <c r="K80" i="23" s="1"/>
  <c r="I81" i="23" s="1"/>
  <c r="O91" i="21"/>
  <c r="G90" i="21"/>
  <c r="R103" i="19"/>
  <c r="G100" i="19"/>
  <c r="I101" i="19"/>
  <c r="J101" i="19" s="1"/>
  <c r="G101" i="18"/>
  <c r="I102" i="18"/>
  <c r="P50" i="10"/>
  <c r="O50" i="10"/>
  <c r="I87" i="17"/>
  <c r="K88" i="17"/>
  <c r="K88" i="16"/>
  <c r="I87" i="16"/>
  <c r="I50" i="10"/>
  <c r="G49" i="10"/>
  <c r="L93" i="24" l="1"/>
  <c r="J94" i="24" s="1"/>
  <c r="H80" i="23"/>
  <c r="O81" i="23"/>
  <c r="J91" i="21"/>
  <c r="H92" i="21" s="1"/>
  <c r="I92" i="21" s="1"/>
  <c r="S103" i="19"/>
  <c r="T103" i="19" s="1"/>
  <c r="Q102" i="19"/>
  <c r="H102" i="19"/>
  <c r="M102" i="19" s="1"/>
  <c r="J102" i="18"/>
  <c r="H103" i="18" s="1"/>
  <c r="M103" i="18" s="1"/>
  <c r="L88" i="17"/>
  <c r="J89" i="17" s="1"/>
  <c r="L88" i="16"/>
  <c r="J89" i="16" s="1"/>
  <c r="J50" i="10"/>
  <c r="H51" i="10" s="1"/>
  <c r="I93" i="24" l="1"/>
  <c r="P94" i="24"/>
  <c r="O94" i="24"/>
  <c r="K94" i="24"/>
  <c r="L94" i="24" s="1"/>
  <c r="J81" i="23"/>
  <c r="K81" i="23" s="1"/>
  <c r="I82" i="23" s="1"/>
  <c r="O92" i="21"/>
  <c r="G91" i="21"/>
  <c r="R104" i="19"/>
  <c r="G101" i="19"/>
  <c r="I102" i="19"/>
  <c r="G102" i="18"/>
  <c r="I103" i="18"/>
  <c r="O51" i="10"/>
  <c r="P51" i="10"/>
  <c r="I88" i="17"/>
  <c r="K89" i="17"/>
  <c r="K89" i="16"/>
  <c r="I88" i="16"/>
  <c r="I51" i="10"/>
  <c r="G50" i="10"/>
  <c r="J95" i="24" l="1"/>
  <c r="H81" i="23"/>
  <c r="N82" i="23"/>
  <c r="O82" i="23"/>
  <c r="L82" i="23" s="1"/>
  <c r="J92" i="21"/>
  <c r="H93" i="21" s="1"/>
  <c r="I93" i="21" s="1"/>
  <c r="Q103" i="19"/>
  <c r="S104" i="19"/>
  <c r="J102" i="19"/>
  <c r="H103" i="19" s="1"/>
  <c r="M103" i="19" s="1"/>
  <c r="J103" i="18"/>
  <c r="H104" i="18" s="1"/>
  <c r="M104" i="18" s="1"/>
  <c r="L89" i="17"/>
  <c r="J90" i="17" s="1"/>
  <c r="L89" i="16"/>
  <c r="J90" i="16" s="1"/>
  <c r="J51" i="10"/>
  <c r="H52" i="10" s="1"/>
  <c r="P95" i="24" l="1"/>
  <c r="I94" i="24"/>
  <c r="K95" i="24"/>
  <c r="J82" i="23"/>
  <c r="O93" i="21"/>
  <c r="G92" i="21"/>
  <c r="T104" i="19"/>
  <c r="R105" i="19" s="1"/>
  <c r="G102" i="19"/>
  <c r="I103" i="19"/>
  <c r="G103" i="18"/>
  <c r="I104" i="18"/>
  <c r="O52" i="10"/>
  <c r="P52" i="10"/>
  <c r="I89" i="17"/>
  <c r="K90" i="17"/>
  <c r="L90" i="17" s="1"/>
  <c r="K90" i="16"/>
  <c r="I89" i="16"/>
  <c r="I52" i="10"/>
  <c r="G51" i="10"/>
  <c r="L95" i="24" l="1"/>
  <c r="J96" i="24" s="1"/>
  <c r="K82" i="23"/>
  <c r="I83" i="23" s="1"/>
  <c r="J93" i="21"/>
  <c r="H94" i="21" s="1"/>
  <c r="I94" i="21" s="1"/>
  <c r="Q104" i="19"/>
  <c r="S105" i="19"/>
  <c r="J103" i="19"/>
  <c r="H104" i="19" s="1"/>
  <c r="M104" i="19" s="1"/>
  <c r="J104" i="18"/>
  <c r="H105" i="18" s="1"/>
  <c r="M105" i="18" s="1"/>
  <c r="J91" i="17"/>
  <c r="I90" i="17" s="1"/>
  <c r="L90" i="16"/>
  <c r="J91" i="16" s="1"/>
  <c r="J52" i="10"/>
  <c r="H53" i="10" s="1"/>
  <c r="P96" i="24" l="1"/>
  <c r="I95" i="24"/>
  <c r="K96" i="24"/>
  <c r="O83" i="23"/>
  <c r="L83" i="23" s="1"/>
  <c r="H82" i="23"/>
  <c r="O94" i="21"/>
  <c r="G93" i="21"/>
  <c r="N94" i="21"/>
  <c r="T105" i="19"/>
  <c r="R106" i="19" s="1"/>
  <c r="G103" i="19"/>
  <c r="I104" i="19"/>
  <c r="J104" i="19" s="1"/>
  <c r="G104" i="18"/>
  <c r="I105" i="18"/>
  <c r="P53" i="10"/>
  <c r="O53" i="10"/>
  <c r="K91" i="17"/>
  <c r="L91" i="17"/>
  <c r="J92" i="17" s="1"/>
  <c r="K91" i="16"/>
  <c r="I90" i="16"/>
  <c r="G52" i="10"/>
  <c r="I53" i="10"/>
  <c r="L96" i="24" l="1"/>
  <c r="J97" i="24" s="1"/>
  <c r="J83" i="23"/>
  <c r="K83" i="23" s="1"/>
  <c r="I84" i="23" s="1"/>
  <c r="J94" i="21"/>
  <c r="H95" i="21" s="1"/>
  <c r="I95" i="21" s="1"/>
  <c r="Q105" i="19"/>
  <c r="V106" i="19"/>
  <c r="S106" i="19"/>
  <c r="H105" i="19"/>
  <c r="M105" i="19" s="1"/>
  <c r="J105" i="18"/>
  <c r="H106" i="18" s="1"/>
  <c r="M106" i="18" s="1"/>
  <c r="I91" i="17"/>
  <c r="K92" i="17"/>
  <c r="L91" i="16"/>
  <c r="J92" i="16" s="1"/>
  <c r="J53" i="10"/>
  <c r="H54" i="10" s="1"/>
  <c r="I96" i="24" l="1"/>
  <c r="P97" i="24"/>
  <c r="K97" i="24"/>
  <c r="L97" i="24" s="1"/>
  <c r="O84" i="23"/>
  <c r="L84" i="23" s="1"/>
  <c r="H83" i="23"/>
  <c r="O95" i="21"/>
  <c r="G94" i="21"/>
  <c r="T106" i="19"/>
  <c r="R107" i="19" s="1"/>
  <c r="G104" i="19"/>
  <c r="I105" i="19"/>
  <c r="L106" i="18"/>
  <c r="G105" i="18"/>
  <c r="I106" i="18"/>
  <c r="P54" i="10"/>
  <c r="O54" i="10"/>
  <c r="L92" i="17"/>
  <c r="J93" i="17" s="1"/>
  <c r="K92" i="16"/>
  <c r="I91" i="16"/>
  <c r="G53" i="10"/>
  <c r="I54" i="10"/>
  <c r="J98" i="24" l="1"/>
  <c r="J84" i="23"/>
  <c r="K84" i="23" s="1"/>
  <c r="I85" i="23" s="1"/>
  <c r="J95" i="21"/>
  <c r="H96" i="21" s="1"/>
  <c r="I96" i="21" s="1"/>
  <c r="J105" i="19"/>
  <c r="H106" i="19" s="1"/>
  <c r="M106" i="19" s="1"/>
  <c r="J106" i="18"/>
  <c r="H107" i="18" s="1"/>
  <c r="M107" i="18" s="1"/>
  <c r="I92" i="17"/>
  <c r="K93" i="17"/>
  <c r="L92" i="16"/>
  <c r="J93" i="16" s="1"/>
  <c r="J54" i="10"/>
  <c r="H55" i="10" s="1"/>
  <c r="P98" i="24" l="1"/>
  <c r="I97" i="24"/>
  <c r="K98" i="24"/>
  <c r="O85" i="23"/>
  <c r="H84" i="23"/>
  <c r="O96" i="21"/>
  <c r="G95" i="21"/>
  <c r="G105" i="19"/>
  <c r="L106" i="19"/>
  <c r="I106" i="19"/>
  <c r="G106" i="18"/>
  <c r="I107" i="18"/>
  <c r="O55" i="10"/>
  <c r="P55" i="10"/>
  <c r="L93" i="17"/>
  <c r="J94" i="17" s="1"/>
  <c r="K93" i="16"/>
  <c r="I92" i="16"/>
  <c r="I55" i="10"/>
  <c r="G54" i="10"/>
  <c r="L98" i="24" l="1"/>
  <c r="J99" i="24" s="1"/>
  <c r="J85" i="23"/>
  <c r="K85" i="23" s="1"/>
  <c r="I86" i="23" s="1"/>
  <c r="J96" i="21"/>
  <c r="H97" i="21" s="1"/>
  <c r="I97" i="21" s="1"/>
  <c r="J106" i="19"/>
  <c r="H107" i="19" s="1"/>
  <c r="M107" i="19" s="1"/>
  <c r="J107" i="18"/>
  <c r="H108" i="18" s="1"/>
  <c r="M108" i="18" s="1"/>
  <c r="I93" i="17"/>
  <c r="M94" i="17"/>
  <c r="K94" i="17"/>
  <c r="L93" i="16"/>
  <c r="J94" i="16" s="1"/>
  <c r="J55" i="10"/>
  <c r="H56" i="10" s="1"/>
  <c r="P99" i="24" l="1"/>
  <c r="I98" i="24"/>
  <c r="K99" i="24"/>
  <c r="H85" i="23"/>
  <c r="O86" i="23"/>
  <c r="O97" i="21"/>
  <c r="G96" i="21"/>
  <c r="S107" i="19"/>
  <c r="T107" i="19" s="1"/>
  <c r="Q106" i="19"/>
  <c r="G106" i="19"/>
  <c r="I107" i="19"/>
  <c r="G107" i="18"/>
  <c r="I108" i="18"/>
  <c r="O56" i="10"/>
  <c r="P56" i="10"/>
  <c r="L94" i="17"/>
  <c r="J95" i="17" s="1"/>
  <c r="M94" i="16"/>
  <c r="I93" i="16"/>
  <c r="K94" i="16"/>
  <c r="I56" i="10"/>
  <c r="G55" i="10"/>
  <c r="L99" i="24" l="1"/>
  <c r="J100" i="24" s="1"/>
  <c r="J86" i="23"/>
  <c r="K86" i="23" s="1"/>
  <c r="I87" i="23" s="1"/>
  <c r="J97" i="21"/>
  <c r="H98" i="21" s="1"/>
  <c r="I98" i="21" s="1"/>
  <c r="R108" i="19"/>
  <c r="Q107" i="19" s="1"/>
  <c r="J107" i="19"/>
  <c r="H108" i="19" s="1"/>
  <c r="M108" i="19" s="1"/>
  <c r="J108" i="18"/>
  <c r="H109" i="18" s="1"/>
  <c r="M109" i="18" s="1"/>
  <c r="I94" i="17"/>
  <c r="K95" i="17"/>
  <c r="L95" i="17" s="1"/>
  <c r="L94" i="16"/>
  <c r="J95" i="16" s="1"/>
  <c r="J56" i="10"/>
  <c r="H57" i="10" s="1"/>
  <c r="P100" i="24" l="1"/>
  <c r="I99" i="24"/>
  <c r="K100" i="24"/>
  <c r="H86" i="23"/>
  <c r="O87" i="23"/>
  <c r="O98" i="21"/>
  <c r="G97" i="21"/>
  <c r="S108" i="19"/>
  <c r="G107" i="19"/>
  <c r="I108" i="19"/>
  <c r="G108" i="18"/>
  <c r="I109" i="18"/>
  <c r="P57" i="10"/>
  <c r="O57" i="10"/>
  <c r="J96" i="17"/>
  <c r="I94" i="16"/>
  <c r="K95" i="16"/>
  <c r="G56" i="10"/>
  <c r="I57" i="10"/>
  <c r="L100" i="24" l="1"/>
  <c r="J101" i="24" s="1"/>
  <c r="J87" i="23"/>
  <c r="K87" i="23" s="1"/>
  <c r="I88" i="23" s="1"/>
  <c r="J98" i="21"/>
  <c r="H99" i="21" s="1"/>
  <c r="I99" i="21" s="1"/>
  <c r="T108" i="19"/>
  <c r="R109" i="19" s="1"/>
  <c r="J108" i="19"/>
  <c r="H109" i="19" s="1"/>
  <c r="M109" i="19" s="1"/>
  <c r="J109" i="18"/>
  <c r="H110" i="18" s="1"/>
  <c r="M110" i="18" s="1"/>
  <c r="I95" i="17"/>
  <c r="K96" i="17"/>
  <c r="L96" i="17" s="1"/>
  <c r="L95" i="16"/>
  <c r="J96" i="16" s="1"/>
  <c r="J57" i="10"/>
  <c r="H58" i="10" s="1"/>
  <c r="P101" i="24" l="1"/>
  <c r="I100" i="24"/>
  <c r="K101" i="24"/>
  <c r="O88" i="23"/>
  <c r="J88" i="23" s="1"/>
  <c r="K88" i="23" s="1"/>
  <c r="I89" i="23" s="1"/>
  <c r="H87" i="23"/>
  <c r="O99" i="21"/>
  <c r="G98" i="21"/>
  <c r="Q108" i="19"/>
  <c r="S109" i="19"/>
  <c r="T109" i="19" s="1"/>
  <c r="G108" i="19"/>
  <c r="I109" i="19"/>
  <c r="G109" i="18"/>
  <c r="I110" i="18"/>
  <c r="P58" i="10"/>
  <c r="O58" i="10"/>
  <c r="J97" i="17"/>
  <c r="I95" i="16"/>
  <c r="K96" i="16"/>
  <c r="L58" i="10"/>
  <c r="I58" i="10"/>
  <c r="G57" i="10"/>
  <c r="L101" i="24" l="1"/>
  <c r="J102" i="24" s="1"/>
  <c r="H88" i="23"/>
  <c r="O89" i="23"/>
  <c r="J99" i="21"/>
  <c r="H100" i="21" s="1"/>
  <c r="I100" i="21" s="1"/>
  <c r="R110" i="19"/>
  <c r="S110" i="19" s="1"/>
  <c r="T110" i="19" s="1"/>
  <c r="R111" i="19" s="1"/>
  <c r="J109" i="19"/>
  <c r="H110" i="19" s="1"/>
  <c r="M110" i="19" s="1"/>
  <c r="J110" i="18"/>
  <c r="H111" i="18" s="1"/>
  <c r="M111" i="18" s="1"/>
  <c r="I96" i="17"/>
  <c r="K97" i="17"/>
  <c r="L97" i="17" s="1"/>
  <c r="L96" i="16"/>
  <c r="J97" i="16" s="1"/>
  <c r="J58" i="10"/>
  <c r="H59" i="10" s="1"/>
  <c r="P102" i="24" l="1"/>
  <c r="I101" i="24"/>
  <c r="K102" i="24"/>
  <c r="J89" i="23"/>
  <c r="K89" i="23" s="1"/>
  <c r="I90" i="23" s="1"/>
  <c r="O100" i="21"/>
  <c r="G99" i="21"/>
  <c r="Q109" i="19"/>
  <c r="Q110" i="19"/>
  <c r="S111" i="19"/>
  <c r="T111" i="19" s="1"/>
  <c r="G109" i="19"/>
  <c r="I110" i="19"/>
  <c r="G110" i="18"/>
  <c r="I111" i="18"/>
  <c r="O59" i="10"/>
  <c r="P59" i="10"/>
  <c r="J98" i="17"/>
  <c r="I96" i="16"/>
  <c r="K97" i="16"/>
  <c r="I59" i="10"/>
  <c r="G58" i="10"/>
  <c r="L102" i="24" l="1"/>
  <c r="J103" i="24" s="1"/>
  <c r="H89" i="23"/>
  <c r="O90" i="23"/>
  <c r="J100" i="21"/>
  <c r="H101" i="21" s="1"/>
  <c r="I101" i="21" s="1"/>
  <c r="R112" i="19"/>
  <c r="Q111" i="19" s="1"/>
  <c r="J110" i="19"/>
  <c r="H111" i="19" s="1"/>
  <c r="M111" i="19" s="1"/>
  <c r="J111" i="18"/>
  <c r="H112" i="18" s="1"/>
  <c r="M112" i="18" s="1"/>
  <c r="I97" i="17"/>
  <c r="K98" i="17"/>
  <c r="L97" i="16"/>
  <c r="J98" i="16" s="1"/>
  <c r="J59" i="10"/>
  <c r="H60" i="10" s="1"/>
  <c r="P103" i="24" l="1"/>
  <c r="I102" i="24"/>
  <c r="K103" i="24"/>
  <c r="J90" i="23"/>
  <c r="K90" i="23" s="1"/>
  <c r="I91" i="23" s="1"/>
  <c r="O101" i="21"/>
  <c r="G100" i="21"/>
  <c r="S112" i="19"/>
  <c r="T112" i="19" s="1"/>
  <c r="R113" i="19" s="1"/>
  <c r="G110" i="19"/>
  <c r="I111" i="19"/>
  <c r="G111" i="18"/>
  <c r="I112" i="18"/>
  <c r="O60" i="10"/>
  <c r="P60" i="10"/>
  <c r="L98" i="17"/>
  <c r="J99" i="17" s="1"/>
  <c r="I97" i="16"/>
  <c r="K98" i="16"/>
  <c r="I60" i="10"/>
  <c r="G59" i="10"/>
  <c r="L103" i="24" l="1"/>
  <c r="J104" i="24" s="1"/>
  <c r="O91" i="23"/>
  <c r="H90" i="23"/>
  <c r="J101" i="21"/>
  <c r="H102" i="21" s="1"/>
  <c r="I102" i="21" s="1"/>
  <c r="S113" i="19"/>
  <c r="Q112" i="19"/>
  <c r="J111" i="19"/>
  <c r="H112" i="19" s="1"/>
  <c r="M112" i="19" s="1"/>
  <c r="J112" i="18"/>
  <c r="H113" i="18" s="1"/>
  <c r="M113" i="18" s="1"/>
  <c r="I98" i="17"/>
  <c r="K99" i="17"/>
  <c r="L98" i="16"/>
  <c r="J99" i="16" s="1"/>
  <c r="J60" i="10"/>
  <c r="H61" i="10" s="1"/>
  <c r="P104" i="24" l="1"/>
  <c r="I103" i="24"/>
  <c r="K104" i="24"/>
  <c r="J91" i="23"/>
  <c r="K91" i="23" s="1"/>
  <c r="I92" i="23" s="1"/>
  <c r="O102" i="21"/>
  <c r="G101" i="21"/>
  <c r="J102" i="21"/>
  <c r="T113" i="19"/>
  <c r="R114" i="19" s="1"/>
  <c r="G111" i="19"/>
  <c r="I112" i="19"/>
  <c r="G112" i="18"/>
  <c r="I113" i="18"/>
  <c r="P61" i="10"/>
  <c r="O61" i="10"/>
  <c r="L99" i="17"/>
  <c r="J100" i="17" s="1"/>
  <c r="I98" i="16"/>
  <c r="K99" i="16"/>
  <c r="I61" i="10"/>
  <c r="G60" i="10"/>
  <c r="L104" i="24" l="1"/>
  <c r="J105" i="24" s="1"/>
  <c r="H91" i="23"/>
  <c r="O92" i="23"/>
  <c r="J92" i="23" s="1"/>
  <c r="K92" i="23" s="1"/>
  <c r="I93" i="23" s="1"/>
  <c r="H103" i="21"/>
  <c r="I103" i="21" s="1"/>
  <c r="S114" i="19"/>
  <c r="Q113" i="19"/>
  <c r="J112" i="19"/>
  <c r="H113" i="19" s="1"/>
  <c r="M113" i="19" s="1"/>
  <c r="J113" i="18"/>
  <c r="H114" i="18" s="1"/>
  <c r="M114" i="18" s="1"/>
  <c r="I99" i="17"/>
  <c r="K100" i="17"/>
  <c r="L99" i="16"/>
  <c r="J100" i="16" s="1"/>
  <c r="J61" i="10"/>
  <c r="H62" i="10" s="1"/>
  <c r="P105" i="24" l="1"/>
  <c r="I104" i="24"/>
  <c r="K105" i="24"/>
  <c r="H92" i="23"/>
  <c r="O93" i="23"/>
  <c r="O103" i="21"/>
  <c r="G102" i="21"/>
  <c r="T114" i="19"/>
  <c r="R115" i="19" s="1"/>
  <c r="G112" i="19"/>
  <c r="I113" i="19"/>
  <c r="G113" i="18"/>
  <c r="I114" i="18"/>
  <c r="P62" i="10"/>
  <c r="O62" i="10"/>
  <c r="L100" i="17"/>
  <c r="J101" i="17" s="1"/>
  <c r="I99" i="16"/>
  <c r="K100" i="16"/>
  <c r="I62" i="10"/>
  <c r="G61" i="10"/>
  <c r="L105" i="24" l="1"/>
  <c r="J106" i="24" s="1"/>
  <c r="J93" i="23"/>
  <c r="K93" i="23" s="1"/>
  <c r="I94" i="23" s="1"/>
  <c r="J103" i="21"/>
  <c r="H104" i="21" s="1"/>
  <c r="I104" i="21" s="1"/>
  <c r="S115" i="19"/>
  <c r="Q114" i="19"/>
  <c r="J113" i="19"/>
  <c r="H114" i="19" s="1"/>
  <c r="M114" i="19" s="1"/>
  <c r="J114" i="18"/>
  <c r="H115" i="18" s="1"/>
  <c r="M115" i="18" s="1"/>
  <c r="I100" i="17"/>
  <c r="K101" i="17"/>
  <c r="L100" i="16"/>
  <c r="J101" i="16" s="1"/>
  <c r="J62" i="10"/>
  <c r="H63" i="10" s="1"/>
  <c r="I105" i="24" l="1"/>
  <c r="P106" i="24"/>
  <c r="O106" i="24"/>
  <c r="K106" i="24"/>
  <c r="L106" i="24" s="1"/>
  <c r="O94" i="23"/>
  <c r="J94" i="23" s="1"/>
  <c r="K94" i="23" s="1"/>
  <c r="I95" i="23" s="1"/>
  <c r="N94" i="23"/>
  <c r="H93" i="23"/>
  <c r="O104" i="21"/>
  <c r="G103" i="21"/>
  <c r="T115" i="19"/>
  <c r="R116" i="19" s="1"/>
  <c r="G113" i="19"/>
  <c r="I114" i="19"/>
  <c r="G114" i="18"/>
  <c r="I115" i="18"/>
  <c r="O63" i="10"/>
  <c r="P63" i="10"/>
  <c r="L101" i="17"/>
  <c r="J102" i="17" s="1"/>
  <c r="I100" i="16"/>
  <c r="K101" i="16"/>
  <c r="G62" i="10"/>
  <c r="I63" i="10"/>
  <c r="J107" i="24" l="1"/>
  <c r="O95" i="23"/>
  <c r="J95" i="23" s="1"/>
  <c r="K95" i="23" s="1"/>
  <c r="I96" i="23" s="1"/>
  <c r="H94" i="23"/>
  <c r="J104" i="21"/>
  <c r="H105" i="21" s="1"/>
  <c r="I105" i="21" s="1"/>
  <c r="Q115" i="19"/>
  <c r="S116" i="19"/>
  <c r="J114" i="19"/>
  <c r="H115" i="19" s="1"/>
  <c r="M115" i="19" s="1"/>
  <c r="J115" i="18"/>
  <c r="H116" i="18" s="1"/>
  <c r="M116" i="18" s="1"/>
  <c r="I101" i="17"/>
  <c r="K102" i="17"/>
  <c r="L102" i="17" s="1"/>
  <c r="L101" i="16"/>
  <c r="J102" i="16" s="1"/>
  <c r="J63" i="10"/>
  <c r="H64" i="10" s="1"/>
  <c r="P107" i="24" l="1"/>
  <c r="I106" i="24"/>
  <c r="K107" i="24"/>
  <c r="O96" i="23"/>
  <c r="J96" i="23" s="1"/>
  <c r="K96" i="23" s="1"/>
  <c r="I97" i="23" s="1"/>
  <c r="H95" i="23"/>
  <c r="O105" i="21"/>
  <c r="G104" i="21"/>
  <c r="T116" i="19"/>
  <c r="R117" i="19" s="1"/>
  <c r="G114" i="19"/>
  <c r="I115" i="19"/>
  <c r="G115" i="18"/>
  <c r="I116" i="18"/>
  <c r="O64" i="10"/>
  <c r="P64" i="10"/>
  <c r="J103" i="17"/>
  <c r="I101" i="16"/>
  <c r="K102" i="16"/>
  <c r="G63" i="10"/>
  <c r="I64" i="10"/>
  <c r="L107" i="24" l="1"/>
  <c r="J108" i="24" s="1"/>
  <c r="O97" i="23"/>
  <c r="H96" i="23"/>
  <c r="J105" i="21"/>
  <c r="H106" i="21" s="1"/>
  <c r="I106" i="21" s="1"/>
  <c r="S117" i="19"/>
  <c r="T117" i="19" s="1"/>
  <c r="Q116" i="19"/>
  <c r="J115" i="19"/>
  <c r="H116" i="19" s="1"/>
  <c r="M116" i="19" s="1"/>
  <c r="J116" i="18"/>
  <c r="H117" i="18" s="1"/>
  <c r="M117" i="18" s="1"/>
  <c r="I102" i="17"/>
  <c r="K103" i="17"/>
  <c r="L102" i="16"/>
  <c r="J103" i="16" s="1"/>
  <c r="J64" i="10"/>
  <c r="H65" i="10" s="1"/>
  <c r="P108" i="24" l="1"/>
  <c r="I107" i="24"/>
  <c r="K108" i="24"/>
  <c r="J97" i="23"/>
  <c r="K97" i="23" s="1"/>
  <c r="I98" i="23" s="1"/>
  <c r="G105" i="21"/>
  <c r="O106" i="21"/>
  <c r="N106" i="21"/>
  <c r="J106" i="21"/>
  <c r="R118" i="19"/>
  <c r="G115" i="19"/>
  <c r="I116" i="19"/>
  <c r="G116" i="18"/>
  <c r="I117" i="18"/>
  <c r="P65" i="10"/>
  <c r="O65" i="10"/>
  <c r="L103" i="17"/>
  <c r="J104" i="17" s="1"/>
  <c r="I102" i="16"/>
  <c r="K103" i="16"/>
  <c r="I65" i="10"/>
  <c r="G64" i="10"/>
  <c r="L108" i="24" l="1"/>
  <c r="J109" i="24" s="1"/>
  <c r="O98" i="23"/>
  <c r="H97" i="23"/>
  <c r="H107" i="21"/>
  <c r="I107" i="21" s="1"/>
  <c r="Q117" i="19"/>
  <c r="V118" i="19"/>
  <c r="S118" i="19"/>
  <c r="J116" i="19"/>
  <c r="H117" i="19" s="1"/>
  <c r="M117" i="19" s="1"/>
  <c r="J117" i="18"/>
  <c r="H118" i="18" s="1"/>
  <c r="M118" i="18" s="1"/>
  <c r="I103" i="17"/>
  <c r="K104" i="17"/>
  <c r="L103" i="16"/>
  <c r="J104" i="16" s="1"/>
  <c r="J65" i="10"/>
  <c r="H66" i="10" s="1"/>
  <c r="P109" i="24" l="1"/>
  <c r="I108" i="24"/>
  <c r="K109" i="24"/>
  <c r="J98" i="23"/>
  <c r="K98" i="23" s="1"/>
  <c r="I99" i="23" s="1"/>
  <c r="O107" i="21"/>
  <c r="G106" i="21"/>
  <c r="T118" i="19"/>
  <c r="R119" i="19" s="1"/>
  <c r="G116" i="19"/>
  <c r="I117" i="19"/>
  <c r="G117" i="18"/>
  <c r="L118" i="18"/>
  <c r="I118" i="18"/>
  <c r="P66" i="10"/>
  <c r="O66" i="10"/>
  <c r="L104" i="17"/>
  <c r="J105" i="17" s="1"/>
  <c r="I103" i="16"/>
  <c r="K104" i="16"/>
  <c r="I66" i="10"/>
  <c r="G65" i="10"/>
  <c r="L109" i="24" l="1"/>
  <c r="J110" i="24" s="1"/>
  <c r="H98" i="23"/>
  <c r="O99" i="23"/>
  <c r="J99" i="23" s="1"/>
  <c r="K99" i="23" s="1"/>
  <c r="I100" i="23" s="1"/>
  <c r="J107" i="21"/>
  <c r="H108" i="21" s="1"/>
  <c r="I108" i="21" s="1"/>
  <c r="J117" i="19"/>
  <c r="H118" i="19" s="1"/>
  <c r="M118" i="19" s="1"/>
  <c r="J118" i="18"/>
  <c r="H119" i="18" s="1"/>
  <c r="M119" i="18" s="1"/>
  <c r="I104" i="17"/>
  <c r="K105" i="17"/>
  <c r="L104" i="16"/>
  <c r="J105" i="16" s="1"/>
  <c r="J66" i="10"/>
  <c r="H67" i="10" s="1"/>
  <c r="I109" i="24" l="1"/>
  <c r="P110" i="24"/>
  <c r="K110" i="24"/>
  <c r="H99" i="23"/>
  <c r="O100" i="23"/>
  <c r="O108" i="21"/>
  <c r="G107" i="21"/>
  <c r="L118" i="19"/>
  <c r="G117" i="19"/>
  <c r="I118" i="19"/>
  <c r="G118" i="18"/>
  <c r="I119" i="18"/>
  <c r="O67" i="10"/>
  <c r="P67" i="10"/>
  <c r="L105" i="17"/>
  <c r="J106" i="17" s="1"/>
  <c r="K105" i="16"/>
  <c r="L105" i="16" s="1"/>
  <c r="I104" i="16"/>
  <c r="I67" i="10"/>
  <c r="G66" i="10"/>
  <c r="L110" i="24" l="1"/>
  <c r="J111" i="24" s="1"/>
  <c r="J100" i="23"/>
  <c r="K100" i="23" s="1"/>
  <c r="I101" i="23" s="1"/>
  <c r="J108" i="21"/>
  <c r="H109" i="21" s="1"/>
  <c r="I109" i="21" s="1"/>
  <c r="J118" i="19"/>
  <c r="H119" i="19" s="1"/>
  <c r="M119" i="19" s="1"/>
  <c r="J119" i="18"/>
  <c r="H120" i="18" s="1"/>
  <c r="M120" i="18" s="1"/>
  <c r="M106" i="17"/>
  <c r="K106" i="17"/>
  <c r="I105" i="17"/>
  <c r="J106" i="16"/>
  <c r="J67" i="10"/>
  <c r="H68" i="10" s="1"/>
  <c r="P111" i="24" l="1"/>
  <c r="I110" i="24"/>
  <c r="K111" i="24"/>
  <c r="H100" i="23"/>
  <c r="O101" i="23"/>
  <c r="O109" i="21"/>
  <c r="G108" i="21"/>
  <c r="S119" i="19"/>
  <c r="Q118" i="19"/>
  <c r="G118" i="19"/>
  <c r="I119" i="19"/>
  <c r="G119" i="18"/>
  <c r="I120" i="18"/>
  <c r="O68" i="10"/>
  <c r="P68" i="10"/>
  <c r="L106" i="17"/>
  <c r="J107" i="17" s="1"/>
  <c r="M106" i="16"/>
  <c r="I105" i="16"/>
  <c r="K106" i="16"/>
  <c r="I68" i="10"/>
  <c r="G67" i="10"/>
  <c r="L111" i="24" l="1"/>
  <c r="J112" i="24" s="1"/>
  <c r="J101" i="23"/>
  <c r="K101" i="23" s="1"/>
  <c r="I102" i="23" s="1"/>
  <c r="J109" i="21"/>
  <c r="H110" i="21" s="1"/>
  <c r="I110" i="21" s="1"/>
  <c r="T119" i="19"/>
  <c r="R120" i="19" s="1"/>
  <c r="J119" i="19"/>
  <c r="H120" i="19" s="1"/>
  <c r="M120" i="19" s="1"/>
  <c r="J120" i="18"/>
  <c r="H121" i="18" s="1"/>
  <c r="M121" i="18" s="1"/>
  <c r="I106" i="17"/>
  <c r="K107" i="17"/>
  <c r="L106" i="16"/>
  <c r="J107" i="16" s="1"/>
  <c r="J68" i="10"/>
  <c r="H69" i="10" s="1"/>
  <c r="P112" i="24" l="1"/>
  <c r="I111" i="24"/>
  <c r="K112" i="24"/>
  <c r="O102" i="23"/>
  <c r="J102" i="23" s="1"/>
  <c r="K102" i="23" s="1"/>
  <c r="I103" i="23" s="1"/>
  <c r="H101" i="23"/>
  <c r="O110" i="21"/>
  <c r="G109" i="21"/>
  <c r="Q119" i="19"/>
  <c r="S120" i="19"/>
  <c r="G119" i="19"/>
  <c r="I120" i="19"/>
  <c r="G120" i="18"/>
  <c r="I121" i="18"/>
  <c r="P69" i="10"/>
  <c r="O69" i="10"/>
  <c r="L107" i="17"/>
  <c r="J108" i="17" s="1"/>
  <c r="I106" i="16"/>
  <c r="K107" i="16"/>
  <c r="I69" i="10"/>
  <c r="G68" i="10"/>
  <c r="L112" i="24" l="1"/>
  <c r="J113" i="24" s="1"/>
  <c r="O103" i="23"/>
  <c r="J103" i="23" s="1"/>
  <c r="K103" i="23" s="1"/>
  <c r="I104" i="23" s="1"/>
  <c r="H102" i="23"/>
  <c r="J110" i="21"/>
  <c r="H111" i="21" s="1"/>
  <c r="I111" i="21" s="1"/>
  <c r="T120" i="19"/>
  <c r="R121" i="19" s="1"/>
  <c r="J120" i="19"/>
  <c r="H121" i="19" s="1"/>
  <c r="M121" i="19" s="1"/>
  <c r="J121" i="18"/>
  <c r="H122" i="18" s="1"/>
  <c r="M122" i="18" s="1"/>
  <c r="I107" i="17"/>
  <c r="K108" i="17"/>
  <c r="L107" i="16"/>
  <c r="J108" i="16" s="1"/>
  <c r="J69" i="10"/>
  <c r="H70" i="10" s="1"/>
  <c r="P113" i="24" l="1"/>
  <c r="I112" i="24"/>
  <c r="K113" i="24"/>
  <c r="H103" i="23"/>
  <c r="O104" i="23"/>
  <c r="O111" i="21"/>
  <c r="G110" i="21"/>
  <c r="Q120" i="19"/>
  <c r="S121" i="19"/>
  <c r="T121" i="19" s="1"/>
  <c r="R122" i="19" s="1"/>
  <c r="S122" i="19" s="1"/>
  <c r="T122" i="19" s="1"/>
  <c r="R123" i="19" s="1"/>
  <c r="G120" i="19"/>
  <c r="I121" i="19"/>
  <c r="G121" i="18"/>
  <c r="I122" i="18"/>
  <c r="P70" i="10"/>
  <c r="O70" i="10"/>
  <c r="L108" i="17"/>
  <c r="J109" i="17" s="1"/>
  <c r="K108" i="16"/>
  <c r="L108" i="16" s="1"/>
  <c r="I107" i="16"/>
  <c r="L70" i="10"/>
  <c r="G69" i="10"/>
  <c r="I70" i="10"/>
  <c r="L113" i="24" l="1"/>
  <c r="J114" i="24" s="1"/>
  <c r="J104" i="23"/>
  <c r="K104" i="23" s="1"/>
  <c r="I105" i="23" s="1"/>
  <c r="J111" i="21"/>
  <c r="H112" i="21" s="1"/>
  <c r="I112" i="21" s="1"/>
  <c r="Q121" i="19"/>
  <c r="Q122" i="19"/>
  <c r="S123" i="19"/>
  <c r="J121" i="19"/>
  <c r="H122" i="19" s="1"/>
  <c r="M122" i="19" s="1"/>
  <c r="J122" i="18"/>
  <c r="H123" i="18" s="1"/>
  <c r="M123" i="18" s="1"/>
  <c r="I108" i="17"/>
  <c r="K109" i="17"/>
  <c r="J109" i="16"/>
  <c r="J70" i="10"/>
  <c r="H71" i="10" s="1"/>
  <c r="P114" i="24" l="1"/>
  <c r="I113" i="24"/>
  <c r="K114" i="24"/>
  <c r="O105" i="23"/>
  <c r="J105" i="23" s="1"/>
  <c r="K105" i="23" s="1"/>
  <c r="I106" i="23" s="1"/>
  <c r="H104" i="23"/>
  <c r="O112" i="21"/>
  <c r="G111" i="21"/>
  <c r="T123" i="19"/>
  <c r="R124" i="19" s="1"/>
  <c r="G121" i="19"/>
  <c r="I122" i="19"/>
  <c r="J122" i="19" s="1"/>
  <c r="G122" i="18"/>
  <c r="I123" i="18"/>
  <c r="O71" i="10"/>
  <c r="P71" i="10"/>
  <c r="L109" i="17"/>
  <c r="J110" i="17" s="1"/>
  <c r="K109" i="16"/>
  <c r="I108" i="16"/>
  <c r="I71" i="10"/>
  <c r="G70" i="10"/>
  <c r="L114" i="24" l="1"/>
  <c r="J115" i="24" s="1"/>
  <c r="H105" i="23"/>
  <c r="O106" i="23"/>
  <c r="J106" i="23" s="1"/>
  <c r="K106" i="23" s="1"/>
  <c r="I107" i="23" s="1"/>
  <c r="N106" i="23"/>
  <c r="J112" i="21"/>
  <c r="H113" i="21" s="1"/>
  <c r="I113" i="21" s="1"/>
  <c r="Q123" i="19"/>
  <c r="S124" i="19"/>
  <c r="T124" i="19" s="1"/>
  <c r="H123" i="19"/>
  <c r="M123" i="19" s="1"/>
  <c r="J123" i="18"/>
  <c r="H124" i="18" s="1"/>
  <c r="M124" i="18" s="1"/>
  <c r="I109" i="17"/>
  <c r="K110" i="17"/>
  <c r="L109" i="16"/>
  <c r="J110" i="16" s="1"/>
  <c r="J71" i="10"/>
  <c r="H72" i="10" s="1"/>
  <c r="P115" i="24" l="1"/>
  <c r="I114" i="24"/>
  <c r="K115" i="24"/>
  <c r="H106" i="23"/>
  <c r="O107" i="23"/>
  <c r="J107" i="23" s="1"/>
  <c r="K107" i="23" s="1"/>
  <c r="I108" i="23" s="1"/>
  <c r="O113" i="21"/>
  <c r="G112" i="21"/>
  <c r="G122" i="19"/>
  <c r="I123" i="19"/>
  <c r="G123" i="18"/>
  <c r="I124" i="18"/>
  <c r="O72" i="10"/>
  <c r="P72" i="10"/>
  <c r="L110" i="17"/>
  <c r="J111" i="17" s="1"/>
  <c r="K110" i="16"/>
  <c r="L110" i="16" s="1"/>
  <c r="I109" i="16"/>
  <c r="I72" i="10"/>
  <c r="G71" i="10"/>
  <c r="L115" i="24" l="1"/>
  <c r="J116" i="24" s="1"/>
  <c r="H107" i="23"/>
  <c r="O108" i="23"/>
  <c r="J108" i="23" s="1"/>
  <c r="K108" i="23" s="1"/>
  <c r="I109" i="23" s="1"/>
  <c r="J113" i="21"/>
  <c r="H114" i="21" s="1"/>
  <c r="I114" i="21" s="1"/>
  <c r="S125" i="19"/>
  <c r="Q124" i="19"/>
  <c r="J123" i="19"/>
  <c r="H124" i="19" s="1"/>
  <c r="M124" i="19" s="1"/>
  <c r="J124" i="18"/>
  <c r="H125" i="18" s="1"/>
  <c r="M125" i="18" s="1"/>
  <c r="I110" i="17"/>
  <c r="K111" i="17"/>
  <c r="J111" i="16"/>
  <c r="J72" i="10"/>
  <c r="H73" i="10" s="1"/>
  <c r="P116" i="24" l="1"/>
  <c r="I115" i="24"/>
  <c r="K116" i="24"/>
  <c r="O109" i="23"/>
  <c r="J109" i="23" s="1"/>
  <c r="K109" i="23" s="1"/>
  <c r="I110" i="23" s="1"/>
  <c r="H108" i="23"/>
  <c r="O114" i="21"/>
  <c r="G113" i="21"/>
  <c r="T125" i="19"/>
  <c r="R126" i="19" s="1"/>
  <c r="G123" i="19"/>
  <c r="I124" i="19"/>
  <c r="J124" i="19" s="1"/>
  <c r="G124" i="18"/>
  <c r="I125" i="18"/>
  <c r="P73" i="10"/>
  <c r="O73" i="10"/>
  <c r="L111" i="17"/>
  <c r="J112" i="17" s="1"/>
  <c r="I110" i="16"/>
  <c r="K111" i="16"/>
  <c r="I73" i="10"/>
  <c r="G72" i="10"/>
  <c r="L116" i="24" l="1"/>
  <c r="J117" i="24" s="1"/>
  <c r="O110" i="23"/>
  <c r="J110" i="23" s="1"/>
  <c r="K110" i="23" s="1"/>
  <c r="I111" i="23" s="1"/>
  <c r="H109" i="23"/>
  <c r="J114" i="21"/>
  <c r="H115" i="21" s="1"/>
  <c r="I115" i="21" s="1"/>
  <c r="S126" i="19"/>
  <c r="Q125" i="19"/>
  <c r="H125" i="19"/>
  <c r="M125" i="19" s="1"/>
  <c r="J125" i="18"/>
  <c r="H126" i="18" s="1"/>
  <c r="M126" i="18" s="1"/>
  <c r="I111" i="17"/>
  <c r="K112" i="17"/>
  <c r="L111" i="16"/>
  <c r="J112" i="16" s="1"/>
  <c r="J73" i="10"/>
  <c r="H74" i="10" s="1"/>
  <c r="P117" i="24" l="1"/>
  <c r="I116" i="24"/>
  <c r="K117" i="24"/>
  <c r="H110" i="23"/>
  <c r="O111" i="23"/>
  <c r="J111" i="23" s="1"/>
  <c r="K111" i="23" s="1"/>
  <c r="I112" i="23" s="1"/>
  <c r="O115" i="21"/>
  <c r="G114" i="21"/>
  <c r="T126" i="19"/>
  <c r="R127" i="19" s="1"/>
  <c r="G124" i="19"/>
  <c r="I125" i="19"/>
  <c r="G125" i="18"/>
  <c r="I126" i="18"/>
  <c r="P74" i="10"/>
  <c r="O74" i="10"/>
  <c r="L112" i="17"/>
  <c r="J113" i="17" s="1"/>
  <c r="K112" i="16"/>
  <c r="L112" i="16" s="1"/>
  <c r="I111" i="16"/>
  <c r="I74" i="10"/>
  <c r="G73" i="10"/>
  <c r="L117" i="24" l="1"/>
  <c r="J118" i="24" s="1"/>
  <c r="O112" i="23"/>
  <c r="J112" i="23" s="1"/>
  <c r="K112" i="23" s="1"/>
  <c r="I113" i="23" s="1"/>
  <c r="H111" i="23"/>
  <c r="J115" i="21"/>
  <c r="H116" i="21" s="1"/>
  <c r="I116" i="21" s="1"/>
  <c r="S127" i="19"/>
  <c r="Q126" i="19"/>
  <c r="J125" i="19"/>
  <c r="H126" i="19" s="1"/>
  <c r="M126" i="19" s="1"/>
  <c r="J126" i="18"/>
  <c r="H127" i="18" s="1"/>
  <c r="M127" i="18" s="1"/>
  <c r="I112" i="17"/>
  <c r="K113" i="17"/>
  <c r="J113" i="16"/>
  <c r="J74" i="10"/>
  <c r="H75" i="10" s="1"/>
  <c r="P118" i="24" l="1"/>
  <c r="O118" i="24"/>
  <c r="I117" i="24"/>
  <c r="O113" i="23"/>
  <c r="J113" i="23" s="1"/>
  <c r="H112" i="23"/>
  <c r="O116" i="21"/>
  <c r="G115" i="21"/>
  <c r="T127" i="19"/>
  <c r="R128" i="19" s="1"/>
  <c r="G125" i="19"/>
  <c r="I126" i="19"/>
  <c r="J126" i="19" s="1"/>
  <c r="G126" i="18"/>
  <c r="I127" i="18"/>
  <c r="O75" i="10"/>
  <c r="P75" i="10"/>
  <c r="L113" i="17"/>
  <c r="J114" i="17" s="1"/>
  <c r="K113" i="16"/>
  <c r="I112" i="16"/>
  <c r="G74" i="10"/>
  <c r="I75" i="10"/>
  <c r="M118" i="24" l="1"/>
  <c r="K118" i="24" s="1"/>
  <c r="K113" i="23"/>
  <c r="I114" i="23" s="1"/>
  <c r="J116" i="21"/>
  <c r="H117" i="21" s="1"/>
  <c r="I117" i="21" s="1"/>
  <c r="Q127" i="19"/>
  <c r="V128" i="19"/>
  <c r="S128" i="19"/>
  <c r="T128" i="19" s="1"/>
  <c r="H127" i="19"/>
  <c r="M127" i="19" s="1"/>
  <c r="J127" i="18"/>
  <c r="H128" i="18" s="1"/>
  <c r="M128" i="18" s="1"/>
  <c r="I113" i="17"/>
  <c r="K114" i="17"/>
  <c r="L113" i="16"/>
  <c r="J114" i="16" s="1"/>
  <c r="J75" i="10"/>
  <c r="H76" i="10" s="1"/>
  <c r="L118" i="24" l="1"/>
  <c r="J119" i="24" s="1"/>
  <c r="I118" i="24" s="1"/>
  <c r="H113" i="23"/>
  <c r="O114" i="23"/>
  <c r="J114" i="23" s="1"/>
  <c r="K114" i="23" s="1"/>
  <c r="I115" i="23" s="1"/>
  <c r="O117" i="21"/>
  <c r="G116" i="21"/>
  <c r="M138" i="18"/>
  <c r="M132" i="18"/>
  <c r="M135" i="18"/>
  <c r="M136" i="18"/>
  <c r="M131" i="18"/>
  <c r="M134" i="18"/>
  <c r="G126" i="19"/>
  <c r="I127" i="19"/>
  <c r="G127" i="18"/>
  <c r="L128" i="18"/>
  <c r="I128" i="18"/>
  <c r="O76" i="10"/>
  <c r="P76" i="10"/>
  <c r="L114" i="17"/>
  <c r="J115" i="17" s="1"/>
  <c r="K114" i="16"/>
  <c r="L114" i="16" s="1"/>
  <c r="I113" i="16"/>
  <c r="I76" i="10"/>
  <c r="G75" i="10"/>
  <c r="P119" i="24" l="1"/>
  <c r="M119" i="24" s="1"/>
  <c r="K119" i="24" s="1"/>
  <c r="L119" i="24" s="1"/>
  <c r="J120" i="24" s="1"/>
  <c r="O115" i="23"/>
  <c r="H114" i="23"/>
  <c r="J115" i="23"/>
  <c r="K115" i="23" s="1"/>
  <c r="I116" i="23" s="1"/>
  <c r="J128" i="18"/>
  <c r="H129" i="18" s="1"/>
  <c r="G128" i="18" s="1"/>
  <c r="J117" i="21"/>
  <c r="H118" i="21" s="1"/>
  <c r="I118" i="21" s="1"/>
  <c r="J127" i="19"/>
  <c r="H128" i="19" s="1"/>
  <c r="M128" i="19" s="1"/>
  <c r="M131" i="19" s="1"/>
  <c r="I114" i="17"/>
  <c r="K115" i="17"/>
  <c r="J115" i="16"/>
  <c r="J76" i="10"/>
  <c r="H77" i="10" s="1"/>
  <c r="P120" i="24" l="1"/>
  <c r="I119" i="24"/>
  <c r="K120" i="24"/>
  <c r="O116" i="23"/>
  <c r="H115" i="23"/>
  <c r="J116" i="23"/>
  <c r="K116" i="23" s="1"/>
  <c r="I117" i="23" s="1"/>
  <c r="G117" i="21"/>
  <c r="O118" i="21"/>
  <c r="N118" i="21"/>
  <c r="J118" i="21"/>
  <c r="L128" i="19"/>
  <c r="G127" i="19"/>
  <c r="I128" i="19"/>
  <c r="J128" i="19" s="1"/>
  <c r="P77" i="10"/>
  <c r="O77" i="10"/>
  <c r="L115" i="17"/>
  <c r="J116" i="17" s="1"/>
  <c r="I114" i="16"/>
  <c r="K115" i="16"/>
  <c r="I77" i="10"/>
  <c r="G76" i="10"/>
  <c r="L120" i="24" l="1"/>
  <c r="J121" i="24" s="1"/>
  <c r="O117" i="23"/>
  <c r="H116" i="23"/>
  <c r="J117" i="23"/>
  <c r="K117" i="23" s="1"/>
  <c r="I118" i="23" s="1"/>
  <c r="H119" i="21"/>
  <c r="I119" i="21" s="1"/>
  <c r="I115" i="17"/>
  <c r="K116" i="17"/>
  <c r="L115" i="16"/>
  <c r="J116" i="16" s="1"/>
  <c r="J77" i="10"/>
  <c r="H78" i="10" s="1"/>
  <c r="P121" i="24" l="1"/>
  <c r="I120" i="24"/>
  <c r="K121" i="24"/>
  <c r="H117" i="23"/>
  <c r="O118" i="23"/>
  <c r="N118" i="23"/>
  <c r="O119" i="21"/>
  <c r="G118" i="21"/>
  <c r="P78" i="10"/>
  <c r="O78" i="10"/>
  <c r="L116" i="17"/>
  <c r="J117" i="17" s="1"/>
  <c r="K116" i="16"/>
  <c r="L116" i="16" s="1"/>
  <c r="I115" i="16"/>
  <c r="G77" i="10"/>
  <c r="I78" i="10"/>
  <c r="L121" i="24" l="1"/>
  <c r="J122" i="24" s="1"/>
  <c r="L118" i="23"/>
  <c r="J118" i="23" s="1"/>
  <c r="K118" i="23" s="1"/>
  <c r="I119" i="23" s="1"/>
  <c r="J119" i="21"/>
  <c r="H120" i="21" s="1"/>
  <c r="I120" i="21" s="1"/>
  <c r="I116" i="17"/>
  <c r="K117" i="17"/>
  <c r="L117" i="17" s="1"/>
  <c r="J117" i="16"/>
  <c r="J78" i="10"/>
  <c r="H79" i="10" s="1"/>
  <c r="P122" i="24" l="1"/>
  <c r="I121" i="24"/>
  <c r="K122" i="24"/>
  <c r="O119" i="23"/>
  <c r="H118" i="23"/>
  <c r="O120" i="21"/>
  <c r="G119" i="21"/>
  <c r="O79" i="10"/>
  <c r="P79" i="10"/>
  <c r="J118" i="17"/>
  <c r="K117" i="16"/>
  <c r="I116" i="16"/>
  <c r="I79" i="10"/>
  <c r="G78" i="10"/>
  <c r="L122" i="24" l="1"/>
  <c r="J123" i="24" s="1"/>
  <c r="L119" i="23"/>
  <c r="J119" i="23" s="1"/>
  <c r="K119" i="23" s="1"/>
  <c r="I120" i="23" s="1"/>
  <c r="J120" i="21"/>
  <c r="H121" i="21" s="1"/>
  <c r="I121" i="21" s="1"/>
  <c r="M118" i="17"/>
  <c r="I117" i="17"/>
  <c r="K118" i="17"/>
  <c r="L117" i="16"/>
  <c r="J118" i="16" s="1"/>
  <c r="J79" i="10"/>
  <c r="H80" i="10" s="1"/>
  <c r="P123" i="24" l="1"/>
  <c r="I122" i="24"/>
  <c r="K123" i="24"/>
  <c r="H119" i="23"/>
  <c r="J120" i="23"/>
  <c r="K120" i="23" s="1"/>
  <c r="I121" i="23" s="1"/>
  <c r="O120" i="23"/>
  <c r="O121" i="21"/>
  <c r="G120" i="21"/>
  <c r="O80" i="10"/>
  <c r="P80" i="10"/>
  <c r="L118" i="17"/>
  <c r="I117" i="16"/>
  <c r="M118" i="16"/>
  <c r="K118" i="16"/>
  <c r="I80" i="10"/>
  <c r="G79" i="10"/>
  <c r="L123" i="24" l="1"/>
  <c r="J124" i="24" s="1"/>
  <c r="J121" i="23"/>
  <c r="K121" i="23" s="1"/>
  <c r="I122" i="23" s="1"/>
  <c r="O121" i="23"/>
  <c r="H120" i="23"/>
  <c r="J121" i="21"/>
  <c r="H122" i="21" s="1"/>
  <c r="I122" i="21" s="1"/>
  <c r="L118" i="16"/>
  <c r="J119" i="16" s="1"/>
  <c r="J80" i="10"/>
  <c r="H81" i="10" s="1"/>
  <c r="P124" i="24" l="1"/>
  <c r="I123" i="24"/>
  <c r="H121" i="23"/>
  <c r="O122" i="23"/>
  <c r="J122" i="23"/>
  <c r="K122" i="23" s="1"/>
  <c r="I123" i="23" s="1"/>
  <c r="J123" i="23" s="1"/>
  <c r="K123" i="23" s="1"/>
  <c r="I124" i="23" s="1"/>
  <c r="O122" i="21"/>
  <c r="G121" i="21"/>
  <c r="P81" i="10"/>
  <c r="O81" i="10"/>
  <c r="K119" i="16"/>
  <c r="L119" i="16" s="1"/>
  <c r="I118" i="16"/>
  <c r="I81" i="10"/>
  <c r="G80" i="10"/>
  <c r="M124" i="24" l="1"/>
  <c r="K124" i="24" s="1"/>
  <c r="H122" i="23"/>
  <c r="O123" i="23"/>
  <c r="O124" i="23"/>
  <c r="L124" i="23" s="1"/>
  <c r="H123" i="23"/>
  <c r="J122" i="21"/>
  <c r="H123" i="21" s="1"/>
  <c r="I123" i="21" s="1"/>
  <c r="J120" i="16"/>
  <c r="J81" i="10"/>
  <c r="H82" i="10" s="1"/>
  <c r="L124" i="24" l="1"/>
  <c r="J125" i="24" s="1"/>
  <c r="P125" i="24" s="1"/>
  <c r="J124" i="23"/>
  <c r="O123" i="21"/>
  <c r="G122" i="21"/>
  <c r="P82" i="10"/>
  <c r="O82" i="10"/>
  <c r="I119" i="16"/>
  <c r="K120" i="16"/>
  <c r="I82" i="10"/>
  <c r="G81" i="10"/>
  <c r="L82" i="10"/>
  <c r="M125" i="24" l="1"/>
  <c r="K125" i="24" s="1"/>
  <c r="L125" i="24" s="1"/>
  <c r="J126" i="24" s="1"/>
  <c r="I124" i="24"/>
  <c r="K124" i="23"/>
  <c r="I125" i="23" s="1"/>
  <c r="J123" i="21"/>
  <c r="H124" i="21" s="1"/>
  <c r="I124" i="21" s="1"/>
  <c r="L120" i="16"/>
  <c r="J121" i="16" s="1"/>
  <c r="J82" i="10"/>
  <c r="H83" i="10" s="1"/>
  <c r="P126" i="24" l="1"/>
  <c r="I125" i="24"/>
  <c r="O125" i="23"/>
  <c r="L125" i="23" s="1"/>
  <c r="H124" i="23"/>
  <c r="O124" i="21"/>
  <c r="G123" i="21"/>
  <c r="O83" i="10"/>
  <c r="P83" i="10"/>
  <c r="K121" i="16"/>
  <c r="L121" i="16" s="1"/>
  <c r="I120" i="16"/>
  <c r="I83" i="10"/>
  <c r="G82" i="10"/>
  <c r="M126" i="24" l="1"/>
  <c r="K126" i="24" s="1"/>
  <c r="L126" i="24" s="1"/>
  <c r="J127" i="24" s="1"/>
  <c r="J125" i="23"/>
  <c r="J124" i="21"/>
  <c r="H125" i="21" s="1"/>
  <c r="I125" i="21" s="1"/>
  <c r="J122" i="16"/>
  <c r="J83" i="10"/>
  <c r="H84" i="10" s="1"/>
  <c r="I126" i="24" l="1"/>
  <c r="P127" i="24"/>
  <c r="K125" i="23"/>
  <c r="I126" i="23" s="1"/>
  <c r="O125" i="21"/>
  <c r="G124" i="21"/>
  <c r="O84" i="10"/>
  <c r="P84" i="10"/>
  <c r="K122" i="16"/>
  <c r="I121" i="16"/>
  <c r="I84" i="10"/>
  <c r="G83" i="10"/>
  <c r="M127" i="24" l="1"/>
  <c r="K127" i="24" s="1"/>
  <c r="L127" i="24" s="1"/>
  <c r="J128" i="24" s="1"/>
  <c r="O126" i="23"/>
  <c r="L126" i="23" s="1"/>
  <c r="H125" i="23"/>
  <c r="J125" i="21"/>
  <c r="H126" i="21" s="1"/>
  <c r="I126" i="21" s="1"/>
  <c r="L122" i="16"/>
  <c r="J123" i="16" s="1"/>
  <c r="J84" i="10"/>
  <c r="H85" i="10" s="1"/>
  <c r="P128" i="24" l="1"/>
  <c r="I127" i="24"/>
  <c r="K128" i="24"/>
  <c r="J126" i="23"/>
  <c r="K126" i="23" s="1"/>
  <c r="I127" i="23" s="1"/>
  <c r="O126" i="21"/>
  <c r="G125" i="21"/>
  <c r="P85" i="10"/>
  <c r="O85" i="10"/>
  <c r="K123" i="16"/>
  <c r="L123" i="16" s="1"/>
  <c r="I122" i="16"/>
  <c r="I85" i="10"/>
  <c r="G84" i="10"/>
  <c r="L128" i="24" l="1"/>
  <c r="J129" i="24" s="1"/>
  <c r="P135" i="24"/>
  <c r="P131" i="24"/>
  <c r="P136" i="24"/>
  <c r="P138" i="24"/>
  <c r="P134" i="24"/>
  <c r="Q134" i="24" s="1"/>
  <c r="H126" i="23"/>
  <c r="O127" i="23"/>
  <c r="L127" i="23" s="1"/>
  <c r="J126" i="21"/>
  <c r="H127" i="21" s="1"/>
  <c r="I127" i="21" s="1"/>
  <c r="J124" i="16"/>
  <c r="J85" i="10"/>
  <c r="H86" i="10" s="1"/>
  <c r="O129" i="24" l="1"/>
  <c r="I128" i="24"/>
  <c r="K129" i="24"/>
  <c r="L129" i="24" s="1"/>
  <c r="J127" i="23"/>
  <c r="K127" i="23" s="1"/>
  <c r="I128" i="23" s="1"/>
  <c r="O127" i="21"/>
  <c r="G126" i="21"/>
  <c r="P86" i="10"/>
  <c r="O86" i="10"/>
  <c r="I123" i="16"/>
  <c r="K124" i="16"/>
  <c r="I86" i="10"/>
  <c r="G85" i="10"/>
  <c r="I132" i="24" l="1"/>
  <c r="I131" i="24"/>
  <c r="H127" i="23"/>
  <c r="O128" i="23"/>
  <c r="O136" i="23" s="1"/>
  <c r="J127" i="21"/>
  <c r="H128" i="21" s="1"/>
  <c r="I128" i="21" s="1"/>
  <c r="L124" i="16"/>
  <c r="J125" i="16" s="1"/>
  <c r="J86" i="10"/>
  <c r="H87" i="10" s="1"/>
  <c r="J128" i="23" l="1"/>
  <c r="O138" i="23"/>
  <c r="O134" i="23"/>
  <c r="P134" i="23" s="1"/>
  <c r="O131" i="23"/>
  <c r="O132" i="23"/>
  <c r="O135" i="23"/>
  <c r="O128" i="21"/>
  <c r="O136" i="21" s="1"/>
  <c r="G127" i="21"/>
  <c r="J128" i="21"/>
  <c r="H129" i="21" s="1"/>
  <c r="I129" i="21" s="1"/>
  <c r="O87" i="10"/>
  <c r="P87" i="10"/>
  <c r="K125" i="16"/>
  <c r="L125" i="16" s="1"/>
  <c r="I124" i="16"/>
  <c r="G86" i="10"/>
  <c r="I87" i="10"/>
  <c r="K128" i="23" l="1"/>
  <c r="I129" i="23" s="1"/>
  <c r="N129" i="23" s="1"/>
  <c r="J129" i="21"/>
  <c r="N128" i="21"/>
  <c r="G128" i="21"/>
  <c r="O138" i="21"/>
  <c r="O132" i="21"/>
  <c r="O134" i="21"/>
  <c r="P134" i="21" s="1"/>
  <c r="O135" i="21"/>
  <c r="O131" i="21"/>
  <c r="J126" i="16"/>
  <c r="J87" i="10"/>
  <c r="H88" i="10" s="1"/>
  <c r="H128" i="23" l="1"/>
  <c r="J129" i="23"/>
  <c r="K129" i="23" s="1"/>
  <c r="O88" i="10"/>
  <c r="P88" i="10"/>
  <c r="K126" i="16"/>
  <c r="L126" i="16" s="1"/>
  <c r="I125" i="16"/>
  <c r="I88" i="10"/>
  <c r="G87" i="10"/>
  <c r="H131" i="23" l="1"/>
  <c r="H132" i="23"/>
  <c r="J127" i="16"/>
  <c r="J88" i="10"/>
  <c r="H89" i="10" s="1"/>
  <c r="P89" i="10" l="1"/>
  <c r="O89" i="10"/>
  <c r="K127" i="16"/>
  <c r="L127" i="16" s="1"/>
  <c r="I126" i="16"/>
  <c r="I89" i="10"/>
  <c r="G88" i="10"/>
  <c r="J128" i="16" l="1"/>
  <c r="J89" i="10"/>
  <c r="H90" i="10" s="1"/>
  <c r="P90" i="10" l="1"/>
  <c r="O90" i="10"/>
  <c r="I127" i="16"/>
  <c r="K128" i="16"/>
  <c r="I90" i="10"/>
  <c r="G89" i="10"/>
  <c r="L128" i="16" l="1"/>
  <c r="J129" i="16" s="1"/>
  <c r="J90" i="10"/>
  <c r="H91" i="10" s="1"/>
  <c r="O91" i="10" l="1"/>
  <c r="P91" i="10"/>
  <c r="K129" i="16"/>
  <c r="L129" i="16" s="1"/>
  <c r="I128" i="16"/>
  <c r="I91" i="10"/>
  <c r="G90" i="10"/>
  <c r="J130" i="16" l="1"/>
  <c r="J91" i="10"/>
  <c r="H92" i="10" s="1"/>
  <c r="O92" i="10" l="1"/>
  <c r="P92" i="10"/>
  <c r="M130" i="16"/>
  <c r="I129" i="16"/>
  <c r="K130" i="16"/>
  <c r="I92" i="10"/>
  <c r="G91" i="10"/>
  <c r="L130" i="16" l="1"/>
  <c r="J131" i="16" s="1"/>
  <c r="J92" i="10"/>
  <c r="H93" i="10" s="1"/>
  <c r="P93" i="10" l="1"/>
  <c r="O93" i="10"/>
  <c r="I130" i="16"/>
  <c r="K131" i="16"/>
  <c r="G92" i="10"/>
  <c r="I93" i="10"/>
  <c r="L131" i="16" l="1"/>
  <c r="J132" i="16" s="1"/>
  <c r="J93" i="10"/>
  <c r="H94" i="10" s="1"/>
  <c r="P94" i="10" l="1"/>
  <c r="O94" i="10"/>
  <c r="K132" i="16"/>
  <c r="L132" i="16" s="1"/>
  <c r="I131" i="16"/>
  <c r="G93" i="10"/>
  <c r="J133" i="16" l="1"/>
  <c r="L94" i="10"/>
  <c r="I94" i="10"/>
  <c r="K133" i="16" l="1"/>
  <c r="I132" i="16"/>
  <c r="J94" i="10"/>
  <c r="H95" i="10" s="1"/>
  <c r="O95" i="10" l="1"/>
  <c r="P95" i="10"/>
  <c r="L133" i="16"/>
  <c r="J134" i="16" s="1"/>
  <c r="G94" i="10"/>
  <c r="K134" i="16" l="1"/>
  <c r="L134" i="16" s="1"/>
  <c r="I133" i="16"/>
  <c r="I95" i="10"/>
  <c r="J135" i="16" l="1"/>
  <c r="J95" i="10"/>
  <c r="H96" i="10" s="1"/>
  <c r="O96" i="10" l="1"/>
  <c r="P96" i="10"/>
  <c r="K135" i="16"/>
  <c r="I134" i="16"/>
  <c r="I96" i="10"/>
  <c r="J96" i="10" s="1"/>
  <c r="G95" i="10"/>
  <c r="L135" i="16" l="1"/>
  <c r="J136" i="16" s="1"/>
  <c r="H97" i="10"/>
  <c r="I97" i="10" l="1"/>
  <c r="P97" i="10"/>
  <c r="O97" i="10"/>
  <c r="K136" i="16"/>
  <c r="L136" i="16" s="1"/>
  <c r="I135" i="16"/>
  <c r="G96" i="10"/>
  <c r="J97" i="10"/>
  <c r="J137" i="16" l="1"/>
  <c r="H98" i="10"/>
  <c r="I98" i="10" l="1"/>
  <c r="P98" i="10"/>
  <c r="O98" i="10"/>
  <c r="K137" i="16"/>
  <c r="I136" i="16"/>
  <c r="G97" i="10"/>
  <c r="J98" i="10"/>
  <c r="H99" i="10" s="1"/>
  <c r="G98" i="10" l="1"/>
  <c r="O99" i="10"/>
  <c r="P99" i="10"/>
  <c r="L137" i="16"/>
  <c r="J138" i="16" s="1"/>
  <c r="I99" i="10"/>
  <c r="K138" i="16" l="1"/>
  <c r="L138" i="16" s="1"/>
  <c r="I137" i="16"/>
  <c r="J99" i="10"/>
  <c r="H100" i="10" s="1"/>
  <c r="O100" i="10" l="1"/>
  <c r="P100" i="10"/>
  <c r="J139" i="16"/>
  <c r="I100" i="10"/>
  <c r="J100" i="10" s="1"/>
  <c r="H101" i="10" s="1"/>
  <c r="G99" i="10"/>
  <c r="P101" i="10" l="1"/>
  <c r="O101" i="10"/>
  <c r="K139" i="16"/>
  <c r="I138" i="16"/>
  <c r="I101" i="10"/>
  <c r="G100" i="10"/>
  <c r="L139" i="16" l="1"/>
  <c r="J140" i="16" s="1"/>
  <c r="J101" i="10"/>
  <c r="H102" i="10" s="1"/>
  <c r="P102" i="10" l="1"/>
  <c r="O102" i="10"/>
  <c r="K140" i="16"/>
  <c r="L140" i="16" s="1"/>
  <c r="I139" i="16"/>
  <c r="I102" i="10"/>
  <c r="G101" i="10"/>
  <c r="J141" i="16" l="1"/>
  <c r="J102" i="10"/>
  <c r="H103" i="10" s="1"/>
  <c r="O103" i="10" l="1"/>
  <c r="P103" i="10"/>
  <c r="K141" i="16"/>
  <c r="I140" i="16"/>
  <c r="I103" i="10"/>
  <c r="G102" i="10"/>
  <c r="L141" i="16" l="1"/>
  <c r="J142" i="16" s="1"/>
  <c r="J103" i="10"/>
  <c r="H104" i="10" s="1"/>
  <c r="O104" i="10" l="1"/>
  <c r="P104" i="10"/>
  <c r="I141" i="16"/>
  <c r="M142" i="16"/>
  <c r="K142" i="16"/>
  <c r="L142" i="16" s="1"/>
  <c r="I104" i="10"/>
  <c r="G103" i="10"/>
  <c r="J143" i="16" l="1"/>
  <c r="J104" i="10"/>
  <c r="H105" i="10" s="1"/>
  <c r="P105" i="10" l="1"/>
  <c r="O105" i="10"/>
  <c r="K143" i="16"/>
  <c r="L143" i="16" s="1"/>
  <c r="I142" i="16"/>
  <c r="I105" i="10"/>
  <c r="G104" i="10"/>
  <c r="J144" i="16" l="1"/>
  <c r="J105" i="10"/>
  <c r="H106" i="10" s="1"/>
  <c r="P106" i="10" l="1"/>
  <c r="O106" i="10"/>
  <c r="K144" i="16"/>
  <c r="I143" i="16"/>
  <c r="I106" i="10"/>
  <c r="G105" i="10"/>
  <c r="L106" i="10"/>
  <c r="L144" i="16" l="1"/>
  <c r="J145" i="16" s="1"/>
  <c r="J106" i="10"/>
  <c r="H107" i="10" s="1"/>
  <c r="O107" i="10" l="1"/>
  <c r="P107" i="10"/>
  <c r="K145" i="16"/>
  <c r="L145" i="16" s="1"/>
  <c r="I144" i="16"/>
  <c r="I107" i="10"/>
  <c r="G106" i="10"/>
  <c r="J146" i="16" l="1"/>
  <c r="J107" i="10"/>
  <c r="H108" i="10" s="1"/>
  <c r="O108" i="10" l="1"/>
  <c r="P108" i="10"/>
  <c r="K146" i="16"/>
  <c r="I145" i="16"/>
  <c r="I108" i="10"/>
  <c r="G107" i="10"/>
  <c r="L146" i="16" l="1"/>
  <c r="J147" i="16" s="1"/>
  <c r="J108" i="10"/>
  <c r="H109" i="10" s="1"/>
  <c r="P109" i="10" l="1"/>
  <c r="O109" i="10"/>
  <c r="K147" i="16"/>
  <c r="I146" i="16"/>
  <c r="I109" i="10"/>
  <c r="G108" i="10"/>
  <c r="L147" i="16" l="1"/>
  <c r="J148" i="16" s="1"/>
  <c r="J109" i="10"/>
  <c r="H110" i="10" s="1"/>
  <c r="P110" i="10" l="1"/>
  <c r="O110" i="10"/>
  <c r="K148" i="16"/>
  <c r="L148" i="16" s="1"/>
  <c r="I147" i="16"/>
  <c r="I110" i="10"/>
  <c r="G109" i="10"/>
  <c r="J149" i="16" l="1"/>
  <c r="J110" i="10"/>
  <c r="H111" i="10" s="1"/>
  <c r="O111" i="10" l="1"/>
  <c r="P111" i="10"/>
  <c r="K149" i="16"/>
  <c r="I148" i="16"/>
  <c r="I111" i="10"/>
  <c r="G110" i="10"/>
  <c r="L149" i="16" l="1"/>
  <c r="J150" i="16" s="1"/>
  <c r="J111" i="10"/>
  <c r="H112" i="10" s="1"/>
  <c r="O112" i="10" l="1"/>
  <c r="P112" i="10"/>
  <c r="K150" i="16"/>
  <c r="I149" i="16"/>
  <c r="I112" i="10"/>
  <c r="G111" i="10"/>
  <c r="L150" i="16" l="1"/>
  <c r="J151" i="16" s="1"/>
  <c r="J112" i="10"/>
  <c r="H113" i="10" s="1"/>
  <c r="P113" i="10" l="1"/>
  <c r="O113" i="10"/>
  <c r="K151" i="16"/>
  <c r="L151" i="16" s="1"/>
  <c r="I150" i="16"/>
  <c r="I113" i="10"/>
  <c r="G112" i="10"/>
  <c r="J152" i="16" l="1"/>
  <c r="J113" i="10"/>
  <c r="H114" i="10" s="1"/>
  <c r="O114" i="10" l="1"/>
  <c r="P114" i="10"/>
  <c r="K152" i="16"/>
  <c r="I151" i="16"/>
  <c r="I114" i="10"/>
  <c r="G113" i="10"/>
  <c r="L152" i="16" l="1"/>
  <c r="J153" i="16" s="1"/>
  <c r="J114" i="10"/>
  <c r="H115" i="10" s="1"/>
  <c r="O115" i="10" l="1"/>
  <c r="P115" i="10"/>
  <c r="K153" i="16"/>
  <c r="L153" i="16" s="1"/>
  <c r="I152" i="16"/>
  <c r="I115" i="10"/>
  <c r="G114" i="10"/>
  <c r="J154" i="16" l="1"/>
  <c r="J115" i="10"/>
  <c r="H116" i="10" s="1"/>
  <c r="O116" i="10" l="1"/>
  <c r="P116" i="10"/>
  <c r="I153" i="16"/>
  <c r="M154" i="16"/>
  <c r="K154" i="16"/>
  <c r="I116" i="10"/>
  <c r="G115" i="10"/>
  <c r="L154" i="16" l="1"/>
  <c r="J155" i="16" s="1"/>
  <c r="J116" i="10"/>
  <c r="H117" i="10" s="1"/>
  <c r="P117" i="10" l="1"/>
  <c r="O117" i="10"/>
  <c r="I154" i="16"/>
  <c r="K155" i="16"/>
  <c r="I117" i="10"/>
  <c r="G116" i="10"/>
  <c r="L155" i="16" l="1"/>
  <c r="J156" i="16" s="1"/>
  <c r="J117" i="10"/>
  <c r="H118" i="10" s="1"/>
  <c r="P118" i="10" l="1"/>
  <c r="O118" i="10"/>
  <c r="I155" i="16"/>
  <c r="K156" i="16"/>
  <c r="I118" i="10"/>
  <c r="L118" i="10"/>
  <c r="G117" i="10"/>
  <c r="L156" i="16" l="1"/>
  <c r="J157" i="16" s="1"/>
  <c r="J118" i="10"/>
  <c r="H119" i="10" s="1"/>
  <c r="O119" i="10" l="1"/>
  <c r="P119" i="10"/>
  <c r="K157" i="16"/>
  <c r="I156" i="16"/>
  <c r="I119" i="10"/>
  <c r="G118" i="10"/>
  <c r="L157" i="16" l="1"/>
  <c r="J158" i="16" s="1"/>
  <c r="J119" i="10"/>
  <c r="H120" i="10" s="1"/>
  <c r="O120" i="10" l="1"/>
  <c r="P120" i="10"/>
  <c r="K158" i="16"/>
  <c r="I157" i="16"/>
  <c r="I120" i="10"/>
  <c r="G119" i="10"/>
  <c r="L158" i="16" l="1"/>
  <c r="J159" i="16" s="1"/>
  <c r="J120" i="10"/>
  <c r="H121" i="10" s="1"/>
  <c r="P121" i="10" l="1"/>
  <c r="O121" i="10"/>
  <c r="K159" i="16"/>
  <c r="I158" i="16"/>
  <c r="I121" i="10"/>
  <c r="G120" i="10"/>
  <c r="L159" i="16" l="1"/>
  <c r="J160" i="16" s="1"/>
  <c r="J121" i="10"/>
  <c r="H122" i="10" s="1"/>
  <c r="P122" i="10" l="1"/>
  <c r="O122" i="10"/>
  <c r="K160" i="16"/>
  <c r="I159" i="16"/>
  <c r="I122" i="10"/>
  <c r="G121" i="10"/>
  <c r="L160" i="16" l="1"/>
  <c r="J161" i="16" s="1"/>
  <c r="J122" i="10"/>
  <c r="H123" i="10" s="1"/>
  <c r="P123" i="10" l="1"/>
  <c r="O123" i="10"/>
  <c r="K161" i="16"/>
  <c r="L161" i="16" s="1"/>
  <c r="I160" i="16"/>
  <c r="I123" i="10"/>
  <c r="G122" i="10"/>
  <c r="J162" i="16" l="1"/>
  <c r="J123" i="10"/>
  <c r="H124" i="10" s="1"/>
  <c r="O124" i="10" l="1"/>
  <c r="P124" i="10"/>
  <c r="K162" i="16"/>
  <c r="L162" i="16" s="1"/>
  <c r="I161" i="16"/>
  <c r="I124" i="10"/>
  <c r="G123" i="10"/>
  <c r="J163" i="16" l="1"/>
  <c r="J124" i="10"/>
  <c r="H125" i="10" s="1"/>
  <c r="P125" i="10" l="1"/>
  <c r="O125" i="10"/>
  <c r="K163" i="16"/>
  <c r="L163" i="16" s="1"/>
  <c r="I162" i="16"/>
  <c r="I125" i="10"/>
  <c r="G124" i="10"/>
  <c r="J164" i="16" l="1"/>
  <c r="J125" i="10"/>
  <c r="H126" i="10" s="1"/>
  <c r="P126" i="10" l="1"/>
  <c r="O126" i="10"/>
  <c r="K164" i="16"/>
  <c r="L164" i="16" s="1"/>
  <c r="I163" i="16"/>
  <c r="I126" i="10"/>
  <c r="G125" i="10"/>
  <c r="J165" i="16" l="1"/>
  <c r="J126" i="10"/>
  <c r="H127" i="10" s="1"/>
  <c r="O127" i="10" l="1"/>
  <c r="P127" i="10"/>
  <c r="K165" i="16"/>
  <c r="L165" i="16" s="1"/>
  <c r="I164" i="16"/>
  <c r="I127" i="10"/>
  <c r="G126" i="10"/>
  <c r="J166" i="16" l="1"/>
  <c r="J127" i="10"/>
  <c r="H128" i="10" s="1"/>
  <c r="O128" i="10" l="1"/>
  <c r="O133" i="10" s="1"/>
  <c r="P128" i="10"/>
  <c r="P133" i="10" s="1"/>
  <c r="M166" i="16"/>
  <c r="I165" i="16"/>
  <c r="K166" i="16"/>
  <c r="I128" i="10"/>
  <c r="J128" i="10" s="1"/>
  <c r="G127" i="10"/>
  <c r="L128" i="10"/>
  <c r="L166" i="16" l="1"/>
  <c r="J167" i="16" s="1"/>
  <c r="I166" i="16" l="1"/>
  <c r="K167" i="16"/>
  <c r="L167" i="16" l="1"/>
  <c r="J168" i="16" s="1"/>
  <c r="K168" i="16" l="1"/>
  <c r="L168" i="16" s="1"/>
  <c r="I167" i="16"/>
  <c r="J169" i="16" l="1"/>
  <c r="K169" i="16" l="1"/>
  <c r="I168" i="16"/>
  <c r="L169" i="16" l="1"/>
  <c r="J170" i="16" s="1"/>
  <c r="K170" i="16" l="1"/>
  <c r="L170" i="16" s="1"/>
  <c r="I169" i="16"/>
  <c r="J171" i="16" l="1"/>
  <c r="K171" i="16" l="1"/>
  <c r="L171" i="16" s="1"/>
  <c r="I170" i="16"/>
  <c r="J172" i="16" l="1"/>
  <c r="K172" i="16" l="1"/>
  <c r="L172" i="16" s="1"/>
  <c r="I171" i="16"/>
  <c r="J173" i="16" l="1"/>
  <c r="K173" i="16" l="1"/>
  <c r="L173" i="16" s="1"/>
  <c r="I172" i="16"/>
  <c r="J174" i="16" l="1"/>
  <c r="K174" i="16" l="1"/>
  <c r="L174" i="16" s="1"/>
  <c r="I173" i="16"/>
  <c r="J175" i="16" l="1"/>
  <c r="K175" i="16" l="1"/>
  <c r="L175" i="16" s="1"/>
  <c r="I174" i="16"/>
  <c r="J176" i="16" l="1"/>
  <c r="K176" i="16" l="1"/>
  <c r="L176" i="16" s="1"/>
  <c r="I175" i="16"/>
  <c r="J177" i="16" l="1"/>
  <c r="K177" i="16" l="1"/>
  <c r="L177" i="16" s="1"/>
  <c r="I176" i="16"/>
  <c r="J178" i="16" l="1"/>
  <c r="M178" i="16" l="1"/>
  <c r="I177" i="16"/>
  <c r="K178" i="16"/>
  <c r="L178" i="16" l="1"/>
  <c r="J179" i="16" s="1"/>
  <c r="I178" i="16" l="1"/>
  <c r="K179" i="16"/>
  <c r="L179" i="16" l="1"/>
  <c r="J180" i="16" s="1"/>
  <c r="I179" i="16" l="1"/>
  <c r="K180" i="16"/>
  <c r="L180" i="16" l="1"/>
  <c r="J181" i="16" s="1"/>
  <c r="I180" i="16" l="1"/>
  <c r="K181" i="16"/>
  <c r="L181" i="16" l="1"/>
  <c r="J182" i="16" s="1"/>
  <c r="I181" i="16" l="1"/>
  <c r="K182" i="16"/>
  <c r="L182" i="16" l="1"/>
  <c r="J183" i="16" s="1"/>
  <c r="I182" i="16" l="1"/>
  <c r="K183" i="16"/>
  <c r="L183" i="16" l="1"/>
  <c r="J184" i="16" s="1"/>
  <c r="I183" i="16" l="1"/>
  <c r="K184" i="16"/>
  <c r="L184" i="16" l="1"/>
  <c r="J185" i="16" s="1"/>
  <c r="I184" i="16" l="1"/>
  <c r="K185" i="16"/>
  <c r="L185" i="16" l="1"/>
  <c r="J186" i="16" s="1"/>
  <c r="I185" i="16" l="1"/>
  <c r="K186" i="16"/>
  <c r="L186" i="16" l="1"/>
  <c r="J187" i="16" s="1"/>
  <c r="I186" i="16" l="1"/>
  <c r="K187" i="16"/>
  <c r="L187" i="16" l="1"/>
  <c r="J188" i="16" s="1"/>
  <c r="I187" i="16" l="1"/>
  <c r="K188" i="16"/>
  <c r="L188" i="16" l="1"/>
  <c r="J189" i="16" s="1"/>
  <c r="I188" i="16" l="1"/>
  <c r="K189" i="16"/>
  <c r="L189" i="16" l="1"/>
  <c r="J190" i="16" s="1"/>
  <c r="M190" i="16" l="1"/>
  <c r="I189" i="16"/>
  <c r="K190" i="16"/>
  <c r="L190" i="16" l="1"/>
  <c r="J191" i="16" s="1"/>
  <c r="I190" i="16" l="1"/>
  <c r="K191" i="16"/>
  <c r="L191" i="16" s="1"/>
  <c r="J192" i="16" l="1"/>
  <c r="K192" i="16" l="1"/>
  <c r="I191" i="16"/>
  <c r="L192" i="16" l="1"/>
  <c r="J193" i="16" s="1"/>
  <c r="K193" i="16" l="1"/>
  <c r="L193" i="16" s="1"/>
  <c r="I192" i="16"/>
  <c r="J194" i="16" l="1"/>
  <c r="K194" i="16" l="1"/>
  <c r="L194" i="16" s="1"/>
  <c r="I193" i="16"/>
  <c r="J195" i="16" l="1"/>
  <c r="K195" i="16" l="1"/>
  <c r="L195" i="16" s="1"/>
  <c r="I194" i="16"/>
  <c r="J196" i="16" l="1"/>
  <c r="K196" i="16" l="1"/>
  <c r="I195" i="16"/>
  <c r="L196" i="16" l="1"/>
  <c r="J197" i="16" s="1"/>
  <c r="K197" i="16" l="1"/>
  <c r="I196" i="16"/>
  <c r="L197" i="16" l="1"/>
  <c r="J198" i="16" s="1"/>
  <c r="K198" i="16" l="1"/>
  <c r="I197" i="16"/>
  <c r="L198" i="16" l="1"/>
  <c r="J199" i="16" s="1"/>
  <c r="K199" i="16" l="1"/>
  <c r="I198" i="16"/>
  <c r="L199" i="16" l="1"/>
  <c r="J200" i="16" s="1"/>
  <c r="K200" i="16" l="1"/>
  <c r="I199" i="16"/>
  <c r="L200" i="16" l="1"/>
  <c r="J201" i="16" s="1"/>
  <c r="K201" i="16" l="1"/>
  <c r="I200" i="16"/>
  <c r="L201" i="16" l="1"/>
  <c r="J202" i="16" s="1"/>
  <c r="M202" i="16" l="1"/>
  <c r="I201" i="16"/>
  <c r="K202" i="16"/>
  <c r="L202" i="16" l="1"/>
  <c r="J203" i="16" s="1"/>
  <c r="I202" i="16" l="1"/>
  <c r="K203" i="16"/>
  <c r="L203" i="16" s="1"/>
  <c r="J204" i="16" l="1"/>
  <c r="K204" i="16" l="1"/>
  <c r="I203" i="16"/>
  <c r="L204" i="16" l="1"/>
  <c r="J205" i="16" s="1"/>
  <c r="K205" i="16" l="1"/>
  <c r="I204" i="16"/>
  <c r="L205" i="16" l="1"/>
  <c r="J206" i="16" s="1"/>
  <c r="K206" i="16" l="1"/>
  <c r="I205" i="16"/>
  <c r="L206" i="16" l="1"/>
  <c r="J207" i="16" s="1"/>
  <c r="I206" i="16" l="1"/>
  <c r="K207" i="16"/>
  <c r="L207" i="16" l="1"/>
  <c r="J208" i="16" s="1"/>
  <c r="K208" i="16" l="1"/>
  <c r="L208" i="16" s="1"/>
  <c r="I207" i="16"/>
  <c r="J209" i="16" l="1"/>
  <c r="K209" i="16" l="1"/>
  <c r="L209" i="16" s="1"/>
  <c r="I208" i="16"/>
  <c r="J210" i="16" l="1"/>
  <c r="K210" i="16" l="1"/>
  <c r="I209" i="16"/>
  <c r="L210" i="16" l="1"/>
  <c r="J211" i="16" s="1"/>
  <c r="I210" i="16" l="1"/>
  <c r="K211" i="16"/>
  <c r="L211" i="16" s="1"/>
  <c r="J212" i="16" l="1"/>
  <c r="K212" i="16" l="1"/>
  <c r="L212" i="16" s="1"/>
  <c r="I211" i="16"/>
  <c r="J213" i="16" l="1"/>
  <c r="K213" i="16" l="1"/>
  <c r="L213" i="16" s="1"/>
  <c r="I212" i="16"/>
  <c r="J214" i="16" l="1"/>
  <c r="M214" i="16" l="1"/>
  <c r="I213" i="16"/>
  <c r="K214" i="16"/>
  <c r="L214" i="16" l="1"/>
  <c r="J215" i="16" s="1"/>
  <c r="I214" i="16" l="1"/>
  <c r="K215" i="16"/>
  <c r="L215" i="16" l="1"/>
  <c r="J216" i="16" s="1"/>
  <c r="I215" i="16" l="1"/>
  <c r="K216" i="16"/>
  <c r="L216" i="16" s="1"/>
  <c r="J217" i="16" l="1"/>
  <c r="I216" i="16" l="1"/>
  <c r="K217" i="16"/>
  <c r="L217" i="16" l="1"/>
  <c r="J218" i="16" s="1"/>
  <c r="I217" i="16" l="1"/>
  <c r="K218" i="16"/>
  <c r="L218" i="16" l="1"/>
  <c r="J219" i="16" s="1"/>
  <c r="I218" i="16" l="1"/>
  <c r="K219" i="16"/>
  <c r="L219" i="16" l="1"/>
  <c r="J220" i="16" s="1"/>
  <c r="I219" i="16" l="1"/>
  <c r="K220" i="16"/>
  <c r="L220" i="16" l="1"/>
  <c r="J221" i="16" s="1"/>
  <c r="I220" i="16" l="1"/>
  <c r="K221" i="16"/>
  <c r="L221" i="16" l="1"/>
  <c r="J222" i="16" s="1"/>
  <c r="K222" i="16" l="1"/>
  <c r="L222" i="16" s="1"/>
  <c r="I221" i="16"/>
  <c r="J223" i="16" l="1"/>
  <c r="K223" i="16" l="1"/>
  <c r="L223" i="16" s="1"/>
  <c r="I222" i="16"/>
  <c r="J224" i="16" l="1"/>
  <c r="K224" i="16" l="1"/>
  <c r="L224" i="16" s="1"/>
  <c r="I223" i="16"/>
  <c r="J225" i="16" l="1"/>
  <c r="K225" i="16" l="1"/>
  <c r="L225" i="16" s="1"/>
  <c r="I224" i="16"/>
  <c r="J226" i="16" l="1"/>
  <c r="M226" i="16" l="1"/>
  <c r="I225" i="16"/>
  <c r="K226" i="16"/>
  <c r="L226" i="16" l="1"/>
  <c r="J227" i="16" s="1"/>
  <c r="I226" i="16" l="1"/>
  <c r="K227" i="16"/>
  <c r="L227" i="16" l="1"/>
  <c r="J228" i="16" s="1"/>
  <c r="K228" i="16" l="1"/>
  <c r="L228" i="16" s="1"/>
  <c r="I227" i="16"/>
  <c r="J229" i="16" l="1"/>
  <c r="K229" i="16" l="1"/>
  <c r="L229" i="16" s="1"/>
  <c r="I228" i="16"/>
  <c r="J230" i="16" l="1"/>
  <c r="K230" i="16" l="1"/>
  <c r="L230" i="16" s="1"/>
  <c r="I229" i="16"/>
  <c r="J231" i="16" l="1"/>
  <c r="K231" i="16" l="1"/>
  <c r="L231" i="16" s="1"/>
  <c r="I230" i="16"/>
  <c r="J232" i="16" l="1"/>
  <c r="K232" i="16" l="1"/>
  <c r="L232" i="16" s="1"/>
  <c r="I231" i="16"/>
  <c r="J233" i="16" l="1"/>
  <c r="K233" i="16" l="1"/>
  <c r="L233" i="16" s="1"/>
  <c r="I232" i="16"/>
  <c r="J234" i="16" l="1"/>
  <c r="K234" i="16" l="1"/>
  <c r="L234" i="16" s="1"/>
  <c r="I233" i="16"/>
  <c r="J235" i="16" l="1"/>
  <c r="K235" i="16" l="1"/>
  <c r="L235" i="16" s="1"/>
  <c r="I234" i="16"/>
  <c r="J236" i="16" l="1"/>
  <c r="K236" i="16" l="1"/>
  <c r="L236" i="16" s="1"/>
  <c r="I235" i="16"/>
  <c r="J237" i="16" l="1"/>
  <c r="K237" i="16" l="1"/>
  <c r="L237" i="16" s="1"/>
  <c r="I236" i="16"/>
  <c r="J238" i="16" l="1"/>
  <c r="M238" i="16" l="1"/>
  <c r="I237" i="16"/>
  <c r="K238" i="16"/>
  <c r="L238" i="16" l="1"/>
  <c r="J239" i="16" s="1"/>
  <c r="I238" i="16" l="1"/>
  <c r="K239" i="16"/>
  <c r="L239" i="16" l="1"/>
  <c r="J240" i="16" s="1"/>
  <c r="I239" i="16" l="1"/>
  <c r="K240" i="16"/>
  <c r="L240" i="16" l="1"/>
  <c r="J241" i="16" s="1"/>
  <c r="I240" i="16" l="1"/>
  <c r="K241" i="16"/>
  <c r="L241" i="16" l="1"/>
  <c r="J242" i="16" s="1"/>
  <c r="I241" i="16" l="1"/>
  <c r="K242" i="16"/>
  <c r="L242" i="16" l="1"/>
  <c r="J243" i="16" s="1"/>
  <c r="I242" i="16" l="1"/>
  <c r="K243" i="16"/>
  <c r="L243" i="16" l="1"/>
  <c r="J244" i="16" s="1"/>
  <c r="I243" i="16" l="1"/>
  <c r="K244" i="16"/>
  <c r="L244" i="16" l="1"/>
  <c r="J245" i="16" s="1"/>
  <c r="I244" i="16" l="1"/>
  <c r="K245" i="16"/>
  <c r="L245" i="16" l="1"/>
  <c r="J246" i="16" s="1"/>
  <c r="I245" i="16" l="1"/>
  <c r="K246" i="16"/>
  <c r="L246" i="16" l="1"/>
  <c r="J247" i="16" s="1"/>
  <c r="I246" i="16" l="1"/>
  <c r="K247" i="16"/>
  <c r="L247" i="16" l="1"/>
  <c r="J248" i="16" s="1"/>
  <c r="I247" i="16" l="1"/>
  <c r="K248" i="16"/>
  <c r="L248" i="16" l="1"/>
  <c r="J249" i="16" s="1"/>
  <c r="I248" i="16" l="1"/>
  <c r="K249" i="16"/>
  <c r="L249" i="16" l="1"/>
  <c r="J250" i="16" s="1"/>
  <c r="M250" i="16" l="1"/>
  <c r="I249" i="16"/>
  <c r="K250" i="16"/>
  <c r="L250" i="16" l="1"/>
  <c r="J251" i="16" s="1"/>
  <c r="I250" i="16" l="1"/>
  <c r="K251" i="16"/>
  <c r="L251" i="16" l="1"/>
  <c r="J252" i="16" s="1"/>
  <c r="K252" i="16" l="1"/>
  <c r="I251" i="16"/>
  <c r="L252" i="16" l="1"/>
  <c r="J253" i="16" s="1"/>
  <c r="K253" i="16" l="1"/>
  <c r="I252" i="16"/>
  <c r="L253" i="16" l="1"/>
  <c r="J254" i="16" s="1"/>
  <c r="K254" i="16" l="1"/>
  <c r="I253" i="16"/>
  <c r="L254" i="16" l="1"/>
  <c r="J255" i="16" s="1"/>
  <c r="K255" i="16" l="1"/>
  <c r="I254" i="16"/>
  <c r="L255" i="16" l="1"/>
  <c r="J256" i="16" s="1"/>
  <c r="K256" i="16" l="1"/>
  <c r="I255" i="16"/>
  <c r="L256" i="16" l="1"/>
  <c r="J257" i="16" s="1"/>
  <c r="K257" i="16" l="1"/>
  <c r="I256" i="16"/>
  <c r="L257" i="16" l="1"/>
  <c r="J258" i="16" s="1"/>
  <c r="K258" i="16" l="1"/>
  <c r="I257" i="16"/>
  <c r="L258" i="16" l="1"/>
  <c r="J259" i="16" s="1"/>
  <c r="K259" i="16" l="1"/>
  <c r="I258" i="16"/>
  <c r="L259" i="16" l="1"/>
  <c r="J260" i="16" s="1"/>
  <c r="K260" i="16" l="1"/>
  <c r="I259" i="16"/>
  <c r="L260" i="16" l="1"/>
  <c r="J261" i="16" s="1"/>
  <c r="K261" i="16" l="1"/>
  <c r="I260" i="16"/>
  <c r="L261" i="16" l="1"/>
  <c r="J262" i="16" s="1"/>
  <c r="M262" i="16" l="1"/>
  <c r="I261" i="16"/>
  <c r="K262" i="16"/>
  <c r="L262" i="16" l="1"/>
  <c r="J263" i="16" s="1"/>
  <c r="K263" i="16" l="1"/>
  <c r="I262" i="16"/>
  <c r="L263" i="16" l="1"/>
  <c r="J264" i="16" s="1"/>
  <c r="K264" i="16" l="1"/>
  <c r="L264" i="16" s="1"/>
  <c r="I263" i="16"/>
  <c r="J265" i="16" l="1"/>
  <c r="K265" i="16" l="1"/>
  <c r="I264" i="16"/>
  <c r="L265" i="16" l="1"/>
  <c r="J266" i="16" s="1"/>
  <c r="K266" i="16" l="1"/>
  <c r="L266" i="16" s="1"/>
  <c r="I265" i="16"/>
  <c r="J267" i="16" l="1"/>
  <c r="K267" i="16" l="1"/>
  <c r="I266" i="16"/>
  <c r="L267" i="16" l="1"/>
  <c r="J268" i="16" s="1"/>
  <c r="K268" i="16" l="1"/>
  <c r="L268" i="16" s="1"/>
  <c r="I267" i="16"/>
  <c r="J269" i="16" l="1"/>
  <c r="K269" i="16" l="1"/>
  <c r="I268" i="16"/>
  <c r="L269" i="16" l="1"/>
  <c r="J270" i="16" s="1"/>
  <c r="K270" i="16" l="1"/>
  <c r="L270" i="16" s="1"/>
  <c r="I269" i="16"/>
  <c r="J271" i="16" l="1"/>
  <c r="K271" i="16" l="1"/>
  <c r="I270" i="16"/>
  <c r="L271" i="16" l="1"/>
  <c r="J272" i="16" s="1"/>
  <c r="K272" i="16" l="1"/>
  <c r="L272" i="16" s="1"/>
  <c r="I271" i="16"/>
  <c r="J273" i="16" l="1"/>
  <c r="K273" i="16" s="1"/>
  <c r="I272" i="16" l="1"/>
  <c r="L273" i="16"/>
  <c r="J274" i="16" s="1"/>
  <c r="I273" i="16" l="1"/>
  <c r="M274" i="16"/>
  <c r="K274" i="16"/>
  <c r="L274" i="16" s="1"/>
  <c r="J275" i="16" l="1"/>
  <c r="K275" i="16" l="1"/>
  <c r="L275" i="16" s="1"/>
  <c r="I274" i="16"/>
  <c r="J276" i="16" l="1"/>
  <c r="K276" i="16" l="1"/>
  <c r="I275" i="16"/>
  <c r="L276" i="16" l="1"/>
  <c r="J277" i="16" s="1"/>
  <c r="K277" i="16" l="1"/>
  <c r="L277" i="16" s="1"/>
  <c r="I276" i="16"/>
  <c r="J278" i="16" l="1"/>
  <c r="K278" i="16" l="1"/>
  <c r="I277" i="16"/>
  <c r="L278" i="16" l="1"/>
  <c r="J279" i="16" s="1"/>
  <c r="K279" i="16" l="1"/>
  <c r="L279" i="16" s="1"/>
  <c r="I278" i="16"/>
  <c r="J280" i="16" l="1"/>
  <c r="K280" i="16" l="1"/>
  <c r="I279" i="16"/>
  <c r="L280" i="16" l="1"/>
  <c r="J281" i="16" s="1"/>
  <c r="K281" i="16" l="1"/>
  <c r="L281" i="16" s="1"/>
  <c r="I280" i="16"/>
  <c r="J282" i="16" l="1"/>
  <c r="K282" i="16" l="1"/>
  <c r="I281" i="16"/>
  <c r="L282" i="16" l="1"/>
  <c r="J283" i="16" s="1"/>
  <c r="K283" i="16" l="1"/>
  <c r="L283" i="16" s="1"/>
  <c r="I282" i="16"/>
  <c r="J284" i="16" l="1"/>
  <c r="K284" i="16" l="1"/>
  <c r="I283" i="16"/>
  <c r="L284" i="16" l="1"/>
  <c r="J285" i="16" s="1"/>
  <c r="K285" i="16" l="1"/>
  <c r="L285" i="16" s="1"/>
  <c r="I284" i="16"/>
  <c r="J286" i="16" l="1"/>
  <c r="I285" i="16" l="1"/>
  <c r="M286" i="16"/>
  <c r="K286" i="16"/>
  <c r="L286" i="16" l="1"/>
  <c r="J287" i="16" s="1"/>
  <c r="K287" i="16" l="1"/>
  <c r="I286" i="16"/>
  <c r="L287" i="16" l="1"/>
  <c r="J288" i="16" s="1"/>
  <c r="K288" i="16" l="1"/>
  <c r="L288" i="16" s="1"/>
  <c r="I287" i="16"/>
  <c r="J289" i="16" l="1"/>
  <c r="K289" i="16" l="1"/>
  <c r="I288" i="16"/>
  <c r="L289" i="16" l="1"/>
  <c r="J290" i="16" s="1"/>
  <c r="K290" i="16" l="1"/>
  <c r="L290" i="16" s="1"/>
  <c r="I289" i="16"/>
  <c r="J291" i="16" l="1"/>
  <c r="K291" i="16" l="1"/>
  <c r="I290" i="16"/>
  <c r="L291" i="16" l="1"/>
  <c r="J292" i="16" s="1"/>
  <c r="K292" i="16" l="1"/>
  <c r="L292" i="16" s="1"/>
  <c r="I291" i="16"/>
  <c r="J293" i="16" l="1"/>
  <c r="K293" i="16" l="1"/>
  <c r="I292" i="16"/>
  <c r="L293" i="16" l="1"/>
  <c r="J294" i="16" s="1"/>
  <c r="K294" i="16" l="1"/>
  <c r="L294" i="16" s="1"/>
  <c r="I293" i="16"/>
  <c r="J295" i="16" l="1"/>
  <c r="K295" i="16" l="1"/>
  <c r="I294" i="16"/>
  <c r="L295" i="16" l="1"/>
  <c r="J296" i="16" s="1"/>
  <c r="I295" i="16" l="1"/>
  <c r="K296" i="16"/>
  <c r="L296" i="16" l="1"/>
  <c r="J297" i="16" s="1"/>
  <c r="I296" i="16" l="1"/>
  <c r="K297" i="16"/>
  <c r="L297" i="16" s="1"/>
  <c r="J298" i="16" l="1"/>
  <c r="M298" i="16" s="1"/>
  <c r="K298" i="16" l="1"/>
  <c r="L298" i="16" s="1"/>
  <c r="J299" i="16" s="1"/>
  <c r="I297" i="16"/>
  <c r="I298" i="16" l="1"/>
  <c r="K299" i="16"/>
  <c r="L299" i="16" s="1"/>
  <c r="J300" i="16" s="1"/>
  <c r="K300" i="16" l="1"/>
  <c r="L300" i="16" s="1"/>
  <c r="I299" i="16"/>
  <c r="J301" i="16" l="1"/>
  <c r="K301" i="16" l="1"/>
  <c r="L301" i="16" s="1"/>
  <c r="J302" i="16" s="1"/>
  <c r="I300" i="16"/>
  <c r="I301" i="16" l="1"/>
  <c r="K302" i="16"/>
  <c r="L302" i="16" l="1"/>
  <c r="J303" i="16" s="1"/>
  <c r="I302" i="16" l="1"/>
  <c r="K303" i="16"/>
  <c r="L303" i="16" s="1"/>
  <c r="J304" i="16" s="1"/>
  <c r="K304" i="16" l="1"/>
  <c r="I303" i="16"/>
  <c r="L304" i="16" l="1"/>
  <c r="J305" i="16" s="1"/>
  <c r="I304" i="16" l="1"/>
  <c r="K305" i="16"/>
  <c r="L305" i="16" s="1"/>
  <c r="J306" i="16" s="1"/>
  <c r="K306" i="16" l="1"/>
  <c r="I305" i="16"/>
  <c r="L306" i="16" l="1"/>
  <c r="J307" i="16" s="1"/>
  <c r="I306" i="16" l="1"/>
  <c r="K307" i="16"/>
  <c r="L307" i="16" s="1"/>
  <c r="J308" i="16" s="1"/>
  <c r="K308" i="16" l="1"/>
  <c r="I307" i="16"/>
  <c r="L308" i="16" l="1"/>
  <c r="J309" i="16" s="1"/>
  <c r="I308" i="16" l="1"/>
  <c r="K309" i="16"/>
  <c r="L309" i="16" s="1"/>
  <c r="J310" i="16" s="1"/>
  <c r="M310" i="16" s="1"/>
  <c r="K310" i="16" l="1"/>
  <c r="L310" i="16" s="1"/>
  <c r="J311" i="16" s="1"/>
  <c r="I309" i="16"/>
  <c r="I310" i="16" l="1"/>
  <c r="K311" i="16"/>
  <c r="L311" i="16" l="1"/>
  <c r="J312" i="16" s="1"/>
  <c r="K312" i="16" l="1"/>
  <c r="I311" i="16"/>
  <c r="L312" i="16" l="1"/>
  <c r="J313" i="16" s="1"/>
  <c r="I312" i="16" l="1"/>
  <c r="K313" i="16"/>
  <c r="L313" i="16" s="1"/>
  <c r="J314" i="16" l="1"/>
  <c r="K314" i="16" l="1"/>
  <c r="L314" i="16" s="1"/>
  <c r="J315" i="16" s="1"/>
  <c r="I313" i="16"/>
  <c r="I314" i="16" l="1"/>
  <c r="K315" i="16"/>
  <c r="L315" i="16" l="1"/>
  <c r="J316" i="16" s="1"/>
  <c r="K316" i="16" l="1"/>
  <c r="L316" i="16" s="1"/>
  <c r="J317" i="16" s="1"/>
  <c r="I315" i="16"/>
  <c r="I316" i="16" l="1"/>
  <c r="K317" i="16"/>
  <c r="L317" i="16" l="1"/>
  <c r="J318" i="16" s="1"/>
  <c r="K318" i="16" l="1"/>
  <c r="I317" i="16"/>
  <c r="L318" i="16" l="1"/>
  <c r="J319" i="16" s="1"/>
  <c r="I318" i="16" l="1"/>
  <c r="K319" i="16"/>
  <c r="L319" i="16" s="1"/>
  <c r="J320" i="16" s="1"/>
  <c r="K320" i="16" l="1"/>
  <c r="I319" i="16"/>
  <c r="L320" i="16" l="1"/>
  <c r="J321" i="16" s="1"/>
  <c r="I320" i="16" l="1"/>
  <c r="K321" i="16"/>
  <c r="L321" i="16" s="1"/>
  <c r="J322" i="16" s="1"/>
  <c r="M322" i="16" s="1"/>
  <c r="K322" i="16" l="1"/>
  <c r="L322" i="16" s="1"/>
  <c r="I321" i="16"/>
  <c r="J323" i="16" l="1"/>
  <c r="I322" i="16" l="1"/>
  <c r="K323" i="16"/>
  <c r="L323" i="16" s="1"/>
  <c r="J324" i="16" s="1"/>
  <c r="K324" i="16" l="1"/>
  <c r="I323" i="16"/>
  <c r="L324" i="16" l="1"/>
  <c r="J325" i="16" s="1"/>
  <c r="I324" i="16" l="1"/>
  <c r="K325" i="16"/>
  <c r="L325" i="16" s="1"/>
  <c r="J326" i="16" s="1"/>
  <c r="K326" i="16" l="1"/>
  <c r="L326" i="16" s="1"/>
  <c r="I325" i="16"/>
  <c r="J327" i="16" l="1"/>
  <c r="I326" i="16" l="1"/>
  <c r="K327" i="16"/>
  <c r="L327" i="16" l="1"/>
  <c r="J328" i="16" s="1"/>
  <c r="K328" i="16" l="1"/>
  <c r="L328" i="16" s="1"/>
  <c r="I327" i="16"/>
  <c r="J329" i="16" l="1"/>
  <c r="I328" i="16" s="1"/>
  <c r="K329" i="16" l="1"/>
  <c r="L329" i="16" s="1"/>
  <c r="J330" i="16" s="1"/>
  <c r="K330" i="16" l="1"/>
  <c r="I329" i="16"/>
  <c r="L330" i="16" l="1"/>
  <c r="J331" i="16" s="1"/>
  <c r="I330" i="16" l="1"/>
  <c r="K331" i="16"/>
  <c r="L331" i="16" l="1"/>
  <c r="J332" i="16" s="1"/>
  <c r="K332" i="16" l="1"/>
  <c r="I331" i="16"/>
  <c r="L332" i="16" l="1"/>
  <c r="J333" i="16" s="1"/>
  <c r="I332" i="16" l="1"/>
  <c r="K333" i="16"/>
  <c r="L333" i="16" s="1"/>
  <c r="J334" i="16" s="1"/>
  <c r="M334" i="16" s="1"/>
  <c r="K334" i="16" l="1"/>
  <c r="I333" i="16"/>
  <c r="L334" i="16" l="1"/>
  <c r="J335" i="16" s="1"/>
  <c r="I334" i="16" l="1"/>
  <c r="K335" i="16"/>
  <c r="L335" i="16" l="1"/>
  <c r="J336" i="16" s="1"/>
  <c r="K336" i="16" l="1"/>
  <c r="L336" i="16" s="1"/>
  <c r="J337" i="16" s="1"/>
  <c r="I335" i="16"/>
  <c r="I336" i="16" l="1"/>
  <c r="K337" i="16"/>
  <c r="L337" i="16" l="1"/>
  <c r="J338" i="16" s="1"/>
  <c r="K338" i="16" l="1"/>
  <c r="I337" i="16"/>
  <c r="L338" i="16" l="1"/>
  <c r="J339" i="16" s="1"/>
  <c r="I338" i="16" l="1"/>
  <c r="K339" i="16"/>
  <c r="L339" i="16" s="1"/>
  <c r="J340" i="16" l="1"/>
  <c r="K340" i="16" l="1"/>
  <c r="L340" i="16" s="1"/>
  <c r="J341" i="16" s="1"/>
  <c r="I339" i="16"/>
  <c r="I340" i="16" l="1"/>
  <c r="K341" i="16"/>
  <c r="L341" i="16" s="1"/>
  <c r="J342" i="16" l="1"/>
  <c r="K342" i="16" l="1"/>
  <c r="L342" i="16" s="1"/>
  <c r="J343" i="16" s="1"/>
  <c r="I341" i="16"/>
  <c r="I342" i="16" l="1"/>
  <c r="K343" i="16"/>
  <c r="L343" i="16" s="1"/>
  <c r="J344" i="16" s="1"/>
  <c r="K344" i="16" l="1"/>
  <c r="I343" i="16"/>
  <c r="L344" i="16" l="1"/>
  <c r="J345" i="16" s="1"/>
  <c r="I344" i="16" l="1"/>
  <c r="K345" i="16"/>
  <c r="L345" i="16" s="1"/>
  <c r="J346" i="16" l="1"/>
  <c r="M346" i="16" s="1"/>
  <c r="K346" i="16" l="1"/>
  <c r="I345" i="16"/>
  <c r="L346" i="16" l="1"/>
  <c r="J347" i="16" s="1"/>
  <c r="I346" i="16" l="1"/>
  <c r="K347" i="16"/>
  <c r="L347" i="16" l="1"/>
  <c r="J348" i="16" s="1"/>
  <c r="K348" i="16" l="1"/>
  <c r="L348" i="16" s="1"/>
  <c r="I347" i="16"/>
  <c r="J349" i="16" l="1"/>
  <c r="I348" i="16" l="1"/>
  <c r="K349" i="16"/>
  <c r="L349" i="16" l="1"/>
  <c r="J350" i="16" s="1"/>
  <c r="K350" i="16" l="1"/>
  <c r="L350" i="16" s="1"/>
  <c r="I349" i="16"/>
  <c r="J351" i="16" l="1"/>
  <c r="K351" i="16" l="1"/>
  <c r="I350" i="16"/>
  <c r="L351" i="16" l="1"/>
  <c r="J352" i="16" s="1"/>
  <c r="I351" i="16" l="1"/>
  <c r="K352" i="16"/>
  <c r="L352" i="16" s="1"/>
  <c r="J353" i="16" l="1"/>
  <c r="K353" i="16" l="1"/>
  <c r="I352" i="16"/>
  <c r="L353" i="16" l="1"/>
  <c r="J354" i="16" s="1"/>
  <c r="K354" i="16" l="1"/>
  <c r="I353" i="16"/>
  <c r="L354" i="16" l="1"/>
  <c r="J355" i="16" s="1"/>
  <c r="K355" i="16" l="1"/>
  <c r="L355" i="16" s="1"/>
  <c r="I354" i="16"/>
  <c r="J356" i="16" l="1"/>
  <c r="I355" i="16" l="1"/>
  <c r="K356" i="16"/>
  <c r="L356" i="16" s="1"/>
  <c r="J357" i="16" l="1"/>
  <c r="K357" i="16" s="1"/>
  <c r="I356" i="16" l="1"/>
  <c r="L357" i="16"/>
  <c r="J358" i="16" s="1"/>
  <c r="M358" i="16" l="1"/>
  <c r="K358" i="16"/>
  <c r="L358" i="16" s="1"/>
  <c r="I357" i="16"/>
  <c r="J359" i="16" l="1"/>
  <c r="K359" i="16" l="1"/>
  <c r="L359" i="16" s="1"/>
  <c r="I358" i="16"/>
  <c r="J360" i="16" l="1"/>
  <c r="I359" i="16" s="1"/>
  <c r="K360" i="16" l="1"/>
  <c r="L360" i="16" s="1"/>
  <c r="J361" i="16" l="1"/>
  <c r="K361" i="16" s="1"/>
  <c r="L361" i="16" s="1"/>
  <c r="J362" i="16" s="1"/>
  <c r="I360" i="16" l="1"/>
  <c r="I361" i="16"/>
  <c r="K362" i="16"/>
  <c r="L362" i="16" l="1"/>
  <c r="J363" i="16" s="1"/>
  <c r="K363" i="16" l="1"/>
  <c r="L363" i="16" s="1"/>
  <c r="I362" i="16"/>
  <c r="J364" i="16" l="1"/>
  <c r="I363" i="16" l="1"/>
  <c r="K364" i="16"/>
  <c r="L364" i="16" s="1"/>
  <c r="J365" i="16" l="1"/>
  <c r="K365" i="16" l="1"/>
  <c r="I364" i="16"/>
  <c r="L365" i="16" l="1"/>
  <c r="J366" i="16" s="1"/>
  <c r="K366" i="16" l="1"/>
  <c r="I365" i="16"/>
  <c r="L366" i="16" l="1"/>
  <c r="J367" i="16" s="1"/>
  <c r="K367" i="16" l="1"/>
  <c r="I366" i="16"/>
  <c r="L367" i="16" l="1"/>
  <c r="J368" i="16" s="1"/>
  <c r="I367" i="16" l="1"/>
  <c r="K368" i="16"/>
  <c r="L368" i="16" s="1"/>
  <c r="J369" i="16" s="1"/>
  <c r="K369" i="16" l="1"/>
  <c r="I368" i="16"/>
  <c r="L369" i="16" l="1"/>
  <c r="J370" i="16" s="1"/>
  <c r="M370" i="16" l="1"/>
  <c r="K370" i="16"/>
  <c r="L370" i="16" s="1"/>
  <c r="I369" i="16"/>
  <c r="J371" i="16" l="1"/>
  <c r="K371" i="16" l="1"/>
  <c r="I370" i="16"/>
  <c r="L371" i="16" l="1"/>
  <c r="J372" i="16" s="1"/>
  <c r="I371" i="16" l="1"/>
  <c r="K372" i="16"/>
  <c r="L372" i="16" s="1"/>
  <c r="J373" i="16" s="1"/>
  <c r="I372" i="16" l="1"/>
  <c r="K373" i="16"/>
  <c r="L373" i="16" l="1"/>
  <c r="J374" i="16" s="1"/>
  <c r="I373" i="16" l="1"/>
  <c r="K374" i="16"/>
  <c r="L374" i="16" l="1"/>
  <c r="J375" i="16" s="1"/>
  <c r="I374" i="16" l="1"/>
  <c r="K375" i="16"/>
  <c r="L375" i="16" l="1"/>
  <c r="J376" i="16" s="1"/>
  <c r="K376" i="16" l="1"/>
  <c r="L376" i="16" s="1"/>
  <c r="J377" i="16" s="1"/>
  <c r="I375" i="16"/>
  <c r="K377" i="16" l="1"/>
  <c r="I376" i="16"/>
  <c r="L377" i="16" l="1"/>
  <c r="J378" i="16" s="1"/>
  <c r="I377" i="16" l="1"/>
  <c r="K378" i="16"/>
  <c r="L378" i="16" l="1"/>
  <c r="J379" i="16" s="1"/>
  <c r="I378" i="16" l="1"/>
  <c r="K379" i="16"/>
  <c r="L379" i="16" l="1"/>
  <c r="J380" i="16" s="1"/>
  <c r="K380" i="16" l="1"/>
  <c r="L380" i="16" s="1"/>
  <c r="J381" i="16" s="1"/>
  <c r="I379" i="16"/>
  <c r="I380" i="16" l="1"/>
  <c r="K381" i="16"/>
  <c r="L381" i="16" l="1"/>
  <c r="J382" i="16" s="1"/>
  <c r="M382" i="16" l="1"/>
  <c r="I381" i="16"/>
  <c r="K382" i="16"/>
  <c r="L382" i="16" l="1"/>
  <c r="J383" i="16" s="1"/>
  <c r="I382" i="16" l="1"/>
  <c r="K383" i="16"/>
  <c r="L383" i="16" s="1"/>
  <c r="J384" i="16" s="1"/>
  <c r="I383" i="16" l="1"/>
  <c r="K384" i="16"/>
  <c r="L384" i="16" s="1"/>
  <c r="J385" i="16" s="1"/>
  <c r="K385" i="16" l="1"/>
  <c r="I384" i="16"/>
  <c r="L385" i="16" l="1"/>
  <c r="J386" i="16" s="1"/>
  <c r="K386" i="16" l="1"/>
  <c r="I385" i="16"/>
  <c r="L386" i="16" l="1"/>
  <c r="J387" i="16" s="1"/>
  <c r="K387" i="16" l="1"/>
  <c r="I386" i="16"/>
  <c r="L387" i="16" l="1"/>
  <c r="J388" i="16" s="1"/>
  <c r="I387" i="16" l="1"/>
  <c r="K388" i="16"/>
  <c r="L388" i="16" s="1"/>
  <c r="J389" i="16" s="1"/>
  <c r="K389" i="16" l="1"/>
  <c r="L389" i="16" s="1"/>
  <c r="I388" i="16"/>
  <c r="J390" i="16" l="1"/>
  <c r="K390" i="16" l="1"/>
  <c r="I389" i="16"/>
  <c r="L390" i="16" l="1"/>
  <c r="J391" i="16" s="1"/>
  <c r="K391" i="16" l="1"/>
  <c r="L391" i="16" s="1"/>
  <c r="I390" i="16"/>
  <c r="J392" i="16" l="1"/>
  <c r="I391" i="16" l="1"/>
  <c r="K392" i="16"/>
  <c r="L392" i="16" s="1"/>
  <c r="J393" i="16" s="1"/>
  <c r="K393" i="16" l="1"/>
  <c r="L393" i="16" s="1"/>
  <c r="I392" i="16"/>
  <c r="J394" i="16" l="1"/>
  <c r="M394" i="16" l="1"/>
  <c r="I393" i="16"/>
  <c r="K394" i="16"/>
  <c r="L394" i="16" s="1"/>
  <c r="J395" i="16" s="1"/>
  <c r="K395" i="16" l="1"/>
  <c r="L395" i="16" s="1"/>
  <c r="I394" i="16"/>
  <c r="J396" i="16" l="1"/>
  <c r="I395" i="16" l="1"/>
  <c r="K396" i="16"/>
  <c r="L396" i="16" s="1"/>
  <c r="J397" i="16" s="1"/>
  <c r="K397" i="16" l="1"/>
  <c r="L397" i="16" s="1"/>
  <c r="I396" i="16"/>
  <c r="J398" i="16" l="1"/>
  <c r="I397" i="16" l="1"/>
  <c r="K398" i="16"/>
  <c r="L398" i="16" l="1"/>
  <c r="J399" i="16" s="1"/>
  <c r="I398" i="16" l="1"/>
  <c r="K399" i="16"/>
  <c r="L399" i="16" s="1"/>
  <c r="J400" i="16" s="1"/>
  <c r="I399" i="16" l="1"/>
  <c r="K400" i="16"/>
  <c r="L400" i="16" s="1"/>
  <c r="J401" i="16" s="1"/>
  <c r="I400" i="16" l="1"/>
  <c r="K401" i="16"/>
  <c r="L401" i="16" l="1"/>
  <c r="J402" i="16" s="1"/>
  <c r="I401" i="16" l="1"/>
  <c r="K402" i="16"/>
  <c r="L402" i="16" l="1"/>
  <c r="J403" i="16" s="1"/>
  <c r="I402" i="16" l="1"/>
  <c r="K403" i="16"/>
  <c r="L403" i="16" s="1"/>
  <c r="J404" i="16" s="1"/>
  <c r="I403" i="16" l="1"/>
  <c r="K404" i="16"/>
  <c r="L404" i="16" s="1"/>
  <c r="J405" i="16" l="1"/>
  <c r="I404" i="16" l="1"/>
  <c r="K405" i="16"/>
  <c r="L405" i="16" l="1"/>
  <c r="J406" i="16" s="1"/>
  <c r="M406" i="16" l="1"/>
  <c r="I405" i="16"/>
  <c r="K406" i="16"/>
  <c r="L406" i="16" l="1"/>
  <c r="J407" i="16" s="1"/>
  <c r="I406" i="16" l="1"/>
  <c r="K407" i="16"/>
  <c r="L407" i="16" l="1"/>
  <c r="J408" i="16" s="1"/>
  <c r="I407" i="16" l="1"/>
  <c r="K408" i="16"/>
  <c r="L408" i="16" l="1"/>
  <c r="J409" i="16" s="1"/>
  <c r="I408" i="16" l="1"/>
  <c r="K409" i="16"/>
  <c r="L409" i="16" l="1"/>
  <c r="J410" i="16" s="1"/>
  <c r="I409" i="16" l="1"/>
  <c r="K410" i="16"/>
  <c r="L410" i="16" s="1"/>
  <c r="J411" i="16" l="1"/>
  <c r="I410" i="16" l="1"/>
  <c r="K411" i="16"/>
  <c r="L411" i="16" s="1"/>
  <c r="J412" i="16" s="1"/>
  <c r="K412" i="16" l="1"/>
  <c r="L412" i="16" s="1"/>
  <c r="I411" i="16"/>
  <c r="J413" i="16" l="1"/>
  <c r="I412" i="16" l="1"/>
  <c r="K413" i="16"/>
  <c r="L413" i="16" l="1"/>
  <c r="J414" i="16" s="1"/>
  <c r="I413" i="16" l="1"/>
  <c r="K414" i="16"/>
  <c r="L414" i="16" s="1"/>
  <c r="J415" i="16" l="1"/>
  <c r="I414" i="16" l="1"/>
  <c r="K415" i="16"/>
  <c r="L415" i="16" s="1"/>
  <c r="J416" i="16" s="1"/>
  <c r="I415" i="16" l="1"/>
  <c r="K416" i="16"/>
  <c r="L416" i="16" l="1"/>
  <c r="J417" i="16" s="1"/>
  <c r="I416" i="16" l="1"/>
  <c r="K417" i="16"/>
  <c r="L417" i="16" l="1"/>
  <c r="J418" i="16" s="1"/>
  <c r="M418" i="16" l="1"/>
  <c r="I417" i="16"/>
  <c r="K418" i="16"/>
  <c r="L418" i="16" s="1"/>
  <c r="J419" i="16" l="1"/>
  <c r="I418" i="16" l="1"/>
  <c r="K419" i="16"/>
  <c r="L419" i="16" s="1"/>
  <c r="J420" i="16" l="1"/>
  <c r="I419" i="16" l="1"/>
  <c r="K420" i="16"/>
  <c r="L420" i="16" s="1"/>
  <c r="J421" i="16" s="1"/>
  <c r="I420" i="16" l="1"/>
  <c r="K421" i="16"/>
  <c r="L421" i="16" s="1"/>
  <c r="J422" i="16" l="1"/>
  <c r="I421" i="16" l="1"/>
  <c r="K422" i="16"/>
  <c r="L422" i="16" l="1"/>
  <c r="J423" i="16" s="1"/>
  <c r="I422" i="16" l="1"/>
  <c r="K423" i="16"/>
  <c r="L423" i="16" s="1"/>
  <c r="J424" i="16" s="1"/>
  <c r="I423" i="16" l="1"/>
  <c r="K424" i="16"/>
  <c r="L424" i="16" s="1"/>
  <c r="J425" i="16" s="1"/>
  <c r="I424" i="16" l="1"/>
  <c r="K425" i="16"/>
  <c r="L425" i="16" s="1"/>
  <c r="J426" i="16" s="1"/>
  <c r="I425" i="16" l="1"/>
  <c r="K426" i="16"/>
  <c r="L426" i="16" s="1"/>
  <c r="J427" i="16" s="1"/>
  <c r="K427" i="16" l="1"/>
  <c r="I426" i="16"/>
  <c r="L427" i="16" l="1"/>
  <c r="J428" i="16" s="1"/>
  <c r="I427" i="16" l="1"/>
  <c r="K428" i="16"/>
  <c r="L428" i="16" s="1"/>
  <c r="J429" i="16" s="1"/>
  <c r="I428" i="16" l="1"/>
  <c r="K429" i="16"/>
  <c r="L429" i="16" s="1"/>
  <c r="J430" i="16" l="1"/>
  <c r="M430" i="16" l="1"/>
  <c r="I429" i="16"/>
  <c r="K430" i="16"/>
  <c r="L430" i="16" s="1"/>
  <c r="J431" i="16" l="1"/>
  <c r="K431" i="16" l="1"/>
  <c r="I430" i="16"/>
  <c r="L431" i="16" l="1"/>
  <c r="J432" i="16" s="1"/>
  <c r="I431" i="16" l="1"/>
  <c r="K432" i="16"/>
  <c r="L432" i="16" s="1"/>
  <c r="J433" i="16" l="1"/>
  <c r="I432" i="16" l="1"/>
  <c r="K433" i="16"/>
  <c r="L433" i="16" s="1"/>
  <c r="J434" i="16" l="1"/>
  <c r="I433" i="16" l="1"/>
  <c r="K434" i="16"/>
  <c r="L434" i="16" l="1"/>
  <c r="J435" i="16" s="1"/>
  <c r="I434" i="16" l="1"/>
  <c r="K435" i="16"/>
  <c r="L435" i="16" s="1"/>
  <c r="J436" i="16" l="1"/>
  <c r="I435" i="16" l="1"/>
  <c r="K436" i="16"/>
  <c r="L436" i="16" s="1"/>
  <c r="J437" i="16" s="1"/>
  <c r="K437" i="16" l="1"/>
  <c r="L437" i="16" s="1"/>
  <c r="I436" i="16"/>
  <c r="J438" i="16" l="1"/>
  <c r="I437" i="16" l="1"/>
  <c r="K438" i="16"/>
  <c r="L438" i="16" l="1"/>
  <c r="J439" i="16" s="1"/>
  <c r="K439" i="16" l="1"/>
  <c r="L439" i="16" s="1"/>
  <c r="J440" i="16" s="1"/>
  <c r="I438" i="16"/>
  <c r="I439" i="16" l="1"/>
  <c r="K440" i="16"/>
  <c r="L440" i="16" s="1"/>
  <c r="J441" i="16" s="1"/>
  <c r="I440" i="16" l="1"/>
  <c r="K441" i="16"/>
  <c r="L441" i="16" s="1"/>
  <c r="J442" i="16" s="1"/>
  <c r="M442" i="16" l="1"/>
  <c r="I441" i="16"/>
  <c r="K442" i="16"/>
  <c r="L442" i="16" s="1"/>
  <c r="J443" i="16" s="1"/>
  <c r="I442" i="16" l="1"/>
  <c r="K443" i="16"/>
  <c r="L443" i="16" s="1"/>
  <c r="J444" i="16" s="1"/>
  <c r="I443" i="16" l="1"/>
  <c r="K444" i="16"/>
  <c r="L444" i="16" s="1"/>
  <c r="J445" i="16" l="1"/>
  <c r="I444" i="16" l="1"/>
  <c r="K445" i="16"/>
  <c r="L445" i="16" s="1"/>
  <c r="J446" i="16" s="1"/>
  <c r="I445" i="16" l="1"/>
  <c r="K446" i="16"/>
  <c r="L446" i="16" s="1"/>
  <c r="J447" i="16" l="1"/>
  <c r="I446" i="16" l="1"/>
  <c r="K447" i="16"/>
  <c r="L447" i="16" s="1"/>
  <c r="J448" i="16" s="1"/>
  <c r="K448" i="16" l="1"/>
  <c r="L448" i="16" s="1"/>
  <c r="J449" i="16" s="1"/>
  <c r="I447" i="16"/>
  <c r="I448" i="16" l="1"/>
  <c r="K449" i="16"/>
  <c r="L449" i="16" s="1"/>
  <c r="J450" i="16" s="1"/>
  <c r="I449" i="16" l="1"/>
  <c r="K450" i="16"/>
  <c r="L450" i="16" s="1"/>
  <c r="J451" i="16" s="1"/>
  <c r="I450" i="16" l="1"/>
  <c r="K451" i="16"/>
  <c r="L451" i="16" l="1"/>
  <c r="J452" i="16" s="1"/>
  <c r="I451" i="16" l="1"/>
  <c r="K452" i="16"/>
  <c r="L452" i="16" s="1"/>
  <c r="J453" i="16" s="1"/>
  <c r="I452" i="16" l="1"/>
  <c r="K453" i="16"/>
  <c r="L453" i="16" s="1"/>
  <c r="J454" i="16" s="1"/>
  <c r="M454" i="16" l="1"/>
  <c r="I453" i="16"/>
  <c r="K454" i="16"/>
  <c r="L454" i="16" s="1"/>
  <c r="J455" i="16" s="1"/>
  <c r="I454" i="16" l="1"/>
  <c r="K455" i="16"/>
  <c r="L455" i="16" s="1"/>
  <c r="J456" i="16" l="1"/>
  <c r="I455" i="16" l="1"/>
  <c r="K456" i="16"/>
  <c r="L456" i="16" s="1"/>
  <c r="J457" i="16" s="1"/>
  <c r="I456" i="16" l="1"/>
  <c r="K457" i="16"/>
  <c r="L457" i="16" s="1"/>
  <c r="J458" i="16" l="1"/>
  <c r="I457" i="16" l="1"/>
  <c r="K458" i="16"/>
  <c r="L458" i="16" s="1"/>
  <c r="J459" i="16" l="1"/>
  <c r="I458" i="16" l="1"/>
  <c r="K459" i="16"/>
  <c r="L459" i="16" s="1"/>
  <c r="J460" i="16" s="1"/>
  <c r="I459" i="16" l="1"/>
  <c r="K460" i="16"/>
  <c r="L460" i="16" s="1"/>
  <c r="J461" i="16" s="1"/>
  <c r="I460" i="16" l="1"/>
  <c r="K461" i="16"/>
  <c r="L461" i="16" s="1"/>
  <c r="J462" i="16" s="1"/>
  <c r="I461" i="16" l="1"/>
  <c r="K462" i="16"/>
  <c r="L462" i="16" s="1"/>
  <c r="J463" i="16" s="1"/>
  <c r="I462" i="16" l="1"/>
  <c r="K463" i="16"/>
  <c r="L463" i="16" s="1"/>
  <c r="J464" i="16" l="1"/>
  <c r="I463" i="16" l="1"/>
  <c r="K464" i="16"/>
  <c r="L464" i="16" s="1"/>
  <c r="J465" i="16" s="1"/>
  <c r="I464" i="16" l="1"/>
  <c r="K465" i="16"/>
  <c r="L465" i="16" s="1"/>
  <c r="J466" i="16" s="1"/>
  <c r="M466" i="16" l="1"/>
  <c r="I465" i="16"/>
  <c r="K466" i="16"/>
  <c r="L466" i="16" s="1"/>
  <c r="J467" i="16" s="1"/>
  <c r="I466" i="16" l="1"/>
  <c r="K467" i="16"/>
  <c r="L467" i="16" s="1"/>
  <c r="J468" i="16" l="1"/>
  <c r="I467" i="16" l="1"/>
  <c r="K468" i="16"/>
  <c r="L468" i="16" s="1"/>
  <c r="J469" i="16" s="1"/>
  <c r="I468" i="16" l="1"/>
  <c r="K469" i="16"/>
  <c r="L469" i="16" s="1"/>
  <c r="J470" i="16" s="1"/>
  <c r="I469" i="16" l="1"/>
  <c r="K470" i="16"/>
  <c r="L470" i="16" s="1"/>
  <c r="J471" i="16" s="1"/>
  <c r="I470" i="16" l="1"/>
  <c r="K471" i="16"/>
  <c r="L471" i="16" s="1"/>
  <c r="J472" i="16" s="1"/>
  <c r="K472" i="16" l="1"/>
  <c r="L472" i="16" s="1"/>
  <c r="J473" i="16" s="1"/>
  <c r="I471" i="16"/>
  <c r="I472" i="16" l="1"/>
  <c r="K473" i="16"/>
  <c r="L473" i="16" s="1"/>
  <c r="J474" i="16" s="1"/>
  <c r="I473" i="16" l="1"/>
  <c r="K474" i="16"/>
  <c r="L474" i="16" s="1"/>
  <c r="J475" i="16" s="1"/>
  <c r="I474" i="16" l="1"/>
  <c r="K475" i="16"/>
  <c r="L475" i="16" s="1"/>
  <c r="J476" i="16" s="1"/>
  <c r="I475" i="16" l="1"/>
  <c r="K476" i="16"/>
  <c r="L476" i="16" s="1"/>
  <c r="J477" i="16" s="1"/>
  <c r="I476" i="16" l="1"/>
  <c r="K477" i="16"/>
  <c r="L477" i="16" s="1"/>
  <c r="J478" i="16" s="1"/>
  <c r="M478" i="16" l="1"/>
  <c r="I477" i="16"/>
  <c r="K478" i="16"/>
  <c r="L478" i="16" s="1"/>
  <c r="J479" i="16" s="1"/>
  <c r="I478" i="16" l="1"/>
  <c r="K479" i="16"/>
  <c r="L479" i="16" s="1"/>
  <c r="J480" i="16" s="1"/>
  <c r="I479" i="16" l="1"/>
  <c r="K480" i="16"/>
  <c r="L480" i="16" s="1"/>
  <c r="J481" i="16" l="1"/>
  <c r="I480" i="16" l="1"/>
  <c r="K481" i="16"/>
  <c r="L481" i="16" s="1"/>
  <c r="J482" i="16" l="1"/>
  <c r="I481" i="16" l="1"/>
  <c r="K482" i="16"/>
  <c r="L482" i="16" s="1"/>
  <c r="J483" i="16" l="1"/>
  <c r="I482" i="16" s="1"/>
  <c r="K483" i="16" l="1"/>
  <c r="L483" i="16" s="1"/>
  <c r="J484" i="16" l="1"/>
  <c r="K484" i="16" s="1"/>
  <c r="L484" i="16" s="1"/>
  <c r="I483" i="16" l="1"/>
  <c r="J485" i="16"/>
  <c r="K485" i="16" l="1"/>
  <c r="L485" i="16" s="1"/>
  <c r="I484" i="16"/>
  <c r="J486" i="16" l="1"/>
  <c r="K486" i="16" l="1"/>
  <c r="L486" i="16" s="1"/>
  <c r="I485" i="16"/>
  <c r="J487" i="16" l="1"/>
  <c r="I486" i="16" l="1"/>
  <c r="K487" i="16"/>
  <c r="L487" i="16" s="1"/>
  <c r="J488" i="16" l="1"/>
  <c r="I487" i="16" l="1"/>
  <c r="K488" i="16"/>
  <c r="L488" i="16" s="1"/>
  <c r="J489" i="16" l="1"/>
  <c r="K489" i="16" l="1"/>
  <c r="L489" i="16" s="1"/>
  <c r="I488" i="16"/>
  <c r="J490" i="16" l="1"/>
  <c r="M490" i="16" l="1"/>
  <c r="K490" i="16"/>
  <c r="L490" i="16" s="1"/>
  <c r="I489" i="16"/>
  <c r="J491" i="16" l="1"/>
  <c r="I490" i="16" l="1"/>
  <c r="K491" i="16"/>
  <c r="L491" i="16" s="1"/>
  <c r="J492" i="16" l="1"/>
  <c r="I491" i="16" l="1"/>
  <c r="K492" i="16"/>
  <c r="L492" i="16" s="1"/>
  <c r="J493" i="16" l="1"/>
  <c r="K493" i="16" l="1"/>
  <c r="L493" i="16" s="1"/>
  <c r="I492" i="16"/>
  <c r="J494" i="16" l="1"/>
  <c r="K494" i="16" l="1"/>
  <c r="L494" i="16" s="1"/>
  <c r="I493" i="16"/>
  <c r="J495" i="16" l="1"/>
  <c r="I494" i="16" l="1"/>
  <c r="K495" i="16"/>
  <c r="L495" i="16" s="1"/>
  <c r="J496" i="16" l="1"/>
  <c r="I495" i="16" l="1"/>
  <c r="K496" i="16"/>
  <c r="L496" i="16" s="1"/>
  <c r="J497" i="16" l="1"/>
  <c r="K497" i="16" l="1"/>
  <c r="L497" i="16" s="1"/>
  <c r="I496" i="16"/>
  <c r="J498" i="16" l="1"/>
  <c r="K498" i="16" l="1"/>
  <c r="L498" i="16" s="1"/>
  <c r="I497" i="16"/>
  <c r="J499" i="16" l="1"/>
  <c r="I498" i="16" l="1"/>
  <c r="K499" i="16"/>
  <c r="L499" i="16" s="1"/>
  <c r="J500" i="16" l="1"/>
  <c r="I499" i="16" l="1"/>
  <c r="K500" i="16"/>
  <c r="L500" i="16" s="1"/>
  <c r="J501" i="16" l="1"/>
  <c r="K501" i="16" l="1"/>
  <c r="L501" i="16" s="1"/>
  <c r="I500" i="16"/>
  <c r="J502" i="16" l="1"/>
  <c r="M502" i="16" l="1"/>
  <c r="K502" i="16"/>
  <c r="L502" i="16" s="1"/>
  <c r="I501" i="16"/>
  <c r="J503" i="16" l="1"/>
  <c r="K503" i="16" l="1"/>
  <c r="L503" i="16" s="1"/>
  <c r="I502" i="16"/>
  <c r="J504" i="16" l="1"/>
  <c r="K504" i="16" l="1"/>
  <c r="L504" i="16" s="1"/>
  <c r="I503" i="16"/>
  <c r="J505" i="16" l="1"/>
  <c r="I504" i="16" l="1"/>
  <c r="K505" i="16"/>
  <c r="L505" i="16" s="1"/>
  <c r="J506" i="16" l="1"/>
  <c r="I505" i="16" l="1"/>
  <c r="K506" i="16"/>
  <c r="L506" i="16" l="1"/>
  <c r="J507" i="16" s="1"/>
  <c r="I506" i="16" l="1"/>
  <c r="K507" i="16"/>
  <c r="L507" i="16" s="1"/>
  <c r="J508" i="16" l="1"/>
  <c r="K508" i="16" l="1"/>
  <c r="L508" i="16" s="1"/>
  <c r="I507" i="16"/>
  <c r="J509" i="16" l="1"/>
  <c r="I508" i="16" l="1"/>
  <c r="K509" i="16"/>
  <c r="L509" i="16" s="1"/>
  <c r="J510" i="16" l="1"/>
  <c r="I509" i="16" l="1"/>
  <c r="K510" i="16"/>
  <c r="L510" i="16" l="1"/>
  <c r="J511" i="16" s="1"/>
  <c r="I510" i="16" l="1"/>
  <c r="K511" i="16"/>
  <c r="L511" i="16" s="1"/>
  <c r="J512" i="16" l="1"/>
  <c r="K512" i="16" l="1"/>
  <c r="L512" i="16" s="1"/>
  <c r="I511" i="16"/>
  <c r="J513" i="16" l="1"/>
  <c r="I512" i="16" l="1"/>
  <c r="K513" i="16"/>
  <c r="L513" i="16" s="1"/>
  <c r="J514" i="16" s="1"/>
  <c r="M514" i="16" l="1"/>
  <c r="I513" i="16"/>
  <c r="K514" i="16"/>
  <c r="L514" i="16" s="1"/>
  <c r="J515" i="16" s="1"/>
  <c r="I514" i="16" l="1"/>
  <c r="K515" i="16"/>
  <c r="L515" i="16" l="1"/>
  <c r="J516" i="16" s="1"/>
  <c r="K516" i="16" l="1"/>
  <c r="I515" i="16"/>
  <c r="L516" i="16" l="1"/>
  <c r="J517" i="16" s="1"/>
  <c r="I516" i="16" l="1"/>
  <c r="K517" i="16"/>
  <c r="L517" i="16" s="1"/>
  <c r="J518" i="16" s="1"/>
  <c r="I517" i="16" l="1"/>
  <c r="K518" i="16"/>
  <c r="L518" i="16" s="1"/>
  <c r="J519" i="16" s="1"/>
  <c r="I518" i="16" l="1"/>
  <c r="K519" i="16"/>
  <c r="L519" i="16" l="1"/>
  <c r="J520" i="16" s="1"/>
  <c r="K520" i="16" l="1"/>
  <c r="L520" i="16" s="1"/>
  <c r="I519" i="16"/>
  <c r="J521" i="16" l="1"/>
  <c r="I520" i="16" l="1"/>
  <c r="K521" i="16"/>
  <c r="L521" i="16" s="1"/>
  <c r="J522" i="16" s="1"/>
  <c r="I521" i="16" l="1"/>
  <c r="K522" i="16"/>
  <c r="L522" i="16" s="1"/>
  <c r="J523" i="16" s="1"/>
  <c r="I522" i="16" l="1"/>
  <c r="K523" i="16"/>
  <c r="L523" i="16" s="1"/>
  <c r="J524" i="16" s="1"/>
  <c r="I523" i="16" l="1"/>
  <c r="K524" i="16"/>
  <c r="L524" i="16" s="1"/>
  <c r="J525" i="16" s="1"/>
  <c r="I524" i="16" l="1"/>
  <c r="K525" i="16"/>
  <c r="L525" i="16" s="1"/>
  <c r="J526" i="16" s="1"/>
  <c r="M526" i="16" l="1"/>
  <c r="I525" i="16"/>
  <c r="K526" i="16"/>
  <c r="L526" i="16" s="1"/>
  <c r="J527" i="16" s="1"/>
  <c r="I526" i="16" l="1"/>
  <c r="K527" i="16"/>
  <c r="L527" i="16" s="1"/>
  <c r="J528" i="16" s="1"/>
  <c r="I527" i="16" l="1"/>
  <c r="K528" i="16"/>
  <c r="L528" i="16" l="1"/>
  <c r="J529" i="16" s="1"/>
  <c r="I528" i="16" l="1"/>
  <c r="K529" i="16"/>
  <c r="L529" i="16" s="1"/>
  <c r="J530" i="16" s="1"/>
  <c r="I529" i="16" l="1"/>
  <c r="K530" i="16"/>
  <c r="L530" i="16" s="1"/>
  <c r="J531" i="16" s="1"/>
  <c r="I530" i="16" l="1"/>
  <c r="K531" i="16"/>
  <c r="L531" i="16" s="1"/>
  <c r="J532" i="16" s="1"/>
  <c r="I531" i="16" l="1"/>
  <c r="K532" i="16"/>
  <c r="L532" i="16" s="1"/>
  <c r="J533" i="16" s="1"/>
  <c r="I532" i="16" l="1"/>
  <c r="K533" i="16"/>
  <c r="L533" i="16" s="1"/>
  <c r="J534" i="16" l="1"/>
  <c r="I533" i="16" l="1"/>
  <c r="K534" i="16"/>
  <c r="L534" i="16" s="1"/>
  <c r="J535" i="16" s="1"/>
  <c r="I534" i="16" l="1"/>
  <c r="K535" i="16"/>
  <c r="L535" i="16" s="1"/>
  <c r="J536" i="16" s="1"/>
  <c r="I535" i="16" l="1"/>
  <c r="K536" i="16"/>
  <c r="L536" i="16" l="1"/>
  <c r="J537" i="16" s="1"/>
  <c r="I536" i="16" l="1"/>
  <c r="K537" i="16"/>
  <c r="L537" i="16" s="1"/>
  <c r="J538" i="16" s="1"/>
  <c r="M538" i="16" l="1"/>
  <c r="I537" i="16"/>
  <c r="K538" i="16"/>
  <c r="L538" i="16" s="1"/>
  <c r="J539" i="16" s="1"/>
  <c r="I538" i="16" l="1"/>
  <c r="K539" i="16"/>
  <c r="L539" i="16" s="1"/>
  <c r="J540" i="16" s="1"/>
  <c r="K540" i="16" l="1"/>
  <c r="L540" i="16" s="1"/>
  <c r="I539" i="16"/>
  <c r="J541" i="16" l="1"/>
  <c r="K541" i="16" l="1"/>
  <c r="L541" i="16" s="1"/>
  <c r="I540" i="16"/>
  <c r="J542" i="16" l="1"/>
  <c r="I541" i="16" l="1"/>
  <c r="K542" i="16"/>
  <c r="L542" i="16" l="1"/>
  <c r="J543" i="16" s="1"/>
  <c r="I542" i="16" l="1"/>
  <c r="K543" i="16"/>
  <c r="L543" i="16" l="1"/>
  <c r="J544" i="16" s="1"/>
  <c r="K544" i="16" l="1"/>
  <c r="L544" i="16" s="1"/>
  <c r="I543" i="16"/>
  <c r="J545" i="16" l="1"/>
  <c r="K545" i="16" l="1"/>
  <c r="L545" i="16" s="1"/>
  <c r="I544" i="16"/>
  <c r="J546" i="16" l="1"/>
  <c r="I545" i="16" l="1"/>
  <c r="K546" i="16"/>
  <c r="L546" i="16" l="1"/>
  <c r="J547" i="16" s="1"/>
  <c r="I546" i="16" l="1"/>
  <c r="K547" i="16"/>
  <c r="L547" i="16" l="1"/>
  <c r="J548" i="16" s="1"/>
  <c r="K548" i="16" l="1"/>
  <c r="I547" i="16"/>
  <c r="L548" i="16" l="1"/>
  <c r="J549" i="16" s="1"/>
  <c r="K549" i="16" l="1"/>
  <c r="L549" i="16" s="1"/>
  <c r="I548" i="16"/>
  <c r="J550" i="16" l="1"/>
  <c r="M550" i="16" l="1"/>
  <c r="I549" i="16"/>
  <c r="K550" i="16"/>
  <c r="L550" i="16" s="1"/>
  <c r="J551" i="16" s="1"/>
  <c r="I550" i="16" l="1"/>
  <c r="K551" i="16"/>
  <c r="L551" i="16" s="1"/>
  <c r="J552" i="16" s="1"/>
  <c r="K552" i="16" l="1"/>
  <c r="L552" i="16" s="1"/>
  <c r="I551" i="16"/>
  <c r="J553" i="16" l="1"/>
  <c r="K553" i="16" l="1"/>
  <c r="I552" i="16"/>
  <c r="L553" i="16" l="1"/>
  <c r="J554" i="16" s="1"/>
  <c r="I553" i="16" l="1"/>
  <c r="K554" i="16"/>
  <c r="L554" i="16" s="1"/>
  <c r="J555" i="16" s="1"/>
  <c r="I554" i="16" l="1"/>
  <c r="K555" i="16"/>
  <c r="L555" i="16" s="1"/>
  <c r="J556" i="16" s="1"/>
  <c r="I555" i="16" l="1"/>
  <c r="K556" i="16"/>
  <c r="L556" i="16" l="1"/>
  <c r="J557" i="16" s="1"/>
  <c r="K557" i="16" l="1"/>
  <c r="I556" i="16"/>
  <c r="L557" i="16" l="1"/>
  <c r="J558" i="16" s="1"/>
  <c r="I557" i="16" l="1"/>
  <c r="K558" i="16"/>
  <c r="L558" i="16" s="1"/>
  <c r="J559" i="16" s="1"/>
  <c r="I558" i="16" l="1"/>
  <c r="K559" i="16"/>
  <c r="L559" i="16" l="1"/>
  <c r="J560" i="16" s="1"/>
  <c r="K560" i="16" l="1"/>
  <c r="I559" i="16"/>
  <c r="L560" i="16" l="1"/>
  <c r="J561" i="16" s="1"/>
  <c r="K561" i="16" l="1"/>
  <c r="I560" i="16"/>
  <c r="L561" i="16" l="1"/>
  <c r="J562" i="16" s="1"/>
  <c r="M562" i="16" l="1"/>
  <c r="I561" i="16"/>
  <c r="K562" i="16"/>
  <c r="L562" i="16" s="1"/>
  <c r="J563" i="16" s="1"/>
  <c r="I562" i="16" l="1"/>
  <c r="K563" i="16"/>
  <c r="L563" i="16" l="1"/>
  <c r="J564" i="16" s="1"/>
  <c r="K564" i="16" l="1"/>
  <c r="L564" i="16" s="1"/>
  <c r="I563" i="16"/>
  <c r="J565" i="16" l="1"/>
  <c r="K565" i="16" l="1"/>
  <c r="L565" i="16" s="1"/>
  <c r="I564" i="16"/>
  <c r="J566" i="16" l="1"/>
  <c r="I565" i="16" l="1"/>
  <c r="K566" i="16"/>
  <c r="L566" i="16" s="1"/>
  <c r="J567" i="16" s="1"/>
  <c r="I566" i="16" l="1"/>
  <c r="K567" i="16"/>
  <c r="L567" i="16" s="1"/>
  <c r="J568" i="16" s="1"/>
  <c r="K568" i="16" l="1"/>
  <c r="L568" i="16" s="1"/>
  <c r="I567" i="16"/>
  <c r="J569" i="16" l="1"/>
  <c r="K569" i="16" l="1"/>
  <c r="L569" i="16" s="1"/>
  <c r="I568" i="16"/>
  <c r="J570" i="16" l="1"/>
  <c r="I569" i="16" l="1"/>
  <c r="K570" i="16"/>
  <c r="L570" i="16" l="1"/>
  <c r="J571" i="16" s="1"/>
  <c r="I570" i="16" l="1"/>
  <c r="K571" i="16"/>
  <c r="L571" i="16" s="1"/>
  <c r="J572" i="16" s="1"/>
  <c r="K572" i="16" l="1"/>
  <c r="L572" i="16" s="1"/>
  <c r="I571" i="16"/>
  <c r="J573" i="16" l="1"/>
  <c r="K573" i="16" l="1"/>
  <c r="L573" i="16" s="1"/>
  <c r="I572" i="16"/>
  <c r="J574" i="16" l="1"/>
  <c r="M574" i="16" l="1"/>
  <c r="I573" i="16"/>
  <c r="K574" i="16"/>
  <c r="L574" i="16" l="1"/>
  <c r="J575" i="16" s="1"/>
  <c r="I574" i="16" l="1"/>
  <c r="K575" i="16"/>
  <c r="L575" i="16" s="1"/>
  <c r="J576" i="16" s="1"/>
  <c r="K576" i="16" l="1"/>
  <c r="I575" i="16"/>
  <c r="L576" i="16" l="1"/>
  <c r="J577" i="16" s="1"/>
  <c r="K577" i="16" l="1"/>
  <c r="I576" i="16"/>
  <c r="L577" i="16" l="1"/>
  <c r="J578" i="16" s="1"/>
  <c r="K578" i="16" l="1"/>
  <c r="L578" i="16" s="1"/>
  <c r="J579" i="16" s="1"/>
  <c r="I577" i="16"/>
  <c r="I578" i="16" l="1"/>
  <c r="K579" i="16"/>
  <c r="L579" i="16" s="1"/>
  <c r="J580" i="16" s="1"/>
  <c r="K580" i="16" l="1"/>
  <c r="L580" i="16" s="1"/>
  <c r="I579" i="16"/>
  <c r="J581" i="16" l="1"/>
  <c r="K581" i="16" l="1"/>
  <c r="L581" i="16" s="1"/>
  <c r="I580" i="16"/>
  <c r="J582" i="16" l="1"/>
  <c r="I581" i="16" l="1"/>
  <c r="K582" i="16"/>
  <c r="L582" i="16" s="1"/>
  <c r="J583" i="16" s="1"/>
  <c r="I582" i="16" l="1"/>
  <c r="K583" i="16"/>
  <c r="L583" i="16" s="1"/>
  <c r="J584" i="16" s="1"/>
  <c r="K584" i="16" l="1"/>
  <c r="I583" i="16"/>
  <c r="L584" i="16" l="1"/>
  <c r="J585" i="16" s="1"/>
  <c r="K585" i="16" l="1"/>
  <c r="L585" i="16" s="1"/>
  <c r="I584" i="16"/>
  <c r="J586" i="16" l="1"/>
  <c r="M586" i="16" l="1"/>
  <c r="I585" i="16"/>
  <c r="K586" i="16"/>
  <c r="L586" i="16" s="1"/>
  <c r="J587" i="16" s="1"/>
  <c r="I586" i="16" l="1"/>
  <c r="K587" i="16"/>
  <c r="L587" i="16" s="1"/>
  <c r="J588" i="16" s="1"/>
  <c r="I587" i="16" l="1"/>
  <c r="K588" i="16"/>
  <c r="L588" i="16" l="1"/>
  <c r="J589" i="16" s="1"/>
  <c r="I588" i="16" l="1"/>
  <c r="K589" i="16"/>
  <c r="L589" i="16" l="1"/>
  <c r="J590" i="16" s="1"/>
  <c r="K590" i="16" l="1"/>
  <c r="I589" i="16"/>
  <c r="L590" i="16" l="1"/>
  <c r="J591" i="16" s="1"/>
  <c r="K591" i="16" l="1"/>
  <c r="L591" i="16" s="1"/>
  <c r="J592" i="16" s="1"/>
  <c r="I590" i="16"/>
  <c r="I591" i="16" l="1"/>
  <c r="K592" i="16"/>
  <c r="L592" i="16" l="1"/>
  <c r="J593" i="16" s="1"/>
  <c r="I592" i="16" l="1"/>
  <c r="K593" i="16"/>
  <c r="L593" i="16" l="1"/>
  <c r="J594" i="16" s="1"/>
  <c r="K594" i="16" l="1"/>
  <c r="L594" i="16" s="1"/>
  <c r="J595" i="16" s="1"/>
  <c r="I593" i="16"/>
  <c r="I594" i="16" l="1"/>
  <c r="K595" i="16"/>
  <c r="L595" i="16" l="1"/>
  <c r="J596" i="16" s="1"/>
  <c r="K596" i="16" l="1"/>
  <c r="L596" i="16" s="1"/>
  <c r="I595" i="16"/>
  <c r="J597" i="16" l="1"/>
  <c r="K597" i="16" l="1"/>
  <c r="I596" i="16"/>
  <c r="L597" i="16" l="1"/>
  <c r="J598" i="16" s="1"/>
  <c r="M598" i="16" l="1"/>
  <c r="I597" i="16"/>
  <c r="K598" i="16"/>
  <c r="L598" i="16" s="1"/>
  <c r="J599" i="16" s="1"/>
  <c r="I598" i="16" l="1"/>
  <c r="K599" i="16"/>
  <c r="L599" i="16" s="1"/>
  <c r="J600" i="16" s="1"/>
  <c r="K600" i="16" l="1"/>
  <c r="I599" i="16"/>
  <c r="L600" i="16" l="1"/>
  <c r="J601" i="16" s="1"/>
  <c r="K601" i="16" l="1"/>
  <c r="I600" i="16"/>
  <c r="L601" i="16" l="1"/>
  <c r="J602" i="16" s="1"/>
  <c r="I601" i="16" l="1"/>
  <c r="K602" i="16"/>
  <c r="L602" i="16" s="1"/>
  <c r="J603" i="16" s="1"/>
  <c r="I602" i="16" l="1"/>
  <c r="K603" i="16"/>
  <c r="L603" i="16" s="1"/>
  <c r="J604" i="16" l="1"/>
  <c r="K604" i="16" l="1"/>
  <c r="L604" i="16" s="1"/>
  <c r="I603" i="16"/>
  <c r="J605" i="16" l="1"/>
  <c r="I604" i="16" l="1"/>
  <c r="K605" i="16"/>
  <c r="L605" i="16" l="1"/>
  <c r="J606" i="16" s="1"/>
  <c r="K606" i="16" l="1"/>
  <c r="L606" i="16" s="1"/>
  <c r="I605" i="16"/>
  <c r="J607" i="16" l="1"/>
  <c r="K607" i="16" l="1"/>
  <c r="L607" i="16" s="1"/>
  <c r="J608" i="16" s="1"/>
  <c r="I606" i="16"/>
  <c r="I607" i="16" l="1"/>
  <c r="K608" i="16"/>
  <c r="L608" i="16" l="1"/>
  <c r="J609" i="16" s="1"/>
  <c r="K609" i="16" l="1"/>
  <c r="L609" i="16" s="1"/>
  <c r="I608" i="16"/>
  <c r="J610" i="16" l="1"/>
  <c r="M610" i="16" l="1"/>
  <c r="K610" i="16"/>
  <c r="L610" i="16" s="1"/>
  <c r="J611" i="16" s="1"/>
  <c r="I609" i="16"/>
  <c r="K611" i="16" l="1"/>
  <c r="L611" i="16" s="1"/>
  <c r="I610" i="16"/>
  <c r="J612" i="16" l="1"/>
  <c r="K612" i="16" l="1"/>
  <c r="L612" i="16" s="1"/>
  <c r="J613" i="16" s="1"/>
  <c r="I611" i="16"/>
  <c r="I612" i="16" l="1"/>
  <c r="K613" i="16"/>
  <c r="L613" i="16" s="1"/>
  <c r="J614" i="16" s="1"/>
  <c r="I613" i="16" l="1"/>
  <c r="K614" i="16"/>
  <c r="L614" i="16" s="1"/>
  <c r="J615" i="16" l="1"/>
  <c r="I614" i="16" s="1"/>
  <c r="K615" i="16" l="1"/>
  <c r="L615" i="16" s="1"/>
  <c r="J616" i="16" s="1"/>
  <c r="I615" i="16" s="1"/>
  <c r="K616" i="16" l="1"/>
  <c r="L616" i="16" s="1"/>
  <c r="J617" i="16" s="1"/>
  <c r="I616" i="16" s="1"/>
  <c r="K617" i="16" l="1"/>
  <c r="L617" i="16" s="1"/>
  <c r="J618" i="16" l="1"/>
  <c r="I617" i="16" s="1"/>
  <c r="K618" i="16" l="1"/>
  <c r="L618" i="16" s="1"/>
  <c r="J619" i="16" s="1"/>
  <c r="I618" i="16" s="1"/>
  <c r="K619" i="16" l="1"/>
  <c r="L619" i="16" s="1"/>
  <c r="J620" i="16" s="1"/>
  <c r="I619" i="16" s="1"/>
  <c r="K620" i="16" l="1"/>
  <c r="L620" i="16" s="1"/>
  <c r="J621" i="16" s="1"/>
  <c r="I620" i="16" l="1"/>
  <c r="K621" i="16"/>
  <c r="L621" i="16" l="1"/>
  <c r="J622" i="16" s="1"/>
  <c r="M622" i="16" l="1"/>
  <c r="I621" i="16"/>
  <c r="K622" i="16"/>
  <c r="L622" i="16" s="1"/>
  <c r="J623" i="16" l="1"/>
  <c r="I622" i="16" l="1"/>
  <c r="K623" i="16"/>
  <c r="L623" i="16" s="1"/>
  <c r="J624" i="16" l="1"/>
  <c r="I623" i="16" s="1"/>
  <c r="K624" i="16" l="1"/>
  <c r="L624" i="16" s="1"/>
  <c r="J625" i="16" s="1"/>
  <c r="I624" i="16" l="1"/>
  <c r="K625" i="16"/>
  <c r="L625" i="16" s="1"/>
  <c r="J626" i="16" s="1"/>
  <c r="I625" i="16" l="1"/>
  <c r="K626" i="16"/>
  <c r="L626" i="16" l="1"/>
  <c r="J627" i="16" s="1"/>
  <c r="I626" i="16" l="1"/>
  <c r="K627" i="16"/>
  <c r="L627" i="16" s="1"/>
  <c r="J628" i="16" l="1"/>
  <c r="I627" i="16" l="1"/>
  <c r="K628" i="16"/>
  <c r="L628" i="16" s="1"/>
  <c r="J629" i="16" s="1"/>
  <c r="I628" i="16" l="1"/>
  <c r="K629" i="16"/>
  <c r="L629" i="16" s="1"/>
  <c r="J630" i="16" s="1"/>
  <c r="I629" i="16" l="1"/>
  <c r="K630" i="16"/>
  <c r="L630" i="16" s="1"/>
  <c r="J631" i="16" s="1"/>
  <c r="I630" i="16" l="1"/>
  <c r="K631" i="16"/>
  <c r="L631" i="16" s="1"/>
  <c r="J632" i="16" s="1"/>
  <c r="I631" i="16" l="1"/>
  <c r="K632" i="16"/>
  <c r="L632" i="16" l="1"/>
  <c r="J633" i="16" s="1"/>
  <c r="I632" i="16" l="1"/>
  <c r="K633" i="16"/>
  <c r="L633" i="16" l="1"/>
  <c r="J634" i="16" s="1"/>
  <c r="M634" i="16" l="1"/>
  <c r="I633" i="16"/>
  <c r="K634" i="16"/>
  <c r="L634" i="16" s="1"/>
  <c r="J635" i="16" s="1"/>
  <c r="I634" i="16" l="1"/>
  <c r="K635" i="16"/>
  <c r="L635" i="16" s="1"/>
  <c r="J636" i="16" s="1"/>
  <c r="I635" i="16" l="1"/>
  <c r="K636" i="16"/>
  <c r="L636" i="16" s="1"/>
  <c r="J637" i="16" s="1"/>
  <c r="I636" i="16" l="1"/>
  <c r="K637" i="16"/>
  <c r="L637" i="16" s="1"/>
  <c r="J638" i="16" s="1"/>
  <c r="I637" i="16" l="1"/>
  <c r="K638" i="16"/>
  <c r="L638" i="16" s="1"/>
  <c r="J639" i="16" s="1"/>
  <c r="I638" i="16" l="1"/>
  <c r="K639" i="16"/>
  <c r="L639" i="16" s="1"/>
  <c r="J640" i="16" s="1"/>
  <c r="K640" i="16" l="1"/>
  <c r="L640" i="16" s="1"/>
  <c r="J641" i="16" s="1"/>
  <c r="I639" i="16"/>
  <c r="K641" i="16" l="1"/>
  <c r="L641" i="16" s="1"/>
  <c r="J642" i="16" s="1"/>
  <c r="I640" i="16"/>
  <c r="I641" i="16" l="1"/>
  <c r="K642" i="16"/>
  <c r="L642" i="16" s="1"/>
  <c r="J643" i="16" s="1"/>
  <c r="I642" i="16" l="1"/>
  <c r="K643" i="16"/>
  <c r="L643" i="16" s="1"/>
  <c r="J644" i="16" s="1"/>
  <c r="K644" i="16" l="1"/>
  <c r="L644" i="16" s="1"/>
  <c r="J645" i="16" s="1"/>
  <c r="I643" i="16"/>
  <c r="K645" i="16" l="1"/>
  <c r="L645" i="16" s="1"/>
  <c r="J646" i="16" s="1"/>
  <c r="I644" i="16"/>
  <c r="M646" i="16" l="1"/>
  <c r="I645" i="16"/>
  <c r="K646" i="16"/>
  <c r="L646" i="16" s="1"/>
  <c r="J647" i="16" s="1"/>
  <c r="I646" i="16" l="1"/>
  <c r="K647" i="16"/>
  <c r="L647" i="16" s="1"/>
  <c r="J648" i="16" s="1"/>
  <c r="K648" i="16" l="1"/>
  <c r="L648" i="16" s="1"/>
  <c r="J649" i="16" s="1"/>
  <c r="I647" i="16"/>
  <c r="K649" i="16" l="1"/>
  <c r="L649" i="16" s="1"/>
  <c r="I648" i="16"/>
  <c r="J650" i="16" l="1"/>
  <c r="I649" i="16" l="1"/>
  <c r="K650" i="16"/>
  <c r="L650" i="16" s="1"/>
  <c r="J651" i="16" s="1"/>
  <c r="I650" i="16" l="1"/>
  <c r="K651" i="16"/>
  <c r="L651" i="16" s="1"/>
  <c r="J652" i="16" s="1"/>
  <c r="K652" i="16" l="1"/>
  <c r="L652" i="16" s="1"/>
  <c r="J653" i="16" s="1"/>
  <c r="I651" i="16"/>
  <c r="K653" i="16" l="1"/>
  <c r="L653" i="16" s="1"/>
  <c r="J654" i="16" s="1"/>
  <c r="I652" i="16"/>
  <c r="I653" i="16" l="1"/>
  <c r="K654" i="16"/>
  <c r="L654" i="16" s="1"/>
  <c r="J655" i="16" s="1"/>
  <c r="I654" i="16" l="1"/>
  <c r="K655" i="16"/>
  <c r="L655" i="16" s="1"/>
  <c r="J656" i="16" s="1"/>
  <c r="K656" i="16" l="1"/>
  <c r="L656" i="16" s="1"/>
  <c r="J657" i="16" s="1"/>
  <c r="I655" i="16"/>
  <c r="K657" i="16" l="1"/>
  <c r="L657" i="16" s="1"/>
  <c r="J658" i="16" s="1"/>
  <c r="I656" i="16"/>
  <c r="M658" i="16" l="1"/>
  <c r="I657" i="16"/>
  <c r="K658" i="16"/>
  <c r="L658" i="16" s="1"/>
  <c r="J659" i="16" s="1"/>
  <c r="I658" i="16" l="1"/>
  <c r="K659" i="16"/>
  <c r="L659" i="16" s="1"/>
  <c r="J660" i="16" s="1"/>
  <c r="K660" i="16" l="1"/>
  <c r="L660" i="16" s="1"/>
  <c r="J661" i="16" s="1"/>
  <c r="I659" i="16"/>
  <c r="K661" i="16" l="1"/>
  <c r="L661" i="16" s="1"/>
  <c r="J662" i="16" s="1"/>
  <c r="I660" i="16"/>
  <c r="I661" i="16" l="1"/>
  <c r="K662" i="16"/>
  <c r="L662" i="16" s="1"/>
  <c r="J663" i="16" s="1"/>
  <c r="I662" i="16" l="1"/>
  <c r="K663" i="16"/>
  <c r="L663" i="16" s="1"/>
  <c r="J664" i="16" s="1"/>
  <c r="K664" i="16" l="1"/>
  <c r="I663" i="16"/>
  <c r="L664" i="16" l="1"/>
  <c r="J665" i="16" s="1"/>
  <c r="K665" i="16" l="1"/>
  <c r="L665" i="16" s="1"/>
  <c r="I664" i="16"/>
  <c r="J666" i="16" l="1"/>
  <c r="I665" i="16" l="1"/>
  <c r="K666" i="16"/>
  <c r="L666" i="16" s="1"/>
  <c r="J667" i="16" s="1"/>
  <c r="I666" i="16" l="1"/>
  <c r="K667" i="16"/>
  <c r="L667" i="16" s="1"/>
  <c r="J668" i="16" s="1"/>
  <c r="K668" i="16" l="1"/>
  <c r="L668" i="16" s="1"/>
  <c r="I667" i="16"/>
  <c r="J669" i="16" l="1"/>
  <c r="K669" i="16" l="1"/>
  <c r="L669" i="16" s="1"/>
  <c r="I668" i="16"/>
  <c r="J670" i="16" l="1"/>
  <c r="M670" i="16" l="1"/>
  <c r="I669" i="16"/>
  <c r="K670" i="16"/>
  <c r="L670" i="16" s="1"/>
  <c r="J671" i="16" s="1"/>
  <c r="I670" i="16" l="1"/>
  <c r="K671" i="16"/>
  <c r="L671" i="16" s="1"/>
  <c r="J672" i="16" s="1"/>
  <c r="K672" i="16" l="1"/>
  <c r="L672" i="16" s="1"/>
  <c r="I671" i="16"/>
  <c r="J673" i="16" l="1"/>
  <c r="K673" i="16" l="1"/>
  <c r="I672" i="16"/>
  <c r="L673" i="16" l="1"/>
  <c r="J674" i="16" s="1"/>
  <c r="K674" i="16" l="1"/>
  <c r="I673" i="16"/>
  <c r="L674" i="16" l="1"/>
  <c r="J675" i="16" s="1"/>
  <c r="I674" i="16" l="1"/>
  <c r="K675" i="16"/>
  <c r="L675" i="16" s="1"/>
  <c r="J676" i="16" s="1"/>
  <c r="K676" i="16" l="1"/>
  <c r="I675" i="16"/>
  <c r="L676" i="16" l="1"/>
  <c r="J677" i="16" s="1"/>
  <c r="K677" i="16" l="1"/>
  <c r="I676" i="16"/>
  <c r="L677" i="16" l="1"/>
  <c r="J678" i="16" s="1"/>
  <c r="K678" i="16" l="1"/>
  <c r="L678" i="16" s="1"/>
  <c r="I677" i="16"/>
  <c r="J679" i="16" l="1"/>
  <c r="I678" i="16" l="1"/>
  <c r="K679" i="16"/>
  <c r="L679" i="16" l="1"/>
  <c r="J680" i="16" s="1"/>
  <c r="K680" i="16" l="1"/>
  <c r="I679" i="16"/>
  <c r="L680" i="16" l="1"/>
  <c r="J681" i="16" s="1"/>
  <c r="I680" i="16" l="1"/>
  <c r="K681" i="16"/>
  <c r="L681" i="16" s="1"/>
  <c r="J682" i="16" l="1"/>
  <c r="M682" i="16" l="1"/>
  <c r="K682" i="16"/>
  <c r="I681" i="16"/>
  <c r="L682" i="16" l="1"/>
  <c r="J683" i="16" s="1"/>
  <c r="I682" i="16" l="1"/>
  <c r="K683" i="16"/>
  <c r="L683" i="16" s="1"/>
  <c r="J684" i="16" s="1"/>
  <c r="I683" i="16" l="1"/>
  <c r="K684" i="16"/>
  <c r="L684" i="16" s="1"/>
  <c r="J685" i="16" s="1"/>
  <c r="K685" i="16" l="1"/>
  <c r="I684" i="16"/>
  <c r="L685" i="16" l="1"/>
  <c r="J686" i="16" s="1"/>
  <c r="K686" i="16" l="1"/>
  <c r="I685" i="16"/>
  <c r="L686" i="16" l="1"/>
  <c r="J687" i="16" s="1"/>
  <c r="I686" i="16" l="1"/>
  <c r="K687" i="16"/>
  <c r="L687" i="16" s="1"/>
  <c r="J688" i="16" s="1"/>
  <c r="I687" i="16" l="1"/>
  <c r="K688" i="16"/>
  <c r="L688" i="16" s="1"/>
  <c r="J689" i="16" s="1"/>
  <c r="K689" i="16" l="1"/>
  <c r="I688" i="16"/>
  <c r="L689" i="16" l="1"/>
  <c r="J690" i="16" s="1"/>
  <c r="K690" i="16" l="1"/>
  <c r="I689" i="16"/>
  <c r="L690" i="16" l="1"/>
  <c r="J691" i="16" s="1"/>
  <c r="I690" i="16" l="1"/>
  <c r="K691" i="16"/>
  <c r="L691" i="16" s="1"/>
  <c r="J692" i="16" s="1"/>
  <c r="I691" i="16" l="1"/>
  <c r="K692" i="16"/>
  <c r="L692" i="16" s="1"/>
  <c r="J693" i="16" s="1"/>
  <c r="K693" i="16" l="1"/>
  <c r="I692" i="16"/>
  <c r="L693" i="16" l="1"/>
  <c r="J694" i="16" s="1"/>
  <c r="M694" i="16" l="1"/>
  <c r="K694" i="16"/>
  <c r="I693" i="16"/>
  <c r="L694" i="16" l="1"/>
  <c r="J695" i="16" s="1"/>
  <c r="I694" i="16" l="1"/>
  <c r="K695" i="16"/>
  <c r="L695" i="16" l="1"/>
  <c r="J696" i="16" s="1"/>
  <c r="I695" i="16" l="1"/>
  <c r="K696" i="16"/>
  <c r="L696" i="16" s="1"/>
  <c r="J697" i="16" s="1"/>
  <c r="I696" i="16" l="1"/>
  <c r="K697" i="16"/>
  <c r="L697" i="16" s="1"/>
  <c r="J698" i="16" l="1"/>
  <c r="I697" i="16" l="1"/>
  <c r="K698" i="16"/>
  <c r="L698" i="16" l="1"/>
  <c r="J699" i="16" s="1"/>
  <c r="I698" i="16" l="1"/>
  <c r="K699" i="16"/>
  <c r="L699" i="16" s="1"/>
  <c r="J700" i="16" l="1"/>
  <c r="K700" i="16" l="1"/>
  <c r="I699" i="16"/>
  <c r="L700" i="16" l="1"/>
  <c r="J701" i="16" s="1"/>
  <c r="K701" i="16" l="1"/>
  <c r="L701" i="16" s="1"/>
  <c r="J702" i="16" s="1"/>
  <c r="I700" i="16"/>
  <c r="K702" i="16" l="1"/>
  <c r="I701" i="16"/>
  <c r="L702" i="16" l="1"/>
  <c r="J703" i="16" s="1"/>
  <c r="I702" i="16" l="1"/>
  <c r="K703" i="16"/>
  <c r="L703" i="16" s="1"/>
  <c r="J704" i="16" l="1"/>
  <c r="K704" i="16" l="1"/>
  <c r="I703" i="16"/>
  <c r="L704" i="16" l="1"/>
  <c r="J705" i="16" s="1"/>
  <c r="I704" i="16" l="1"/>
  <c r="K705" i="16"/>
  <c r="L705" i="16" s="1"/>
  <c r="J706" i="16" s="1"/>
  <c r="M706" i="16" l="1"/>
  <c r="K706" i="16"/>
  <c r="L706" i="16" s="1"/>
  <c r="I705" i="16"/>
  <c r="J707" i="16" l="1"/>
  <c r="I706" i="16" l="1"/>
  <c r="K707" i="16"/>
  <c r="L707" i="16" s="1"/>
  <c r="J708" i="16" l="1"/>
  <c r="K708" i="16" l="1"/>
  <c r="L708" i="16" s="1"/>
  <c r="I707" i="16"/>
  <c r="J709" i="16" l="1"/>
  <c r="I708" i="16" l="1"/>
  <c r="K709" i="16"/>
  <c r="L709" i="16" l="1"/>
  <c r="J710" i="16" s="1"/>
  <c r="K710" i="16" l="1"/>
  <c r="L710" i="16" s="1"/>
  <c r="I709" i="16"/>
  <c r="J711" i="16" l="1"/>
  <c r="I710" i="16" l="1"/>
  <c r="K711" i="16"/>
  <c r="L711" i="16" s="1"/>
  <c r="J712" i="16" l="1"/>
  <c r="K712" i="16" l="1"/>
  <c r="I711" i="16"/>
  <c r="L712" i="16" l="1"/>
  <c r="J713" i="16" s="1"/>
  <c r="I712" i="16" l="1"/>
  <c r="K713" i="16"/>
  <c r="L713" i="16" l="1"/>
  <c r="J714" i="16" s="1"/>
  <c r="I713" i="16" l="1"/>
  <c r="K714" i="16"/>
  <c r="L714" i="16" s="1"/>
  <c r="J715" i="16" s="1"/>
  <c r="K715" i="16" l="1"/>
  <c r="I714" i="16"/>
  <c r="L715" i="16" l="1"/>
  <c r="J716" i="16" s="1"/>
  <c r="K716" i="16" l="1"/>
  <c r="L716" i="16" s="1"/>
  <c r="I715" i="16"/>
  <c r="J717" i="16" l="1"/>
  <c r="K717" i="16" l="1"/>
  <c r="L717" i="16" s="1"/>
  <c r="I716" i="16"/>
  <c r="J718" i="16" l="1"/>
  <c r="M718" i="16" l="1"/>
  <c r="K718" i="16"/>
  <c r="L718" i="16" s="1"/>
  <c r="J719" i="16" s="1"/>
  <c r="I717" i="16"/>
  <c r="I718" i="16" l="1"/>
  <c r="K719" i="16"/>
  <c r="L719" i="16" l="1"/>
  <c r="J720" i="16" s="1"/>
  <c r="I719" i="16" l="1"/>
  <c r="K720" i="16"/>
  <c r="L720" i="16" l="1"/>
  <c r="J721" i="16" s="1"/>
  <c r="K721" i="16" l="1"/>
  <c r="L721" i="16" s="1"/>
  <c r="I720" i="16"/>
  <c r="J722" i="16" l="1"/>
  <c r="K722" i="16" l="1"/>
  <c r="L722" i="16" s="1"/>
  <c r="I721" i="16"/>
  <c r="J723" i="16" l="1"/>
  <c r="I722" i="16" l="1"/>
  <c r="K723" i="16"/>
  <c r="L723" i="16" s="1"/>
  <c r="J724" i="16" l="1"/>
  <c r="I723" i="16" l="1"/>
  <c r="K724" i="16"/>
  <c r="L724" i="16" l="1"/>
  <c r="J725" i="16" s="1"/>
  <c r="I724" i="16" l="1"/>
  <c r="K725" i="16"/>
  <c r="L725" i="16" l="1"/>
  <c r="J726" i="16" s="1"/>
  <c r="I725" i="16" l="1"/>
  <c r="K726" i="16"/>
  <c r="L726" i="16" s="1"/>
  <c r="J727" i="16" s="1"/>
  <c r="K727" i="16" l="1"/>
  <c r="I726" i="16"/>
  <c r="L727" i="16" l="1"/>
  <c r="J728" i="16" s="1"/>
  <c r="K728" i="16" l="1"/>
  <c r="L728" i="16" s="1"/>
  <c r="I727" i="16"/>
  <c r="J729" i="16" l="1"/>
  <c r="K729" i="16" l="1"/>
  <c r="I728" i="16"/>
  <c r="L729" i="16" l="1"/>
  <c r="J730" i="16" s="1"/>
  <c r="M730" i="16" l="1"/>
  <c r="I729" i="16"/>
  <c r="K730" i="16"/>
  <c r="L730" i="16" s="1"/>
  <c r="J731" i="16" s="1"/>
  <c r="I730" i="16" l="1"/>
  <c r="K731" i="16"/>
  <c r="L731" i="16" s="1"/>
  <c r="J732" i="16" l="1"/>
  <c r="K732" i="16" l="1"/>
  <c r="I731" i="16"/>
  <c r="L732" i="16" l="1"/>
  <c r="J733" i="16" s="1"/>
  <c r="I732" i="16" l="1"/>
  <c r="K733" i="16"/>
  <c r="L733" i="16" l="1"/>
  <c r="J734" i="16" s="1"/>
  <c r="I733" i="16" l="1"/>
  <c r="K734" i="16"/>
  <c r="L734" i="16" s="1"/>
  <c r="J735" i="16" s="1"/>
  <c r="I734" i="16" l="1"/>
  <c r="K735" i="16"/>
  <c r="L735" i="16" s="1"/>
  <c r="J736" i="16" s="1"/>
  <c r="I735" i="16" l="1"/>
  <c r="K736" i="16"/>
  <c r="L736" i="16" l="1"/>
  <c r="J737" i="16" s="1"/>
  <c r="K737" i="16" l="1"/>
  <c r="I736" i="16"/>
  <c r="L737" i="16" l="1"/>
  <c r="J738" i="16" s="1"/>
  <c r="K738" i="16" l="1"/>
  <c r="I737" i="16"/>
  <c r="L738" i="16" l="1"/>
  <c r="J739" i="16" s="1"/>
  <c r="I738" i="16" l="1"/>
  <c r="K739" i="16"/>
  <c r="L739" i="16" s="1"/>
  <c r="J740" i="16" l="1"/>
  <c r="I739" i="16" l="1"/>
  <c r="K740" i="16"/>
  <c r="L740" i="16" l="1"/>
  <c r="J741" i="16" s="1"/>
  <c r="I740" i="16" l="1"/>
  <c r="K741" i="16"/>
  <c r="L741" i="16" l="1"/>
  <c r="J742" i="16" s="1"/>
  <c r="M742" i="16" l="1"/>
  <c r="K742" i="16"/>
  <c r="L742" i="16" s="1"/>
  <c r="J743" i="16" s="1"/>
  <c r="I741" i="16"/>
  <c r="K743" i="16" l="1"/>
  <c r="L743" i="16" s="1"/>
  <c r="J744" i="16" s="1"/>
  <c r="I742" i="16"/>
  <c r="I743" i="16" l="1"/>
  <c r="K744" i="16"/>
  <c r="L744" i="16" l="1"/>
  <c r="J745" i="16" s="1"/>
  <c r="I744" i="16" l="1"/>
  <c r="K745" i="16"/>
  <c r="L745" i="16" s="1"/>
  <c r="J746" i="16" l="1"/>
  <c r="I745" i="16" l="1"/>
  <c r="K746" i="16"/>
  <c r="L746" i="16" s="1"/>
  <c r="J747" i="16" s="1"/>
  <c r="K747" i="16" l="1"/>
  <c r="L747" i="16" s="1"/>
  <c r="J748" i="16" s="1"/>
  <c r="I746" i="16"/>
  <c r="K748" i="16" l="1"/>
  <c r="L748" i="16" s="1"/>
  <c r="I747" i="16"/>
  <c r="J749" i="16" l="1"/>
  <c r="K749" i="16" l="1"/>
  <c r="L749" i="16" s="1"/>
  <c r="I748" i="16"/>
  <c r="J750" i="16" l="1"/>
  <c r="K750" i="16" l="1"/>
  <c r="L750" i="16" s="1"/>
  <c r="J751" i="16" s="1"/>
  <c r="I749" i="16"/>
  <c r="K751" i="16" l="1"/>
  <c r="L751" i="16" s="1"/>
  <c r="J752" i="16" s="1"/>
  <c r="I750" i="16"/>
  <c r="I751" i="16" l="1"/>
  <c r="K752" i="16"/>
  <c r="L752" i="16" l="1"/>
  <c r="J753" i="16" s="1"/>
  <c r="K753" i="16" l="1"/>
  <c r="L753" i="16" s="1"/>
  <c r="I752" i="16"/>
  <c r="J754" i="16" l="1"/>
  <c r="M754" i="16" l="1"/>
  <c r="I753" i="16"/>
  <c r="K754" i="16"/>
  <c r="L754" i="16" s="1"/>
  <c r="J755" i="16" s="1"/>
  <c r="I754" i="16" l="1"/>
  <c r="K755" i="16"/>
  <c r="L755" i="16" s="1"/>
  <c r="J756" i="16" s="1"/>
  <c r="I755" i="16" l="1"/>
  <c r="K756" i="16"/>
  <c r="L756" i="16" l="1"/>
  <c r="J757" i="16" s="1"/>
  <c r="I756" i="16" l="1"/>
  <c r="K757" i="16"/>
  <c r="L757" i="16" l="1"/>
  <c r="J758" i="16" s="1"/>
  <c r="I757" i="16" l="1"/>
  <c r="K758" i="16"/>
  <c r="L758" i="16" s="1"/>
  <c r="J759" i="16" s="1"/>
  <c r="I758" i="16" l="1"/>
  <c r="K759" i="16"/>
  <c r="L759" i="16" s="1"/>
  <c r="J760" i="16" s="1"/>
  <c r="I759" i="16" l="1"/>
  <c r="K760" i="16"/>
  <c r="L760" i="16" l="1"/>
  <c r="J761" i="16" s="1"/>
  <c r="I760" i="16" l="1"/>
  <c r="K761" i="16"/>
  <c r="L761" i="16" l="1"/>
  <c r="J762" i="16" s="1"/>
  <c r="I761" i="16" l="1"/>
  <c r="K762" i="16"/>
  <c r="L762" i="16" s="1"/>
  <c r="J763" i="16" s="1"/>
  <c r="K763" i="16" l="1"/>
  <c r="L763" i="16" s="1"/>
  <c r="J764" i="16" s="1"/>
  <c r="I762" i="16"/>
  <c r="I763" i="16" l="1"/>
  <c r="K764" i="16"/>
  <c r="L764" i="16" l="1"/>
  <c r="J765" i="16" s="1"/>
  <c r="I764" i="16" l="1"/>
  <c r="K765" i="16"/>
  <c r="L765" i="16" l="1"/>
  <c r="J766" i="16" s="1"/>
  <c r="M766" i="16" l="1"/>
  <c r="I765" i="16"/>
  <c r="K766" i="16"/>
  <c r="L766" i="16" s="1"/>
  <c r="J767" i="16" s="1"/>
  <c r="I766" i="16" l="1"/>
  <c r="K767" i="16"/>
  <c r="L767" i="16" s="1"/>
  <c r="J768" i="16" s="1"/>
  <c r="I767" i="16" l="1"/>
  <c r="K768" i="16"/>
  <c r="L768" i="16" l="1"/>
  <c r="J769" i="16" s="1"/>
  <c r="I768" i="16" l="1"/>
  <c r="K769" i="16"/>
  <c r="L769" i="16" l="1"/>
  <c r="J770" i="16" s="1"/>
  <c r="I769" i="16" l="1"/>
  <c r="K770" i="16"/>
  <c r="L770" i="16" s="1"/>
  <c r="J771" i="16" s="1"/>
  <c r="I770" i="16" l="1"/>
  <c r="K771" i="16"/>
  <c r="L771" i="16" s="1"/>
  <c r="J772" i="16" s="1"/>
  <c r="K772" i="16" l="1"/>
  <c r="I771" i="16"/>
  <c r="L772" i="16" l="1"/>
  <c r="J773" i="16" s="1"/>
  <c r="I772" i="16" l="1"/>
  <c r="K773" i="16"/>
  <c r="L773" i="16" l="1"/>
  <c r="J774" i="16" s="1"/>
  <c r="I773" i="16" l="1"/>
  <c r="K774" i="16"/>
  <c r="L774" i="16" s="1"/>
  <c r="J775" i="16" s="1"/>
  <c r="I774" i="16" l="1"/>
  <c r="K775" i="16"/>
  <c r="L775" i="16" s="1"/>
  <c r="J776" i="16" s="1"/>
  <c r="I775" i="16" l="1"/>
  <c r="K776" i="16"/>
  <c r="L776" i="16" l="1"/>
  <c r="J777" i="16" s="1"/>
  <c r="I776" i="16" l="1"/>
  <c r="K777" i="16"/>
  <c r="L777" i="16" l="1"/>
  <c r="J778" i="16" s="1"/>
  <c r="M778" i="16" l="1"/>
  <c r="K778" i="16"/>
  <c r="L778" i="16" s="1"/>
  <c r="J779" i="16" s="1"/>
  <c r="I777" i="16"/>
  <c r="K779" i="16" l="1"/>
  <c r="L779" i="16" s="1"/>
  <c r="J780" i="16" s="1"/>
  <c r="I778" i="16"/>
  <c r="K780" i="16" l="1"/>
  <c r="I779" i="16"/>
  <c r="L780" i="16" l="1"/>
  <c r="J781" i="16" s="1"/>
  <c r="I780" i="16" l="1"/>
  <c r="K781" i="16"/>
  <c r="L781" i="16" l="1"/>
  <c r="J782" i="16" s="1"/>
  <c r="I781" i="16" l="1"/>
  <c r="K782" i="16"/>
  <c r="L782" i="16" s="1"/>
  <c r="J783" i="16" s="1"/>
  <c r="I782" i="16" l="1"/>
  <c r="K783" i="16"/>
  <c r="L783" i="16" s="1"/>
  <c r="J784" i="16" s="1"/>
  <c r="K784" i="16" l="1"/>
  <c r="I783" i="16"/>
  <c r="L784" i="16" l="1"/>
  <c r="J785" i="16" s="1"/>
  <c r="K785" i="16" l="1"/>
  <c r="I784" i="16"/>
  <c r="L785" i="16" l="1"/>
  <c r="J786" i="16" s="1"/>
  <c r="K786" i="16" l="1"/>
  <c r="L786" i="16" s="1"/>
  <c r="J787" i="16" s="1"/>
  <c r="I785" i="16"/>
  <c r="K787" i="16" l="1"/>
  <c r="L787" i="16" s="1"/>
  <c r="J788" i="16" s="1"/>
  <c r="I786" i="16"/>
  <c r="I787" i="16" l="1"/>
  <c r="K788" i="16"/>
  <c r="L788" i="16" s="1"/>
  <c r="J789" i="16" s="1"/>
  <c r="K789" i="16" l="1"/>
  <c r="I788" i="16"/>
  <c r="L789" i="16" l="1"/>
  <c r="J790" i="16" s="1"/>
  <c r="M790" i="16" l="1"/>
  <c r="K790" i="16"/>
  <c r="L790" i="16" s="1"/>
  <c r="J791" i="16" s="1"/>
  <c r="I789" i="16"/>
  <c r="K791" i="16" l="1"/>
  <c r="L791" i="16" s="1"/>
  <c r="I790" i="16"/>
  <c r="N2" i="25"/>
  <c r="O2" i="25" l="1"/>
  <c r="S3" i="25" l="1"/>
  <c r="K126" i="25" l="1"/>
  <c r="K125" i="25"/>
  <c r="K124" i="25"/>
  <c r="K123" i="25"/>
  <c r="I124" i="25"/>
  <c r="N3" i="25"/>
  <c r="O3" i="25" l="1"/>
  <c r="I122" i="25"/>
  <c r="S4" i="25" l="1"/>
  <c r="L3" i="25"/>
  <c r="N4" i="25"/>
  <c r="M5" i="25" l="1"/>
  <c r="O4" i="25"/>
  <c r="L4" i="25" l="1"/>
  <c r="S5" i="25"/>
  <c r="N5" i="25"/>
  <c r="O5" i="25" l="1"/>
  <c r="M6" i="25" s="1"/>
  <c r="S6" i="25" l="1"/>
  <c r="N6" i="25"/>
  <c r="L5" i="25"/>
  <c r="O6" i="25" l="1"/>
  <c r="M7" i="25" s="1"/>
  <c r="S7" i="25" s="1"/>
  <c r="N7" i="25" l="1"/>
  <c r="O7" i="25" s="1"/>
  <c r="M8" i="25" s="1"/>
  <c r="S8" i="25" s="1"/>
  <c r="L6" i="25"/>
  <c r="L7" i="25" l="1"/>
  <c r="N8" i="25"/>
  <c r="O8" i="25" s="1"/>
  <c r="M9" i="25" l="1"/>
  <c r="L8" i="25" s="1"/>
  <c r="S9" i="25" l="1"/>
  <c r="N9" i="25"/>
  <c r="O9" i="25" s="1"/>
  <c r="M10" i="25" s="1"/>
  <c r="S10" i="25" l="1"/>
  <c r="L9" i="25"/>
  <c r="N10" i="25"/>
  <c r="O10" i="25" l="1"/>
  <c r="M11" i="25" s="1"/>
  <c r="L10" i="25" l="1"/>
  <c r="S11" i="25"/>
  <c r="N11" i="25"/>
  <c r="O11" i="25" l="1"/>
  <c r="M12" i="25" s="1"/>
  <c r="S12" i="25" s="1"/>
  <c r="L11" i="25" l="1"/>
  <c r="R12" i="25"/>
  <c r="N12" i="25"/>
  <c r="O12" i="25" s="1"/>
  <c r="M13" i="25" l="1"/>
  <c r="L12" i="25" s="1"/>
  <c r="N13" i="25" l="1"/>
  <c r="O13" i="25" s="1"/>
  <c r="M14" i="25" s="1"/>
  <c r="S13" i="25"/>
  <c r="L13" i="25" l="1"/>
  <c r="S14" i="25"/>
  <c r="N14" i="25"/>
  <c r="O14" i="25" l="1"/>
  <c r="M15" i="25" s="1"/>
  <c r="S15" i="25" l="1"/>
  <c r="N15" i="25"/>
  <c r="L14" i="25"/>
  <c r="O15" i="25" l="1"/>
  <c r="M16" i="25" s="1"/>
  <c r="S16" i="25" l="1"/>
  <c r="N16" i="25"/>
  <c r="O16" i="25" s="1"/>
  <c r="M17" i="25" s="1"/>
  <c r="L15" i="25"/>
  <c r="L16" i="25" l="1"/>
  <c r="N17" i="25"/>
  <c r="O17" i="25" s="1"/>
  <c r="M18" i="25" s="1"/>
  <c r="S17" i="25"/>
  <c r="L17" i="25" l="1"/>
  <c r="S18" i="25"/>
  <c r="P18" i="25" s="1"/>
  <c r="N18" i="25" s="1"/>
  <c r="O18" i="25" l="1"/>
  <c r="M19" i="25" s="1"/>
  <c r="L18" i="25" l="1"/>
  <c r="S19" i="25"/>
  <c r="N19" i="25"/>
  <c r="O19" i="25" l="1"/>
  <c r="M20" i="25" s="1"/>
  <c r="L19" i="25" l="1"/>
  <c r="N20" i="25"/>
  <c r="S20" i="25"/>
  <c r="O20" i="25" l="1"/>
  <c r="M21" i="25" s="1"/>
  <c r="S21" i="25" l="1"/>
  <c r="L20" i="25"/>
  <c r="N21" i="25"/>
  <c r="O21" i="25" l="1"/>
  <c r="M22" i="25" s="1"/>
  <c r="L21" i="25" l="1"/>
  <c r="N22" i="25"/>
  <c r="S22" i="25"/>
  <c r="O22" i="25" l="1"/>
  <c r="M23" i="25" s="1"/>
  <c r="L22" i="25" l="1"/>
  <c r="S23" i="25"/>
  <c r="N23" i="25"/>
  <c r="O23" i="25" l="1"/>
  <c r="M24" i="25" s="1"/>
  <c r="S24" i="25" l="1"/>
  <c r="L23" i="25"/>
  <c r="R24" i="25"/>
  <c r="N24" i="25"/>
  <c r="O24" i="25" l="1"/>
  <c r="M25" i="25" s="1"/>
  <c r="L24" i="25" l="1"/>
  <c r="N25" i="25"/>
  <c r="S25" i="25"/>
  <c r="O25" i="25" l="1"/>
  <c r="M26" i="25" s="1"/>
  <c r="L25" i="25" l="1"/>
  <c r="N26" i="25"/>
  <c r="S26" i="25"/>
  <c r="O26" i="25" l="1"/>
  <c r="M27" i="25" s="1"/>
  <c r="L26" i="25" l="1"/>
  <c r="S27" i="25"/>
  <c r="P27" i="25" s="1"/>
  <c r="N27" i="25" s="1"/>
  <c r="O27" i="25" l="1"/>
  <c r="M28" i="25" s="1"/>
  <c r="L27" i="25" l="1"/>
  <c r="S28" i="25"/>
  <c r="P28" i="25" s="1"/>
  <c r="N28" i="25" s="1"/>
  <c r="O28" i="25" l="1"/>
  <c r="M29" i="25" s="1"/>
  <c r="L28" i="25" l="1"/>
  <c r="S29" i="25"/>
  <c r="P29" i="25" s="1"/>
  <c r="N29" i="25" s="1"/>
  <c r="O29" i="25" l="1"/>
  <c r="M30" i="25" s="1"/>
  <c r="S30" i="25" l="1"/>
  <c r="P30" i="25" s="1"/>
  <c r="N30" i="25" s="1"/>
  <c r="L29" i="25"/>
  <c r="O30" i="25" l="1"/>
  <c r="M31" i="25" s="1"/>
  <c r="L30" i="25" l="1"/>
  <c r="S31" i="25"/>
  <c r="P31" i="25" s="1"/>
  <c r="N31" i="25" s="1"/>
  <c r="O31" i="25" l="1"/>
  <c r="M32" i="25" s="1"/>
  <c r="L31" i="25" l="1"/>
  <c r="S32" i="25"/>
  <c r="P32" i="25" s="1"/>
  <c r="N32" i="25" s="1"/>
  <c r="O32" i="25" l="1"/>
  <c r="M33" i="25" s="1"/>
  <c r="L32" i="25" l="1"/>
  <c r="S33" i="25"/>
  <c r="P33" i="25" s="1"/>
  <c r="N33" i="25" s="1"/>
  <c r="O33" i="25" l="1"/>
  <c r="M34" i="25" s="1"/>
  <c r="S34" i="25" l="1"/>
  <c r="P34" i="25" s="1"/>
  <c r="N34" i="25" s="1"/>
  <c r="L33" i="25"/>
  <c r="O34" i="25" l="1"/>
  <c r="M35" i="25" s="1"/>
  <c r="S35" i="25" l="1"/>
  <c r="P35" i="25" s="1"/>
  <c r="N35" i="25" s="1"/>
  <c r="L34" i="25"/>
  <c r="O35" i="25" l="1"/>
  <c r="M36" i="25" s="1"/>
  <c r="R36" i="25" l="1"/>
  <c r="S36" i="25"/>
  <c r="P36" i="25" s="1"/>
  <c r="N36" i="25" s="1"/>
  <c r="L35" i="25"/>
  <c r="O36" i="25" l="1"/>
  <c r="M37" i="25" s="1"/>
  <c r="N37" i="25" l="1"/>
  <c r="L36" i="25"/>
  <c r="S37" i="25"/>
  <c r="O37" i="25" l="1"/>
  <c r="M38" i="25" s="1"/>
  <c r="N38" i="25" l="1"/>
  <c r="S38" i="25"/>
  <c r="L37" i="25"/>
  <c r="O38" i="25" l="1"/>
  <c r="M39" i="25" s="1"/>
  <c r="S39" i="25" l="1"/>
  <c r="L38" i="25"/>
  <c r="N39" i="25"/>
  <c r="O39" i="25" l="1"/>
  <c r="M40" i="25" s="1"/>
  <c r="N40" i="25" l="1"/>
  <c r="L39" i="25"/>
  <c r="S40" i="25"/>
  <c r="O40" i="25" l="1"/>
  <c r="M41" i="25" s="1"/>
  <c r="L40" i="25" l="1"/>
  <c r="S41" i="25"/>
  <c r="N41" i="25"/>
  <c r="O41" i="25" l="1"/>
  <c r="M42" i="25" s="1"/>
  <c r="N42" i="25" l="1"/>
  <c r="L41" i="25"/>
  <c r="S42" i="25"/>
  <c r="O42" i="25" l="1"/>
  <c r="M43" i="25" s="1"/>
  <c r="S43" i="25" l="1"/>
  <c r="L42" i="25"/>
  <c r="N43" i="25"/>
  <c r="O43" i="25" l="1"/>
  <c r="M44" i="25" s="1"/>
  <c r="S44" i="25" l="1"/>
  <c r="P44" i="25" s="1"/>
  <c r="N44" i="25" s="1"/>
  <c r="O44" i="25" s="1"/>
  <c r="L43" i="25"/>
  <c r="M45" i="25" l="1"/>
  <c r="S45" i="25" l="1"/>
  <c r="P45" i="25" s="1"/>
  <c r="N45" i="25" s="1"/>
  <c r="L44" i="25"/>
  <c r="O45" i="25" l="1"/>
  <c r="M46" i="25" s="1"/>
  <c r="L45" i="25" l="1"/>
  <c r="S46" i="25"/>
  <c r="P46" i="25" s="1"/>
  <c r="N46" i="25" s="1"/>
  <c r="O46" i="25" l="1"/>
  <c r="M47" i="25" s="1"/>
  <c r="N47" i="25" l="1"/>
  <c r="O47" i="25" s="1"/>
  <c r="S47" i="25"/>
  <c r="L46" i="25"/>
  <c r="M48" i="25" l="1"/>
  <c r="R48" i="25" l="1"/>
  <c r="N48" i="25"/>
  <c r="S48" i="25"/>
  <c r="L47" i="25"/>
  <c r="O48" i="25" l="1"/>
  <c r="M49" i="25" s="1"/>
  <c r="L48" i="25" l="1"/>
  <c r="S49" i="25"/>
  <c r="P49" i="25" s="1"/>
  <c r="N49" i="25" s="1"/>
  <c r="O49" i="25" l="1"/>
  <c r="M50" i="25" s="1"/>
  <c r="S50" i="25" l="1"/>
  <c r="P50" i="25" s="1"/>
  <c r="N50" i="25" s="1"/>
  <c r="L49" i="25"/>
  <c r="O50" i="25" l="1"/>
  <c r="M51" i="25" s="1"/>
  <c r="S51" i="25" l="1"/>
  <c r="P51" i="25" s="1"/>
  <c r="N51" i="25" s="1"/>
  <c r="L50" i="25"/>
  <c r="O51" i="25" l="1"/>
  <c r="M52" i="25" s="1"/>
  <c r="S52" i="25" l="1"/>
  <c r="P52" i="25" s="1"/>
  <c r="N52" i="25" s="1"/>
  <c r="L51" i="25"/>
  <c r="O52" i="25" l="1"/>
  <c r="M53" i="25" s="1"/>
  <c r="L52" i="25" l="1"/>
  <c r="S53" i="25"/>
  <c r="P53" i="25" s="1"/>
  <c r="N53" i="25" s="1"/>
  <c r="O53" i="25" l="1"/>
  <c r="M54" i="25" s="1"/>
  <c r="L53" i="25" l="1"/>
  <c r="S54" i="25"/>
  <c r="P54" i="25" s="1"/>
  <c r="N54" i="25" s="1"/>
  <c r="O54" i="25" l="1"/>
  <c r="M55" i="25" s="1"/>
  <c r="S55" i="25" l="1"/>
  <c r="P55" i="25" s="1"/>
  <c r="N55" i="25" s="1"/>
  <c r="L54" i="25"/>
  <c r="O55" i="25" l="1"/>
  <c r="M56" i="25" s="1"/>
  <c r="N56" i="25" l="1"/>
  <c r="S56" i="25"/>
  <c r="L55" i="25"/>
  <c r="O56" i="25" l="1"/>
  <c r="M57" i="25" s="1"/>
  <c r="N57" i="25" l="1"/>
  <c r="L56" i="25"/>
  <c r="S57" i="25"/>
  <c r="O57" i="25" l="1"/>
  <c r="M58" i="25" s="1"/>
  <c r="N58" i="25" l="1"/>
  <c r="L57" i="25"/>
  <c r="S58" i="25"/>
  <c r="O58" i="25" l="1"/>
  <c r="M59" i="25" s="1"/>
  <c r="L58" i="25" l="1"/>
  <c r="S59" i="25"/>
  <c r="P59" i="25" s="1"/>
  <c r="N59" i="25" s="1"/>
  <c r="O59" i="25" l="1"/>
  <c r="M60" i="25" s="1"/>
  <c r="L59" i="25" l="1"/>
  <c r="S60" i="25"/>
  <c r="P60" i="25" s="1"/>
  <c r="N60" i="25" s="1"/>
  <c r="R60" i="25"/>
  <c r="O60" i="25" l="1"/>
  <c r="M61" i="25" s="1"/>
  <c r="L60" i="25" l="1"/>
  <c r="S61" i="25"/>
  <c r="P61" i="25" s="1"/>
  <c r="N61" i="25" s="1"/>
  <c r="O61" i="25" l="1"/>
  <c r="M62" i="25" s="1"/>
  <c r="N62" i="25" l="1"/>
  <c r="L61" i="25"/>
  <c r="S62" i="25"/>
  <c r="O62" i="25" l="1"/>
  <c r="M63" i="25" s="1"/>
  <c r="L62" i="25" l="1"/>
  <c r="S63" i="25"/>
  <c r="P63" i="25" s="1"/>
  <c r="N63" i="25" s="1"/>
  <c r="O63" i="25" l="1"/>
  <c r="M64" i="25" s="1"/>
  <c r="L63" i="25" l="1"/>
  <c r="S64" i="25"/>
  <c r="P64" i="25" s="1"/>
  <c r="N64" i="25" s="1"/>
  <c r="O64" i="25" l="1"/>
  <c r="M65" i="25" s="1"/>
  <c r="L64" i="25" l="1"/>
  <c r="S65" i="25"/>
  <c r="P65" i="25" s="1"/>
  <c r="N65" i="25" s="1"/>
  <c r="O65" i="25" l="1"/>
  <c r="M66" i="25" s="1"/>
  <c r="L65" i="25" l="1"/>
  <c r="S66" i="25"/>
  <c r="P66" i="25" s="1"/>
  <c r="N66" i="25" s="1"/>
  <c r="O66" i="25" l="1"/>
  <c r="M67" i="25" s="1"/>
  <c r="L66" i="25" l="1"/>
  <c r="S67" i="25"/>
  <c r="P67" i="25" s="1"/>
  <c r="N67" i="25" s="1"/>
  <c r="O67" i="25" l="1"/>
  <c r="M68" i="25" s="1"/>
  <c r="L67" i="25" l="1"/>
  <c r="S68" i="25"/>
  <c r="P68" i="25" s="1"/>
  <c r="N68" i="25" s="1"/>
  <c r="O68" i="25" l="1"/>
  <c r="M69" i="25" s="1"/>
  <c r="L68" i="25" l="1"/>
  <c r="S69" i="25"/>
  <c r="P69" i="25" s="1"/>
  <c r="N69" i="25" s="1"/>
  <c r="O69" i="25" l="1"/>
  <c r="M70" i="25" s="1"/>
  <c r="L69" i="25" l="1"/>
  <c r="S70" i="25"/>
  <c r="P70" i="25" s="1"/>
  <c r="N70" i="25" s="1"/>
  <c r="O70" i="25" l="1"/>
  <c r="M71" i="25" s="1"/>
  <c r="L70" i="25" l="1"/>
  <c r="S71" i="25"/>
  <c r="P71" i="25" s="1"/>
  <c r="N71" i="25" s="1"/>
  <c r="O71" i="25" l="1"/>
  <c r="M72" i="25" s="1"/>
  <c r="R72" i="25" l="1"/>
  <c r="S72" i="25"/>
  <c r="P72" i="25" s="1"/>
  <c r="N72" i="25" s="1"/>
  <c r="L71" i="25"/>
  <c r="O72" i="25" l="1"/>
  <c r="M73" i="25" s="1"/>
  <c r="S73" i="25" l="1"/>
  <c r="P73" i="25" s="1"/>
  <c r="N73" i="25" s="1"/>
  <c r="L72" i="25"/>
  <c r="O73" i="25" l="1"/>
  <c r="M74" i="25" s="1"/>
  <c r="L73" i="25" l="1"/>
  <c r="S74" i="25"/>
  <c r="N74" i="25"/>
  <c r="O74" i="25" l="1"/>
  <c r="M75" i="25" s="1"/>
  <c r="S75" i="25" l="1"/>
  <c r="P75" i="25" s="1"/>
  <c r="N75" i="25" s="1"/>
  <c r="L74" i="25"/>
  <c r="O75" i="25" l="1"/>
  <c r="M76" i="25" s="1"/>
  <c r="S76" i="25" l="1"/>
  <c r="P76" i="25" s="1"/>
  <c r="N76" i="25" s="1"/>
  <c r="L75" i="25"/>
  <c r="O76" i="25" l="1"/>
  <c r="M77" i="25" s="1"/>
  <c r="S77" i="25" l="1"/>
  <c r="N77" i="25"/>
  <c r="L76" i="25"/>
  <c r="O77" i="25" l="1"/>
  <c r="M78" i="25" s="1"/>
  <c r="S78" i="25" l="1"/>
  <c r="P78" i="25" s="1"/>
  <c r="N78" i="25" s="1"/>
  <c r="L77" i="25"/>
  <c r="O78" i="25" l="1"/>
  <c r="M79" i="25" s="1"/>
  <c r="S79" i="25" l="1"/>
  <c r="P79" i="25" s="1"/>
  <c r="N79" i="25" s="1"/>
  <c r="L78" i="25"/>
  <c r="O79" i="25" l="1"/>
  <c r="M80" i="25" s="1"/>
  <c r="S80" i="25" l="1"/>
  <c r="P80" i="25" s="1"/>
  <c r="N80" i="25" s="1"/>
  <c r="L79" i="25"/>
  <c r="O80" i="25" l="1"/>
  <c r="M81" i="25" s="1"/>
  <c r="L80" i="25" l="1"/>
  <c r="S81" i="25"/>
  <c r="P81" i="25" s="1"/>
  <c r="N81" i="25" s="1"/>
  <c r="O81" i="25" l="1"/>
  <c r="M82" i="25" s="1"/>
  <c r="L81" i="25" l="1"/>
  <c r="S82" i="25"/>
  <c r="P82" i="25" s="1"/>
  <c r="N82" i="25" s="1"/>
  <c r="O82" i="25" l="1"/>
  <c r="M83" i="25" s="1"/>
  <c r="S83" i="25" l="1"/>
  <c r="P83" i="25" s="1"/>
  <c r="N83" i="25" s="1"/>
  <c r="L82" i="25"/>
  <c r="O83" i="25" l="1"/>
  <c r="M84" i="25" s="1"/>
  <c r="S84" i="25" l="1"/>
  <c r="R84" i="25"/>
  <c r="L83" i="25"/>
  <c r="N84" i="25"/>
  <c r="O84" i="25" l="1"/>
  <c r="M85" i="25" s="1"/>
  <c r="N85" i="25" l="1"/>
  <c r="S85" i="25"/>
  <c r="L84" i="25"/>
  <c r="O85" i="25" l="1"/>
  <c r="M86" i="25" s="1"/>
  <c r="L85" i="25" l="1"/>
  <c r="S86" i="25"/>
  <c r="N86" i="25"/>
  <c r="O86" i="25" l="1"/>
  <c r="M87" i="25" s="1"/>
  <c r="S87" i="25" l="1"/>
  <c r="P87" i="25" s="1"/>
  <c r="N87" i="25" s="1"/>
  <c r="L86" i="25"/>
  <c r="O87" i="25" l="1"/>
  <c r="M88" i="25" s="1"/>
  <c r="S88" i="25" l="1"/>
  <c r="P88" i="25" s="1"/>
  <c r="N88" i="25" s="1"/>
  <c r="L87" i="25"/>
  <c r="O88" i="25" l="1"/>
  <c r="M89" i="25" s="1"/>
  <c r="S89" i="25" l="1"/>
  <c r="N89" i="25"/>
  <c r="L88" i="25"/>
  <c r="O89" i="25" l="1"/>
  <c r="M90" i="25" s="1"/>
  <c r="S90" i="25" l="1"/>
  <c r="P90" i="25" s="1"/>
  <c r="N90" i="25" s="1"/>
  <c r="L89" i="25"/>
  <c r="O90" i="25" l="1"/>
  <c r="M91" i="25" s="1"/>
  <c r="S91" i="25" l="1"/>
  <c r="P91" i="25" s="1"/>
  <c r="N91" i="25" s="1"/>
  <c r="L90" i="25"/>
  <c r="O91" i="25" l="1"/>
  <c r="M92" i="25" s="1"/>
  <c r="S92" i="25" l="1"/>
  <c r="P92" i="25" s="1"/>
  <c r="N92" i="25" s="1"/>
  <c r="L91" i="25"/>
  <c r="O92" i="25" l="1"/>
  <c r="M93" i="25" s="1"/>
  <c r="S93" i="25" l="1"/>
  <c r="N93" i="25"/>
  <c r="L92" i="25"/>
  <c r="O93" i="25" l="1"/>
  <c r="M94" i="25" s="1"/>
  <c r="S94" i="25" l="1"/>
  <c r="P94" i="25" s="1"/>
  <c r="N94" i="25" s="1"/>
  <c r="L93" i="25"/>
  <c r="O94" i="25" l="1"/>
  <c r="M95" i="25" s="1"/>
  <c r="L94" i="25" l="1"/>
  <c r="N95" i="25"/>
  <c r="S95" i="25"/>
  <c r="O95" i="25" l="1"/>
  <c r="M96" i="25" s="1"/>
  <c r="R96" i="25" l="1"/>
  <c r="L95" i="25"/>
  <c r="S96" i="25"/>
  <c r="P96" i="25" s="1"/>
  <c r="N96" i="25" s="1"/>
  <c r="O96" i="25" l="1"/>
  <c r="M97" i="25" s="1"/>
  <c r="L96" i="25" l="1"/>
  <c r="S97" i="25"/>
  <c r="P97" i="25" s="1"/>
  <c r="N97" i="25" s="1"/>
  <c r="O97" i="25" l="1"/>
  <c r="M98" i="25" s="1"/>
  <c r="L97" i="25" l="1"/>
  <c r="S98" i="25"/>
  <c r="P98" i="25" s="1"/>
  <c r="N98" i="25" s="1"/>
  <c r="O98" i="25" l="1"/>
  <c r="M99" i="25" s="1"/>
  <c r="S99" i="25" l="1"/>
  <c r="P99" i="25" s="1"/>
  <c r="N99" i="25" s="1"/>
  <c r="L98" i="25"/>
  <c r="O99" i="25" l="1"/>
  <c r="M100" i="25" s="1"/>
  <c r="L99" i="25" l="1"/>
  <c r="S100" i="25"/>
  <c r="P100" i="25" s="1"/>
  <c r="N100" i="25" s="1"/>
  <c r="O100" i="25" l="1"/>
  <c r="M101" i="25" s="1"/>
  <c r="S101" i="25" l="1"/>
  <c r="P101" i="25" s="1"/>
  <c r="N101" i="25" s="1"/>
  <c r="L100" i="25"/>
  <c r="O101" i="25" l="1"/>
  <c r="M102" i="25" s="1"/>
  <c r="L101" i="25" l="1"/>
  <c r="N102" i="25"/>
  <c r="S102" i="25"/>
  <c r="O102" i="25" l="1"/>
  <c r="M103" i="25" s="1"/>
  <c r="S103" i="25" l="1"/>
  <c r="L102" i="25"/>
  <c r="N103" i="25"/>
  <c r="O103" i="25" l="1"/>
  <c r="M104" i="25" s="1"/>
  <c r="S104" i="25" l="1"/>
  <c r="N104" i="25"/>
  <c r="L103" i="25"/>
  <c r="O104" i="25" l="1"/>
  <c r="M105" i="25" s="1"/>
  <c r="N105" i="25" l="1"/>
  <c r="L104" i="25"/>
  <c r="S105" i="25"/>
  <c r="O105" i="25" l="1"/>
  <c r="M106" i="25" s="1"/>
  <c r="L105" i="25" l="1"/>
  <c r="N106" i="25"/>
  <c r="S106" i="25"/>
  <c r="O106" i="25" l="1"/>
  <c r="M107" i="25" s="1"/>
  <c r="N107" i="25" l="1"/>
  <c r="S107" i="25"/>
  <c r="L106" i="25"/>
  <c r="O107" i="25" l="1"/>
  <c r="M108" i="25" s="1"/>
  <c r="R108" i="25" l="1"/>
  <c r="N108" i="25"/>
  <c r="L107" i="25"/>
  <c r="S108" i="25"/>
  <c r="O108" i="25" l="1"/>
  <c r="M109" i="25" s="1"/>
  <c r="L108" i="25" l="1"/>
  <c r="S109" i="25"/>
  <c r="N109" i="25"/>
  <c r="O109" i="25" l="1"/>
  <c r="M110" i="25" s="1"/>
  <c r="S110" i="25" l="1"/>
  <c r="N110" i="25"/>
  <c r="O110" i="25" s="1"/>
  <c r="L109" i="25"/>
  <c r="M111" i="25" l="1"/>
  <c r="S111" i="25" l="1"/>
  <c r="N111" i="25"/>
  <c r="O111" i="25" s="1"/>
  <c r="L110" i="25"/>
  <c r="M112" i="25" l="1"/>
  <c r="S112" i="25" l="1"/>
  <c r="N112" i="25"/>
  <c r="O112" i="25" s="1"/>
  <c r="L111" i="25"/>
  <c r="M113" i="25" l="1"/>
  <c r="S113" i="25" l="1"/>
  <c r="N113" i="25"/>
  <c r="O113" i="25" s="1"/>
  <c r="L112" i="25"/>
  <c r="M114" i="25" l="1"/>
  <c r="S114" i="25" s="1"/>
  <c r="P114" i="25" s="1"/>
  <c r="N114" i="25" s="1"/>
  <c r="L113" i="25" l="1"/>
  <c r="O114" i="25"/>
  <c r="M115" i="25" s="1"/>
  <c r="L114" i="25" l="1"/>
  <c r="N115" i="25"/>
  <c r="O115" i="25" s="1"/>
  <c r="S115" i="25"/>
  <c r="M116" i="25" l="1"/>
  <c r="L115" i="25" l="1"/>
  <c r="N116" i="25"/>
  <c r="O116" i="25" s="1"/>
  <c r="S116" i="25"/>
  <c r="M117" i="25" l="1"/>
  <c r="N117" i="25" l="1"/>
  <c r="L116" i="25"/>
  <c r="S117" i="25"/>
  <c r="O117" i="25" l="1"/>
  <c r="M118" i="25" s="1"/>
  <c r="N118" i="25" l="1"/>
  <c r="S118" i="25"/>
  <c r="L117" i="25"/>
  <c r="O118" i="25" l="1"/>
  <c r="M119" i="25" s="1"/>
  <c r="S121" i="25"/>
  <c r="S126" i="25"/>
  <c r="S128" i="25"/>
  <c r="S125" i="25"/>
  <c r="S124" i="25"/>
  <c r="T124" i="25" s="1"/>
  <c r="L118" i="25" l="1"/>
  <c r="R119" i="25"/>
  <c r="N119" i="25"/>
  <c r="O119" i="25" s="1"/>
  <c r="L121" i="25" l="1"/>
  <c r="L122" i="25"/>
</calcChain>
</file>

<file path=xl/sharedStrings.xml><?xml version="1.0" encoding="utf-8"?>
<sst xmlns="http://schemas.openxmlformats.org/spreadsheetml/2006/main" count="1318" uniqueCount="162">
  <si>
    <t>HS300</t>
    <phoneticPr fontId="18" type="noConversion"/>
  </si>
  <si>
    <t>PE</t>
    <phoneticPr fontId="18" type="noConversion"/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</si>
  <si>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</si>
  <si>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</si>
  <si>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</si>
  <si>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</si>
  <si>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</si>
  <si>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</si>
  <si>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</si>
  <si>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</si>
  <si>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</si>
  <si>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</si>
  <si>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</si>
  <si>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2007-12-28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</si>
  <si>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</si>
  <si>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</si>
  <si>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</si>
  <si>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</si>
  <si>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</si>
  <si>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</si>
  <si>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</si>
  <si>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</si>
  <si>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2008-09-26</t>
  </si>
  <si>
    <t>2008-10-31</t>
  </si>
  <si>
    <t>2008-11-28</t>
  </si>
  <si>
    <t>2008-12-31</t>
  </si>
  <si>
    <t>2009-01-23</t>
  </si>
  <si>
    <t>2009-02-27</t>
  </si>
  <si>
    <t>2009-03-31</t>
  </si>
  <si>
    <t>2009-04-30</t>
  </si>
  <si>
    <t>2009-05-27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</si>
  <si>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</si>
  <si>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</si>
  <si>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</si>
  <si>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</si>
  <si>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</si>
  <si>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</si>
  <si>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</si>
  <si>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</si>
  <si>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</si>
  <si>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</si>
  <si>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</si>
  <si>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</si>
  <si>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</si>
  <si>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</si>
  <si>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</si>
  <si>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</si>
  <si>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</si>
  <si>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</si>
  <si>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</si>
  <si>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</si>
  <si>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</si>
  <si>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</si>
  <si>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</si>
  <si>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</si>
  <si>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</si>
  <si>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</si>
  <si>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</si>
  <si>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</si>
  <si>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</si>
  <si>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</si>
  <si>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</si>
  <si>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</si>
  <si>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</si>
  <si>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</si>
  <si>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2012-04-27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</si>
  <si>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</si>
  <si>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</si>
  <si>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</si>
  <si>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</si>
  <si>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</si>
  <si>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</si>
  <si>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</si>
  <si>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</si>
  <si>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</si>
  <si>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</si>
  <si>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</si>
  <si>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</si>
  <si>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</si>
  <si>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</si>
  <si>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</si>
  <si>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</si>
  <si>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</si>
  <si>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</si>
  <si>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</si>
  <si>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</si>
  <si>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</si>
  <si>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</si>
  <si>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</si>
  <si>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</si>
  <si>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</si>
  <si>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</si>
  <si>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</si>
  <si>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</si>
  <si>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</si>
  <si>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</si>
  <si>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</si>
  <si>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</si>
  <si>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</si>
  <si>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</si>
  <si>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</si>
  <si>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</si>
  <si>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</si>
  <si>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</si>
  <si>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2015-07-27</t>
  </si>
  <si>
    <t>中证500</t>
    <phoneticPr fontId="18" type="noConversion"/>
  </si>
  <si>
    <t>avg</t>
    <phoneticPr fontId="18" type="noConversion"/>
  </si>
  <si>
    <t>top</t>
    <phoneticPr fontId="18" type="noConversion"/>
  </si>
  <si>
    <t>中证500对冲</t>
    <phoneticPr fontId="18" type="noConversion"/>
  </si>
  <si>
    <t>avg</t>
    <phoneticPr fontId="18" type="noConversion"/>
  </si>
  <si>
    <t>mc limit</t>
    <phoneticPr fontId="18" type="noConversion"/>
  </si>
  <si>
    <t>HS300对冲</t>
    <phoneticPr fontId="18" type="noConversion"/>
  </si>
  <si>
    <t>Normal</t>
    <phoneticPr fontId="18" type="noConversion"/>
  </si>
  <si>
    <t>min</t>
    <phoneticPr fontId="18" type="noConversion"/>
  </si>
  <si>
    <t>收盘价(元)</t>
  </si>
  <si>
    <t>时间</t>
  </si>
  <si>
    <t>简称</t>
  </si>
  <si>
    <t>股票</t>
    <phoneticPr fontId="18" type="noConversion"/>
  </si>
  <si>
    <t>净值</t>
    <phoneticPr fontId="18" type="noConversion"/>
  </si>
  <si>
    <t>现金</t>
    <phoneticPr fontId="18" type="noConversion"/>
  </si>
  <si>
    <t>增长率</t>
    <phoneticPr fontId="18" type="noConversion"/>
  </si>
  <si>
    <t>max</t>
    <phoneticPr fontId="18" type="noConversion"/>
  </si>
  <si>
    <t>median</t>
    <phoneticPr fontId="18" type="noConversion"/>
  </si>
  <si>
    <t>36月周期</t>
    <phoneticPr fontId="18" type="noConversion"/>
  </si>
  <si>
    <t>36月增长%</t>
    <phoneticPr fontId="18" type="noConversion"/>
  </si>
  <si>
    <t>top 30%</t>
    <phoneticPr fontId="18" type="noConversion"/>
  </si>
  <si>
    <t>3年涨6倍清仓</t>
    <phoneticPr fontId="18" type="noConversion"/>
  </si>
  <si>
    <t>3年涨5倍半仓</t>
    <phoneticPr fontId="18" type="noConversion"/>
  </si>
  <si>
    <t>原则上3年5倍一定清仓，5倍到6倍之间，最高20%仓位</t>
    <phoneticPr fontId="18" type="noConversion"/>
  </si>
  <si>
    <t>资金利息</t>
    <phoneticPr fontId="18" type="noConversion"/>
  </si>
  <si>
    <t>6个月回报</t>
    <phoneticPr fontId="18" type="noConversion"/>
  </si>
  <si>
    <t>12个月回报</t>
    <phoneticPr fontId="18" type="noConversion"/>
  </si>
  <si>
    <t>代码</t>
  </si>
  <si>
    <t>3年涨幅</t>
    <phoneticPr fontId="18" type="noConversion"/>
  </si>
  <si>
    <t>inc</t>
    <phoneticPr fontId="18" type="noConversion"/>
  </si>
  <si>
    <t>yearly inc</t>
    <phoneticPr fontId="18" type="noConversion"/>
  </si>
  <si>
    <t>Date</t>
  </si>
  <si>
    <t>Adj Close</t>
  </si>
  <si>
    <t>3 year</t>
    <phoneticPr fontId="18" type="noConversion"/>
  </si>
  <si>
    <t>000902.SH</t>
  </si>
  <si>
    <t>中证流通</t>
  </si>
  <si>
    <t>zz500对冲点</t>
    <phoneticPr fontId="18" type="noConversion"/>
  </si>
  <si>
    <t>现金对冲收益</t>
    <phoneticPr fontId="18" type="noConversion"/>
  </si>
  <si>
    <t>指数基金对冲点</t>
    <phoneticPr fontId="18" type="noConversion"/>
  </si>
  <si>
    <t>期指对冲点</t>
    <phoneticPr fontId="18" type="noConversion"/>
  </si>
  <si>
    <t>zzzzzzzzzzzzzzzzzzzzzzzzzzzzzzzzzzzzzzzzzzzzzzzzzzzzzzzzzzzzzzzzzzzzzzzzzzzzzzzzzzzzzzzzzzzzzzzzzzzzzzzzzzzzjjjjjjjjjj</t>
    <phoneticPr fontId="18" type="noConversion"/>
  </si>
  <si>
    <t>最大回撤</t>
    <phoneticPr fontId="18" type="noConversion"/>
  </si>
  <si>
    <t>3年涨5倍清仓</t>
    <phoneticPr fontId="18" type="noConversion"/>
  </si>
  <si>
    <t>股票比率</t>
    <phoneticPr fontId="18" type="noConversion"/>
  </si>
  <si>
    <t>仓位管理点</t>
    <phoneticPr fontId="18" type="noConversion"/>
  </si>
  <si>
    <t>负月份数</t>
    <phoneticPr fontId="18" type="noConversion"/>
  </si>
  <si>
    <t>average</t>
    <phoneticPr fontId="18" type="noConversion"/>
  </si>
  <si>
    <t>累计增幅3倍以上进行1/4仓位管理</t>
    <phoneticPr fontId="18" type="noConversion"/>
  </si>
  <si>
    <t>累计回撤大于7%，仅有6个月</t>
    <phoneticPr fontId="18" type="noConversion"/>
  </si>
  <si>
    <t>累计回撤大于17%，仅有6个月</t>
    <phoneticPr fontId="18" type="noConversion"/>
  </si>
  <si>
    <t>最大回撤加仓点</t>
    <phoneticPr fontId="18" type="noConversion"/>
  </si>
  <si>
    <t>累计增幅仓位管理</t>
    <phoneticPr fontId="18" type="noConversion"/>
  </si>
  <si>
    <t>总和</t>
    <phoneticPr fontId="18" type="noConversion"/>
  </si>
  <si>
    <t>递增</t>
    <phoneticPr fontId="18" type="noConversion"/>
  </si>
  <si>
    <t>平均</t>
    <phoneticPr fontId="18" type="noConversion"/>
  </si>
  <si>
    <t>最大回撤</t>
    <phoneticPr fontId="18" type="noConversion"/>
  </si>
  <si>
    <t>净值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</si>
</sst>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.0000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10" fontId="0" fillId="0" borderId="0" xfId="43" applyNumberFormat="1" applyFont="1">
      <alignment vertical="center"/>
    </xf>
    <xf numFmtId="43" fontId="0" fillId="33" borderId="0" xfId="1" applyFont="1" applyFill="1">
      <alignment vertical="center"/>
    </xf>
    <xf numFmtId="0" fontId="0" fillId="33" borderId="0" xfId="0" applyFill="1">
      <alignment vertical="center"/>
    </xf>
    <xf numFmtId="14" fontId="14" fillId="0" borderId="0" xfId="0" applyNumberFormat="1" applyFont="1">
      <alignment vertical="center"/>
    </xf>
    <xf numFmtId="43" fontId="14" fillId="0" borderId="0" xfId="1" applyFont="1">
      <alignment vertical="center"/>
    </xf>
    <xf numFmtId="0" fontId="14" fillId="0" borderId="0" xfId="0" applyFont="1">
      <alignment vertical="center"/>
    </xf>
    <xf numFmtId="10" fontId="14" fillId="0" borderId="0" xfId="43" applyNumberFormat="1" applyFont="1">
      <alignment vertical="center"/>
    </xf>
    <xf numFmtId="43" fontId="0" fillId="0" borderId="0" xfId="1" applyFon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14" fontId="0" fillId="34" borderId="0" xfId="0" applyNumberFormat="1" applyFill="1">
      <alignment vertical="center"/>
    </xf>
    <xf numFmtId="43" fontId="0" fillId="34" borderId="0" xfId="1" applyFon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43" applyNumberFormat="1" applyFont="1" applyFill="1">
      <alignment vertical="center"/>
    </xf>
    <xf numFmtId="14" fontId="19" fillId="0" borderId="0" xfId="0" applyNumberFormat="1" applyFont="1" applyFill="1" applyAlignment="1"/>
    <xf numFmtId="176" fontId="19" fillId="0" borderId="0" xfId="0" applyNumberFormat="1" applyFont="1" applyFill="1" applyAlignment="1"/>
    <xf numFmtId="10" fontId="19" fillId="0" borderId="0" xfId="0" applyNumberFormat="1" applyFont="1" applyFill="1" applyAlignment="1"/>
    <xf numFmtId="0" fontId="0" fillId="0" borderId="0" xfId="0" applyFill="1" applyAlignment="1"/>
    <xf numFmtId="176" fontId="0" fillId="0" borderId="0" xfId="0" applyNumberFormat="1" applyFill="1" applyAlignment="1"/>
    <xf numFmtId="10" fontId="0" fillId="0" borderId="0" xfId="43" applyNumberFormat="1" applyFont="1" applyFill="1" applyAlignment="1"/>
    <xf numFmtId="43" fontId="0" fillId="0" borderId="0" xfId="1" applyFont="1" applyFill="1" applyAlignment="1"/>
    <xf numFmtId="0" fontId="14" fillId="0" borderId="0" xfId="0" applyFont="1" applyFill="1">
      <alignment vertical="center"/>
    </xf>
    <xf numFmtId="14" fontId="14" fillId="0" borderId="0" xfId="0" applyNumberFormat="1" applyFont="1" applyFill="1" applyAlignment="1"/>
    <xf numFmtId="176" fontId="14" fillId="0" borderId="0" xfId="0" applyNumberFormat="1" applyFont="1" applyFill="1" applyAlignment="1"/>
    <xf numFmtId="10" fontId="14" fillId="0" borderId="0" xfId="0" applyNumberFormat="1" applyFont="1" applyFill="1" applyAlignment="1"/>
    <xf numFmtId="10" fontId="14" fillId="0" borderId="0" xfId="43" applyNumberFormat="1" applyFont="1" applyFill="1">
      <alignment vertical="center"/>
    </xf>
    <xf numFmtId="0" fontId="14" fillId="0" borderId="0" xfId="0" applyFont="1" applyFill="1" applyAlignment="1"/>
    <xf numFmtId="176" fontId="0" fillId="0" borderId="0" xfId="0" applyNumberFormat="1" applyFill="1">
      <alignment vertical="center"/>
    </xf>
    <xf numFmtId="0" fontId="0" fillId="34" borderId="0" xfId="0" applyFill="1" applyAlignment="1">
      <alignment horizontal="right" vertical="center"/>
    </xf>
    <xf numFmtId="10" fontId="0" fillId="34" borderId="0" xfId="43" applyNumberFormat="1" applyFont="1" applyFill="1">
      <alignment vertical="center"/>
    </xf>
    <xf numFmtId="176" fontId="0" fillId="34" borderId="0" xfId="0" applyNumberFormat="1" applyFill="1">
      <alignment vertical="center"/>
    </xf>
    <xf numFmtId="10" fontId="22" fillId="0" borderId="0" xfId="43" applyNumberFormat="1" applyFont="1" applyFill="1" applyAlignment="1"/>
    <xf numFmtId="43" fontId="22" fillId="0" borderId="0" xfId="1" applyFont="1" applyFill="1" applyAlignment="1"/>
    <xf numFmtId="10" fontId="22" fillId="0" borderId="0" xfId="43" applyNumberFormat="1" applyFont="1" applyFill="1">
      <alignment vertical="center"/>
    </xf>
    <xf numFmtId="43" fontId="22" fillId="0" borderId="0" xfId="1" applyFont="1">
      <alignment vertical="center"/>
    </xf>
    <xf numFmtId="0" fontId="22" fillId="0" borderId="0" xfId="0" applyFont="1">
      <alignment vertical="center"/>
    </xf>
    <xf numFmtId="14" fontId="0" fillId="0" borderId="0" xfId="0" applyNumberFormat="1" applyFill="1" applyAlignment="1"/>
    <xf numFmtId="14" fontId="0" fillId="35" borderId="0" xfId="0" applyNumberFormat="1" applyFill="1">
      <alignment vertical="center"/>
    </xf>
    <xf numFmtId="10" fontId="0" fillId="35" borderId="0" xfId="43" applyNumberFormat="1" applyFont="1" applyFill="1">
      <alignment vertical="center"/>
    </xf>
    <xf numFmtId="43" fontId="0" fillId="35" borderId="0" xfId="1" applyFont="1" applyFill="1">
      <alignment vertical="center"/>
    </xf>
    <xf numFmtId="0" fontId="0" fillId="35" borderId="0" xfId="0" applyFill="1">
      <alignment vertical="center"/>
    </xf>
    <xf numFmtId="14" fontId="19" fillId="35" borderId="0" xfId="0" applyNumberFormat="1" applyFont="1" applyFill="1" applyAlignment="1"/>
    <xf numFmtId="176" fontId="19" fillId="35" borderId="0" xfId="0" applyNumberFormat="1" applyFont="1" applyFill="1" applyAlignment="1"/>
    <xf numFmtId="10" fontId="19" fillId="35" borderId="0" xfId="0" applyNumberFormat="1" applyFont="1" applyFill="1" applyAlignment="1"/>
    <xf numFmtId="0" fontId="0" fillId="35" borderId="0" xfId="0" applyFill="1" applyAlignment="1"/>
    <xf numFmtId="176" fontId="0" fillId="35" borderId="0" xfId="0" applyNumberFormat="1" applyFill="1" applyAlignment="1"/>
    <xf numFmtId="10" fontId="0" fillId="35" borderId="0" xfId="43" applyNumberFormat="1" applyFont="1" applyFill="1" applyAlignment="1"/>
    <xf numFmtId="43" fontId="0" fillId="35" borderId="0" xfId="1" applyFont="1" applyFill="1" applyAlignment="1"/>
    <xf numFmtId="4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0" fontId="14" fillId="35" borderId="0" xfId="43" applyNumberFormat="1" applyFont="1" applyFill="1">
      <alignment vertical="center"/>
    </xf>
    <xf numFmtId="43" fontId="14" fillId="35" borderId="0" xfId="1" applyFont="1" applyFill="1">
      <alignment vertical="center"/>
    </xf>
    <xf numFmtId="0" fontId="14" fillId="35" borderId="0" xfId="0" applyFont="1" applyFill="1" applyAlignment="1"/>
    <xf numFmtId="176" fontId="14" fillId="35" borderId="0" xfId="0" applyNumberFormat="1" applyFont="1" applyFill="1" applyAlignment="1"/>
    <xf numFmtId="43" fontId="14" fillId="33" borderId="0" xfId="1" applyFont="1" applyFill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23" fillId="0" borderId="0" xfId="0" applyNumberFormat="1" applyFont="1">
      <alignment vertical="center"/>
    </xf>
    <xf numFmtId="10" fontId="23" fillId="0" borderId="0" xfId="43" applyNumberFormat="1" applyFont="1">
      <alignment vertical="center"/>
    </xf>
    <xf numFmtId="43" fontId="23" fillId="0" borderId="0" xfId="1" applyFont="1">
      <alignment vertical="center"/>
    </xf>
    <xf numFmtId="0" fontId="23" fillId="0" borderId="0" xfId="0" applyFont="1">
      <alignment vertical="center"/>
    </xf>
    <xf numFmtId="14" fontId="14" fillId="34" borderId="0" xfId="0" applyNumberFormat="1" applyFont="1" applyFill="1">
      <alignment vertical="center"/>
    </xf>
    <xf numFmtId="10" fontId="14" fillId="34" borderId="0" xfId="43" applyNumberFormat="1" applyFont="1" applyFill="1">
      <alignment vertical="center"/>
    </xf>
    <xf numFmtId="43" fontId="14" fillId="34" borderId="0" xfId="1" applyFont="1" applyFill="1">
      <alignment vertical="center"/>
    </xf>
    <xf numFmtId="0" fontId="14" fillId="34" borderId="0" xfId="0" applyFont="1" applyFill="1">
      <alignment vertical="center"/>
    </xf>
    <xf numFmtId="14" fontId="14" fillId="36" borderId="0" xfId="0" applyNumberFormat="1" applyFont="1" applyFill="1">
      <alignment vertical="center"/>
    </xf>
    <xf numFmtId="10" fontId="14" fillId="36" borderId="0" xfId="43" applyNumberFormat="1" applyFont="1" applyFill="1">
      <alignment vertical="center"/>
    </xf>
    <xf numFmtId="43" fontId="14" fillId="36" borderId="0" xfId="1" applyFont="1" applyFill="1">
      <alignment vertical="center"/>
    </xf>
    <xf numFmtId="0" fontId="14" fillId="36" borderId="0" xfId="0" applyFont="1" applyFill="1">
      <alignment vertical="center"/>
    </xf>
    <xf numFmtId="14" fontId="0" fillId="37" borderId="0" xfId="0" applyNumberFormat="1" applyFill="1">
      <alignment vertical="center"/>
    </xf>
    <xf numFmtId="10" fontId="0" fillId="37" borderId="0" xfId="43" applyNumberFormat="1" applyFont="1" applyFill="1">
      <alignment vertical="center"/>
    </xf>
    <xf numFmtId="43" fontId="0" fillId="37" borderId="0" xfId="1" applyFont="1" applyFill="1">
      <alignment vertical="center"/>
    </xf>
    <xf numFmtId="0" fontId="0" fillId="37" borderId="0" xfId="0" applyFill="1">
      <alignment vertical="center"/>
    </xf>
    <xf numFmtId="14" fontId="0" fillId="36" borderId="0" xfId="0" applyNumberFormat="1" applyFill="1">
      <alignment vertical="center"/>
    </xf>
    <xf numFmtId="10" fontId="0" fillId="36" borderId="0" xfId="43" applyNumberFormat="1" applyFont="1" applyFill="1">
      <alignment vertical="center"/>
    </xf>
    <xf numFmtId="43" fontId="0" fillId="36" borderId="0" xfId="1" applyFont="1" applyFill="1">
      <alignment vertical="center"/>
    </xf>
    <xf numFmtId="0" fontId="0" fillId="36" borderId="0" xfId="0" applyFill="1">
      <alignment vertical="center"/>
    </xf>
    <xf numFmtId="0" fontId="23" fillId="0" borderId="0" xfId="0" applyFont="1" applyFill="1">
      <alignment vertical="center"/>
    </xf>
    <xf numFmtId="10" fontId="24" fillId="0" borderId="0" xfId="43" applyNumberFormat="1" applyFont="1" applyFill="1">
      <alignment vertical="center"/>
    </xf>
    <xf numFmtId="43" fontId="24" fillId="0" borderId="0" xfId="1" applyFont="1" applyFill="1">
      <alignment vertical="center"/>
    </xf>
    <xf numFmtId="0" fontId="24" fillId="0" borderId="0" xfId="0" applyFont="1" applyFill="1">
      <alignment vertical="center"/>
    </xf>
    <xf numFmtId="14" fontId="14" fillId="0" borderId="0" xfId="0" applyNumberFormat="1" applyFont="1" applyFill="1">
      <alignment vertical="center"/>
    </xf>
    <xf numFmtId="43" fontId="14" fillId="0" borderId="0" xfId="1" applyFont="1" applyFill="1">
      <alignment vertical="center"/>
    </xf>
    <xf numFmtId="43" fontId="0" fillId="0" borderId="0" xfId="0" applyNumberFormat="1">
      <alignment vertical="center"/>
    </xf>
    <xf numFmtId="43" fontId="0" fillId="0" borderId="0" xfId="43" applyNumberFormat="1" applyFont="1">
      <alignment vertical="center"/>
    </xf>
    <xf numFmtId="10" fontId="24" fillId="35" borderId="0" xfId="43" applyNumberFormat="1" applyFont="1" applyFill="1">
      <alignment vertical="center"/>
    </xf>
    <xf numFmtId="0" fontId="0" fillId="34" borderId="0" xfId="0" applyFill="1" applyAlignment="1"/>
    <xf numFmtId="176" fontId="0" fillId="34" borderId="0" xfId="0" applyNumberFormat="1" applyFill="1" applyAlignment="1"/>
    <xf numFmtId="10" fontId="24" fillId="34" borderId="0" xfId="43" applyNumberFormat="1" applyFont="1" applyFill="1">
      <alignment vertical="center"/>
    </xf>
    <xf numFmtId="0" fontId="14" fillId="35" borderId="0" xfId="0" applyFont="1" applyFill="1">
      <alignment vertical="center"/>
    </xf>
    <xf numFmtId="43" fontId="23" fillId="35" borderId="0" xfId="1" applyFont="1" applyFill="1">
      <alignment vertical="center"/>
    </xf>
    <xf numFmtId="10" fontId="23" fillId="35" borderId="0" xfId="43" applyNumberFormat="1" applyFont="1" applyFill="1">
      <alignment vertical="center"/>
    </xf>
    <xf numFmtId="14" fontId="23" fillId="35" borderId="0" xfId="0" applyNumberFormat="1" applyFont="1" applyFill="1">
      <alignment vertical="center"/>
    </xf>
    <xf numFmtId="0" fontId="23" fillId="35" borderId="0" xfId="0" applyFont="1" applyFill="1">
      <alignment vertical="center"/>
    </xf>
    <xf numFmtId="9" fontId="0" fillId="34" borderId="0" xfId="43" applyFont="1" applyFill="1">
      <alignment vertical="center"/>
    </xf>
    <xf numFmtId="9" fontId="0" fillId="0" borderId="0" xfId="43" applyFont="1">
      <alignment vertical="center"/>
    </xf>
  </cellXfs>
  <cellStyles count="58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千位分隔" xfId="1" builtinId="3"/>
    <cellStyle name="好" xfId="7" builtinId="26" customBuiltin="1"/>
    <cellStyle name="差" xfId="8" builtinId="27" customBuilti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常规" xfId="0" builtinId="0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百分比" xfId="43" builtinId="5"/>
    <cellStyle name="解释性文本" xfId="17" builtinId="53" customBuiltin="1"/>
    <cellStyle name="警告文本" xfId="15" builtinId="11" customBuiltin="1"/>
    <cellStyle name="计算" xfId="12" builtinId="22" customBuilti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F1" workbookViewId="0">
      <selection activeCell="R1" sqref="R1:T1048576"/>
    </sheetView>
  </sheetViews>
  <sheetFormatPr defaultColWidth="8.77734375" defaultRowHeight="14.4"/>
  <cols>
    <col min="1" max="1" width="16.77734375" customWidth="1"/>
    <col min="2" max="2" width="8.88671875" style="3"/>
    <col min="3" max="3" width="8.88671875" style="2"/>
    <col min="4" max="4" width="8.886718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886718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>
      <c r="A4" s="1">
        <v>38533</v>
      </c>
      <c r="B4" s="3">
        <v>-4.29001598007E-2</v>
      </c>
      <c r="C4" s="2">
        <f t="shared" ref="C4:C67" si="2">C3*(1+B3)</f>
        <v>1.0069324890118694</v>
      </c>
      <c r="E4" s="16">
        <f>IF(T2+T3&lt;0,B4-T4,B4)</f>
        <v>-5.3686720642684371E-2</v>
      </c>
      <c r="F4" s="2">
        <f t="shared" ref="F4:F67" si="3">F3*(1+E3)</f>
        <v>1.0069324890118694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>
      <c r="A5" s="1">
        <v>38562</v>
      </c>
      <c r="B5" s="3">
        <v>0.28456638643799997</v>
      </c>
      <c r="C5" s="2">
        <f t="shared" si="2"/>
        <v>0.96373492432474361</v>
      </c>
      <c r="E5" s="16">
        <f t="shared" ref="E5:E68" si="6">IF(T3+T4&lt;0,B5-T5,B5)</f>
        <v>0.28456638643799997</v>
      </c>
      <c r="F5" s="2">
        <f t="shared" si="3"/>
        <v>0.95287358576824632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7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>
      <c r="A6" s="1">
        <v>38595</v>
      </c>
      <c r="B6" s="3">
        <v>1.76001531466E-2</v>
      </c>
      <c r="C6" s="2">
        <f t="shared" si="2"/>
        <v>1.2379814892239351</v>
      </c>
      <c r="E6" s="16">
        <f t="shared" si="6"/>
        <v>1.76001531466E-2</v>
      </c>
      <c r="F6" s="2">
        <f t="shared" si="3"/>
        <v>1.2240293788025358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7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>
      <c r="A7" s="1">
        <v>38625</v>
      </c>
      <c r="B7" s="3">
        <v>-6.11646939855E-2</v>
      </c>
      <c r="C7" s="2">
        <f t="shared" si="2"/>
        <v>1.2597701530269323</v>
      </c>
      <c r="E7" s="16">
        <f t="shared" si="6"/>
        <v>-6.11646939855E-2</v>
      </c>
      <c r="F7" s="2">
        <f t="shared" si="3"/>
        <v>1.245572483325398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7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>
      <c r="A8" s="1">
        <v>38656</v>
      </c>
      <c r="B8" s="3">
        <v>6.0446060841299998E-2</v>
      </c>
      <c r="C8" s="2">
        <f t="shared" si="2"/>
        <v>1.1827166971249736</v>
      </c>
      <c r="E8" s="16">
        <f t="shared" si="6"/>
        <v>6.3249952739113713E-2</v>
      </c>
      <c r="F8" s="2">
        <f t="shared" si="3"/>
        <v>1.1693874235460409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7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>
      <c r="A9" s="1">
        <v>38686</v>
      </c>
      <c r="B9" s="3">
        <v>1.6600248417800001E-2</v>
      </c>
      <c r="C9" s="2">
        <f t="shared" si="2"/>
        <v>1.2542072625574112</v>
      </c>
      <c r="E9" s="16">
        <f t="shared" si="6"/>
        <v>-4.0191443282483308E-2</v>
      </c>
      <c r="F9" s="2">
        <f t="shared" si="3"/>
        <v>1.2433511228190419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7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>
      <c r="A10" s="1">
        <v>38716</v>
      </c>
      <c r="B10" s="3">
        <v>4.2198837886000002E-3</v>
      </c>
      <c r="C10" s="2">
        <f t="shared" si="2"/>
        <v>1.2750274146832732</v>
      </c>
      <c r="D10" s="3">
        <f>C10/C2-1</f>
        <v>0.27502741468327319</v>
      </c>
      <c r="E10" s="16">
        <f t="shared" si="6"/>
        <v>4.2198837886000002E-3</v>
      </c>
      <c r="F10" s="2">
        <f t="shared" si="3"/>
        <v>1.1933790466860486</v>
      </c>
      <c r="G10" s="3">
        <f>F10/F2-1</f>
        <v>0.19337904668604855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7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>
      <c r="A11" s="1">
        <v>38742</v>
      </c>
      <c r="B11" s="3">
        <v>6.9947561450500004E-2</v>
      </c>
      <c r="C11" s="2">
        <f t="shared" si="2"/>
        <v>1.2804078822005158</v>
      </c>
      <c r="E11" s="16">
        <f t="shared" si="6"/>
        <v>6.9947561450500004E-2</v>
      </c>
      <c r="F11" s="2">
        <f t="shared" si="3"/>
        <v>1.198414967578814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7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>
      <c r="A12" s="1">
        <v>38776</v>
      </c>
      <c r="B12" s="3">
        <v>1.7864383580999999E-2</v>
      </c>
      <c r="C12" s="2">
        <f t="shared" si="2"/>
        <v>1.369969291222441</v>
      </c>
      <c r="E12" s="16">
        <f t="shared" si="6"/>
        <v>1.7864383580999999E-2</v>
      </c>
      <c r="F12" s="2">
        <f t="shared" si="3"/>
        <v>1.2822411721667322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7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>
      <c r="A13" s="1">
        <v>38807</v>
      </c>
      <c r="B13" s="3">
        <v>2.5751678891799998E-2</v>
      </c>
      <c r="C13" s="2">
        <f t="shared" si="2"/>
        <v>1.3944429481350293</v>
      </c>
      <c r="E13" s="16">
        <f t="shared" si="6"/>
        <v>2.5751678891799998E-2</v>
      </c>
      <c r="F13" s="2">
        <f t="shared" si="3"/>
        <v>1.3051476203096697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7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>
      <c r="A14" s="1">
        <v>38835</v>
      </c>
      <c r="B14" s="3">
        <v>0.43291697542500002</v>
      </c>
      <c r="C14" s="2">
        <f t="shared" si="2"/>
        <v>1.4303521951683376</v>
      </c>
      <c r="E14" s="16">
        <f t="shared" si="6"/>
        <v>0.43291697542500002</v>
      </c>
      <c r="F14" s="2">
        <f t="shared" si="3"/>
        <v>1.3387573627342813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7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>
      <c r="A15" s="1">
        <v>38868</v>
      </c>
      <c r="B15" s="3">
        <v>4.4096071995900002E-2</v>
      </c>
      <c r="C15" s="2">
        <f t="shared" si="2"/>
        <v>2.0495759412931234</v>
      </c>
      <c r="E15" s="16">
        <f t="shared" si="6"/>
        <v>4.4096071995900002E-2</v>
      </c>
      <c r="F15" s="2">
        <f t="shared" si="3"/>
        <v>1.9183281510371559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7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>
      <c r="A16" s="1">
        <v>38898</v>
      </c>
      <c r="B16" s="3">
        <v>-2.3696203197900001E-2</v>
      </c>
      <c r="C16" s="2">
        <f t="shared" si="2"/>
        <v>2.1399541895614496</v>
      </c>
      <c r="E16" s="16">
        <f t="shared" si="6"/>
        <v>-2.3696203197900001E-2</v>
      </c>
      <c r="F16" s="2">
        <f t="shared" si="3"/>
        <v>2.002918887297052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7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>
      <c r="A17" s="1">
        <v>38929</v>
      </c>
      <c r="B17" s="3">
        <v>5.0496619849000002E-2</v>
      </c>
      <c r="C17" s="2">
        <f t="shared" si="2"/>
        <v>2.089245400251404</v>
      </c>
      <c r="E17" s="16">
        <f t="shared" si="6"/>
        <v>1.6219373277806204E-2</v>
      </c>
      <c r="F17" s="2">
        <f t="shared" si="3"/>
        <v>1.9554573143547493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7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>
      <c r="A18" s="1">
        <v>38960</v>
      </c>
      <c r="B18" s="3">
        <v>0.180173673556</v>
      </c>
      <c r="C18" s="2">
        <f t="shared" si="2"/>
        <v>2.1947452309991711</v>
      </c>
      <c r="E18" s="16">
        <f t="shared" si="6"/>
        <v>0.13193934965524279</v>
      </c>
      <c r="F18" s="2">
        <f t="shared" si="3"/>
        <v>1.9871736064650853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7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>
      <c r="A19" s="1">
        <v>38989</v>
      </c>
      <c r="B19" s="3">
        <v>-3.34358820692E-2</v>
      </c>
      <c r="C19" s="2">
        <f t="shared" si="2"/>
        <v>2.5901805417878037</v>
      </c>
      <c r="E19" s="16">
        <f t="shared" si="6"/>
        <v>-3.34358820692E-2</v>
      </c>
      <c r="F19" s="2">
        <f t="shared" si="3"/>
        <v>2.249359999754152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7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>
      <c r="A20" s="1">
        <v>39021</v>
      </c>
      <c r="B20" s="3">
        <v>-1.6527060341099999E-2</v>
      </c>
      <c r="C20" s="2">
        <f t="shared" si="2"/>
        <v>2.5035755706546499</v>
      </c>
      <c r="E20" s="16">
        <f t="shared" si="6"/>
        <v>-1.6527060341099999E-2</v>
      </c>
      <c r="F20" s="2">
        <f t="shared" si="3"/>
        <v>2.1741506640711963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7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>
      <c r="A21" s="1">
        <v>39051</v>
      </c>
      <c r="B21" s="3">
        <v>-3.5711813341000003E-4</v>
      </c>
      <c r="C21" s="2">
        <f t="shared" si="2"/>
        <v>2.4621988261299368</v>
      </c>
      <c r="E21" s="16">
        <f t="shared" si="6"/>
        <v>-3.5711813341000003E-4</v>
      </c>
      <c r="F21" s="2">
        <f t="shared" si="3"/>
        <v>2.1382183448554493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7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>
      <c r="A22" s="1">
        <v>39080</v>
      </c>
      <c r="B22" s="3">
        <v>0.32364338684299998</v>
      </c>
      <c r="C22" s="2">
        <f t="shared" si="2"/>
        <v>2.4613195302810649</v>
      </c>
      <c r="D22" s="3">
        <f>C22/C10-1</f>
        <v>0.93040518339950817</v>
      </c>
      <c r="E22" s="16">
        <f t="shared" si="6"/>
        <v>0.32364338684299998</v>
      </c>
      <c r="F22" s="2">
        <f t="shared" si="3"/>
        <v>2.1374547483113115</v>
      </c>
      <c r="G22" s="3">
        <f>F22/F10-1</f>
        <v>0.79109458494927654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7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>
      <c r="A23" s="1">
        <v>39113</v>
      </c>
      <c r="B23" s="3">
        <v>0.242034481612</v>
      </c>
      <c r="C23" s="2">
        <f t="shared" si="2"/>
        <v>3.2579093191640505</v>
      </c>
      <c r="D23" s="3"/>
      <c r="E23" s="16">
        <f t="shared" si="6"/>
        <v>0.242034481612</v>
      </c>
      <c r="F23" s="2">
        <f t="shared" si="3"/>
        <v>2.8292278422784367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7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>
      <c r="A24" s="1">
        <v>39141</v>
      </c>
      <c r="B24" s="3">
        <v>0.30226966615299999</v>
      </c>
      <c r="C24" s="2">
        <f t="shared" si="2"/>
        <v>4.0464357123668249</v>
      </c>
      <c r="E24" s="16">
        <f t="shared" si="6"/>
        <v>0.30226966615299999</v>
      </c>
      <c r="F24" s="2">
        <f t="shared" si="3"/>
        <v>3.5139985364465351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7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>
      <c r="A25" s="1">
        <v>39171</v>
      </c>
      <c r="B25" s="3">
        <v>0.31651095479500002</v>
      </c>
      <c r="C25" s="2">
        <f t="shared" si="2"/>
        <v>5.2695504842535215</v>
      </c>
      <c r="E25" s="16">
        <f t="shared" si="6"/>
        <v>0.31651095479500002</v>
      </c>
      <c r="F25" s="2">
        <f t="shared" si="3"/>
        <v>4.5761737009203598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7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>
      <c r="A26" s="1">
        <v>39202</v>
      </c>
      <c r="B26" s="3">
        <v>-2.47977797832E-2</v>
      </c>
      <c r="C26" s="2">
        <f t="shared" si="2"/>
        <v>6.9374209393650581</v>
      </c>
      <c r="E26" s="16">
        <f t="shared" si="6"/>
        <v>-2.47977797832E-2</v>
      </c>
      <c r="F26" s="2">
        <f t="shared" si="3"/>
        <v>6.0245828083064321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7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>
      <c r="A27" s="1">
        <v>39233</v>
      </c>
      <c r="B27" s="3">
        <v>-0.12866555482799999</v>
      </c>
      <c r="C27" s="2">
        <f t="shared" si="2"/>
        <v>6.7653883026473229</v>
      </c>
      <c r="E27" s="16">
        <f t="shared" si="6"/>
        <v>-0.12866555482799999</v>
      </c>
      <c r="F27" s="2">
        <f t="shared" si="3"/>
        <v>5.8751865305403967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7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>
      <c r="A28" s="1">
        <v>39262</v>
      </c>
      <c r="B28" s="3">
        <v>0.23670339544300001</v>
      </c>
      <c r="C28" s="2">
        <f t="shared" si="2"/>
        <v>5.8949158630603442</v>
      </c>
      <c r="E28" s="16">
        <f t="shared" si="6"/>
        <v>0.23670339544300001</v>
      </c>
      <c r="F28" s="2">
        <f t="shared" si="3"/>
        <v>5.1192523958704239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7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>
      <c r="A29" s="1">
        <v>39294</v>
      </c>
      <c r="B29" s="3">
        <v>0.30934820784799999</v>
      </c>
      <c r="C29" s="2">
        <f t="shared" si="2"/>
        <v>7.2902624636975304</v>
      </c>
      <c r="E29" s="16">
        <f t="shared" si="6"/>
        <v>0.30934820784799999</v>
      </c>
      <c r="F29" s="2">
        <f t="shared" si="3"/>
        <v>6.3309968201026665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7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>
      <c r="A30" s="1">
        <v>39325</v>
      </c>
      <c r="B30" s="3">
        <v>-2.5304218328300002E-2</v>
      </c>
      <c r="C30" s="2">
        <f t="shared" si="2"/>
        <v>9.5454920915839079</v>
      </c>
      <c r="E30" s="16">
        <f t="shared" si="6"/>
        <v>-2.5304218328300002E-2</v>
      </c>
      <c r="F30" s="2">
        <f t="shared" si="3"/>
        <v>8.2894793402928144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7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>
      <c r="A31" s="1">
        <v>39353</v>
      </c>
      <c r="B31" s="3">
        <v>-0.108297926121</v>
      </c>
      <c r="C31" s="2">
        <f t="shared" si="2"/>
        <v>9.3039508756474074</v>
      </c>
      <c r="E31" s="16">
        <f t="shared" si="6"/>
        <v>-0.108297926121</v>
      </c>
      <c r="F31" s="2">
        <f t="shared" si="3"/>
        <v>8.0797205452381125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7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>
      <c r="A32" s="1">
        <v>39386</v>
      </c>
      <c r="B32" s="3">
        <v>4.8370166111999999E-2</v>
      </c>
      <c r="C32" s="2">
        <f t="shared" si="2"/>
        <v>8.2963522910831315</v>
      </c>
      <c r="E32" s="16">
        <f t="shared" si="6"/>
        <v>4.8370166111999999E-2</v>
      </c>
      <c r="F32" s="2">
        <f t="shared" si="3"/>
        <v>7.2047035665515899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7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>
      <c r="A33" s="1">
        <v>39416</v>
      </c>
      <c r="B33" s="3">
        <v>0.220765267096</v>
      </c>
      <c r="C33" s="2">
        <f t="shared" si="2"/>
        <v>8.6976482295264947</v>
      </c>
      <c r="E33" s="16">
        <f t="shared" si="6"/>
        <v>9.3930719596608064E-2</v>
      </c>
      <c r="F33" s="2">
        <f t="shared" si="3"/>
        <v>7.5531962748534092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7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>
      <c r="A34" s="1">
        <v>39444</v>
      </c>
      <c r="B34" s="3">
        <v>-0.128188242575</v>
      </c>
      <c r="C34" s="2">
        <f t="shared" si="2"/>
        <v>10.617786864024964</v>
      </c>
      <c r="D34" s="3">
        <f t="shared" ref="D34" si="9">C34/C22-1</f>
        <v>3.3138595917339062</v>
      </c>
      <c r="E34" s="16">
        <f t="shared" si="6"/>
        <v>6.2885312892164147E-3</v>
      </c>
      <c r="F34" s="2">
        <f t="shared" si="3"/>
        <v>8.2626734362048104</v>
      </c>
      <c r="G34" s="3">
        <f t="shared" ref="G34" si="10">F34/F22-1</f>
        <v>2.8656600532632122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7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>
      <c r="A35" s="1">
        <v>39478</v>
      </c>
      <c r="B35" s="3">
        <v>0.15202808616800001</v>
      </c>
      <c r="C35" s="2">
        <f t="shared" si="2"/>
        <v>9.2567114258896837</v>
      </c>
      <c r="E35" s="16">
        <f t="shared" si="6"/>
        <v>0.14030854061340403</v>
      </c>
      <c r="F35" s="2">
        <f t="shared" si="3"/>
        <v>8.3146335166409617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7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>
      <c r="A36" s="6">
        <v>39507</v>
      </c>
      <c r="B36" s="9">
        <v>-0.28142194158799999</v>
      </c>
      <c r="C36" s="7">
        <f t="shared" si="2"/>
        <v>10.663991548177149</v>
      </c>
      <c r="D36" s="9"/>
      <c r="E36" s="28">
        <f t="shared" si="6"/>
        <v>-9.2308550994253002E-2</v>
      </c>
      <c r="F36" s="7">
        <f t="shared" si="3"/>
        <v>9.4812476110961494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7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>
      <c r="A37" s="6">
        <v>39538</v>
      </c>
      <c r="B37" s="9">
        <v>9.3173294184600002E-3</v>
      </c>
      <c r="C37" s="7">
        <f t="shared" si="2"/>
        <v>7.6629103416111146</v>
      </c>
      <c r="D37" s="9"/>
      <c r="E37" s="28">
        <f t="shared" si="6"/>
        <v>-3.5159036683377914E-2</v>
      </c>
      <c r="F37" s="7">
        <f t="shared" si="3"/>
        <v>8.6060473824981418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7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>
      <c r="A38" s="6">
        <v>39568</v>
      </c>
      <c r="B38" s="9">
        <v>-3.61918864512E-2</v>
      </c>
      <c r="C38" s="7">
        <f t="shared" si="2"/>
        <v>7.7343082015680302</v>
      </c>
      <c r="D38" s="9"/>
      <c r="E38" s="28">
        <f t="shared" si="6"/>
        <v>5.1653161904254924E-2</v>
      </c>
      <c r="F38" s="7">
        <f t="shared" si="3"/>
        <v>8.3034670468780014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7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>
      <c r="A39" s="6">
        <v>39598</v>
      </c>
      <c r="B39" s="9">
        <v>-0.21988813086</v>
      </c>
      <c r="C39" s="7">
        <f t="shared" si="2"/>
        <v>7.4543889973582953</v>
      </c>
      <c r="D39" s="9"/>
      <c r="E39" s="28">
        <f t="shared" si="6"/>
        <v>7.0396215193172795E-3</v>
      </c>
      <c r="F39" s="7">
        <f t="shared" si="3"/>
        <v>8.732367374617036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7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>
      <c r="A40" s="6">
        <v>39629</v>
      </c>
      <c r="B40" s="9">
        <v>0.184787206688</v>
      </c>
      <c r="C40" s="7">
        <f t="shared" si="2"/>
        <v>5.81525733402583</v>
      </c>
      <c r="D40" s="9"/>
      <c r="E40" s="28">
        <f t="shared" si="6"/>
        <v>0.17999069230078493</v>
      </c>
      <c r="F40" s="7">
        <f t="shared" si="3"/>
        <v>8.7938399359019748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7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>
      <c r="A41" s="6">
        <v>39660</v>
      </c>
      <c r="B41" s="9">
        <v>-0.23686429317499999</v>
      </c>
      <c r="C41" s="7">
        <f t="shared" si="2"/>
        <v>6.8898424929523694</v>
      </c>
      <c r="D41" s="9"/>
      <c r="E41" s="28">
        <f t="shared" si="6"/>
        <v>-8.9435045453795409E-2</v>
      </c>
      <c r="F41" s="7">
        <f t="shared" si="3"/>
        <v>10.376649273947262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7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>
      <c r="A42" s="6">
        <v>39689</v>
      </c>
      <c r="B42" s="9">
        <v>-0.159026481454</v>
      </c>
      <c r="C42" s="7">
        <f t="shared" si="2"/>
        <v>5.2578848207721265</v>
      </c>
      <c r="D42" s="9"/>
      <c r="E42" s="28">
        <f t="shared" si="6"/>
        <v>-9.7151366470139666E-2</v>
      </c>
      <c r="F42" s="7">
        <f t="shared" si="3"/>
        <v>9.4486131744736959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7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>
      <c r="A43" s="6">
        <v>39717</v>
      </c>
      <c r="B43" s="9">
        <v>-0.17320100138799999</v>
      </c>
      <c r="C43" s="7">
        <f t="shared" si="2"/>
        <v>4.4217418978343401</v>
      </c>
      <c r="D43" s="9"/>
      <c r="E43" s="28">
        <f t="shared" si="6"/>
        <v>8.5304197936139192E-2</v>
      </c>
      <c r="F43" s="7">
        <f t="shared" si="3"/>
        <v>8.5306674933258115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7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>
      <c r="A44" s="1">
        <v>39752</v>
      </c>
      <c r="B44" s="3">
        <v>0.30545831047100003</v>
      </c>
      <c r="C44" s="2">
        <f t="shared" si="2"/>
        <v>3.6558917732501568</v>
      </c>
      <c r="E44" s="16">
        <f t="shared" si="6"/>
        <v>0.20551962107533028</v>
      </c>
      <c r="F44" s="2">
        <f t="shared" si="3"/>
        <v>9.2583692417038659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7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>
      <c r="A45" s="1">
        <v>39780</v>
      </c>
      <c r="B45" s="3">
        <v>0.20020177535899999</v>
      </c>
      <c r="C45" s="2">
        <f t="shared" si="2"/>
        <v>4.7726142975719776</v>
      </c>
      <c r="E45" s="16">
        <f t="shared" si="6"/>
        <v>0.20686981184576117</v>
      </c>
      <c r="F45" s="2">
        <f t="shared" si="3"/>
        <v>11.161145780034337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7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>
      <c r="A46" s="1">
        <v>39813</v>
      </c>
      <c r="B46" s="3">
        <v>0.181565340411</v>
      </c>
      <c r="C46" s="2">
        <f t="shared" si="2"/>
        <v>5.7281001530496338</v>
      </c>
      <c r="D46" s="3">
        <f t="shared" ref="D46" si="13">C46/C34-1</f>
        <v>-0.46051844641396011</v>
      </c>
      <c r="E46" s="16">
        <f t="shared" si="6"/>
        <v>0.181565340411</v>
      </c>
      <c r="F46" s="2">
        <f t="shared" si="3"/>
        <v>13.470049907533152</v>
      </c>
      <c r="G46" s="3">
        <f t="shared" ref="G46" si="14">F46/F34-1</f>
        <v>0.63022900657201575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7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>
      <c r="A47" s="1">
        <v>39836</v>
      </c>
      <c r="B47" s="3">
        <v>0.15478355248100001</v>
      </c>
      <c r="C47" s="2">
        <f t="shared" si="2"/>
        <v>6.7681246072463921</v>
      </c>
      <c r="E47" s="16">
        <f t="shared" si="6"/>
        <v>0.15478355248100001</v>
      </c>
      <c r="F47" s="2">
        <f t="shared" si="3"/>
        <v>15.915744104347569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7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>
      <c r="A48" s="1">
        <v>39871</v>
      </c>
      <c r="B48" s="3">
        <v>0.279982195213</v>
      </c>
      <c r="C48" s="2">
        <f t="shared" si="2"/>
        <v>7.8157189775900608</v>
      </c>
      <c r="E48" s="16">
        <f t="shared" si="6"/>
        <v>0.279982195213</v>
      </c>
      <c r="F48" s="2">
        <f t="shared" si="3"/>
        <v>18.379239517197018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7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>
      <c r="A49" s="1">
        <v>39903</v>
      </c>
      <c r="B49" s="3">
        <v>0.135932572912</v>
      </c>
      <c r="C49" s="2">
        <f t="shared" si="2"/>
        <v>10.003981134103629</v>
      </c>
      <c r="E49" s="16">
        <f t="shared" si="6"/>
        <v>0.135932572912</v>
      </c>
      <c r="F49" s="2">
        <f t="shared" si="3"/>
        <v>23.525099343567355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7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>
      <c r="A50" s="1">
        <v>39933</v>
      </c>
      <c r="B50" s="3">
        <v>8.3491573164800006E-2</v>
      </c>
      <c r="C50" s="2">
        <f t="shared" si="2"/>
        <v>11.363848029025442</v>
      </c>
      <c r="E50" s="16">
        <f t="shared" si="6"/>
        <v>8.3491573164800006E-2</v>
      </c>
      <c r="F50" s="2">
        <f t="shared" si="3"/>
        <v>26.722926625348869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7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>
      <c r="A51" s="1">
        <v>39960</v>
      </c>
      <c r="B51" s="3">
        <v>0.119457391515</v>
      </c>
      <c r="C51" s="2">
        <f t="shared" si="2"/>
        <v>12.31263357817449</v>
      </c>
      <c r="E51" s="16">
        <f t="shared" si="6"/>
        <v>0.119457391515</v>
      </c>
      <c r="F51" s="2">
        <f t="shared" si="3"/>
        <v>28.954065808866766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7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>
      <c r="A52" s="1">
        <v>39994</v>
      </c>
      <c r="B52" s="3">
        <v>0.17685033988599999</v>
      </c>
      <c r="C52" s="2">
        <f t="shared" si="2"/>
        <v>13.783468668103213</v>
      </c>
      <c r="E52" s="16">
        <f t="shared" si="6"/>
        <v>0.17685033988599999</v>
      </c>
      <c r="F52" s="2">
        <f t="shared" si="3"/>
        <v>32.412842984147638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7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>
      <c r="A53" s="1">
        <v>40025</v>
      </c>
      <c r="B53" s="3">
        <v>-0.115982426363</v>
      </c>
      <c r="C53" s="2">
        <f t="shared" si="2"/>
        <v>16.221079786865296</v>
      </c>
      <c r="E53" s="16">
        <f t="shared" si="6"/>
        <v>-0.115982426363</v>
      </c>
      <c r="F53" s="2">
        <f t="shared" si="3"/>
        <v>38.145065282565696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7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>
      <c r="A54" s="1">
        <v>40056</v>
      </c>
      <c r="B54" s="3">
        <v>0.140782790435</v>
      </c>
      <c r="C54" s="2">
        <f t="shared" si="2"/>
        <v>14.339719594956843</v>
      </c>
      <c r="E54" s="16">
        <f t="shared" si="6"/>
        <v>7.911590411916683E-2</v>
      </c>
      <c r="F54" s="2">
        <f t="shared" si="3"/>
        <v>33.720908057318688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7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>
      <c r="A55" s="1">
        <v>40086</v>
      </c>
      <c r="B55" s="3">
        <v>0.122614961031</v>
      </c>
      <c r="C55" s="2">
        <f t="shared" si="2"/>
        <v>16.358505333590315</v>
      </c>
      <c r="E55" s="16">
        <f t="shared" si="6"/>
        <v>3.0906181259933274E-2</v>
      </c>
      <c r="F55" s="2">
        <f t="shared" si="3"/>
        <v>36.38876818599276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7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>
      <c r="A56" s="1">
        <v>40116</v>
      </c>
      <c r="B56" s="3">
        <v>0.201669655841</v>
      </c>
      <c r="C56" s="2">
        <f t="shared" si="2"/>
        <v>18.3643028275939</v>
      </c>
      <c r="E56" s="16">
        <f t="shared" si="6"/>
        <v>0.201669655841</v>
      </c>
      <c r="F56" s="2">
        <f t="shared" si="3"/>
        <v>37.513406051374744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7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>
      <c r="A57" s="1">
        <v>40147</v>
      </c>
      <c r="B57" s="3">
        <v>7.2042988892000004E-2</v>
      </c>
      <c r="C57" s="2">
        <f t="shared" si="2"/>
        <v>22.067825458594665</v>
      </c>
      <c r="E57" s="16">
        <f t="shared" si="6"/>
        <v>7.2042988892000004E-2</v>
      </c>
      <c r="F57" s="2">
        <f t="shared" si="3"/>
        <v>45.07872173917918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7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>
      <c r="A58" s="1">
        <v>40178</v>
      </c>
      <c r="B58" s="3">
        <v>-6.4496342073300003E-2</v>
      </c>
      <c r="C58" s="2">
        <f t="shared" si="2"/>
        <v>23.657657562978795</v>
      </c>
      <c r="D58" s="3">
        <f t="shared" ref="D58" si="17">C58/C46-1</f>
        <v>3.1301054330175226</v>
      </c>
      <c r="E58" s="16">
        <f t="shared" si="6"/>
        <v>-6.4496342073300003E-2</v>
      </c>
      <c r="F58" s="2">
        <f t="shared" si="3"/>
        <v>48.326327588700423</v>
      </c>
      <c r="G58" s="3">
        <f t="shared" ref="G58" si="18">F58/F46-1</f>
        <v>2.5876873449202167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7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>
      <c r="A59" s="1">
        <v>40207</v>
      </c>
      <c r="B59" s="3">
        <v>0.104243837768</v>
      </c>
      <c r="C59" s="2">
        <f t="shared" si="2"/>
        <v>22.131825188143921</v>
      </c>
      <c r="E59" s="16">
        <f t="shared" si="6"/>
        <v>8.0053060480384464E-2</v>
      </c>
      <c r="F59" s="2">
        <f t="shared" si="3"/>
        <v>45.209456233393247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7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>
      <c r="A60" s="1">
        <v>40235</v>
      </c>
      <c r="B60" s="3">
        <v>0.11136720723</v>
      </c>
      <c r="C60" s="2">
        <f t="shared" si="2"/>
        <v>24.438931582566532</v>
      </c>
      <c r="E60" s="16">
        <f t="shared" si="6"/>
        <v>9.1882896517087878E-2</v>
      </c>
      <c r="F60" s="2">
        <f t="shared" si="3"/>
        <v>48.828611567530366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7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>
      <c r="A61" s="1">
        <v>40268</v>
      </c>
      <c r="B61" s="3">
        <v>-9.7970608114099994E-2</v>
      </c>
      <c r="C61" s="2">
        <f t="shared" si="2"/>
        <v>27.160627140602013</v>
      </c>
      <c r="E61" s="16">
        <f t="shared" si="6"/>
        <v>-9.7970608114099994E-2</v>
      </c>
      <c r="F61" s="2">
        <f t="shared" si="3"/>
        <v>53.31512583126284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7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>
      <c r="A62" s="1">
        <v>40298</v>
      </c>
      <c r="B62" s="3">
        <v>-0.101906498547</v>
      </c>
      <c r="C62" s="2">
        <f t="shared" si="2"/>
        <v>24.499683982876906</v>
      </c>
      <c r="E62" s="16">
        <f t="shared" si="6"/>
        <v>-6.0258322422075822E-3</v>
      </c>
      <c r="F62" s="2">
        <f t="shared" si="3"/>
        <v>48.091810531894261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7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>
      <c r="A63" s="1">
        <v>40329</v>
      </c>
      <c r="B63" s="3">
        <v>-5.6956121035600001E-2</v>
      </c>
      <c r="C63" s="2">
        <f t="shared" si="2"/>
        <v>22.003006972673901</v>
      </c>
      <c r="E63" s="16">
        <f t="shared" si="6"/>
        <v>1.8836879558645651E-2</v>
      </c>
      <c r="F63" s="2">
        <f t="shared" si="3"/>
        <v>47.802017349405034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7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>
      <c r="A64" s="1">
        <v>40359</v>
      </c>
      <c r="B64" s="3">
        <v>0.23385417309199999</v>
      </c>
      <c r="C64" s="2">
        <f t="shared" si="2"/>
        <v>20.749801044391138</v>
      </c>
      <c r="E64" s="16">
        <f t="shared" si="6"/>
        <v>0.1145534907072038</v>
      </c>
      <c r="F64" s="2">
        <f t="shared" si="3"/>
        <v>48.702458192876058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7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>
      <c r="A65" s="1">
        <v>40389</v>
      </c>
      <c r="B65" s="3">
        <v>4.09666195658E-2</v>
      </c>
      <c r="C65" s="2">
        <f t="shared" si="2"/>
        <v>25.602228609450748</v>
      </c>
      <c r="E65" s="16">
        <f t="shared" si="6"/>
        <v>4.09666195658E-2</v>
      </c>
      <c r="F65" s="2">
        <f t="shared" si="3"/>
        <v>54.28149478489167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7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>
      <c r="A66" s="1">
        <v>40421</v>
      </c>
      <c r="B66" s="3">
        <v>1.1760465979799999E-2</v>
      </c>
      <c r="C66" s="2">
        <f t="shared" si="2"/>
        <v>26.651065368930759</v>
      </c>
      <c r="E66" s="16">
        <f t="shared" si="6"/>
        <v>1.1760465979799999E-2</v>
      </c>
      <c r="F66" s="2">
        <f t="shared" si="3"/>
        <v>56.505224131207285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7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>
      <c r="A67" s="1">
        <v>40451</v>
      </c>
      <c r="B67" s="3">
        <v>0.102447552025</v>
      </c>
      <c r="C67" s="2">
        <f t="shared" si="2"/>
        <v>26.964494316527496</v>
      </c>
      <c r="E67" s="16">
        <f t="shared" si="6"/>
        <v>0.102447552025</v>
      </c>
      <c r="F67" s="2">
        <f t="shared" si="3"/>
        <v>57.169751897283327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7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>
      <c r="A68" s="1">
        <v>40480</v>
      </c>
      <c r="B68" s="3">
        <v>5.4491234008000003E-2</v>
      </c>
      <c r="C68" s="2">
        <f t="shared" ref="C68:C126" si="23">C67*(1+B67)</f>
        <v>29.726940750847767</v>
      </c>
      <c r="E68" s="16">
        <f t="shared" si="6"/>
        <v>5.4491234008000003E-2</v>
      </c>
      <c r="F68" s="2">
        <f t="shared" ref="F68:F126" si="24">F67*(1+E67)</f>
        <v>63.026653029036609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7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>
      <c r="A69" s="1">
        <v>40512</v>
      </c>
      <c r="B69" s="3">
        <v>3.41350771328E-2</v>
      </c>
      <c r="C69" s="2">
        <f t="shared" si="23"/>
        <v>31.34679843564416</v>
      </c>
      <c r="E69" s="16">
        <f t="shared" ref="E69:E125" si="27">IF(T67+T68&lt;0,B69-T69,B69)</f>
        <v>3.41350771328E-2</v>
      </c>
      <c r="F69" s="2">
        <f t="shared" si="24"/>
        <v>66.461053127982865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8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>
      <c r="A70" s="1">
        <v>40543</v>
      </c>
      <c r="B70" s="3">
        <v>-9.1736896305899998E-2</v>
      </c>
      <c r="C70" s="2">
        <f t="shared" si="23"/>
        <v>32.416823818111205</v>
      </c>
      <c r="D70" s="3">
        <f t="shared" ref="D70" si="29">C70/C58-1</f>
        <v>0.37024655682054441</v>
      </c>
      <c r="E70" s="16">
        <f t="shared" si="27"/>
        <v>-7.5193199983885864E-2</v>
      </c>
      <c r="F70" s="2">
        <f t="shared" si="24"/>
        <v>68.729706302833677</v>
      </c>
      <c r="G70" s="3">
        <f t="shared" ref="G70" si="30">F70/F58-1</f>
        <v>0.4222000663444565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8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>
      <c r="A71" s="1">
        <v>40574</v>
      </c>
      <c r="B71" s="3">
        <v>8.6964165945499994E-2</v>
      </c>
      <c r="C71" s="2">
        <f t="shared" si="23"/>
        <v>29.443005012942507</v>
      </c>
      <c r="E71" s="16">
        <f t="shared" si="27"/>
        <v>3.3965441417561137E-2</v>
      </c>
      <c r="F71" s="2">
        <f t="shared" si="24"/>
        <v>63.561699751970963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8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>
      <c r="A72" s="1">
        <v>40602</v>
      </c>
      <c r="B72" s="3">
        <v>-2.9635528372400001E-2</v>
      </c>
      <c r="C72" s="2">
        <f t="shared" si="23"/>
        <v>32.003491386822226</v>
      </c>
      <c r="E72" s="16">
        <f t="shared" si="27"/>
        <v>-2.9635528372400001E-2</v>
      </c>
      <c r="F72" s="2">
        <f t="shared" si="24"/>
        <v>65.72060094129715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8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>
      <c r="A73" s="1">
        <v>40633</v>
      </c>
      <c r="B73" s="3">
        <v>-8.9695583291399997E-2</v>
      </c>
      <c r="C73" s="2">
        <f t="shared" si="23"/>
        <v>31.055051009812196</v>
      </c>
      <c r="E73" s="16">
        <f t="shared" si="27"/>
        <v>-8.9695583291399997E-2</v>
      </c>
      <c r="F73" s="2">
        <f t="shared" si="24"/>
        <v>63.772936207450158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8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>
      <c r="A74" s="1">
        <v>40662</v>
      </c>
      <c r="B74" s="3">
        <v>-6.5608653588799998E-2</v>
      </c>
      <c r="C74" s="2">
        <f t="shared" si="23"/>
        <v>28.269550095342911</v>
      </c>
      <c r="E74" s="16">
        <f t="shared" si="27"/>
        <v>-5.7328046661092869E-3</v>
      </c>
      <c r="F74" s="2">
        <f t="shared" si="24"/>
        <v>58.052785496117671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8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>
      <c r="A75" s="1">
        <v>40694</v>
      </c>
      <c r="B75" s="3">
        <v>2.08455917102E-2</v>
      </c>
      <c r="C75" s="2">
        <f t="shared" si="23"/>
        <v>26.414822976026329</v>
      </c>
      <c r="E75" s="16">
        <f t="shared" si="27"/>
        <v>6.6752747146150912E-3</v>
      </c>
      <c r="F75" s="2">
        <f t="shared" si="24"/>
        <v>57.71998021654489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8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>
      <c r="A76" s="1">
        <v>40724</v>
      </c>
      <c r="B76" s="3">
        <v>7.2293530930900005E-2</v>
      </c>
      <c r="C76" s="2">
        <f t="shared" si="23"/>
        <v>26.965455590881781</v>
      </c>
      <c r="E76" s="16">
        <f t="shared" si="27"/>
        <v>9.5949212482917587E-2</v>
      </c>
      <c r="F76" s="2">
        <f t="shared" si="24"/>
        <v>58.10527694101247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8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>
      <c r="A77" s="1">
        <v>40753</v>
      </c>
      <c r="B77" s="3">
        <v>3.87489347858E-2</v>
      </c>
      <c r="C77" s="2">
        <f t="shared" si="23"/>
        <v>28.914883588707006</v>
      </c>
      <c r="E77" s="16">
        <f t="shared" si="27"/>
        <v>8.0908985040184289E-2</v>
      </c>
      <c r="F77" s="2">
        <f t="shared" si="24"/>
        <v>63.680432504604447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8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>
      <c r="A78" s="1">
        <v>40786</v>
      </c>
      <c r="B78" s="3">
        <v>-8.2948062675699999E-2</v>
      </c>
      <c r="C78" s="2">
        <f t="shared" si="23"/>
        <v>30.035304527224817</v>
      </c>
      <c r="E78" s="16">
        <f t="shared" si="27"/>
        <v>1.0288988641298555E-2</v>
      </c>
      <c r="F78" s="2">
        <f t="shared" si="24"/>
        <v>68.83275166547196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8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>
      <c r="A79" s="1">
        <v>40816</v>
      </c>
      <c r="B79" s="3">
        <v>7.0897995269499997E-2</v>
      </c>
      <c r="C79" s="2">
        <f t="shared" si="23"/>
        <v>27.543934204816836</v>
      </c>
      <c r="E79" s="16">
        <f t="shared" si="27"/>
        <v>2.675211971828681E-2</v>
      </c>
      <c r="F79" s="2">
        <f t="shared" si="24"/>
        <v>69.540971065507321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8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>
      <c r="A80" s="1">
        <v>40847</v>
      </c>
      <c r="B80" s="3">
        <v>1.42773323843E-2</v>
      </c>
      <c r="C80" s="2">
        <f t="shared" si="23"/>
        <v>29.496743921773355</v>
      </c>
      <c r="E80" s="16">
        <f t="shared" si="27"/>
        <v>7.8754959608211703E-2</v>
      </c>
      <c r="F80" s="2">
        <f t="shared" si="24"/>
        <v>71.401339448777691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8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>
      <c r="A81" s="1">
        <v>40877</v>
      </c>
      <c r="B81" s="3">
        <v>-0.189678763523</v>
      </c>
      <c r="C81" s="2">
        <f t="shared" si="23"/>
        <v>29.917878738999093</v>
      </c>
      <c r="E81" s="16">
        <f t="shared" si="27"/>
        <v>-0.11996763690096263</v>
      </c>
      <c r="F81" s="2">
        <f t="shared" si="24"/>
        <v>77.024549053038399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8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>
      <c r="A82" s="1">
        <v>40907</v>
      </c>
      <c r="B82" s="3">
        <v>-3.1599186779799997E-2</v>
      </c>
      <c r="C82" s="2">
        <f t="shared" si="23"/>
        <v>24.243092492554695</v>
      </c>
      <c r="D82" s="3">
        <f t="shared" ref="D82" si="33">C82/C70-1</f>
        <v>-0.25214473112538138</v>
      </c>
      <c r="E82" s="16">
        <f t="shared" si="27"/>
        <v>-8.2123924794466507E-2</v>
      </c>
      <c r="F82" s="2">
        <f t="shared" si="24"/>
        <v>67.784095919783113</v>
      </c>
      <c r="G82" s="3">
        <f t="shared" ref="G82" si="34">F82/F70-1</f>
        <v>-1.3758394061572976E-2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8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>
      <c r="A83" s="1">
        <v>40939</v>
      </c>
      <c r="B83" s="3">
        <v>0.18252186807000001</v>
      </c>
      <c r="C83" s="2">
        <f t="shared" si="23"/>
        <v>23.477030484762491</v>
      </c>
      <c r="E83" s="16">
        <f t="shared" si="27"/>
        <v>0.11358311972364052</v>
      </c>
      <c r="F83" s="2">
        <f t="shared" si="24"/>
        <v>62.217399924205942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8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>
      <c r="A84" s="1">
        <v>40968</v>
      </c>
      <c r="B84" s="3">
        <v>-8.0706168842099996E-2</v>
      </c>
      <c r="C84" s="2">
        <f t="shared" si="23"/>
        <v>27.76210194557768</v>
      </c>
      <c r="E84" s="16">
        <f t="shared" si="27"/>
        <v>-8.0706168842099996E-2</v>
      </c>
      <c r="F84" s="2">
        <f t="shared" si="24"/>
        <v>69.284246308690655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8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>
      <c r="A85" s="1">
        <v>40998</v>
      </c>
      <c r="B85" s="3">
        <v>-5.6967544285199999E-3</v>
      </c>
      <c r="C85" s="2">
        <f t="shared" si="23"/>
        <v>25.521529058546292</v>
      </c>
      <c r="E85" s="16">
        <f t="shared" si="27"/>
        <v>-5.6967544285199999E-3</v>
      </c>
      <c r="F85" s="2">
        <f t="shared" si="24"/>
        <v>63.69258022800382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8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>
      <c r="A86" s="1">
        <v>41026</v>
      </c>
      <c r="B86" s="3">
        <v>3.01343576253E-2</v>
      </c>
      <c r="C86" s="2">
        <f t="shared" si="23"/>
        <v>25.376139174859418</v>
      </c>
      <c r="E86" s="16">
        <f t="shared" si="27"/>
        <v>3.01343576253E-2</v>
      </c>
      <c r="F86" s="2">
        <f t="shared" si="24"/>
        <v>63.32973923952607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8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>
      <c r="A87" s="1">
        <v>41060</v>
      </c>
      <c r="B87" s="3">
        <v>2.3719128924599999E-3</v>
      </c>
      <c r="C87" s="2">
        <f t="shared" si="23"/>
        <v>26.140832827904013</v>
      </c>
      <c r="E87" s="16">
        <f t="shared" si="27"/>
        <v>2.3719128924599999E-3</v>
      </c>
      <c r="F87" s="2">
        <f t="shared" si="24"/>
        <v>65.238140250086943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8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>
      <c r="A88" s="1">
        <v>41089</v>
      </c>
      <c r="B88" s="3">
        <v>-0.108882917844</v>
      </c>
      <c r="C88" s="2">
        <f t="shared" si="23"/>
        <v>26.202836606308161</v>
      </c>
      <c r="E88" s="16">
        <f t="shared" si="27"/>
        <v>-5.6604167171676323E-2</v>
      </c>
      <c r="F88" s="2">
        <f t="shared" si="24"/>
        <v>65.392879436026234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8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>
      <c r="A89" s="1">
        <v>41121</v>
      </c>
      <c r="B89" s="3">
        <v>7.4665078476100002E-2</v>
      </c>
      <c r="C89" s="2">
        <f t="shared" si="23"/>
        <v>23.34979530082375</v>
      </c>
      <c r="E89" s="16">
        <f t="shared" si="27"/>
        <v>0.12955504050654937</v>
      </c>
      <c r="F89" s="2">
        <f t="shared" si="24"/>
        <v>61.691369956592126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8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>
      <c r="A90" s="1">
        <v>41152</v>
      </c>
      <c r="B90" s="3">
        <v>7.79176287743E-3</v>
      </c>
      <c r="C90" s="2">
        <f t="shared" si="23"/>
        <v>25.093209599360627</v>
      </c>
      <c r="E90" s="16">
        <f t="shared" si="27"/>
        <v>-3.2227866415570849E-2</v>
      </c>
      <c r="F90" s="2">
        <f t="shared" si="24"/>
        <v>69.683797890222934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8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>
      <c r="A91" s="1">
        <v>41180</v>
      </c>
      <c r="B91" s="3">
        <v>1.14159094965E-3</v>
      </c>
      <c r="C91" s="2">
        <f t="shared" si="23"/>
        <v>25.288729938392496</v>
      </c>
      <c r="E91" s="16">
        <f t="shared" si="27"/>
        <v>1.7837722746435639E-2</v>
      </c>
      <c r="F91" s="2">
        <f t="shared" si="24"/>
        <v>67.438037760487191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8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>
      <c r="A92" s="1">
        <v>41213</v>
      </c>
      <c r="B92" s="3">
        <v>-0.111933421432</v>
      </c>
      <c r="C92" s="2">
        <f t="shared" si="23"/>
        <v>25.317599323618307</v>
      </c>
      <c r="E92" s="16">
        <f t="shared" si="27"/>
        <v>-0.111933421432</v>
      </c>
      <c r="F92" s="2">
        <f t="shared" si="24"/>
        <v>68.640978780622419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8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>
      <c r="A93" s="1">
        <v>41243</v>
      </c>
      <c r="B93" s="3">
        <v>0.22046150578900001</v>
      </c>
      <c r="C93" s="2">
        <f t="shared" si="23"/>
        <v>22.48371380888122</v>
      </c>
      <c r="E93" s="16">
        <f t="shared" si="27"/>
        <v>4.1325184661494124E-2</v>
      </c>
      <c r="F93" s="2">
        <f t="shared" si="24"/>
        <v>60.957759175266041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8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>
      <c r="A94" s="1">
        <v>41274</v>
      </c>
      <c r="B94" s="3">
        <v>6.3176682964699998E-2</v>
      </c>
      <c r="C94" s="2">
        <f t="shared" si="23"/>
        <v>27.440507210916106</v>
      </c>
      <c r="D94" s="3">
        <f t="shared" ref="D94" si="38">C94/C82-1</f>
        <v>0.13188972155030854</v>
      </c>
      <c r="E94" s="16">
        <f t="shared" si="27"/>
        <v>6.3176682964699998E-2</v>
      </c>
      <c r="F94" s="2">
        <f t="shared" si="24"/>
        <v>63.476849829734803</v>
      </c>
      <c r="G94" s="3">
        <f t="shared" ref="G94" si="39">F94/F82-1</f>
        <v>-6.3543609036927795E-2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8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>
      <c r="A95" s="1">
        <v>41305</v>
      </c>
      <c r="B95" s="3">
        <v>6.24826554907E-2</v>
      </c>
      <c r="C95" s="2">
        <f t="shared" si="23"/>
        <v>29.174107435370718</v>
      </c>
      <c r="E95" s="16">
        <f t="shared" si="27"/>
        <v>6.24826554907E-2</v>
      </c>
      <c r="F95" s="2">
        <f t="shared" si="24"/>
        <v>67.487106647025826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8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>
      <c r="A96" s="1">
        <v>41333</v>
      </c>
      <c r="B96" s="3">
        <v>-5.3954077475299997E-2</v>
      </c>
      <c r="C96" s="2">
        <f t="shared" si="23"/>
        <v>30.996983139503659</v>
      </c>
      <c r="E96" s="16">
        <f t="shared" si="27"/>
        <v>-5.3954077475299997E-2</v>
      </c>
      <c r="F96" s="2">
        <f t="shared" si="24"/>
        <v>71.703880281716081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8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>
      <c r="A97" s="1">
        <v>41362</v>
      </c>
      <c r="B97" s="3">
        <v>-2.2295705337299999E-2</v>
      </c>
      <c r="C97" s="2">
        <f t="shared" si="23"/>
        <v>29.32456950969431</v>
      </c>
      <c r="E97" s="16">
        <f t="shared" si="27"/>
        <v>-3.1472441438246471E-3</v>
      </c>
      <c r="F97" s="2">
        <f t="shared" si="24"/>
        <v>67.835163569716741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8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>
      <c r="A98" s="1">
        <v>41390</v>
      </c>
      <c r="B98" s="3">
        <v>0.15287088766699999</v>
      </c>
      <c r="C98" s="2">
        <f t="shared" si="23"/>
        <v>28.670757548762996</v>
      </c>
      <c r="E98" s="16">
        <f t="shared" si="27"/>
        <v>8.7852455153861114E-2</v>
      </c>
      <c r="F98" s="2">
        <f t="shared" si="24"/>
        <v>67.621669748426569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8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>
      <c r="A99" s="1">
        <v>41425</v>
      </c>
      <c r="B99" s="3">
        <v>-0.131539831577</v>
      </c>
      <c r="C99" s="2">
        <f t="shared" si="23"/>
        <v>33.053681705327733</v>
      </c>
      <c r="E99" s="16">
        <f t="shared" si="27"/>
        <v>-0.131539831577</v>
      </c>
      <c r="F99" s="2">
        <f t="shared" si="24"/>
        <v>73.562399457429422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8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>
      <c r="A100" s="1">
        <v>41453</v>
      </c>
      <c r="B100" s="3">
        <v>0.13853965137599999</v>
      </c>
      <c r="C100" s="2">
        <f t="shared" si="23"/>
        <v>28.705805980809156</v>
      </c>
      <c r="E100" s="16">
        <f t="shared" si="27"/>
        <v>0.14200137317589534</v>
      </c>
      <c r="F100" s="2">
        <f t="shared" si="24"/>
        <v>63.886013822399157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8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>
      <c r="A101" s="1">
        <v>41486</v>
      </c>
      <c r="B101" s="3">
        <v>8.7059762188000003E-2</v>
      </c>
      <c r="C101" s="2">
        <f t="shared" si="23"/>
        <v>32.682698333857552</v>
      </c>
      <c r="E101" s="16">
        <f t="shared" si="27"/>
        <v>3.1935347054720523E-2</v>
      </c>
      <c r="F101" s="2">
        <f t="shared" si="24"/>
        <v>72.957915511914067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8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>
      <c r="A102" s="1">
        <v>41516</v>
      </c>
      <c r="B102" s="3">
        <v>4.8143236264600001E-2</v>
      </c>
      <c r="C102" s="2">
        <f t="shared" si="23"/>
        <v>35.528046278465332</v>
      </c>
      <c r="E102" s="16">
        <f t="shared" si="27"/>
        <v>4.8143236264600001E-2</v>
      </c>
      <c r="F102" s="2">
        <f t="shared" si="24"/>
        <v>75.287851864176019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8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>
      <c r="A103" s="1">
        <v>41547</v>
      </c>
      <c r="B103" s="3">
        <v>-1.7531089532299999E-2</v>
      </c>
      <c r="C103" s="2">
        <f t="shared" si="23"/>
        <v>37.238481404469127</v>
      </c>
      <c r="E103" s="16">
        <f t="shared" si="27"/>
        <v>-1.7531089532299999E-2</v>
      </c>
      <c r="F103" s="2">
        <f t="shared" si="24"/>
        <v>78.912452704327251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8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>
      <c r="A104" s="1">
        <v>41578</v>
      </c>
      <c r="B104" s="3">
        <v>8.60046509825E-2</v>
      </c>
      <c r="C104" s="2">
        <f t="shared" si="23"/>
        <v>36.585650252920487</v>
      </c>
      <c r="E104" s="16">
        <f t="shared" si="27"/>
        <v>8.60046509825E-2</v>
      </c>
      <c r="F104" s="2">
        <f t="shared" si="24"/>
        <v>77.529031430754301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8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>
      <c r="A105" s="1">
        <v>41607</v>
      </c>
      <c r="B105" s="3">
        <v>7.6101718686599998E-2</v>
      </c>
      <c r="C105" s="2">
        <f t="shared" si="23"/>
        <v>39.732186333890731</v>
      </c>
      <c r="E105" s="16">
        <f t="shared" si="27"/>
        <v>7.6101718686599998E-2</v>
      </c>
      <c r="F105" s="2">
        <f t="shared" si="24"/>
        <v>84.196888719967603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8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>
      <c r="A106" s="1">
        <v>41639</v>
      </c>
      <c r="B106" s="3">
        <v>3.9511707377099997E-2</v>
      </c>
      <c r="C106" s="2">
        <f t="shared" si="23"/>
        <v>42.755874001076059</v>
      </c>
      <c r="D106" s="3">
        <f t="shared" ref="D106" si="42">C106/C94-1</f>
        <v>0.55812987247070089</v>
      </c>
      <c r="E106" s="16">
        <f t="shared" si="27"/>
        <v>9.4264744467673217E-2</v>
      </c>
      <c r="F106" s="2">
        <f t="shared" si="24"/>
        <v>90.604416659621535</v>
      </c>
      <c r="G106" s="3">
        <f t="shared" ref="G106" si="43">F106/F94-1</f>
        <v>0.42736157989332391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8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>
      <c r="A107" s="1">
        <v>41669</v>
      </c>
      <c r="B107" s="3">
        <v>5.7100833814600002E-2</v>
      </c>
      <c r="C107" s="2">
        <f t="shared" si="23"/>
        <v>44.445231583258739</v>
      </c>
      <c r="E107" s="16">
        <f t="shared" si="27"/>
        <v>6.7761234731760364E-2</v>
      </c>
      <c r="F107" s="2">
        <f t="shared" si="24"/>
        <v>99.145218843683352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8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>
      <c r="A108" s="1">
        <v>41698</v>
      </c>
      <c r="B108" s="3">
        <v>-1.0538885162399999E-2</v>
      </c>
      <c r="C108" s="2">
        <f t="shared" si="23"/>
        <v>46.983091365745807</v>
      </c>
      <c r="E108" s="16">
        <f t="shared" si="27"/>
        <v>4.4525947609217274E-3</v>
      </c>
      <c r="F108" s="2">
        <f t="shared" si="24"/>
        <v>105.86342129028193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8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>
      <c r="A109" s="1">
        <v>41729</v>
      </c>
      <c r="B109" s="3">
        <v>2.7934438511300001E-2</v>
      </c>
      <c r="C109" s="2">
        <f t="shared" si="23"/>
        <v>46.487941961267666</v>
      </c>
      <c r="E109" s="16">
        <f t="shared" si="27"/>
        <v>2.2178499816659585E-2</v>
      </c>
      <c r="F109" s="2">
        <f t="shared" si="24"/>
        <v>106.3347882052923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8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>
      <c r="A110" s="1">
        <v>41759</v>
      </c>
      <c r="B110" s="3">
        <v>7.7669997284099998E-2</v>
      </c>
      <c r="C110" s="2">
        <f t="shared" si="23"/>
        <v>47.78655651750158</v>
      </c>
      <c r="E110" s="16">
        <f t="shared" si="27"/>
        <v>7.8686832272859261E-2</v>
      </c>
      <c r="F110" s="2">
        <f t="shared" si="24"/>
        <v>108.69313428600792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8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>
      <c r="A111" s="1">
        <v>41789</v>
      </c>
      <c r="B111" s="3">
        <v>8.0946413674500006E-2</v>
      </c>
      <c r="C111" s="2">
        <f t="shared" si="23"/>
        <v>51.498138232432417</v>
      </c>
      <c r="E111" s="16">
        <f t="shared" si="27"/>
        <v>8.0946413674500006E-2</v>
      </c>
      <c r="F111" s="2">
        <f t="shared" si="24"/>
        <v>117.24585271278239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8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>
      <c r="A112" s="1">
        <v>41820</v>
      </c>
      <c r="B112" s="3">
        <v>7.0519435114600001E-2</v>
      </c>
      <c r="C112" s="2">
        <f t="shared" si="23"/>
        <v>55.666727833261476</v>
      </c>
      <c r="E112" s="16">
        <f t="shared" si="27"/>
        <v>7.0519435114600001E-2</v>
      </c>
      <c r="F112" s="2">
        <f t="shared" si="24"/>
        <v>126.73648400809077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8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>
      <c r="A113" s="1">
        <v>41851</v>
      </c>
      <c r="B113" s="3">
        <v>0.103807096237</v>
      </c>
      <c r="C113" s="2">
        <f t="shared" si="23"/>
        <v>59.59231403474125</v>
      </c>
      <c r="E113" s="16">
        <f t="shared" si="27"/>
        <v>0.103807096237</v>
      </c>
      <c r="F113" s="2">
        <f t="shared" si="24"/>
        <v>135.67386926875184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8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>
      <c r="A114" s="1">
        <v>41880</v>
      </c>
      <c r="B114" s="3">
        <v>0.22866268779000001</v>
      </c>
      <c r="C114" s="2">
        <f t="shared" si="23"/>
        <v>65.778419112731157</v>
      </c>
      <c r="E114" s="16">
        <f t="shared" si="27"/>
        <v>0.22866268779000001</v>
      </c>
      <c r="F114" s="2">
        <f t="shared" si="24"/>
        <v>149.75777967277932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8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>
      <c r="A115" s="1">
        <v>41912</v>
      </c>
      <c r="B115" s="3">
        <v>1.3459010186899999E-2</v>
      </c>
      <c r="C115" s="2">
        <f t="shared" si="23"/>
        <v>80.819489225625375</v>
      </c>
      <c r="E115" s="16">
        <f t="shared" si="27"/>
        <v>1.3459010186899999E-2</v>
      </c>
      <c r="F115" s="2">
        <f t="shared" si="24"/>
        <v>184.00179609021967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8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>
      <c r="A116" s="1">
        <v>41943</v>
      </c>
      <c r="B116" s="3">
        <v>1.41947495423E-2</v>
      </c>
      <c r="C116" s="2">
        <f t="shared" si="23"/>
        <v>81.907239554413124</v>
      </c>
      <c r="E116" s="16">
        <f t="shared" si="27"/>
        <v>1.41947495423E-2</v>
      </c>
      <c r="F116" s="2">
        <f t="shared" si="24"/>
        <v>186.47827813820587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8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>
      <c r="A117" s="1">
        <v>41971</v>
      </c>
      <c r="B117" s="3">
        <v>-0.17212073735399999</v>
      </c>
      <c r="C117" s="2">
        <f t="shared" si="23"/>
        <v>83.069892305589192</v>
      </c>
      <c r="E117" s="16">
        <f t="shared" si="27"/>
        <v>-0.17212073735399999</v>
      </c>
      <c r="F117" s="2">
        <f t="shared" si="24"/>
        <v>189.12529059145706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8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>
      <c r="A118" s="1">
        <v>42004</v>
      </c>
      <c r="B118" s="3">
        <v>0.11994306901100001</v>
      </c>
      <c r="C118" s="2">
        <f t="shared" si="23"/>
        <v>68.771841190033811</v>
      </c>
      <c r="D118" s="3">
        <f t="shared" ref="D118" si="46">C118/C106-1</f>
        <v>0.60847702910488977</v>
      </c>
      <c r="E118" s="16">
        <f t="shared" si="27"/>
        <v>0.11994306901100001</v>
      </c>
      <c r="F118" s="2">
        <f t="shared" si="24"/>
        <v>156.57290612256594</v>
      </c>
      <c r="G118" s="3">
        <f t="shared" ref="G118" si="47">F118/F106-1</f>
        <v>0.7280935289365833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8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>
      <c r="A119" s="1">
        <v>42034</v>
      </c>
      <c r="B119" s="3">
        <v>0.105213812209</v>
      </c>
      <c r="C119" s="2">
        <f t="shared" si="23"/>
        <v>77.020546883903563</v>
      </c>
      <c r="E119" s="16">
        <f t="shared" si="27"/>
        <v>0.105213812209</v>
      </c>
      <c r="F119" s="2">
        <f t="shared" si="24"/>
        <v>175.35274100687769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8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>
      <c r="A120" s="1">
        <v>42062</v>
      </c>
      <c r="B120" s="3">
        <v>0.27319337962700002</v>
      </c>
      <c r="C120" s="2">
        <f t="shared" si="23"/>
        <v>85.124172239981078</v>
      </c>
      <c r="E120" s="16">
        <f t="shared" si="27"/>
        <v>0.27319337962700002</v>
      </c>
      <c r="F120" s="2">
        <f t="shared" si="24"/>
        <v>193.80227136950876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8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>
      <c r="A121" s="1">
        <v>42094</v>
      </c>
      <c r="B121" s="3">
        <v>0.14003988871199999</v>
      </c>
      <c r="C121" s="2">
        <f t="shared" si="23"/>
        <v>108.37953254217237</v>
      </c>
      <c r="E121" s="16">
        <f t="shared" si="27"/>
        <v>0.14003988871199999</v>
      </c>
      <c r="F121" s="2">
        <f t="shared" si="24"/>
        <v>246.74776886433386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8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>
      <c r="A122" s="1">
        <v>42124</v>
      </c>
      <c r="B122" s="3">
        <v>0.51316029623000003</v>
      </c>
      <c r="C122" s="2">
        <f t="shared" si="23"/>
        <v>123.55699021803677</v>
      </c>
      <c r="E122" s="16">
        <f t="shared" si="27"/>
        <v>0.51316029623000003</v>
      </c>
      <c r="F122" s="2">
        <f t="shared" si="24"/>
        <v>281.30229895602946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8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>
      <c r="A123" s="1">
        <v>42153</v>
      </c>
      <c r="B123" s="3">
        <v>-0.32903576148800001</v>
      </c>
      <c r="C123" s="2">
        <f t="shared" si="23"/>
        <v>186.96153191961176</v>
      </c>
      <c r="D123" s="3"/>
      <c r="E123" s="16">
        <f t="shared" si="27"/>
        <v>-0.32903576148800001</v>
      </c>
      <c r="F123" s="2">
        <f t="shared" si="24"/>
        <v>425.65547001848557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8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>
      <c r="A124" s="1">
        <v>42185</v>
      </c>
      <c r="B124" s="3">
        <v>-8.2796402143199999E-2</v>
      </c>
      <c r="C124" s="2">
        <f t="shared" si="23"/>
        <v>125.44450189547929</v>
      </c>
      <c r="E124" s="16">
        <f t="shared" si="27"/>
        <v>6.3928009537735198E-2</v>
      </c>
      <c r="F124" s="2">
        <f t="shared" si="24"/>
        <v>285.59959830942063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8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>
      <c r="A125" s="1">
        <v>42216</v>
      </c>
      <c r="B125" s="3">
        <v>-0.15559999999999999</v>
      </c>
      <c r="C125" s="2">
        <f t="shared" si="23"/>
        <v>115.05814846988778</v>
      </c>
      <c r="E125" s="16">
        <f t="shared" si="27"/>
        <v>-3.765517855739256E-2</v>
      </c>
      <c r="F125" s="2">
        <f t="shared" si="24"/>
        <v>303.85741215411861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8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>
      <c r="A126" s="1">
        <v>42247</v>
      </c>
      <c r="C126" s="2">
        <f t="shared" si="23"/>
        <v>97.15510056797325</v>
      </c>
      <c r="D126" s="3">
        <f>C126/C118-1</f>
        <v>0.41271629327924186</v>
      </c>
      <c r="F126" s="2">
        <f t="shared" si="24"/>
        <v>292.41560704346807</v>
      </c>
      <c r="G126" s="3">
        <f>F126/F118-1</f>
        <v>0.86760030381350828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>
      <c r="T127" s="11" t="s">
        <v>106</v>
      </c>
      <c r="U127" s="30">
        <f>AVERAGE(U2:U125)</f>
        <v>17.55282903225806</v>
      </c>
    </row>
    <row r="128" spans="1:30" s="12" customFormat="1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109</v>
      </c>
      <c r="AA128" s="14">
        <f>AVERAGE(AA2:AA123)</f>
        <v>43.390793069306916</v>
      </c>
      <c r="AB128" s="14"/>
      <c r="AC128" s="32"/>
      <c r="AD128" s="14"/>
    </row>
    <row r="129" spans="26:27" customFormat="1">
      <c r="Z129" s="11" t="s">
        <v>107</v>
      </c>
      <c r="AA129" s="10">
        <f>MAX(AA2:AA123)</f>
        <v>96.540800000000004</v>
      </c>
    </row>
    <row r="130" spans="26:27" customFormat="1">
      <c r="Z130" s="11"/>
      <c r="AA130" s="10"/>
    </row>
    <row r="131" spans="26:27" customFormat="1">
      <c r="Z131" s="11"/>
      <c r="AA131" s="10"/>
    </row>
    <row r="132" spans="26:27" customFormat="1">
      <c r="Z132" s="11"/>
      <c r="AA132" s="10"/>
    </row>
    <row r="133" spans="26:27" customFormat="1">
      <c r="Z133" s="11"/>
      <c r="AA133" s="10"/>
    </row>
    <row r="134" spans="26:27" customFormat="1">
      <c r="Z134" s="11"/>
      <c r="AA134" s="10"/>
    </row>
    <row r="135" spans="26:27" customFormat="1">
      <c r="Z135" s="11"/>
      <c r="AA135" s="10"/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7"/>
  <sheetViews>
    <sheetView workbookViewId="0">
      <selection activeCell="F26" sqref="F26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5" width="8.77734375" style="3"/>
    <col min="6" max="6" width="10.5546875" style="3" bestFit="1" customWidth="1"/>
    <col min="7" max="7" width="16.77734375" customWidth="1"/>
    <col min="8" max="8" width="13.21875" style="3" customWidth="1"/>
    <col min="9" max="9" width="8.77734375" style="3"/>
    <col min="10" max="10" width="10.77734375" style="4" customWidth="1"/>
    <col min="11" max="13" width="8.77734375" style="2"/>
    <col min="14" max="14" width="12.6640625" style="3" customWidth="1"/>
    <col min="15" max="15" width="8.77734375" style="3"/>
    <col min="16" max="16" width="9.5546875" style="3" bestFit="1" customWidth="1"/>
    <col min="17" max="17" width="8.77734375" style="3"/>
    <col min="19" max="19" width="11.6640625" style="11" customWidth="1"/>
    <col min="20" max="20" width="14.6640625" style="11" customWidth="1"/>
    <col min="21" max="21" width="10.5546875" style="81" bestFit="1" customWidth="1"/>
  </cols>
  <sheetData>
    <row r="1" spans="1:21">
      <c r="B1" s="3" t="s">
        <v>110</v>
      </c>
      <c r="G1" t="s">
        <v>123</v>
      </c>
      <c r="H1" s="3" t="s">
        <v>124</v>
      </c>
      <c r="I1" s="3" t="s">
        <v>120</v>
      </c>
      <c r="J1" s="4" t="s">
        <v>118</v>
      </c>
      <c r="K1" s="2" t="s">
        <v>117</v>
      </c>
      <c r="L1" s="2" t="s">
        <v>119</v>
      </c>
      <c r="M1" s="2" t="s">
        <v>148</v>
      </c>
      <c r="N1" s="3" t="s">
        <v>142</v>
      </c>
      <c r="P1" s="3" t="s">
        <v>146</v>
      </c>
      <c r="T1" s="11" t="s">
        <v>105</v>
      </c>
      <c r="U1" s="81" t="s">
        <v>134</v>
      </c>
    </row>
    <row r="2" spans="1:21">
      <c r="A2" s="1">
        <v>38471</v>
      </c>
      <c r="B2" s="3">
        <v>1.49567306163E-2</v>
      </c>
      <c r="C2" s="2">
        <v>1</v>
      </c>
      <c r="F2" s="3">
        <f>IF(H2&gt;F$133,B2,0)</f>
        <v>0</v>
      </c>
      <c r="G2" s="1">
        <v>38471</v>
      </c>
      <c r="H2" s="3">
        <f>C2/MIN(C$2:C2)-1</f>
        <v>0</v>
      </c>
      <c r="I2" s="3">
        <f>J3/J2-1</f>
        <v>1.4956730616300096E-2</v>
      </c>
      <c r="J2" s="4">
        <v>1</v>
      </c>
      <c r="K2" s="2">
        <f>J2*M2</f>
        <v>1</v>
      </c>
      <c r="L2" s="2">
        <f>J2-K2</f>
        <v>0</v>
      </c>
      <c r="M2" s="2">
        <v>1</v>
      </c>
      <c r="N2" s="3">
        <f>H$139/12</f>
        <v>2.5000000000000001E-3</v>
      </c>
      <c r="P2" s="3">
        <f>(J2-MAX(J$2:J2))/MAX(J$2:J2)</f>
        <v>0</v>
      </c>
    </row>
    <row r="3" spans="1:21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9"/>
      <c r="F3" s="3">
        <f t="shared" ref="F3:F66" si="0">IF(H3&gt;F$133,B3,0)</f>
        <v>0</v>
      </c>
      <c r="G3" s="6">
        <v>38503</v>
      </c>
      <c r="H3" s="9">
        <f>C3/MIN(C$2:C3)-1</f>
        <v>1.4956730616300096E-2</v>
      </c>
      <c r="I3" s="9">
        <f t="shared" ref="I3:I66" si="1">J4/J3-1</f>
        <v>-4.117061941990019E-3</v>
      </c>
      <c r="J3" s="57">
        <f>K2*(1+B2)+L2</f>
        <v>1.0149567306163001</v>
      </c>
      <c r="K3" s="2">
        <f t="shared" ref="K3:K25" si="2">J3*M3</f>
        <v>1.0149567306163001</v>
      </c>
      <c r="L3" s="2">
        <f t="shared" ref="L3:L25" si="3">J3-K3</f>
        <v>0</v>
      </c>
      <c r="M3" s="7">
        <f>IF(H3&gt;H$138,I$138,IF(H3&gt;H$141,IF(P3&lt;-10%,1,0.5),1))</f>
        <v>1</v>
      </c>
      <c r="N3" s="3">
        <f t="shared" ref="N3:N22" si="4">H$139/12</f>
        <v>2.5000000000000001E-3</v>
      </c>
      <c r="O3" s="9"/>
      <c r="P3" s="3">
        <f>(J3-MAX(J$2:J3))/MAX(J$2:J3)</f>
        <v>0</v>
      </c>
      <c r="Q3" s="9"/>
      <c r="S3" s="11"/>
      <c r="T3" s="11"/>
      <c r="U3" s="81"/>
    </row>
    <row r="4" spans="1:21" s="8" customFormat="1">
      <c r="A4" s="1">
        <v>38533</v>
      </c>
      <c r="B4" s="3">
        <v>-5.1818995354600002E-2</v>
      </c>
      <c r="C4" s="7">
        <f t="shared" ref="C4:C67" si="5">C3*(1+B3)</f>
        <v>1.0107780908879131</v>
      </c>
      <c r="D4" s="9"/>
      <c r="E4" s="9"/>
      <c r="F4" s="3">
        <f t="shared" si="0"/>
        <v>0</v>
      </c>
      <c r="G4" s="6">
        <v>38533</v>
      </c>
      <c r="H4" s="9">
        <f>C4/MIN(C$2:C4)-1</f>
        <v>1.077809088791315E-2</v>
      </c>
      <c r="I4" s="9">
        <f t="shared" si="1"/>
        <v>-5.1818995354599995E-2</v>
      </c>
      <c r="J4" s="57">
        <f t="shared" ref="J4:J26" si="6">K3*(1+B3)+L3</f>
        <v>1.0107780908879131</v>
      </c>
      <c r="K4" s="2">
        <f t="shared" si="2"/>
        <v>1.0107780908879131</v>
      </c>
      <c r="L4" s="2">
        <f t="shared" si="3"/>
        <v>0</v>
      </c>
      <c r="M4" s="7">
        <f t="shared" ref="M4:M5" si="7">IF(H4&gt;H$138,I$138,IF(H4&gt;H$141,IF(P4&lt;-10%,1,0.5),1))</f>
        <v>1</v>
      </c>
      <c r="N4" s="3">
        <f t="shared" si="4"/>
        <v>2.5000000000000001E-3</v>
      </c>
      <c r="O4" s="9"/>
      <c r="P4" s="3">
        <f>(J4-MAX(J$2:J4))/MAX(J$2:J4)</f>
        <v>-4.1170619419899808E-3</v>
      </c>
      <c r="Q4" s="9"/>
      <c r="S4" s="11"/>
      <c r="T4" s="11"/>
      <c r="U4" s="81"/>
    </row>
    <row r="5" spans="1:21">
      <c r="A5" s="1">
        <v>38562</v>
      </c>
      <c r="B5" s="3">
        <v>0.27890264171099999</v>
      </c>
      <c r="C5" s="2">
        <f t="shared" si="5"/>
        <v>0.95840058569166098</v>
      </c>
      <c r="F5" s="3">
        <f t="shared" si="0"/>
        <v>0</v>
      </c>
      <c r="G5" s="1">
        <v>38562</v>
      </c>
      <c r="H5" s="3">
        <f>C5/MIN(C$2:C5)-1</f>
        <v>0</v>
      </c>
      <c r="I5" s="3">
        <f t="shared" si="1"/>
        <v>0.27890264171099988</v>
      </c>
      <c r="J5" s="57">
        <f t="shared" si="6"/>
        <v>0.95840058569166098</v>
      </c>
      <c r="K5" s="2">
        <f t="shared" si="2"/>
        <v>0.95840058569166098</v>
      </c>
      <c r="L5" s="2">
        <f t="shared" si="3"/>
        <v>0</v>
      </c>
      <c r="M5" s="7">
        <f t="shared" si="7"/>
        <v>1</v>
      </c>
      <c r="N5" s="3">
        <f t="shared" si="4"/>
        <v>2.5000000000000001E-3</v>
      </c>
      <c r="P5" s="3">
        <f>(J5-MAX(J$2:J5))/MAX(J$2:J5)</f>
        <v>-5.5722715282943348E-2</v>
      </c>
    </row>
    <row r="6" spans="1:21">
      <c r="A6" s="1">
        <v>38595</v>
      </c>
      <c r="B6" s="3">
        <v>2.8835169525900001E-2</v>
      </c>
      <c r="C6" s="2">
        <f t="shared" si="5"/>
        <v>1.2257010408584348</v>
      </c>
      <c r="F6" s="3">
        <f t="shared" si="0"/>
        <v>0</v>
      </c>
      <c r="G6" s="1">
        <v>38595</v>
      </c>
      <c r="H6" s="3">
        <f>C6/MIN(C$2:C6)-1</f>
        <v>0.27890264171099988</v>
      </c>
      <c r="I6" s="3">
        <f t="shared" si="1"/>
        <v>2.8835169525899929E-2</v>
      </c>
      <c r="J6" s="57">
        <f t="shared" si="6"/>
        <v>1.2257010408584348</v>
      </c>
      <c r="K6" s="2">
        <f t="shared" si="2"/>
        <v>1.2257010408584348</v>
      </c>
      <c r="L6" s="2">
        <f t="shared" si="3"/>
        <v>0</v>
      </c>
      <c r="M6" s="7">
        <f>IF(H6&gt;H$138,I$138,IF(AND(H6&gt;H$141,MAX(C3:C5)/C6&gt;1),IF(P6&lt;H$142,1,0),1))</f>
        <v>1</v>
      </c>
      <c r="N6" s="3">
        <f t="shared" si="4"/>
        <v>2.5000000000000001E-3</v>
      </c>
      <c r="P6" s="3">
        <f>(J6-MAX(J$2:J6))/MAX(J$2:J6)</f>
        <v>0</v>
      </c>
    </row>
    <row r="7" spans="1:21" s="8" customFormat="1">
      <c r="A7" s="1">
        <v>38625</v>
      </c>
      <c r="B7" s="3">
        <v>-5.3363323439599999E-2</v>
      </c>
      <c r="C7" s="7">
        <f t="shared" si="5"/>
        <v>1.2610443381596597</v>
      </c>
      <c r="D7" s="9"/>
      <c r="E7" s="9"/>
      <c r="F7" s="3">
        <f t="shared" si="0"/>
        <v>0</v>
      </c>
      <c r="G7" s="6">
        <v>38625</v>
      </c>
      <c r="H7" s="9">
        <f>C7/MIN(C$2:C7)-1</f>
        <v>0.3157800161918578</v>
      </c>
      <c r="I7" s="9">
        <f t="shared" si="1"/>
        <v>-5.336332343959993E-2</v>
      </c>
      <c r="J7" s="57">
        <f t="shared" si="6"/>
        <v>1.2610443381596597</v>
      </c>
      <c r="K7" s="2">
        <f t="shared" si="2"/>
        <v>1.2610443381596597</v>
      </c>
      <c r="L7" s="2">
        <f t="shared" si="3"/>
        <v>0</v>
      </c>
      <c r="M7" s="7">
        <f t="shared" ref="M7:M70" si="8">IF(H7&gt;H$138,I$138,IF(AND(H7&gt;H$141,MAX(C4:C6)/C7&gt;1),IF(P7&lt;H$142,1,0),1))</f>
        <v>1</v>
      </c>
      <c r="N7" s="3">
        <f t="shared" si="4"/>
        <v>2.5000000000000001E-3</v>
      </c>
      <c r="O7" s="9"/>
      <c r="P7" s="3">
        <f>(J7-MAX(J$2:J7))/MAX(J$2:J7)</f>
        <v>0</v>
      </c>
      <c r="Q7" s="9"/>
      <c r="S7" s="11"/>
      <c r="T7" s="11"/>
      <c r="U7" s="81"/>
    </row>
    <row r="8" spans="1:21">
      <c r="A8" s="1">
        <v>38656</v>
      </c>
      <c r="B8" s="3">
        <v>5.4737762815900003E-2</v>
      </c>
      <c r="C8" s="2">
        <f t="shared" si="5"/>
        <v>1.1937508212707695</v>
      </c>
      <c r="F8" s="3">
        <f t="shared" si="0"/>
        <v>0</v>
      </c>
      <c r="G8" s="1">
        <v>38656</v>
      </c>
      <c r="H8" s="3">
        <f>C8/MIN(C$2:C8)-1</f>
        <v>0.24556562161244955</v>
      </c>
      <c r="I8" s="3">
        <f t="shared" si="1"/>
        <v>5.4737762815900037E-2</v>
      </c>
      <c r="J8" s="57">
        <f t="shared" si="6"/>
        <v>1.1937508212707695</v>
      </c>
      <c r="K8" s="2">
        <f t="shared" si="2"/>
        <v>1.1937508212707695</v>
      </c>
      <c r="L8" s="2">
        <f t="shared" si="3"/>
        <v>0</v>
      </c>
      <c r="M8" s="7">
        <f t="shared" si="8"/>
        <v>1</v>
      </c>
      <c r="N8" s="3">
        <f t="shared" si="4"/>
        <v>2.5000000000000001E-3</v>
      </c>
      <c r="P8" s="3">
        <f>(J8-MAX(J$2:J8))/MAX(J$2:J8)</f>
        <v>-5.3363323439599958E-2</v>
      </c>
    </row>
    <row r="9" spans="1:21">
      <c r="A9" s="1">
        <v>38686</v>
      </c>
      <c r="B9" s="3">
        <v>1.77358278128E-2</v>
      </c>
      <c r="C9" s="2">
        <f t="shared" si="5"/>
        <v>1.2590940705867748</v>
      </c>
      <c r="F9" s="3">
        <f t="shared" si="0"/>
        <v>0</v>
      </c>
      <c r="G9" s="1">
        <v>38686</v>
      </c>
      <c r="H9" s="3">
        <f>C9/MIN(C$2:C9)-1</f>
        <v>0.31374509717991095</v>
      </c>
      <c r="I9" s="3">
        <f t="shared" si="1"/>
        <v>1.773582781279992E-2</v>
      </c>
      <c r="J9" s="57">
        <f t="shared" si="6"/>
        <v>1.2590940705867748</v>
      </c>
      <c r="K9" s="2">
        <f t="shared" si="2"/>
        <v>1.2590940705867748</v>
      </c>
      <c r="L9" s="2">
        <f t="shared" si="3"/>
        <v>0</v>
      </c>
      <c r="M9" s="7">
        <f t="shared" si="8"/>
        <v>1</v>
      </c>
      <c r="N9" s="3">
        <f t="shared" si="4"/>
        <v>2.5000000000000001E-3</v>
      </c>
      <c r="P9" s="3">
        <f>(J9-MAX(J$2:J9))/MAX(J$2:J9)</f>
        <v>-1.5465495652048475E-3</v>
      </c>
    </row>
    <row r="10" spans="1:21">
      <c r="A10" s="1">
        <v>38716</v>
      </c>
      <c r="B10" s="3">
        <v>3.0376645450100001E-3</v>
      </c>
      <c r="C10" s="2">
        <f t="shared" si="5"/>
        <v>1.2814251462228192</v>
      </c>
      <c r="D10" s="3">
        <f>C10/C2-1</f>
        <v>0.28142514622281922</v>
      </c>
      <c r="F10" s="3">
        <f t="shared" si="0"/>
        <v>0</v>
      </c>
      <c r="G10" s="1">
        <v>38716</v>
      </c>
      <c r="H10" s="3">
        <f>C10/MIN(C$2:C10)-1</f>
        <v>0.33704545401340402</v>
      </c>
      <c r="I10" s="3">
        <f t="shared" si="1"/>
        <v>3.0376645450100881E-3</v>
      </c>
      <c r="J10" s="57">
        <f t="shared" si="6"/>
        <v>1.2814251462228192</v>
      </c>
      <c r="K10" s="2">
        <f t="shared" si="2"/>
        <v>1.2814251462228192</v>
      </c>
      <c r="L10" s="2">
        <f t="shared" si="3"/>
        <v>0</v>
      </c>
      <c r="M10" s="7">
        <f t="shared" si="8"/>
        <v>1</v>
      </c>
      <c r="N10" s="3">
        <f t="shared" si="4"/>
        <v>2.5000000000000001E-3</v>
      </c>
      <c r="O10" s="3">
        <f>J10/J2-1</f>
        <v>0.28142514622281922</v>
      </c>
      <c r="P10" s="3">
        <f>(J10-MAX(J$2:J10))/MAX(J$2:J10)</f>
        <v>0</v>
      </c>
    </row>
    <row r="11" spans="1:21">
      <c r="A11" s="1">
        <v>38742</v>
      </c>
      <c r="B11" s="3">
        <v>6.9269421918700003E-2</v>
      </c>
      <c r="C11" s="2">
        <f t="shared" si="5"/>
        <v>1.2853176859565847</v>
      </c>
      <c r="F11" s="3">
        <f t="shared" si="0"/>
        <v>0</v>
      </c>
      <c r="G11" s="1">
        <v>38742</v>
      </c>
      <c r="H11" s="3">
        <f>C11/MIN(C$2:C11)-1</f>
        <v>0.34110694958412746</v>
      </c>
      <c r="I11" s="3">
        <f t="shared" si="1"/>
        <v>6.9269421918700003E-2</v>
      </c>
      <c r="J11" s="57">
        <f t="shared" si="6"/>
        <v>1.2853176859565847</v>
      </c>
      <c r="K11" s="2">
        <f t="shared" si="2"/>
        <v>1.2853176859565847</v>
      </c>
      <c r="L11" s="2">
        <f t="shared" si="3"/>
        <v>0</v>
      </c>
      <c r="M11" s="7">
        <f t="shared" si="8"/>
        <v>1</v>
      </c>
      <c r="N11" s="3">
        <f t="shared" si="4"/>
        <v>2.5000000000000001E-3</v>
      </c>
      <c r="P11" s="3">
        <f>(J11-MAX(J$2:J11))/MAX(J$2:J11)</f>
        <v>0</v>
      </c>
    </row>
    <row r="12" spans="1:21" s="8" customFormat="1">
      <c r="A12" s="1">
        <v>38776</v>
      </c>
      <c r="B12" s="3">
        <v>-5.6235437941099999E-3</v>
      </c>
      <c r="C12" s="7">
        <f t="shared" si="5"/>
        <v>1.3743508990446784</v>
      </c>
      <c r="D12" s="9"/>
      <c r="E12" s="9"/>
      <c r="F12" s="3">
        <f t="shared" si="0"/>
        <v>0</v>
      </c>
      <c r="G12" s="6">
        <v>38776</v>
      </c>
      <c r="H12" s="9">
        <f>C12/MIN(C$2:C12)-1</f>
        <v>0.43400465271297106</v>
      </c>
      <c r="I12" s="9">
        <f t="shared" si="1"/>
        <v>-5.6235437941100086E-3</v>
      </c>
      <c r="J12" s="57">
        <f t="shared" si="6"/>
        <v>1.3743508990446784</v>
      </c>
      <c r="K12" s="2">
        <f t="shared" si="2"/>
        <v>1.3743508990446784</v>
      </c>
      <c r="L12" s="2">
        <f t="shared" si="3"/>
        <v>0</v>
      </c>
      <c r="M12" s="7">
        <f t="shared" si="8"/>
        <v>1</v>
      </c>
      <c r="N12" s="3">
        <f t="shared" si="4"/>
        <v>2.5000000000000001E-3</v>
      </c>
      <c r="O12" s="9"/>
      <c r="P12" s="3">
        <f>(J12-MAX(J$2:J12))/MAX(J$2:J12)</f>
        <v>0</v>
      </c>
      <c r="Q12" s="9"/>
      <c r="S12" s="11"/>
      <c r="T12" s="11"/>
      <c r="U12" s="81"/>
    </row>
    <row r="13" spans="1:21" s="8" customFormat="1">
      <c r="A13" s="1">
        <v>38807</v>
      </c>
      <c r="B13" s="3">
        <v>-6.6460935971900002E-3</v>
      </c>
      <c r="C13" s="7">
        <f t="shared" si="5"/>
        <v>1.3666221765754263</v>
      </c>
      <c r="D13" s="9"/>
      <c r="E13" s="9"/>
      <c r="F13" s="3">
        <f t="shared" si="0"/>
        <v>0</v>
      </c>
      <c r="G13" s="6">
        <v>38807</v>
      </c>
      <c r="H13" s="9">
        <f>C13/MIN(C$2:C13)-1</f>
        <v>0.42594046474748226</v>
      </c>
      <c r="I13" s="9">
        <f t="shared" si="1"/>
        <v>-6.6460935971900392E-3</v>
      </c>
      <c r="J13" s="57">
        <f t="shared" si="6"/>
        <v>1.3666221765754263</v>
      </c>
      <c r="K13" s="2">
        <f t="shared" si="2"/>
        <v>1.3666221765754263</v>
      </c>
      <c r="L13" s="2">
        <f t="shared" si="3"/>
        <v>0</v>
      </c>
      <c r="M13" s="7">
        <f t="shared" si="8"/>
        <v>1</v>
      </c>
      <c r="N13" s="3">
        <f t="shared" si="4"/>
        <v>2.5000000000000001E-3</v>
      </c>
      <c r="O13" s="9"/>
      <c r="P13" s="3">
        <f>(J13-MAX(J$2:J13))/MAX(J$2:J13)</f>
        <v>-5.6235437941099696E-3</v>
      </c>
      <c r="Q13" s="9"/>
      <c r="S13" s="11"/>
      <c r="T13" s="11"/>
      <c r="U13" s="81"/>
    </row>
    <row r="14" spans="1:21" s="11" customFormat="1">
      <c r="A14" s="1">
        <v>38835</v>
      </c>
      <c r="B14" s="3">
        <v>0.40410114118500001</v>
      </c>
      <c r="C14" s="10">
        <f t="shared" si="5"/>
        <v>1.3575394776779104</v>
      </c>
      <c r="D14" s="16"/>
      <c r="E14" s="16"/>
      <c r="F14" s="3">
        <f t="shared" si="0"/>
        <v>0</v>
      </c>
      <c r="G14" s="15">
        <v>38835</v>
      </c>
      <c r="H14" s="3">
        <f>C14/MIN(C$2:C14)-1</f>
        <v>0.41646353095474975</v>
      </c>
      <c r="I14" s="3">
        <f t="shared" si="1"/>
        <v>0.40410114118499996</v>
      </c>
      <c r="J14" s="57">
        <f t="shared" si="6"/>
        <v>1.3575394776779104</v>
      </c>
      <c r="K14" s="2">
        <f t="shared" si="2"/>
        <v>1.3575394776779104</v>
      </c>
      <c r="L14" s="2">
        <f t="shared" si="3"/>
        <v>0</v>
      </c>
      <c r="M14" s="7">
        <f t="shared" si="8"/>
        <v>1</v>
      </c>
      <c r="N14" s="3">
        <f t="shared" si="4"/>
        <v>2.5000000000000001E-3</v>
      </c>
      <c r="O14" s="16"/>
      <c r="P14" s="3">
        <f>(J14-MAX(J$2:J14))/MAX(J$2:J14)</f>
        <v>-1.2232262792896485E-2</v>
      </c>
      <c r="Q14" s="16"/>
      <c r="U14" s="81"/>
    </row>
    <row r="15" spans="1:21">
      <c r="A15" s="1">
        <v>38868</v>
      </c>
      <c r="B15" s="3">
        <v>5.3759690168099998E-2</v>
      </c>
      <c r="C15" s="2">
        <f t="shared" si="5"/>
        <v>1.9061227298112426</v>
      </c>
      <c r="F15" s="3">
        <f t="shared" si="0"/>
        <v>0</v>
      </c>
      <c r="G15" s="1">
        <v>38868</v>
      </c>
      <c r="H15" s="3">
        <f>C15/MIN(C$2:C15)-1</f>
        <v>0.98885806026049861</v>
      </c>
      <c r="I15" s="3">
        <f t="shared" si="1"/>
        <v>5.3759690168099894E-2</v>
      </c>
      <c r="J15" s="57">
        <f t="shared" si="6"/>
        <v>1.9061227298112426</v>
      </c>
      <c r="K15" s="2">
        <f t="shared" si="2"/>
        <v>1.9061227298112426</v>
      </c>
      <c r="L15" s="2">
        <f t="shared" si="3"/>
        <v>0</v>
      </c>
      <c r="M15" s="7">
        <f t="shared" si="8"/>
        <v>1</v>
      </c>
      <c r="N15" s="3">
        <f t="shared" si="4"/>
        <v>2.5000000000000001E-3</v>
      </c>
      <c r="P15" s="3">
        <f>(J15-MAX(J$2:J15))/MAX(J$2:J15)</f>
        <v>0</v>
      </c>
    </row>
    <row r="16" spans="1:21" s="8" customFormat="1">
      <c r="A16" s="1">
        <v>38898</v>
      </c>
      <c r="B16" s="3">
        <v>-3.3901658466200003E-2</v>
      </c>
      <c r="C16" s="7">
        <f t="shared" si="5"/>
        <v>2.0085952971882679</v>
      </c>
      <c r="D16" s="9"/>
      <c r="E16" s="9"/>
      <c r="F16" s="3">
        <f t="shared" si="0"/>
        <v>0</v>
      </c>
      <c r="G16" s="6">
        <v>38898</v>
      </c>
      <c r="H16" s="9">
        <f>C16/MIN(C$2:C16)-1</f>
        <v>1.0957784533684314</v>
      </c>
      <c r="I16" s="9">
        <f t="shared" si="1"/>
        <v>-3.3901658466199969E-2</v>
      </c>
      <c r="J16" s="57">
        <f t="shared" si="6"/>
        <v>2.0085952971882679</v>
      </c>
      <c r="K16" s="2">
        <f t="shared" si="2"/>
        <v>2.0085952971882679</v>
      </c>
      <c r="L16" s="2">
        <f t="shared" si="3"/>
        <v>0</v>
      </c>
      <c r="M16" s="7">
        <f t="shared" si="8"/>
        <v>1</v>
      </c>
      <c r="N16" s="3">
        <f t="shared" si="4"/>
        <v>2.5000000000000001E-3</v>
      </c>
      <c r="O16" s="9"/>
      <c r="P16" s="3">
        <f>(J16-MAX(J$2:J16))/MAX(J$2:J16)</f>
        <v>0</v>
      </c>
      <c r="Q16" s="9"/>
      <c r="S16" s="11"/>
      <c r="T16" s="11"/>
      <c r="U16" s="81"/>
    </row>
    <row r="17" spans="1:21">
      <c r="A17" s="1">
        <v>38929</v>
      </c>
      <c r="B17" s="3">
        <v>5.1648856041200002E-2</v>
      </c>
      <c r="C17" s="2">
        <f t="shared" si="5"/>
        <v>1.9405005854261759</v>
      </c>
      <c r="F17" s="3">
        <f t="shared" si="0"/>
        <v>0</v>
      </c>
      <c r="G17" s="1">
        <v>38929</v>
      </c>
      <c r="H17" s="3">
        <f>C17/MIN(C$2:C17)-1</f>
        <v>1.0247280880215142</v>
      </c>
      <c r="I17" s="3">
        <f t="shared" si="1"/>
        <v>5.1648856041200064E-2</v>
      </c>
      <c r="J17" s="57">
        <f t="shared" si="6"/>
        <v>1.9405005854261759</v>
      </c>
      <c r="K17" s="2">
        <f t="shared" si="2"/>
        <v>1.9405005854261759</v>
      </c>
      <c r="L17" s="2">
        <f t="shared" si="3"/>
        <v>0</v>
      </c>
      <c r="M17" s="7">
        <f t="shared" si="8"/>
        <v>1</v>
      </c>
      <c r="N17" s="3">
        <f t="shared" si="4"/>
        <v>2.5000000000000001E-3</v>
      </c>
      <c r="P17" s="3">
        <f>(J17-MAX(J$2:J17))/MAX(J$2:J17)</f>
        <v>-3.3901658466199941E-2</v>
      </c>
    </row>
    <row r="18" spans="1:21">
      <c r="A18" s="1">
        <v>38960</v>
      </c>
      <c r="B18" s="3">
        <v>0.19412048786399999</v>
      </c>
      <c r="C18" s="2">
        <f t="shared" si="5"/>
        <v>2.0407252208107169</v>
      </c>
      <c r="F18" s="3">
        <f t="shared" si="0"/>
        <v>0</v>
      </c>
      <c r="G18" s="1">
        <v>38960</v>
      </c>
      <c r="H18" s="3">
        <f>C18/MIN(C$2:C18)-1</f>
        <v>1.1293029775623116</v>
      </c>
      <c r="I18" s="3">
        <f t="shared" si="1"/>
        <v>0.19412048786399994</v>
      </c>
      <c r="J18" s="57">
        <f t="shared" si="6"/>
        <v>2.0407252208107169</v>
      </c>
      <c r="K18" s="2">
        <f t="shared" si="2"/>
        <v>2.0407252208107169</v>
      </c>
      <c r="L18" s="2">
        <f t="shared" si="3"/>
        <v>0</v>
      </c>
      <c r="M18" s="7">
        <f t="shared" si="8"/>
        <v>1</v>
      </c>
      <c r="N18" s="3">
        <f t="shared" si="4"/>
        <v>2.5000000000000001E-3</v>
      </c>
      <c r="P18" s="3">
        <f>(J18-MAX(J$2:J18))/MAX(J$2:J18)</f>
        <v>0</v>
      </c>
    </row>
    <row r="19" spans="1:21" s="8" customFormat="1">
      <c r="A19" s="1">
        <v>38989</v>
      </c>
      <c r="B19" s="3">
        <v>-4.6137316566899997E-2</v>
      </c>
      <c r="C19" s="7">
        <f t="shared" si="5"/>
        <v>2.4368717962708621</v>
      </c>
      <c r="D19" s="9"/>
      <c r="E19" s="9"/>
      <c r="F19" s="3">
        <f t="shared" si="0"/>
        <v>0</v>
      </c>
      <c r="G19" s="6">
        <v>38989</v>
      </c>
      <c r="H19" s="9">
        <f>C19/MIN(C$2:C19)-1</f>
        <v>1.5426443103769749</v>
      </c>
      <c r="I19" s="9">
        <f t="shared" si="1"/>
        <v>-4.6137316566900122E-2</v>
      </c>
      <c r="J19" s="57">
        <f t="shared" si="6"/>
        <v>2.4368717962708621</v>
      </c>
      <c r="K19" s="2">
        <f t="shared" si="2"/>
        <v>2.4368717962708621</v>
      </c>
      <c r="L19" s="2">
        <f t="shared" si="3"/>
        <v>0</v>
      </c>
      <c r="M19" s="7">
        <f t="shared" si="8"/>
        <v>1</v>
      </c>
      <c r="N19" s="3">
        <f t="shared" si="4"/>
        <v>2.5000000000000001E-3</v>
      </c>
      <c r="O19" s="9"/>
      <c r="P19" s="3">
        <f>(J19-MAX(J$2:J19))/MAX(J$2:J19)</f>
        <v>0</v>
      </c>
      <c r="Q19" s="9"/>
      <c r="S19" s="11"/>
      <c r="T19" s="11"/>
      <c r="U19" s="81"/>
    </row>
    <row r="20" spans="1:21" s="8" customFormat="1">
      <c r="A20" s="1">
        <v>39021</v>
      </c>
      <c r="B20" s="3">
        <v>-2.1285278421499999E-2</v>
      </c>
      <c r="C20" s="7">
        <f t="shared" si="5"/>
        <v>2.3244410707733629</v>
      </c>
      <c r="D20" s="9"/>
      <c r="E20" s="9"/>
      <c r="F20" s="3">
        <f t="shared" si="0"/>
        <v>0</v>
      </c>
      <c r="G20" s="6">
        <v>39021</v>
      </c>
      <c r="H20" s="9">
        <f>C20/MIN(C$2:C20)-1</f>
        <v>1.4253335249120851</v>
      </c>
      <c r="I20" s="9">
        <f t="shared" si="1"/>
        <v>-2.1285278421499965E-2</v>
      </c>
      <c r="J20" s="57">
        <f t="shared" si="6"/>
        <v>2.3244410707733629</v>
      </c>
      <c r="K20" s="2">
        <f t="shared" si="2"/>
        <v>2.3244410707733629</v>
      </c>
      <c r="L20" s="2">
        <f t="shared" si="3"/>
        <v>0</v>
      </c>
      <c r="M20" s="7">
        <f t="shared" si="8"/>
        <v>1</v>
      </c>
      <c r="N20" s="3">
        <f t="shared" si="4"/>
        <v>2.5000000000000001E-3</v>
      </c>
      <c r="O20" s="9"/>
      <c r="P20" s="3">
        <f>(J20-MAX(J$2:J20))/MAX(J$2:J20)</f>
        <v>-4.6137316566900087E-2</v>
      </c>
      <c r="Q20" s="9"/>
      <c r="S20" s="11"/>
      <c r="T20" s="11"/>
      <c r="U20" s="81"/>
    </row>
    <row r="21" spans="1:21" s="8" customFormat="1">
      <c r="A21" s="1">
        <v>39051</v>
      </c>
      <c r="B21" s="3">
        <v>-3.5638072126399998E-3</v>
      </c>
      <c r="C21" s="7">
        <f t="shared" si="5"/>
        <v>2.2749646954075824</v>
      </c>
      <c r="D21" s="9"/>
      <c r="E21" s="9"/>
      <c r="F21" s="3">
        <f t="shared" si="0"/>
        <v>0</v>
      </c>
      <c r="G21" s="6">
        <v>39051</v>
      </c>
      <c r="H21" s="9">
        <f>C21/MIN(C$2:C21)-1</f>
        <v>1.3737096255693335</v>
      </c>
      <c r="I21" s="9">
        <f t="shared" si="1"/>
        <v>-3.5638072126400466E-3</v>
      </c>
      <c r="J21" s="57">
        <f t="shared" si="6"/>
        <v>2.2749646954075824</v>
      </c>
      <c r="K21" s="2">
        <f t="shared" si="2"/>
        <v>2.2749646954075824</v>
      </c>
      <c r="L21" s="2">
        <f t="shared" si="3"/>
        <v>0</v>
      </c>
      <c r="M21" s="7">
        <f t="shared" si="8"/>
        <v>1</v>
      </c>
      <c r="N21" s="3">
        <f t="shared" si="4"/>
        <v>2.5000000000000001E-3</v>
      </c>
      <c r="O21" s="9"/>
      <c r="P21" s="3">
        <f>(J21-MAX(J$2:J21))/MAX(J$2:J21)</f>
        <v>-6.6440549359652698E-2</v>
      </c>
      <c r="Q21" s="9"/>
      <c r="S21" s="11"/>
      <c r="T21" s="11"/>
      <c r="U21" s="81"/>
    </row>
    <row r="22" spans="1:21">
      <c r="A22" s="1">
        <v>39080</v>
      </c>
      <c r="B22" s="3">
        <v>0.33228665547800001</v>
      </c>
      <c r="C22" s="2">
        <f t="shared" si="5"/>
        <v>2.2668571598175875</v>
      </c>
      <c r="D22" s="3">
        <f>C22/C10-1</f>
        <v>0.76901254552360521</v>
      </c>
      <c r="F22" s="3">
        <f t="shared" si="0"/>
        <v>0</v>
      </c>
      <c r="G22" s="1">
        <v>39080</v>
      </c>
      <c r="H22" s="3">
        <f>C22/MIN(C$2:C22)-1</f>
        <v>1.3652501820850165</v>
      </c>
      <c r="I22" s="3">
        <f t="shared" si="1"/>
        <v>0.33228665547799996</v>
      </c>
      <c r="J22" s="57">
        <f t="shared" si="6"/>
        <v>2.2668571598175875</v>
      </c>
      <c r="K22" s="2">
        <f t="shared" si="2"/>
        <v>2.2668571598175875</v>
      </c>
      <c r="L22" s="2">
        <f t="shared" si="3"/>
        <v>0</v>
      </c>
      <c r="M22" s="7">
        <f t="shared" si="8"/>
        <v>1</v>
      </c>
      <c r="N22" s="3">
        <f t="shared" si="4"/>
        <v>2.5000000000000001E-3</v>
      </c>
      <c r="O22" s="3">
        <f>J22/J10-1</f>
        <v>0.76901254552360521</v>
      </c>
      <c r="P22" s="3">
        <f>(J22-MAX(J$2:J22))/MAX(J$2:J22)</f>
        <v>-6.9767575263272999E-2</v>
      </c>
    </row>
    <row r="23" spans="1:21" s="5" customFormat="1">
      <c r="A23" s="1">
        <v>39113</v>
      </c>
      <c r="B23" s="3">
        <v>0.27553714030900001</v>
      </c>
      <c r="C23" s="2">
        <f t="shared" si="5"/>
        <v>3.0201035438997317</v>
      </c>
      <c r="D23" s="3"/>
      <c r="E23" s="3"/>
      <c r="F23" s="3">
        <f t="shared" si="0"/>
        <v>0</v>
      </c>
      <c r="G23" s="1">
        <v>39113</v>
      </c>
      <c r="H23" s="3">
        <f>C23/MIN(C$2:C23)-1</f>
        <v>2.151191254458777</v>
      </c>
      <c r="I23" s="3">
        <f t="shared" si="1"/>
        <v>0.27553714030899989</v>
      </c>
      <c r="J23" s="57">
        <f t="shared" si="6"/>
        <v>3.0201035438997317</v>
      </c>
      <c r="K23" s="2">
        <f t="shared" si="2"/>
        <v>3.0201035438997317</v>
      </c>
      <c r="L23" s="2">
        <f t="shared" si="3"/>
        <v>0</v>
      </c>
      <c r="M23" s="7">
        <f t="shared" si="8"/>
        <v>1</v>
      </c>
      <c r="N23" s="3">
        <f>IF(H23&gt;$H$140,U23*(-1),$H$139/12)</f>
        <v>2.5000000000000001E-3</v>
      </c>
      <c r="O23" s="3"/>
      <c r="P23" s="3">
        <f>(J23-MAX(J$2:J23))/MAX(J$2:J23)</f>
        <v>0</v>
      </c>
      <c r="Q23" s="3"/>
      <c r="S23" s="20" t="s">
        <v>2</v>
      </c>
      <c r="T23" s="21">
        <v>2142.8910000000001</v>
      </c>
      <c r="U23" s="81">
        <f>T24/T23-1</f>
        <v>0.17296353384283192</v>
      </c>
    </row>
    <row r="24" spans="1:21">
      <c r="A24" s="1">
        <v>39141</v>
      </c>
      <c r="B24" s="3">
        <v>0.29041243726799998</v>
      </c>
      <c r="C24" s="2">
        <f t="shared" si="5"/>
        <v>3.8522542378229399</v>
      </c>
      <c r="F24" s="3">
        <f t="shared" si="0"/>
        <v>0</v>
      </c>
      <c r="G24" s="1">
        <v>39141</v>
      </c>
      <c r="H24" s="3">
        <f>C24/MIN(C$2:C24)-1</f>
        <v>3.0194614812790785</v>
      </c>
      <c r="I24" s="3">
        <f t="shared" si="1"/>
        <v>0.29041243726799992</v>
      </c>
      <c r="J24" s="57">
        <f t="shared" si="6"/>
        <v>3.8522542378229399</v>
      </c>
      <c r="K24" s="2">
        <f t="shared" si="2"/>
        <v>3.8522542378229399</v>
      </c>
      <c r="L24" s="2">
        <f t="shared" si="3"/>
        <v>0</v>
      </c>
      <c r="M24" s="7">
        <f t="shared" si="8"/>
        <v>1</v>
      </c>
      <c r="N24" s="3">
        <f t="shared" ref="N24:N87" si="9">IF(H24&gt;$H$140,U24*(-1),$H$139/12)</f>
        <v>2.5000000000000001E-3</v>
      </c>
      <c r="P24" s="3">
        <f>(J24-MAX(J$2:J24))/MAX(J$2:J24)</f>
        <v>0</v>
      </c>
      <c r="S24" s="20" t="s">
        <v>3</v>
      </c>
      <c r="T24" s="21">
        <v>2513.5329999999999</v>
      </c>
      <c r="U24" s="81">
        <f t="shared" ref="U24:U87" si="10">T25/T24-1</f>
        <v>0.16412396415722408</v>
      </c>
    </row>
    <row r="25" spans="1:21">
      <c r="A25" s="1">
        <v>39171</v>
      </c>
      <c r="B25" s="3">
        <v>0.31626561577000001</v>
      </c>
      <c r="C25" s="2">
        <f t="shared" si="5"/>
        <v>4.9709967800050814</v>
      </c>
      <c r="F25" s="3">
        <f t="shared" si="0"/>
        <v>0</v>
      </c>
      <c r="G25" s="1">
        <v>39171</v>
      </c>
      <c r="H25" s="3">
        <f>C25/MIN(C$2:C25)-1</f>
        <v>4.1867630865621805</v>
      </c>
      <c r="I25" s="3">
        <f t="shared" si="1"/>
        <v>0.3162656157699999</v>
      </c>
      <c r="J25" s="57">
        <f t="shared" si="6"/>
        <v>4.9709967800050814</v>
      </c>
      <c r="K25" s="2">
        <f t="shared" si="2"/>
        <v>4.9709967800050814</v>
      </c>
      <c r="L25" s="2">
        <f t="shared" si="3"/>
        <v>0</v>
      </c>
      <c r="M25" s="7">
        <f t="shared" si="8"/>
        <v>1</v>
      </c>
      <c r="N25" s="3">
        <f t="shared" si="9"/>
        <v>2.5000000000000001E-3</v>
      </c>
      <c r="P25" s="3">
        <f>(J25-MAX(J$2:J25))/MAX(J$2:J25)</f>
        <v>0</v>
      </c>
      <c r="S25" s="20" t="s">
        <v>4</v>
      </c>
      <c r="T25" s="21">
        <v>2926.0639999999999</v>
      </c>
      <c r="U25" s="81">
        <f t="shared" si="10"/>
        <v>0.33410923342756682</v>
      </c>
    </row>
    <row r="26" spans="1:21" s="8" customFormat="1">
      <c r="A26" s="1">
        <v>39202</v>
      </c>
      <c r="B26" s="3">
        <v>-2.26977786286E-2</v>
      </c>
      <c r="C26" s="7">
        <f t="shared" si="5"/>
        <v>6.5431521376240749</v>
      </c>
      <c r="D26" s="9"/>
      <c r="E26" s="9"/>
      <c r="F26" s="3">
        <f t="shared" si="0"/>
        <v>-2.26977786286E-2</v>
      </c>
      <c r="G26" s="6">
        <v>39202</v>
      </c>
      <c r="H26" s="9">
        <f>C26/MIN(C$2:C26)-1</f>
        <v>5.8271579079868738</v>
      </c>
      <c r="I26" s="9">
        <f t="shared" si="1"/>
        <v>-2.2697778628600007E-2</v>
      </c>
      <c r="J26" s="57">
        <f t="shared" si="6"/>
        <v>6.5431521376240749</v>
      </c>
      <c r="K26" s="7">
        <f>IF(H26&gt;=H$138,J26*I$138,IF(H26&gt;=H$137,J26*I$137,J26))*M26</f>
        <v>6.5431521376240749</v>
      </c>
      <c r="L26" s="7">
        <f>J26-K26</f>
        <v>0</v>
      </c>
      <c r="M26" s="7">
        <f t="shared" si="8"/>
        <v>1</v>
      </c>
      <c r="N26" s="3">
        <f t="shared" si="9"/>
        <v>2.5000000000000001E-3</v>
      </c>
      <c r="O26" s="9"/>
      <c r="P26" s="3">
        <f>(J26-MAX(J$2:J26))/MAX(J$2:J26)</f>
        <v>0</v>
      </c>
      <c r="Q26" s="9"/>
      <c r="S26" s="20" t="s">
        <v>5</v>
      </c>
      <c r="T26" s="21">
        <v>3903.6889999999999</v>
      </c>
      <c r="U26" s="81">
        <f t="shared" si="10"/>
        <v>9.3268700452315834E-2</v>
      </c>
    </row>
    <row r="27" spans="1:21" s="8" customFormat="1">
      <c r="A27" s="1">
        <v>39233</v>
      </c>
      <c r="B27" s="3">
        <v>-0.138149658643</v>
      </c>
      <c r="C27" s="7">
        <f t="shared" si="5"/>
        <v>6.3946371188710325</v>
      </c>
      <c r="D27" s="9"/>
      <c r="E27" s="9"/>
      <c r="F27" s="3">
        <f t="shared" si="0"/>
        <v>-0.138149658643</v>
      </c>
      <c r="G27" s="6">
        <v>39233</v>
      </c>
      <c r="H27" s="9">
        <f>C27/MIN(C$2:C27)-1</f>
        <v>5.6721965891288919</v>
      </c>
      <c r="I27" s="9">
        <f t="shared" si="1"/>
        <v>2.4999999999999467E-3</v>
      </c>
      <c r="J27" s="57">
        <f>K26*(1+B26)+L26*(1+N26)</f>
        <v>6.3946371188710325</v>
      </c>
      <c r="K27" s="7">
        <f t="shared" ref="K27:K90" si="11">IF(H27&gt;=H$138,J27*I$138,IF(H27&gt;=H$137,J27*I$137,J27))*M27</f>
        <v>0</v>
      </c>
      <c r="L27" s="7">
        <f>J27-K27</f>
        <v>6.3946371188710325</v>
      </c>
      <c r="M27" s="7">
        <f t="shared" si="8"/>
        <v>0</v>
      </c>
      <c r="N27" s="3">
        <f t="shared" si="9"/>
        <v>2.5000000000000001E-3</v>
      </c>
      <c r="O27" s="9"/>
      <c r="P27" s="3">
        <f>(J27-MAX(J$2:J27))/MAX(J$2:J27)</f>
        <v>-2.2697778628600042E-2</v>
      </c>
      <c r="Q27" s="9"/>
      <c r="S27" s="20" t="s">
        <v>6</v>
      </c>
      <c r="T27" s="21">
        <v>4267.7809999999999</v>
      </c>
      <c r="U27" s="81">
        <f t="shared" si="10"/>
        <v>-0.15987113678044873</v>
      </c>
    </row>
    <row r="28" spans="1:21">
      <c r="A28" s="1">
        <v>39262</v>
      </c>
      <c r="B28" s="3">
        <v>0.190456032394</v>
      </c>
      <c r="C28" s="2">
        <f t="shared" si="5"/>
        <v>5.5112201837531423</v>
      </c>
      <c r="F28" s="3">
        <f t="shared" si="0"/>
        <v>0</v>
      </c>
      <c r="G28" s="1">
        <v>39262</v>
      </c>
      <c r="H28" s="3">
        <f>C28/MIN(C$2:C28)-1</f>
        <v>4.7504349079417461</v>
      </c>
      <c r="I28" s="3">
        <f t="shared" si="1"/>
        <v>0.19045603239400011</v>
      </c>
      <c r="J28" s="57">
        <f t="shared" ref="J28:J91" si="12">K27*(1+B27)+L27*(1+N27)</f>
        <v>6.4106237116682099</v>
      </c>
      <c r="K28" s="7">
        <f t="shared" si="11"/>
        <v>6.4106237116682099</v>
      </c>
      <c r="L28" s="2">
        <f t="shared" ref="L28:L91" si="13">J28-K28</f>
        <v>0</v>
      </c>
      <c r="M28" s="7">
        <f t="shared" si="8"/>
        <v>1</v>
      </c>
      <c r="N28" s="3">
        <f t="shared" si="9"/>
        <v>2.5000000000000001E-3</v>
      </c>
      <c r="P28" s="3">
        <f>(J28-MAX(J$2:J28))/MAX(J$2:J28)</f>
        <v>-2.025452307517157E-2</v>
      </c>
      <c r="S28" s="20" t="s">
        <v>7</v>
      </c>
      <c r="T28" s="21">
        <v>3585.4859999999999</v>
      </c>
      <c r="U28" s="81">
        <f t="shared" si="10"/>
        <v>0.22816934719588922</v>
      </c>
    </row>
    <row r="29" spans="1:21">
      <c r="A29" s="1">
        <v>39294</v>
      </c>
      <c r="B29" s="3">
        <v>0.27689822892600002</v>
      </c>
      <c r="C29" s="2">
        <f t="shared" si="5"/>
        <v>6.5608653136004982</v>
      </c>
      <c r="F29" s="3">
        <f t="shared" si="0"/>
        <v>0.27689822892600002</v>
      </c>
      <c r="G29" s="1">
        <v>39294</v>
      </c>
      <c r="H29" s="3">
        <f>C29/MIN(C$2:C29)-1</f>
        <v>5.8456399250482889</v>
      </c>
      <c r="I29" s="3">
        <f t="shared" si="1"/>
        <v>0.27689822892600002</v>
      </c>
      <c r="J29" s="57">
        <f t="shared" si="12"/>
        <v>7.6315656689634359</v>
      </c>
      <c r="K29" s="7">
        <f t="shared" si="11"/>
        <v>7.6315656689634359</v>
      </c>
      <c r="L29" s="2">
        <f t="shared" si="13"/>
        <v>0</v>
      </c>
      <c r="M29" s="7">
        <f t="shared" si="8"/>
        <v>1</v>
      </c>
      <c r="N29" s="3">
        <f t="shared" si="9"/>
        <v>2.5000000000000001E-3</v>
      </c>
      <c r="P29" s="3">
        <f>(J29-MAX(J$2:J29))/MAX(J$2:J29)</f>
        <v>0</v>
      </c>
      <c r="S29" s="20" t="s">
        <v>8</v>
      </c>
      <c r="T29" s="21">
        <v>4403.5839999999998</v>
      </c>
      <c r="U29" s="81">
        <f t="shared" si="10"/>
        <v>0.11219315902682925</v>
      </c>
    </row>
    <row r="30" spans="1:21" s="92" customFormat="1">
      <c r="A30" s="40">
        <v>39325</v>
      </c>
      <c r="B30" s="41">
        <v>-2.5834925914800001E-2</v>
      </c>
      <c r="C30" s="54">
        <f t="shared" si="5"/>
        <v>8.3775572991585019</v>
      </c>
      <c r="D30" s="53"/>
      <c r="E30" s="53"/>
      <c r="F30" s="3">
        <f t="shared" si="0"/>
        <v>-2.5834925914800001E-2</v>
      </c>
      <c r="G30" s="52">
        <v>39325</v>
      </c>
      <c r="H30" s="53">
        <f>C30/MIN(C$2:C30)-1</f>
        <v>7.7411854961592752</v>
      </c>
      <c r="I30" s="53">
        <f t="shared" si="1"/>
        <v>-3.7980364404377576E-2</v>
      </c>
      <c r="J30" s="54">
        <f t="shared" si="12"/>
        <v>9.7447326866318758</v>
      </c>
      <c r="K30" s="54">
        <f t="shared" si="11"/>
        <v>0</v>
      </c>
      <c r="L30" s="54">
        <f t="shared" si="13"/>
        <v>9.7447326866318758</v>
      </c>
      <c r="M30" s="7">
        <f t="shared" si="8"/>
        <v>0</v>
      </c>
      <c r="N30" s="3">
        <f t="shared" si="9"/>
        <v>-3.7980364404377687E-2</v>
      </c>
      <c r="O30" s="53"/>
      <c r="P30" s="41">
        <f>(J30-MAX(J$2:J30))/MAX(J$2:J30)</f>
        <v>0</v>
      </c>
      <c r="Q30" s="53"/>
      <c r="S30" s="47" t="s">
        <v>9</v>
      </c>
      <c r="T30" s="48">
        <v>4897.6360000000004</v>
      </c>
      <c r="U30" s="88">
        <f t="shared" si="10"/>
        <v>3.7980364404377687E-2</v>
      </c>
    </row>
    <row r="31" spans="1:21" s="92" customFormat="1">
      <c r="A31" s="40">
        <v>39353</v>
      </c>
      <c r="B31" s="41">
        <v>-0.12496800581500001</v>
      </c>
      <c r="C31" s="54">
        <f t="shared" si="5"/>
        <v>8.1611237269877499</v>
      </c>
      <c r="D31" s="53"/>
      <c r="E31" s="53"/>
      <c r="F31" s="3">
        <f t="shared" si="0"/>
        <v>-0.12496800581500001</v>
      </c>
      <c r="G31" s="52">
        <v>39353</v>
      </c>
      <c r="H31" s="53">
        <f>C31/MIN(C$2:C31)-1</f>
        <v>7.515357616458477</v>
      </c>
      <c r="I31" s="53">
        <f t="shared" si="1"/>
        <v>0.10493779076057552</v>
      </c>
      <c r="J31" s="54">
        <f t="shared" si="12"/>
        <v>9.3746241881703476</v>
      </c>
      <c r="K31" s="54">
        <f t="shared" si="11"/>
        <v>0</v>
      </c>
      <c r="L31" s="54">
        <f t="shared" si="13"/>
        <v>9.3746241881703476</v>
      </c>
      <c r="M31" s="7">
        <f t="shared" si="8"/>
        <v>0</v>
      </c>
      <c r="N31" s="3">
        <f t="shared" si="9"/>
        <v>0.10493779076057552</v>
      </c>
      <c r="O31" s="53"/>
      <c r="P31" s="41">
        <f>(J31-MAX(J$2:J31))/MAX(J$2:J31)</f>
        <v>-3.7980364404377596E-2</v>
      </c>
      <c r="Q31" s="53"/>
      <c r="S31" s="47" t="s">
        <v>10</v>
      </c>
      <c r="T31" s="48">
        <v>5083.6499999999996</v>
      </c>
      <c r="U31" s="88">
        <f t="shared" si="10"/>
        <v>-0.10493779076057552</v>
      </c>
    </row>
    <row r="32" spans="1:21">
      <c r="A32" s="1">
        <v>39386</v>
      </c>
      <c r="B32" s="3">
        <v>3.94248545731E-2</v>
      </c>
      <c r="C32" s="2">
        <f t="shared" si="5"/>
        <v>7.1412443696166106</v>
      </c>
      <c r="F32" s="3">
        <f t="shared" si="0"/>
        <v>3.94248545731E-2</v>
      </c>
      <c r="G32" s="1">
        <v>39386</v>
      </c>
      <c r="H32" s="3">
        <f>C32/MIN(C$2:C32)-1</f>
        <v>6.4512103563280894</v>
      </c>
      <c r="I32" s="3">
        <f t="shared" si="1"/>
        <v>2.4999999999999467E-3</v>
      </c>
      <c r="J32" s="57">
        <f t="shared" si="12"/>
        <v>10.358376539687598</v>
      </c>
      <c r="K32" s="7">
        <f t="shared" si="11"/>
        <v>0</v>
      </c>
      <c r="L32" s="2">
        <f t="shared" si="13"/>
        <v>10.358376539687598</v>
      </c>
      <c r="M32" s="7">
        <f t="shared" si="8"/>
        <v>0</v>
      </c>
      <c r="N32" s="3">
        <f t="shared" si="9"/>
        <v>2.5000000000000001E-3</v>
      </c>
      <c r="P32" s="3">
        <f>(J32-MAX(J$2:J32))/MAX(J$2:J32)</f>
        <v>0</v>
      </c>
      <c r="S32" s="20" t="s">
        <v>11</v>
      </c>
      <c r="T32" s="21">
        <v>4550.183</v>
      </c>
      <c r="U32" s="81">
        <f t="shared" si="10"/>
        <v>-9.3897542142810542E-2</v>
      </c>
    </row>
    <row r="33" spans="1:21">
      <c r="A33" s="1">
        <v>39416</v>
      </c>
      <c r="B33" s="3">
        <v>0.21564117701499999</v>
      </c>
      <c r="C33" s="2">
        <f t="shared" si="5"/>
        <v>7.4227868903597143</v>
      </c>
      <c r="F33" s="3">
        <f t="shared" si="0"/>
        <v>0.21564117701499999</v>
      </c>
      <c r="G33" s="1">
        <v>39416</v>
      </c>
      <c r="H33" s="3">
        <f>C33/MIN(C$2:C33)-1</f>
        <v>6.7449732410199008</v>
      </c>
      <c r="I33" s="3">
        <f t="shared" si="1"/>
        <v>2.4999999999999467E-3</v>
      </c>
      <c r="J33" s="57">
        <f t="shared" si="12"/>
        <v>10.384272481036817</v>
      </c>
      <c r="K33" s="7">
        <f t="shared" si="11"/>
        <v>0</v>
      </c>
      <c r="L33" s="2">
        <f t="shared" si="13"/>
        <v>10.384272481036817</v>
      </c>
      <c r="M33" s="7">
        <f t="shared" si="8"/>
        <v>0</v>
      </c>
      <c r="N33" s="3">
        <f t="shared" si="9"/>
        <v>2.5000000000000001E-3</v>
      </c>
      <c r="P33" s="3">
        <f>(J33-MAX(J$2:J33))/MAX(J$2:J33)</f>
        <v>0</v>
      </c>
      <c r="S33" s="20" t="s">
        <v>12</v>
      </c>
      <c r="T33" s="21">
        <v>4122.9319999999998</v>
      </c>
      <c r="U33" s="81">
        <f t="shared" si="10"/>
        <v>0.2000205193779574</v>
      </c>
    </row>
    <row r="34" spans="1:21" s="92" customFormat="1" ht="15" customHeight="1">
      <c r="A34" s="40">
        <v>39444</v>
      </c>
      <c r="B34" s="41">
        <v>-0.132415941584</v>
      </c>
      <c r="C34" s="54">
        <f t="shared" si="5"/>
        <v>9.0234453921283944</v>
      </c>
      <c r="D34" s="53">
        <f t="shared" ref="D34" si="14">C34/C22-1</f>
        <v>2.9805972568886983</v>
      </c>
      <c r="E34" s="53"/>
      <c r="F34" s="3">
        <f t="shared" si="0"/>
        <v>-0.132415941584</v>
      </c>
      <c r="G34" s="52">
        <v>39444</v>
      </c>
      <c r="H34" s="53">
        <f>C34/MIN(C$2:C34)-1</f>
        <v>8.4151083866631105</v>
      </c>
      <c r="I34" s="53">
        <f t="shared" si="1"/>
        <v>5.7439531829857948E-2</v>
      </c>
      <c r="J34" s="54">
        <f t="shared" si="12"/>
        <v>10.410233162239408</v>
      </c>
      <c r="K34" s="54">
        <f t="shared" si="11"/>
        <v>0</v>
      </c>
      <c r="L34" s="54">
        <f t="shared" si="13"/>
        <v>10.410233162239408</v>
      </c>
      <c r="M34" s="7">
        <f t="shared" si="8"/>
        <v>0</v>
      </c>
      <c r="N34" s="3">
        <f t="shared" si="9"/>
        <v>5.7439531829857837E-2</v>
      </c>
      <c r="O34" s="53">
        <f t="shared" ref="O34" si="15">J34/J22-1</f>
        <v>3.5923639772155349</v>
      </c>
      <c r="P34" s="41">
        <f>(J34-MAX(J$2:J34))/MAX(J$2:J34)</f>
        <v>0</v>
      </c>
      <c r="Q34" s="53"/>
      <c r="S34" s="47" t="s">
        <v>13</v>
      </c>
      <c r="T34" s="48">
        <v>4947.6030000000001</v>
      </c>
      <c r="U34" s="88">
        <f t="shared" si="10"/>
        <v>-5.7439531829857837E-2</v>
      </c>
    </row>
    <row r="35" spans="1:21" s="43" customFormat="1">
      <c r="A35" s="40">
        <v>39478</v>
      </c>
      <c r="B35" s="41">
        <v>0.15016116018100001</v>
      </c>
      <c r="C35" s="42">
        <f t="shared" si="5"/>
        <v>7.8285973741979067</v>
      </c>
      <c r="D35" s="41"/>
      <c r="E35" s="41"/>
      <c r="F35" s="3">
        <f t="shared" si="0"/>
        <v>0.15016116018100001</v>
      </c>
      <c r="G35" s="40">
        <v>39478</v>
      </c>
      <c r="H35" s="41">
        <f>C35/MIN(C$2:C35)-1</f>
        <v>7.1683979445276993</v>
      </c>
      <c r="I35" s="41">
        <f t="shared" si="1"/>
        <v>-8.4530756966729292E-2</v>
      </c>
      <c r="J35" s="54">
        <f t="shared" si="12"/>
        <v>11.0081920813181</v>
      </c>
      <c r="K35" s="54">
        <f t="shared" si="11"/>
        <v>0</v>
      </c>
      <c r="L35" s="42">
        <f t="shared" si="13"/>
        <v>11.0081920813181</v>
      </c>
      <c r="M35" s="7">
        <f t="shared" si="8"/>
        <v>0</v>
      </c>
      <c r="N35" s="3">
        <f t="shared" si="9"/>
        <v>-8.4530756966729292E-2</v>
      </c>
      <c r="O35" s="41"/>
      <c r="P35" s="41">
        <f>(J35-MAX(J$2:J35))/MAX(J$2:J35)</f>
        <v>0</v>
      </c>
      <c r="Q35" s="41"/>
      <c r="S35" s="47" t="s">
        <v>14</v>
      </c>
      <c r="T35" s="48">
        <v>4663.415</v>
      </c>
      <c r="U35" s="88">
        <f t="shared" si="10"/>
        <v>8.4530756966729292E-2</v>
      </c>
    </row>
    <row r="36" spans="1:21" s="96" customFormat="1">
      <c r="A36" s="40">
        <v>39507</v>
      </c>
      <c r="B36" s="41">
        <v>-0.28396531735199998</v>
      </c>
      <c r="C36" s="93">
        <f t="shared" si="5"/>
        <v>9.0041486384973943</v>
      </c>
      <c r="D36" s="94"/>
      <c r="E36" s="94"/>
      <c r="F36" s="3">
        <f t="shared" si="0"/>
        <v>-0.28396531735199998</v>
      </c>
      <c r="G36" s="95">
        <v>39507</v>
      </c>
      <c r="H36" s="94">
        <f>C36/MIN(C$2:C36)-1</f>
        <v>8.3949740566980733</v>
      </c>
      <c r="I36" s="94">
        <f t="shared" si="1"/>
        <v>0.20039457317546994</v>
      </c>
      <c r="J36" s="54">
        <f t="shared" si="12"/>
        <v>10.077661271849125</v>
      </c>
      <c r="K36" s="54">
        <f t="shared" si="11"/>
        <v>0</v>
      </c>
      <c r="L36" s="93">
        <f t="shared" si="13"/>
        <v>10.077661271849125</v>
      </c>
      <c r="M36" s="7">
        <f t="shared" si="8"/>
        <v>0</v>
      </c>
      <c r="N36" s="3">
        <f t="shared" si="9"/>
        <v>0.20039457317546983</v>
      </c>
      <c r="O36" s="94"/>
      <c r="P36" s="41">
        <f>(J36-MAX(J$2:J36))/MAX(J$2:J36)</f>
        <v>-8.4530756966729334E-2</v>
      </c>
      <c r="Q36" s="94"/>
      <c r="S36" s="55" t="s">
        <v>15</v>
      </c>
      <c r="T36" s="56">
        <v>5057.6170000000002</v>
      </c>
      <c r="U36" s="88">
        <f t="shared" si="10"/>
        <v>-0.20039457317546983</v>
      </c>
    </row>
    <row r="37" spans="1:21" s="63" customFormat="1">
      <c r="A37" s="1">
        <v>39538</v>
      </c>
      <c r="B37" s="3">
        <v>4.0062854193100003E-2</v>
      </c>
      <c r="C37" s="62">
        <f t="shared" si="5"/>
        <v>6.4472827128819024</v>
      </c>
      <c r="D37" s="61"/>
      <c r="E37" s="61"/>
      <c r="F37" s="3">
        <f t="shared" si="0"/>
        <v>4.0062854193100003E-2</v>
      </c>
      <c r="G37" s="60">
        <v>39538</v>
      </c>
      <c r="H37" s="61">
        <f>C37/MIN(C$2:C37)-1</f>
        <v>5.7271272671739979</v>
      </c>
      <c r="I37" s="61">
        <f t="shared" si="1"/>
        <v>2.4999999999999467E-3</v>
      </c>
      <c r="J37" s="57">
        <f t="shared" si="12"/>
        <v>12.097169901028295</v>
      </c>
      <c r="K37" s="7">
        <f t="shared" si="11"/>
        <v>0</v>
      </c>
      <c r="L37" s="62">
        <f t="shared" si="13"/>
        <v>12.097169901028295</v>
      </c>
      <c r="M37" s="7">
        <f t="shared" si="8"/>
        <v>0</v>
      </c>
      <c r="N37" s="3">
        <f t="shared" si="9"/>
        <v>2.5000000000000001E-3</v>
      </c>
      <c r="O37" s="61"/>
      <c r="P37" s="3">
        <f>(J37-MAX(J$2:J37))/MAX(J$2:J37)</f>
        <v>0</v>
      </c>
      <c r="Q37" s="61"/>
      <c r="S37" s="29" t="s">
        <v>16</v>
      </c>
      <c r="T37" s="26">
        <v>4044.098</v>
      </c>
      <c r="U37" s="81">
        <f t="shared" si="10"/>
        <v>-3.4845842014708861E-2</v>
      </c>
    </row>
    <row r="38" spans="1:21" s="63" customFormat="1">
      <c r="A38" s="1">
        <v>39568</v>
      </c>
      <c r="B38" s="3">
        <v>-3.0233125994699999E-2</v>
      </c>
      <c r="C38" s="62">
        <f t="shared" si="5"/>
        <v>6.7055792601497846</v>
      </c>
      <c r="D38" s="61"/>
      <c r="E38" s="61"/>
      <c r="F38" s="3">
        <f t="shared" si="0"/>
        <v>-3.0233125994699999E-2</v>
      </c>
      <c r="G38" s="60">
        <v>39568</v>
      </c>
      <c r="H38" s="61">
        <f>C38/MIN(C2:C38)-1</f>
        <v>5.9966351860172171</v>
      </c>
      <c r="I38" s="61">
        <f t="shared" si="1"/>
        <v>2.4999999999999467E-3</v>
      </c>
      <c r="J38" s="57">
        <f t="shared" si="12"/>
        <v>12.127412825780866</v>
      </c>
      <c r="K38" s="7">
        <f t="shared" si="11"/>
        <v>0</v>
      </c>
      <c r="L38" s="62">
        <f t="shared" si="13"/>
        <v>12.127412825780866</v>
      </c>
      <c r="M38" s="7">
        <f t="shared" si="8"/>
        <v>0</v>
      </c>
      <c r="N38" s="3">
        <f t="shared" si="9"/>
        <v>2.5000000000000001E-3</v>
      </c>
      <c r="O38" s="61"/>
      <c r="P38" s="3">
        <f>(J38-MAX(J$2:J38))/MAX(J$2:J38)</f>
        <v>0</v>
      </c>
      <c r="Q38" s="61"/>
      <c r="S38" s="29" t="s">
        <v>17</v>
      </c>
      <c r="T38" s="26">
        <v>3903.1779999999999</v>
      </c>
      <c r="U38" s="81">
        <f t="shared" si="10"/>
        <v>-3.7801760514124649E-2</v>
      </c>
    </row>
    <row r="39" spans="1:21" s="63" customFormat="1">
      <c r="A39" s="1">
        <v>39598</v>
      </c>
      <c r="B39" s="3">
        <v>-0.231248863671</v>
      </c>
      <c r="C39" s="62">
        <f t="shared" si="5"/>
        <v>6.5028486375102288</v>
      </c>
      <c r="D39" s="61"/>
      <c r="E39" s="61"/>
      <c r="F39" s="3">
        <f t="shared" si="0"/>
        <v>-0.231248863671</v>
      </c>
      <c r="G39" s="60">
        <v>39598</v>
      </c>
      <c r="H39" s="61">
        <f t="shared" ref="H39:H102" si="16">C39/MIN(C3:C39)-1</f>
        <v>5.7851050328994074</v>
      </c>
      <c r="I39" s="61">
        <f t="shared" si="1"/>
        <v>2.4999999999999467E-3</v>
      </c>
      <c r="J39" s="57">
        <f t="shared" si="12"/>
        <v>12.157731357845318</v>
      </c>
      <c r="K39" s="7">
        <f t="shared" si="11"/>
        <v>0</v>
      </c>
      <c r="L39" s="62">
        <f t="shared" si="13"/>
        <v>12.157731357845318</v>
      </c>
      <c r="M39" s="7">
        <f t="shared" si="8"/>
        <v>0</v>
      </c>
      <c r="N39" s="3">
        <f t="shared" si="9"/>
        <v>2.5000000000000001E-3</v>
      </c>
      <c r="O39" s="61"/>
      <c r="P39" s="3">
        <f>(J39-MAX(J$2:J39))/MAX(J$2:J39)</f>
        <v>0</v>
      </c>
      <c r="Q39" s="61"/>
      <c r="S39" s="29" t="s">
        <v>18</v>
      </c>
      <c r="T39" s="26">
        <v>3755.6309999999999</v>
      </c>
      <c r="U39" s="81">
        <f t="shared" si="10"/>
        <v>-0.25080073095573019</v>
      </c>
    </row>
    <row r="40" spans="1:21" s="63" customFormat="1">
      <c r="A40" s="1">
        <v>39629</v>
      </c>
      <c r="B40" s="3">
        <v>0.19150773123000001</v>
      </c>
      <c r="C40" s="62">
        <f t="shared" si="5"/>
        <v>4.9990722794614779</v>
      </c>
      <c r="D40" s="61"/>
      <c r="E40" s="61"/>
      <c r="F40" s="3">
        <f t="shared" si="0"/>
        <v>0</v>
      </c>
      <c r="G40" s="60">
        <v>39629</v>
      </c>
      <c r="H40" s="61">
        <f t="shared" si="16"/>
        <v>4.2160572041530369</v>
      </c>
      <c r="I40" s="61">
        <f t="shared" si="1"/>
        <v>0.19150773122999998</v>
      </c>
      <c r="J40" s="57">
        <f t="shared" si="12"/>
        <v>12.18812568623993</v>
      </c>
      <c r="K40" s="7">
        <f t="shared" si="11"/>
        <v>12.18812568623993</v>
      </c>
      <c r="L40" s="62">
        <f t="shared" si="13"/>
        <v>0</v>
      </c>
      <c r="M40" s="7">
        <f t="shared" si="8"/>
        <v>1</v>
      </c>
      <c r="N40" s="3">
        <f t="shared" si="9"/>
        <v>2.5000000000000001E-3</v>
      </c>
      <c r="O40" s="61"/>
      <c r="P40" s="3">
        <f>(J40-MAX(J$2:J40))/MAX(J$2:J40)</f>
        <v>0</v>
      </c>
      <c r="Q40" s="61"/>
      <c r="S40" s="29" t="s">
        <v>19</v>
      </c>
      <c r="T40" s="26">
        <v>2813.7159999999999</v>
      </c>
      <c r="U40" s="81">
        <f t="shared" si="10"/>
        <v>7.2324641150706137E-2</v>
      </c>
    </row>
    <row r="41" spans="1:21" s="63" customFormat="1">
      <c r="A41" s="1">
        <v>39660</v>
      </c>
      <c r="B41" s="3">
        <v>-0.23493141688800001</v>
      </c>
      <c r="C41" s="62">
        <f t="shared" si="5"/>
        <v>5.9564332699559301</v>
      </c>
      <c r="D41" s="61"/>
      <c r="E41" s="61"/>
      <c r="F41" s="3">
        <f t="shared" si="0"/>
        <v>-0.23493141688800001</v>
      </c>
      <c r="G41" s="60">
        <v>39660</v>
      </c>
      <c r="H41" s="61">
        <f t="shared" si="16"/>
        <v>5.2149724852862818</v>
      </c>
      <c r="I41" s="61">
        <f t="shared" si="1"/>
        <v>2.4999999999999467E-3</v>
      </c>
      <c r="J41" s="57">
        <f t="shared" si="12"/>
        <v>14.522245984357825</v>
      </c>
      <c r="K41" s="7">
        <f t="shared" si="11"/>
        <v>0</v>
      </c>
      <c r="L41" s="62">
        <f t="shared" si="13"/>
        <v>14.522245984357825</v>
      </c>
      <c r="M41" s="7">
        <f t="shared" si="8"/>
        <v>0</v>
      </c>
      <c r="N41" s="3">
        <f t="shared" si="9"/>
        <v>2.5000000000000001E-3</v>
      </c>
      <c r="O41" s="61"/>
      <c r="P41" s="3">
        <f>(J41-MAX(J$2:J41))/MAX(J$2:J41)</f>
        <v>0</v>
      </c>
      <c r="Q41" s="61"/>
      <c r="S41" s="29" t="s">
        <v>20</v>
      </c>
      <c r="T41" s="26">
        <v>3017.2170000000001</v>
      </c>
      <c r="U41" s="81">
        <f t="shared" si="10"/>
        <v>-0.23533574151279146</v>
      </c>
    </row>
    <row r="42" spans="1:21" s="63" customFormat="1">
      <c r="A42" s="1">
        <v>39689</v>
      </c>
      <c r="B42" s="3">
        <v>-0.17043499698299999</v>
      </c>
      <c r="C42" s="62">
        <f t="shared" si="5"/>
        <v>4.5570799622463607</v>
      </c>
      <c r="D42" s="61"/>
      <c r="E42" s="61"/>
      <c r="F42" s="3">
        <f t="shared" si="0"/>
        <v>0</v>
      </c>
      <c r="G42" s="60">
        <v>39689</v>
      </c>
      <c r="H42" s="61">
        <f t="shared" si="16"/>
        <v>2.8174465567238447</v>
      </c>
      <c r="I42" s="61">
        <f t="shared" si="1"/>
        <v>-0.17043499698300002</v>
      </c>
      <c r="J42" s="57">
        <f t="shared" si="12"/>
        <v>14.558551599318719</v>
      </c>
      <c r="K42" s="7">
        <f t="shared" si="11"/>
        <v>14.558551599318719</v>
      </c>
      <c r="L42" s="62">
        <f t="shared" si="13"/>
        <v>0</v>
      </c>
      <c r="M42" s="7">
        <f t="shared" si="8"/>
        <v>1</v>
      </c>
      <c r="N42" s="3">
        <f t="shared" si="9"/>
        <v>2.5000000000000001E-3</v>
      </c>
      <c r="O42" s="61"/>
      <c r="P42" s="3">
        <f>(J42-MAX(J$2:J42))/MAX(J$2:J42)</f>
        <v>0</v>
      </c>
      <c r="Q42" s="61"/>
      <c r="S42" s="29" t="s">
        <v>21</v>
      </c>
      <c r="T42" s="26">
        <v>2307.1579999999999</v>
      </c>
      <c r="U42" s="81">
        <f t="shared" si="10"/>
        <v>-7.4185209682214981E-2</v>
      </c>
    </row>
    <row r="43" spans="1:21" s="63" customFormat="1">
      <c r="A43" s="1">
        <v>39717</v>
      </c>
      <c r="B43" s="3">
        <v>-0.18138116695199999</v>
      </c>
      <c r="C43" s="62">
        <f t="shared" si="5"/>
        <v>3.7803940526296125</v>
      </c>
      <c r="D43" s="61"/>
      <c r="E43" s="61"/>
      <c r="F43" s="3">
        <f t="shared" si="0"/>
        <v>0</v>
      </c>
      <c r="G43" s="60">
        <v>39717</v>
      </c>
      <c r="H43" s="61">
        <f t="shared" si="16"/>
        <v>2.1668200643458526</v>
      </c>
      <c r="I43" s="61">
        <f t="shared" si="1"/>
        <v>-0.18138116695200002</v>
      </c>
      <c r="J43" s="57">
        <f t="shared" si="12"/>
        <v>12.077264901411983</v>
      </c>
      <c r="K43" s="7">
        <f t="shared" si="11"/>
        <v>12.077264901411983</v>
      </c>
      <c r="L43" s="62">
        <f t="shared" si="13"/>
        <v>0</v>
      </c>
      <c r="M43" s="7">
        <f t="shared" si="8"/>
        <v>1</v>
      </c>
      <c r="N43" s="3">
        <f t="shared" si="9"/>
        <v>2.5000000000000001E-3</v>
      </c>
      <c r="O43" s="61"/>
      <c r="P43" s="3">
        <f>(J43-MAX(J$2:J43))/MAX(J$2:J43)</f>
        <v>-0.17043499698300002</v>
      </c>
      <c r="Q43" s="61"/>
      <c r="S43" s="29" t="s">
        <v>22</v>
      </c>
      <c r="T43" s="26">
        <v>2136.0010000000002</v>
      </c>
      <c r="U43" s="81">
        <f t="shared" si="10"/>
        <v>-0.26871663449595773</v>
      </c>
    </row>
    <row r="44" spans="1:21" s="11" customFormat="1">
      <c r="A44" s="15">
        <v>39752</v>
      </c>
      <c r="B44" s="16">
        <v>0.30973463986499999</v>
      </c>
      <c r="C44" s="10">
        <f t="shared" si="5"/>
        <v>3.0947017678252529</v>
      </c>
      <c r="D44" s="16"/>
      <c r="E44" s="16"/>
      <c r="F44" s="3">
        <f t="shared" si="0"/>
        <v>0</v>
      </c>
      <c r="G44" s="15">
        <v>39752</v>
      </c>
      <c r="H44" s="16">
        <f t="shared" si="16"/>
        <v>1.5924185455477939</v>
      </c>
      <c r="I44" s="16">
        <f t="shared" si="1"/>
        <v>0.30973463986500005</v>
      </c>
      <c r="J44" s="85">
        <f t="shared" si="12"/>
        <v>9.8866765000054464</v>
      </c>
      <c r="K44" s="7">
        <f t="shared" si="11"/>
        <v>9.8866765000054464</v>
      </c>
      <c r="L44" s="10">
        <f t="shared" si="13"/>
        <v>0</v>
      </c>
      <c r="M44" s="7">
        <f t="shared" si="8"/>
        <v>1</v>
      </c>
      <c r="N44" s="3">
        <f t="shared" si="9"/>
        <v>2.5000000000000001E-3</v>
      </c>
      <c r="O44" s="16"/>
      <c r="P44" s="16">
        <f>(J44-MAX(J$2:J44))/MAX(J$2:J44)</f>
        <v>-0.32090246529276284</v>
      </c>
      <c r="Q44" s="16"/>
      <c r="S44" s="20" t="s">
        <v>23</v>
      </c>
      <c r="T44" s="21">
        <v>1562.0219999999999</v>
      </c>
      <c r="U44" s="81">
        <f t="shared" si="10"/>
        <v>0.17888864561446649</v>
      </c>
    </row>
    <row r="45" spans="1:21">
      <c r="A45" s="1">
        <v>39780</v>
      </c>
      <c r="B45" s="3">
        <v>0.171300418698</v>
      </c>
      <c r="C45" s="2">
        <f t="shared" si="5"/>
        <v>4.0532381053721869</v>
      </c>
      <c r="F45" s="3">
        <f t="shared" si="0"/>
        <v>0</v>
      </c>
      <c r="G45" s="1">
        <v>39780</v>
      </c>
      <c r="H45" s="3">
        <f t="shared" si="16"/>
        <v>2.2191701955067256</v>
      </c>
      <c r="I45" s="3">
        <f t="shared" si="1"/>
        <v>0.17130041869800006</v>
      </c>
      <c r="J45" s="57">
        <f t="shared" si="12"/>
        <v>12.948922685196392</v>
      </c>
      <c r="K45" s="7">
        <f t="shared" si="11"/>
        <v>12.948922685196392</v>
      </c>
      <c r="L45" s="2">
        <f t="shared" si="13"/>
        <v>0</v>
      </c>
      <c r="M45" s="7">
        <f t="shared" si="8"/>
        <v>1</v>
      </c>
      <c r="N45" s="3">
        <f t="shared" si="9"/>
        <v>2.5000000000000001E-3</v>
      </c>
      <c r="P45" s="3">
        <f>(J45-MAX(J$2:J45))/MAX(J$2:J45)</f>
        <v>-0.11056243494700745</v>
      </c>
      <c r="S45" s="20" t="s">
        <v>24</v>
      </c>
      <c r="T45" s="21">
        <v>1841.45</v>
      </c>
      <c r="U45" s="81">
        <f t="shared" si="10"/>
        <v>5.3209698878601053E-2</v>
      </c>
    </row>
    <row r="46" spans="1:21" s="12" customFormat="1">
      <c r="A46" s="1">
        <v>39813</v>
      </c>
      <c r="B46" s="3">
        <v>0.16836021644800001</v>
      </c>
      <c r="C46" s="14">
        <f t="shared" si="5"/>
        <v>4.7475594899051305</v>
      </c>
      <c r="D46" s="32">
        <f t="shared" ref="D46" si="17">C46/C34-1</f>
        <v>-0.47386399722143102</v>
      </c>
      <c r="E46" s="32"/>
      <c r="F46" s="3">
        <f t="shared" si="0"/>
        <v>0</v>
      </c>
      <c r="G46" s="13">
        <v>39813</v>
      </c>
      <c r="H46" s="3">
        <f t="shared" si="16"/>
        <v>2.7049058260634493</v>
      </c>
      <c r="I46" s="32">
        <f t="shared" si="1"/>
        <v>0.16836021644800003</v>
      </c>
      <c r="J46" s="57">
        <f t="shared" si="12"/>
        <v>15.167078562858565</v>
      </c>
      <c r="K46" s="7">
        <f t="shared" si="11"/>
        <v>15.167078562858565</v>
      </c>
      <c r="L46" s="14">
        <f t="shared" si="13"/>
        <v>0</v>
      </c>
      <c r="M46" s="7">
        <f t="shared" si="8"/>
        <v>1</v>
      </c>
      <c r="N46" s="3">
        <f t="shared" si="9"/>
        <v>2.5000000000000001E-3</v>
      </c>
      <c r="O46" s="32">
        <f t="shared" ref="O46" si="18">J46/J34-1</f>
        <v>0.45693937172065069</v>
      </c>
      <c r="P46" s="3">
        <f>(J46-MAX(J$2:J46))/MAX(J$2:J46)</f>
        <v>0</v>
      </c>
      <c r="Q46" s="32"/>
      <c r="S46" s="20" t="s">
        <v>25</v>
      </c>
      <c r="T46" s="21">
        <v>1939.433</v>
      </c>
      <c r="U46" s="81">
        <f t="shared" si="10"/>
        <v>0.15398778921468281</v>
      </c>
    </row>
    <row r="47" spans="1:21">
      <c r="A47" s="1">
        <v>39836</v>
      </c>
      <c r="B47" s="3">
        <v>0.126847314307</v>
      </c>
      <c r="C47" s="2">
        <f t="shared" si="5"/>
        <v>5.5468596332253153</v>
      </c>
      <c r="F47" s="3">
        <f t="shared" si="0"/>
        <v>0</v>
      </c>
      <c r="G47" s="1">
        <v>39836</v>
      </c>
      <c r="H47" s="3">
        <f t="shared" si="16"/>
        <v>3.315555363339703</v>
      </c>
      <c r="I47" s="3">
        <f t="shared" si="1"/>
        <v>0.12684731430699991</v>
      </c>
      <c r="J47" s="57">
        <f t="shared" si="12"/>
        <v>17.720611192585256</v>
      </c>
      <c r="K47" s="7">
        <f t="shared" si="11"/>
        <v>17.720611192585256</v>
      </c>
      <c r="L47" s="2">
        <f t="shared" si="13"/>
        <v>0</v>
      </c>
      <c r="M47" s="7">
        <f t="shared" si="8"/>
        <v>1</v>
      </c>
      <c r="N47" s="3">
        <f t="shared" si="9"/>
        <v>2.5000000000000001E-3</v>
      </c>
      <c r="P47" s="3">
        <f>(J47-MAX(J$2:J47))/MAX(J$2:J47)</f>
        <v>0</v>
      </c>
      <c r="S47" s="20" t="s">
        <v>26</v>
      </c>
      <c r="T47" s="21">
        <v>2238.0819999999999</v>
      </c>
      <c r="U47" s="81">
        <f t="shared" si="10"/>
        <v>7.9919770589281347E-2</v>
      </c>
    </row>
    <row r="48" spans="1:21">
      <c r="A48" s="1">
        <v>39871</v>
      </c>
      <c r="B48" s="3">
        <v>0.27471967086900001</v>
      </c>
      <c r="C48" s="2">
        <f t="shared" si="5"/>
        <v>6.2504638805378567</v>
      </c>
      <c r="F48" s="3">
        <f t="shared" si="0"/>
        <v>0</v>
      </c>
      <c r="G48" s="1">
        <v>39871</v>
      </c>
      <c r="H48" s="3">
        <f t="shared" si="16"/>
        <v>3.6042593849494233</v>
      </c>
      <c r="I48" s="3">
        <f t="shared" si="1"/>
        <v>0.27471967086900007</v>
      </c>
      <c r="J48" s="57">
        <f t="shared" si="12"/>
        <v>19.968423130243259</v>
      </c>
      <c r="K48" s="7">
        <f t="shared" si="11"/>
        <v>19.968423130243259</v>
      </c>
      <c r="L48" s="2">
        <f t="shared" si="13"/>
        <v>0</v>
      </c>
      <c r="M48" s="7">
        <f t="shared" si="8"/>
        <v>1</v>
      </c>
      <c r="N48" s="3">
        <f t="shared" si="9"/>
        <v>2.5000000000000001E-3</v>
      </c>
      <c r="P48" s="3">
        <f>(J48-MAX(J$2:J48))/MAX(J$2:J48)</f>
        <v>0</v>
      </c>
      <c r="S48" s="20" t="s">
        <v>27</v>
      </c>
      <c r="T48" s="21">
        <v>2416.9490000000001</v>
      </c>
      <c r="U48" s="81">
        <f t="shared" si="10"/>
        <v>0.20570520933623349</v>
      </c>
    </row>
    <row r="49" spans="1:22">
      <c r="A49" s="1">
        <v>39903</v>
      </c>
      <c r="B49" s="3">
        <v>0.11532188637599999</v>
      </c>
      <c r="C49" s="2">
        <f t="shared" si="5"/>
        <v>7.9675892605777898</v>
      </c>
      <c r="F49" s="3">
        <f t="shared" si="0"/>
        <v>0</v>
      </c>
      <c r="G49" s="1">
        <v>39903</v>
      </c>
      <c r="H49" s="3">
        <f t="shared" si="16"/>
        <v>4.869140007778233</v>
      </c>
      <c r="I49" s="3">
        <f t="shared" si="1"/>
        <v>0.11532188637599994</v>
      </c>
      <c r="J49" s="57">
        <f t="shared" si="12"/>
        <v>25.454141760356617</v>
      </c>
      <c r="K49" s="7">
        <f t="shared" si="11"/>
        <v>25.454141760356617</v>
      </c>
      <c r="L49" s="2">
        <f t="shared" si="13"/>
        <v>0</v>
      </c>
      <c r="M49" s="7">
        <f t="shared" si="8"/>
        <v>1</v>
      </c>
      <c r="N49" s="3">
        <f t="shared" si="9"/>
        <v>2.5000000000000001E-3</v>
      </c>
      <c r="P49" s="3">
        <f>(J49-MAX(J$2:J49))/MAX(J$2:J49)</f>
        <v>0</v>
      </c>
      <c r="S49" s="20" t="s">
        <v>28</v>
      </c>
      <c r="T49" s="21">
        <v>2914.1280000000002</v>
      </c>
      <c r="U49" s="81">
        <f t="shared" si="10"/>
        <v>5.9053342886791427E-2</v>
      </c>
    </row>
    <row r="50" spans="1:22">
      <c r="A50" s="1">
        <v>39933</v>
      </c>
      <c r="B50" s="3">
        <v>6.4241351529500001E-2</v>
      </c>
      <c r="C50" s="2">
        <f t="shared" si="5"/>
        <v>8.8864266839767794</v>
      </c>
      <c r="F50" s="3">
        <f t="shared" si="0"/>
        <v>6.4241351529500001E-2</v>
      </c>
      <c r="G50" s="1">
        <v>39933</v>
      </c>
      <c r="H50" s="3">
        <f t="shared" si="16"/>
        <v>5.5459803048800707</v>
      </c>
      <c r="I50" s="3">
        <f t="shared" si="1"/>
        <v>6.4241351529499946E-2</v>
      </c>
      <c r="J50" s="57">
        <f t="shared" si="12"/>
        <v>28.389561404243057</v>
      </c>
      <c r="K50" s="7">
        <f t="shared" si="11"/>
        <v>28.389561404243057</v>
      </c>
      <c r="L50" s="2">
        <f t="shared" si="13"/>
        <v>0</v>
      </c>
      <c r="M50" s="7">
        <f t="shared" si="8"/>
        <v>1</v>
      </c>
      <c r="N50" s="3">
        <f t="shared" si="9"/>
        <v>2.5000000000000001E-3</v>
      </c>
      <c r="P50" s="3">
        <f>(J50-MAX(J$2:J50))/MAX(J$2:J50)</f>
        <v>0</v>
      </c>
      <c r="S50" s="20" t="s">
        <v>29</v>
      </c>
      <c r="T50" s="21">
        <v>3086.2170000000001</v>
      </c>
      <c r="U50" s="81">
        <f t="shared" si="10"/>
        <v>6.1736099567852865E-2</v>
      </c>
    </row>
    <row r="51" spans="1:22">
      <c r="A51" s="1">
        <v>39960</v>
      </c>
      <c r="B51" s="3">
        <v>0.150729543632</v>
      </c>
      <c r="C51" s="2">
        <f t="shared" si="5"/>
        <v>9.4573027444232594</v>
      </c>
      <c r="F51" s="3">
        <f t="shared" si="0"/>
        <v>0</v>
      </c>
      <c r="G51" s="1">
        <v>39960</v>
      </c>
      <c r="H51" s="3">
        <f t="shared" si="16"/>
        <v>3.9615392527005788</v>
      </c>
      <c r="I51" s="3">
        <f t="shared" si="1"/>
        <v>0.15072954363199997</v>
      </c>
      <c r="J51" s="57">
        <f t="shared" si="12"/>
        <v>30.213345198181358</v>
      </c>
      <c r="K51" s="7">
        <f t="shared" si="11"/>
        <v>30.213345198181358</v>
      </c>
      <c r="L51" s="2">
        <f t="shared" si="13"/>
        <v>0</v>
      </c>
      <c r="M51" s="7">
        <f t="shared" si="8"/>
        <v>1</v>
      </c>
      <c r="N51" s="3">
        <f t="shared" si="9"/>
        <v>2.5000000000000001E-3</v>
      </c>
      <c r="P51" s="3">
        <f>(J51-MAX(J$2:J51))/MAX(J$2:J51)</f>
        <v>0</v>
      </c>
      <c r="S51" s="20" t="s">
        <v>30</v>
      </c>
      <c r="T51" s="21">
        <v>3276.748</v>
      </c>
      <c r="U51" s="81">
        <f t="shared" si="10"/>
        <v>5.3563777257207512E-2</v>
      </c>
    </row>
    <row r="52" spans="1:22">
      <c r="A52" s="1">
        <v>39994</v>
      </c>
      <c r="B52" s="3">
        <v>0.182795574505</v>
      </c>
      <c r="C52" s="2">
        <f t="shared" si="5"/>
        <v>10.882797671079839</v>
      </c>
      <c r="F52" s="3">
        <f t="shared" si="0"/>
        <v>0</v>
      </c>
      <c r="G52" s="1">
        <v>39994</v>
      </c>
      <c r="H52" s="3">
        <f t="shared" si="16"/>
        <v>4.608242405497518</v>
      </c>
      <c r="I52" s="3">
        <f t="shared" si="1"/>
        <v>0.18279557450500006</v>
      </c>
      <c r="J52" s="57">
        <f t="shared" si="12"/>
        <v>34.767388931499312</v>
      </c>
      <c r="K52" s="7">
        <f t="shared" si="11"/>
        <v>34.767388931499312</v>
      </c>
      <c r="L52" s="2">
        <f t="shared" si="13"/>
        <v>0</v>
      </c>
      <c r="M52" s="7">
        <f t="shared" si="8"/>
        <v>1</v>
      </c>
      <c r="N52" s="3">
        <f t="shared" si="9"/>
        <v>2.5000000000000001E-3</v>
      </c>
      <c r="P52" s="3">
        <f>(J52-MAX(J$2:J52))/MAX(J$2:J52)</f>
        <v>0</v>
      </c>
      <c r="S52" s="20" t="s">
        <v>31</v>
      </c>
      <c r="T52" s="21">
        <v>3452.2629999999999</v>
      </c>
      <c r="U52" s="81">
        <f t="shared" si="10"/>
        <v>0.13797355531719346</v>
      </c>
    </row>
    <row r="53" spans="1:22">
      <c r="A53" s="1">
        <v>40025</v>
      </c>
      <c r="B53" s="3">
        <v>-0.13548927423500001</v>
      </c>
      <c r="C53" s="2">
        <f t="shared" si="5"/>
        <v>12.872124923586554</v>
      </c>
      <c r="F53" s="3">
        <f t="shared" si="0"/>
        <v>-0.13548927423500001</v>
      </c>
      <c r="G53" s="1">
        <v>40025</v>
      </c>
      <c r="H53" s="3">
        <f t="shared" si="16"/>
        <v>5.6334042979737404</v>
      </c>
      <c r="I53" s="3">
        <f t="shared" si="1"/>
        <v>-0.13548927423500001</v>
      </c>
      <c r="J53" s="57">
        <f t="shared" si="12"/>
        <v>41.122713765271506</v>
      </c>
      <c r="K53" s="7">
        <f t="shared" si="11"/>
        <v>41.122713765271506</v>
      </c>
      <c r="L53" s="2">
        <f t="shared" si="13"/>
        <v>0</v>
      </c>
      <c r="M53" s="7">
        <f t="shared" si="8"/>
        <v>1</v>
      </c>
      <c r="N53" s="3">
        <f t="shared" si="9"/>
        <v>2.5000000000000001E-3</v>
      </c>
      <c r="P53" s="3">
        <f>(J53-MAX(J$2:J53))/MAX(J$2:J53)</f>
        <v>0</v>
      </c>
      <c r="S53" s="20" t="s">
        <v>32</v>
      </c>
      <c r="T53" s="21">
        <v>3928.5839999999998</v>
      </c>
      <c r="U53" s="81">
        <f t="shared" si="10"/>
        <v>-0.16560343370537578</v>
      </c>
    </row>
    <row r="54" spans="1:22">
      <c r="A54" s="1">
        <v>40056</v>
      </c>
      <c r="B54" s="3">
        <v>0.138120700318</v>
      </c>
      <c r="C54" s="2">
        <f t="shared" si="5"/>
        <v>11.128090059827557</v>
      </c>
      <c r="F54" s="3">
        <f t="shared" si="0"/>
        <v>0</v>
      </c>
      <c r="G54" s="1">
        <v>40056</v>
      </c>
      <c r="H54" s="3">
        <f t="shared" si="16"/>
        <v>4.4530075614034459</v>
      </c>
      <c r="I54" s="3">
        <f t="shared" si="1"/>
        <v>0.13812070031800006</v>
      </c>
      <c r="J54" s="57">
        <f t="shared" si="12"/>
        <v>35.551027122641223</v>
      </c>
      <c r="K54" s="7">
        <f t="shared" si="11"/>
        <v>35.551027122641223</v>
      </c>
      <c r="L54" s="2">
        <f t="shared" si="13"/>
        <v>0</v>
      </c>
      <c r="M54" s="7">
        <f t="shared" si="8"/>
        <v>1</v>
      </c>
      <c r="N54" s="3">
        <f t="shared" si="9"/>
        <v>2.5000000000000001E-3</v>
      </c>
      <c r="P54" s="3">
        <f>(J54-MAX(J$2:J54))/MAX(J$2:J54)</f>
        <v>-0.13548927423500007</v>
      </c>
      <c r="S54" s="20" t="s">
        <v>33</v>
      </c>
      <c r="T54" s="21">
        <v>3277.9969999999998</v>
      </c>
      <c r="U54" s="81">
        <f t="shared" si="10"/>
        <v>3.7408820081287431E-2</v>
      </c>
    </row>
    <row r="55" spans="1:22">
      <c r="A55" s="1">
        <v>40086</v>
      </c>
      <c r="B55" s="3">
        <v>0.11934290169300001</v>
      </c>
      <c r="C55" s="2">
        <f t="shared" si="5"/>
        <v>12.665109652092713</v>
      </c>
      <c r="F55" s="3">
        <f t="shared" si="0"/>
        <v>0</v>
      </c>
      <c r="G55" s="1">
        <v>40086</v>
      </c>
      <c r="H55" s="3">
        <f t="shared" si="16"/>
        <v>4.587078831694833</v>
      </c>
      <c r="I55" s="3">
        <f t="shared" si="1"/>
        <v>0.1193429016930001</v>
      </c>
      <c r="J55" s="57">
        <f t="shared" si="12"/>
        <v>40.461359885844644</v>
      </c>
      <c r="K55" s="7">
        <f t="shared" si="11"/>
        <v>40.461359885844644</v>
      </c>
      <c r="L55" s="2">
        <f t="shared" si="13"/>
        <v>0</v>
      </c>
      <c r="M55" s="7">
        <f t="shared" si="8"/>
        <v>1</v>
      </c>
      <c r="N55" s="3">
        <f t="shared" si="9"/>
        <v>2.5000000000000001E-3</v>
      </c>
      <c r="P55" s="3">
        <f>(J55-MAX(J$2:J55))/MAX(J$2:J55)</f>
        <v>-1.6082447359915757E-2</v>
      </c>
      <c r="S55" s="20" t="s">
        <v>34</v>
      </c>
      <c r="T55" s="21">
        <v>3400.623</v>
      </c>
      <c r="U55" s="81">
        <f t="shared" si="10"/>
        <v>0.125582871138612</v>
      </c>
    </row>
    <row r="56" spans="1:22">
      <c r="A56" s="1">
        <v>40116</v>
      </c>
      <c r="B56" s="3">
        <v>0.194306799068</v>
      </c>
      <c r="C56" s="2">
        <f t="shared" si="5"/>
        <v>14.17660058823348</v>
      </c>
      <c r="F56" s="3">
        <f t="shared" si="0"/>
        <v>0.194306799068</v>
      </c>
      <c r="G56" s="1">
        <v>40116</v>
      </c>
      <c r="H56" s="3">
        <f t="shared" si="16"/>
        <v>5.2538570314568309</v>
      </c>
      <c r="I56" s="3">
        <f t="shared" si="1"/>
        <v>0.19430679906800008</v>
      </c>
      <c r="J56" s="57">
        <f t="shared" si="12"/>
        <v>45.290135981066101</v>
      </c>
      <c r="K56" s="7">
        <f t="shared" si="11"/>
        <v>45.290135981066101</v>
      </c>
      <c r="L56" s="2">
        <f t="shared" si="13"/>
        <v>0</v>
      </c>
      <c r="M56" s="7">
        <f t="shared" si="8"/>
        <v>1</v>
      </c>
      <c r="N56" s="3">
        <f t="shared" si="9"/>
        <v>2.5000000000000001E-3</v>
      </c>
      <c r="P56" s="3">
        <f>(J56-MAX(J$2:J56))/MAX(J$2:J56)</f>
        <v>0</v>
      </c>
      <c r="S56" s="20" t="s">
        <v>35</v>
      </c>
      <c r="T56" s="21">
        <v>3827.683</v>
      </c>
      <c r="U56" s="81">
        <f t="shared" si="10"/>
        <v>0.15091244494384726</v>
      </c>
    </row>
    <row r="57" spans="1:22" s="79" customFormat="1">
      <c r="A57" s="1">
        <v>40147</v>
      </c>
      <c r="B57" s="3">
        <v>5.6443841488000003E-2</v>
      </c>
      <c r="C57" s="78">
        <f t="shared" si="5"/>
        <v>16.931210470198653</v>
      </c>
      <c r="D57" s="77"/>
      <c r="E57" s="77"/>
      <c r="F57" s="3">
        <f t="shared" si="0"/>
        <v>5.6443841488000003E-2</v>
      </c>
      <c r="G57" s="76">
        <v>40147</v>
      </c>
      <c r="H57" s="77">
        <f t="shared" si="16"/>
        <v>6.4690239730681123</v>
      </c>
      <c r="I57" s="77">
        <f t="shared" si="1"/>
        <v>2.4999999999999467E-3</v>
      </c>
      <c r="J57" s="57">
        <f t="shared" si="12"/>
        <v>54.090317332901513</v>
      </c>
      <c r="K57" s="7">
        <f t="shared" si="11"/>
        <v>0</v>
      </c>
      <c r="L57" s="78">
        <f t="shared" si="13"/>
        <v>54.090317332901513</v>
      </c>
      <c r="M57" s="7">
        <f t="shared" si="8"/>
        <v>0</v>
      </c>
      <c r="N57" s="3">
        <f t="shared" si="9"/>
        <v>2.5000000000000001E-3</v>
      </c>
      <c r="O57" s="77"/>
      <c r="P57" s="3">
        <f>(J57-MAX(J$2:J57))/MAX(J$2:J57)</f>
        <v>0</v>
      </c>
      <c r="Q57" s="77"/>
      <c r="S57" s="20" t="s">
        <v>36</v>
      </c>
      <c r="T57" s="21">
        <v>4405.3280000000004</v>
      </c>
      <c r="U57" s="81">
        <f t="shared" si="10"/>
        <v>1.8143257437357674E-2</v>
      </c>
    </row>
    <row r="58" spans="1:22" s="12" customFormat="1">
      <c r="A58" s="1">
        <v>40178</v>
      </c>
      <c r="B58" s="3">
        <v>-5.84606168982E-2</v>
      </c>
      <c r="C58" s="14">
        <f t="shared" si="5"/>
        <v>17.88687303017851</v>
      </c>
      <c r="D58" s="32">
        <f t="shared" ref="D58" si="19">C58/C46-1</f>
        <v>2.7675932377913055</v>
      </c>
      <c r="E58" s="32"/>
      <c r="F58" s="3">
        <f t="shared" si="0"/>
        <v>-5.84606168982E-2</v>
      </c>
      <c r="G58" s="13">
        <v>40178</v>
      </c>
      <c r="H58" s="3">
        <f t="shared" si="16"/>
        <v>6.8906043782740394</v>
      </c>
      <c r="I58" s="32">
        <f t="shared" si="1"/>
        <v>2.4999999999999467E-3</v>
      </c>
      <c r="J58" s="57">
        <f t="shared" si="12"/>
        <v>54.225543126233767</v>
      </c>
      <c r="K58" s="7">
        <f t="shared" si="11"/>
        <v>0</v>
      </c>
      <c r="L58" s="14">
        <f t="shared" si="13"/>
        <v>54.225543126233767</v>
      </c>
      <c r="M58" s="7">
        <f t="shared" si="8"/>
        <v>0</v>
      </c>
      <c r="N58" s="3">
        <f t="shared" si="9"/>
        <v>2.5000000000000001E-3</v>
      </c>
      <c r="O58" s="32">
        <f t="shared" ref="O58" si="20">J58/J46-1</f>
        <v>2.5752134401823645</v>
      </c>
      <c r="P58" s="3">
        <f>(J58-MAX(J$2:J58))/MAX(J$2:J58)</f>
        <v>0</v>
      </c>
      <c r="Q58" s="32"/>
      <c r="S58" s="20" t="s">
        <v>37</v>
      </c>
      <c r="T58" s="21">
        <v>4485.2550000000001</v>
      </c>
      <c r="U58" s="81">
        <f t="shared" si="10"/>
        <v>-2.4659913427441671E-2</v>
      </c>
    </row>
    <row r="59" spans="1:22">
      <c r="A59" s="1">
        <v>40207</v>
      </c>
      <c r="B59" s="3">
        <v>0.100144203775</v>
      </c>
      <c r="C59" s="2">
        <f t="shared" si="5"/>
        <v>16.841195398454499</v>
      </c>
      <c r="F59" s="3">
        <f t="shared" si="0"/>
        <v>0</v>
      </c>
      <c r="G59" s="1">
        <v>40207</v>
      </c>
      <c r="H59" s="3">
        <f t="shared" si="16"/>
        <v>4.5763635761667221</v>
      </c>
      <c r="I59" s="3">
        <f t="shared" si="1"/>
        <v>0.100144203775</v>
      </c>
      <c r="J59" s="57">
        <f t="shared" si="12"/>
        <v>54.36110698404935</v>
      </c>
      <c r="K59" s="7">
        <f t="shared" si="11"/>
        <v>54.36110698404935</v>
      </c>
      <c r="L59" s="2">
        <f t="shared" si="13"/>
        <v>0</v>
      </c>
      <c r="M59" s="7">
        <f t="shared" si="8"/>
        <v>1</v>
      </c>
      <c r="N59" s="3">
        <f t="shared" si="9"/>
        <v>2.5000000000000001E-3</v>
      </c>
      <c r="P59" s="3">
        <f>(J59-MAX(J$2:J59))/MAX(J$2:J59)</f>
        <v>0</v>
      </c>
      <c r="S59" s="20" t="s">
        <v>38</v>
      </c>
      <c r="T59" s="21">
        <v>4374.6490000000003</v>
      </c>
      <c r="U59" s="81">
        <f t="shared" si="10"/>
        <v>5.9438368655405194E-2</v>
      </c>
    </row>
    <row r="60" spans="1:22">
      <c r="A60" s="1">
        <v>40235</v>
      </c>
      <c r="B60" s="3">
        <v>0.105806216568</v>
      </c>
      <c r="C60" s="2">
        <f t="shared" si="5"/>
        <v>18.527743502251919</v>
      </c>
      <c r="F60" s="3">
        <f t="shared" si="0"/>
        <v>0</v>
      </c>
      <c r="G60" s="1">
        <v>40235</v>
      </c>
      <c r="H60" s="3">
        <f t="shared" si="16"/>
        <v>4.986923746539869</v>
      </c>
      <c r="I60" s="3">
        <f t="shared" si="1"/>
        <v>0.10580621656800004</v>
      </c>
      <c r="J60" s="57">
        <f t="shared" si="12"/>
        <v>59.805056759294565</v>
      </c>
      <c r="K60" s="7">
        <f t="shared" si="11"/>
        <v>59.805056759294565</v>
      </c>
      <c r="L60" s="2">
        <f t="shared" si="13"/>
        <v>0</v>
      </c>
      <c r="M60" s="7">
        <f t="shared" si="8"/>
        <v>1</v>
      </c>
      <c r="N60" s="3">
        <f t="shared" si="9"/>
        <v>2.5000000000000001E-3</v>
      </c>
      <c r="P60" s="3">
        <f>(J60-MAX(J$2:J60))/MAX(J$2:J60)</f>
        <v>0</v>
      </c>
      <c r="S60" s="20" t="s">
        <v>39</v>
      </c>
      <c r="T60" s="21">
        <v>4634.6710000000003</v>
      </c>
      <c r="U60" s="81">
        <f t="shared" si="10"/>
        <v>2.621243233877868E-2</v>
      </c>
      <c r="V60">
        <f>1693/309</f>
        <v>5.4789644012944985</v>
      </c>
    </row>
    <row r="61" spans="1:22">
      <c r="A61" s="1">
        <v>40268</v>
      </c>
      <c r="B61" s="3">
        <v>-8.2008318756499998E-2</v>
      </c>
      <c r="C61" s="2">
        <f t="shared" si="5"/>
        <v>20.488093943767542</v>
      </c>
      <c r="F61" s="3">
        <f t="shared" si="0"/>
        <v>-8.2008318756499998E-2</v>
      </c>
      <c r="G61" s="1">
        <v>40268</v>
      </c>
      <c r="H61" s="3">
        <f t="shared" si="16"/>
        <v>5.6203774970423686</v>
      </c>
      <c r="I61" s="3">
        <f t="shared" si="1"/>
        <v>-8.2008318756499943E-2</v>
      </c>
      <c r="J61" s="57">
        <f t="shared" si="12"/>
        <v>66.132803546630015</v>
      </c>
      <c r="K61" s="7">
        <f t="shared" si="11"/>
        <v>66.132803546630015</v>
      </c>
      <c r="L61" s="2">
        <f t="shared" si="13"/>
        <v>0</v>
      </c>
      <c r="M61" s="7">
        <f t="shared" si="8"/>
        <v>1</v>
      </c>
      <c r="N61" s="3">
        <f t="shared" si="9"/>
        <v>2.5000000000000001E-3</v>
      </c>
      <c r="P61" s="3">
        <f>(J61-MAX(J$2:J61))/MAX(J$2:J61)</f>
        <v>0</v>
      </c>
      <c r="S61" s="20" t="s">
        <v>40</v>
      </c>
      <c r="T61" s="21">
        <v>4756.1570000000002</v>
      </c>
      <c r="U61" s="81">
        <f t="shared" si="10"/>
        <v>-6.6750529892095734E-2</v>
      </c>
    </row>
    <row r="62" spans="1:22">
      <c r="A62" s="1">
        <v>40298</v>
      </c>
      <c r="B62" s="3">
        <v>-9.9008171894300001E-2</v>
      </c>
      <c r="C62" s="2">
        <f t="shared" si="5"/>
        <v>18.807899804913937</v>
      </c>
      <c r="F62" s="3">
        <f t="shared" si="0"/>
        <v>-9.9008171894300001E-2</v>
      </c>
      <c r="G62" s="1">
        <v>40298</v>
      </c>
      <c r="H62" s="3">
        <f t="shared" si="16"/>
        <v>5.0774514689765589</v>
      </c>
      <c r="I62" s="3">
        <f t="shared" si="1"/>
        <v>2.4999999999999467E-3</v>
      </c>
      <c r="J62" s="57">
        <f t="shared" si="12"/>
        <v>60.70936351311699</v>
      </c>
      <c r="K62" s="7">
        <f t="shared" si="11"/>
        <v>0</v>
      </c>
      <c r="L62" s="2">
        <f t="shared" si="13"/>
        <v>60.70936351311699</v>
      </c>
      <c r="M62" s="7">
        <f t="shared" si="8"/>
        <v>0</v>
      </c>
      <c r="N62" s="3">
        <f t="shared" si="9"/>
        <v>2.5000000000000001E-3</v>
      </c>
      <c r="P62" s="3">
        <f>(J62-MAX(J$2:J62))/MAX(J$2:J62)</f>
        <v>-8.2008318756499943E-2</v>
      </c>
      <c r="S62" s="20" t="s">
        <v>41</v>
      </c>
      <c r="T62" s="21">
        <v>4438.6809999999996</v>
      </c>
      <c r="U62" s="81">
        <f t="shared" si="10"/>
        <v>-7.5318996792064996E-2</v>
      </c>
    </row>
    <row r="63" spans="1:22">
      <c r="A63" s="1">
        <v>40329</v>
      </c>
      <c r="B63" s="3">
        <v>-6.1427800604900003E-2</v>
      </c>
      <c r="C63" s="2">
        <f t="shared" si="5"/>
        <v>16.945764028058246</v>
      </c>
      <c r="F63" s="3">
        <f t="shared" si="0"/>
        <v>0</v>
      </c>
      <c r="G63" s="1">
        <v>40329</v>
      </c>
      <c r="H63" s="3">
        <f t="shared" si="16"/>
        <v>4.4757341092568614</v>
      </c>
      <c r="I63" s="3">
        <f t="shared" si="1"/>
        <v>-6.1427800604900051E-2</v>
      </c>
      <c r="J63" s="57">
        <f t="shared" si="12"/>
        <v>60.861136921899778</v>
      </c>
      <c r="K63" s="7">
        <f t="shared" si="11"/>
        <v>60.861136921899778</v>
      </c>
      <c r="L63" s="2">
        <f t="shared" si="13"/>
        <v>0</v>
      </c>
      <c r="M63" s="7">
        <f t="shared" si="8"/>
        <v>1</v>
      </c>
      <c r="N63" s="3">
        <f t="shared" si="9"/>
        <v>2.5000000000000001E-3</v>
      </c>
      <c r="P63" s="3">
        <f>(J63-MAX(J$2:J63))/MAX(J$2:J63)</f>
        <v>-7.9713339553391271E-2</v>
      </c>
      <c r="S63" s="20" t="s">
        <v>42</v>
      </c>
      <c r="T63" s="21">
        <v>4104.3639999999996</v>
      </c>
      <c r="U63" s="81">
        <f t="shared" si="10"/>
        <v>-0.10717860306736915</v>
      </c>
    </row>
    <row r="64" spans="1:22" s="11" customFormat="1">
      <c r="A64" s="1">
        <v>40359</v>
      </c>
      <c r="B64" s="3">
        <v>0.22106437344099999</v>
      </c>
      <c r="C64" s="10">
        <f t="shared" si="5"/>
        <v>15.904823014244997</v>
      </c>
      <c r="D64" s="16"/>
      <c r="E64" s="16"/>
      <c r="F64" s="3">
        <f t="shared" si="0"/>
        <v>0</v>
      </c>
      <c r="G64" s="15">
        <v>40359</v>
      </c>
      <c r="H64" s="16">
        <f t="shared" si="16"/>
        <v>4.139371806227981</v>
      </c>
      <c r="I64" s="16">
        <f t="shared" si="1"/>
        <v>0.22106437344100027</v>
      </c>
      <c r="J64" s="57">
        <f t="shared" si="12"/>
        <v>57.122571138473795</v>
      </c>
      <c r="K64" s="7">
        <f t="shared" si="11"/>
        <v>57.122571138473795</v>
      </c>
      <c r="L64" s="10">
        <f t="shared" si="13"/>
        <v>0</v>
      </c>
      <c r="M64" s="7">
        <f t="shared" si="8"/>
        <v>1</v>
      </c>
      <c r="N64" s="3">
        <f t="shared" si="9"/>
        <v>2.5000000000000001E-3</v>
      </c>
      <c r="O64" s="16"/>
      <c r="P64" s="3">
        <f>(J64-MAX(J$2:J64))/MAX(J$2:J64)</f>
        <v>-0.13624452503065496</v>
      </c>
      <c r="Q64" s="16"/>
      <c r="S64" s="20" t="s">
        <v>43</v>
      </c>
      <c r="T64" s="21">
        <v>3664.4639999999999</v>
      </c>
      <c r="U64" s="81">
        <f t="shared" si="10"/>
        <v>0.14372251985556428</v>
      </c>
    </row>
    <row r="65" spans="1:21">
      <c r="A65" s="1">
        <v>40389</v>
      </c>
      <c r="B65" s="3">
        <v>5.7174361372799999E-2</v>
      </c>
      <c r="C65" s="2">
        <f t="shared" si="5"/>
        <v>19.420812748579063</v>
      </c>
      <c r="F65" s="3">
        <f t="shared" si="0"/>
        <v>5.7174361372799999E-2</v>
      </c>
      <c r="G65" s="1">
        <v>40389</v>
      </c>
      <c r="H65" s="3">
        <f t="shared" si="16"/>
        <v>5.2755038144521107</v>
      </c>
      <c r="I65" s="3">
        <f t="shared" si="1"/>
        <v>5.7174361372799964E-2</v>
      </c>
      <c r="J65" s="57">
        <f t="shared" si="12"/>
        <v>69.750336536539464</v>
      </c>
      <c r="K65" s="7">
        <f t="shared" si="11"/>
        <v>69.750336536539464</v>
      </c>
      <c r="L65" s="2">
        <f t="shared" si="13"/>
        <v>0</v>
      </c>
      <c r="M65" s="7">
        <f t="shared" si="8"/>
        <v>1</v>
      </c>
      <c r="N65" s="3">
        <f t="shared" si="9"/>
        <v>2.5000000000000001E-3</v>
      </c>
      <c r="P65" s="3">
        <f>(J65-MAX(J$2:J65))/MAX(J$2:J65)</f>
        <v>0</v>
      </c>
      <c r="S65" s="20" t="s">
        <v>44</v>
      </c>
      <c r="T65" s="21">
        <v>4191.13</v>
      </c>
      <c r="U65" s="81">
        <f t="shared" si="10"/>
        <v>9.5000393688575491E-2</v>
      </c>
    </row>
    <row r="66" spans="1:21">
      <c r="A66" s="1">
        <v>40421</v>
      </c>
      <c r="B66" s="3">
        <v>3.1309644390800001E-2</v>
      </c>
      <c r="C66" s="2">
        <f t="shared" si="5"/>
        <v>20.531185314819805</v>
      </c>
      <c r="F66" s="3">
        <f t="shared" si="0"/>
        <v>3.1309644390800001E-2</v>
      </c>
      <c r="G66" s="1">
        <v>40421</v>
      </c>
      <c r="H66" s="3">
        <f t="shared" si="16"/>
        <v>5.6343017373359805</v>
      </c>
      <c r="I66" s="3">
        <f t="shared" si="1"/>
        <v>3.1309644390800084E-2</v>
      </c>
      <c r="J66" s="57">
        <f t="shared" si="12"/>
        <v>73.738267483553983</v>
      </c>
      <c r="K66" s="7">
        <f t="shared" si="11"/>
        <v>73.738267483553983</v>
      </c>
      <c r="L66" s="2">
        <f t="shared" si="13"/>
        <v>0</v>
      </c>
      <c r="M66" s="7">
        <f t="shared" si="8"/>
        <v>1</v>
      </c>
      <c r="N66" s="3">
        <f t="shared" si="9"/>
        <v>2.5000000000000001E-3</v>
      </c>
      <c r="P66" s="3">
        <f>(J66-MAX(J$2:J66))/MAX(J$2:J66)</f>
        <v>0</v>
      </c>
      <c r="S66" s="20" t="s">
        <v>45</v>
      </c>
      <c r="T66" s="21">
        <v>4589.2889999999998</v>
      </c>
      <c r="U66" s="81">
        <f t="shared" si="10"/>
        <v>1.5539662026078593E-2</v>
      </c>
    </row>
    <row r="67" spans="1:21">
      <c r="A67" s="1">
        <v>40451</v>
      </c>
      <c r="B67" s="3">
        <v>8.8523963486699997E-2</v>
      </c>
      <c r="C67" s="2">
        <f t="shared" si="5"/>
        <v>21.17400942594843</v>
      </c>
      <c r="F67" s="3">
        <f t="shared" ref="F67:F128" si="21">IF(H67&gt;F$133,B67,0)</f>
        <v>8.8523963486699997E-2</v>
      </c>
      <c r="G67" s="1">
        <v>40451</v>
      </c>
      <c r="H67" s="3">
        <f t="shared" si="16"/>
        <v>5.8420193655132371</v>
      </c>
      <c r="I67" s="3">
        <f t="shared" ref="I67:I128" si="22">J68/J67-1</f>
        <v>8.8523963486700108E-2</v>
      </c>
      <c r="J67" s="57">
        <f t="shared" si="12"/>
        <v>76.046986416457756</v>
      </c>
      <c r="K67" s="7">
        <f t="shared" si="11"/>
        <v>76.046986416457756</v>
      </c>
      <c r="L67" s="2">
        <f t="shared" si="13"/>
        <v>0</v>
      </c>
      <c r="M67" s="7">
        <f t="shared" si="8"/>
        <v>1</v>
      </c>
      <c r="N67" s="3">
        <f t="shared" si="9"/>
        <v>2.5000000000000001E-3</v>
      </c>
      <c r="P67" s="3">
        <f>(J67-MAX(J$2:J67))/MAX(J$2:J67)</f>
        <v>0</v>
      </c>
      <c r="S67" s="20" t="s">
        <v>46</v>
      </c>
      <c r="T67" s="21">
        <v>4660.6049999999996</v>
      </c>
      <c r="U67" s="81">
        <f t="shared" si="10"/>
        <v>8.4728699385594908E-2</v>
      </c>
    </row>
    <row r="68" spans="1:21">
      <c r="A68" s="1">
        <v>40480</v>
      </c>
      <c r="B68" s="3">
        <v>4.5620959678599998E-2</v>
      </c>
      <c r="C68" s="2">
        <f t="shared" ref="C68:C129" si="23">C67*(1+B67)</f>
        <v>23.048416663238132</v>
      </c>
      <c r="F68" s="3">
        <f t="shared" si="21"/>
        <v>4.5620959678599998E-2</v>
      </c>
      <c r="G68" s="1">
        <v>40480</v>
      </c>
      <c r="H68" s="3">
        <f t="shared" si="16"/>
        <v>6.4477020380012258</v>
      </c>
      <c r="I68" s="3">
        <f t="shared" si="22"/>
        <v>2.4999999999999467E-3</v>
      </c>
      <c r="J68" s="57">
        <f t="shared" si="12"/>
        <v>82.778967065261838</v>
      </c>
      <c r="K68" s="7">
        <f t="shared" si="11"/>
        <v>0</v>
      </c>
      <c r="L68" s="2">
        <f t="shared" si="13"/>
        <v>82.778967065261838</v>
      </c>
      <c r="M68" s="7">
        <f t="shared" si="8"/>
        <v>0</v>
      </c>
      <c r="N68" s="3">
        <f t="shared" si="9"/>
        <v>2.5000000000000001E-3</v>
      </c>
      <c r="P68" s="3">
        <f>(J68-MAX(J$2:J68))/MAX(J$2:J68)</f>
        <v>0</v>
      </c>
      <c r="S68" s="20" t="s">
        <v>47</v>
      </c>
      <c r="T68" s="21">
        <v>5055.4920000000002</v>
      </c>
      <c r="U68" s="81">
        <f t="shared" si="10"/>
        <v>1.0955016841090792E-2</v>
      </c>
    </row>
    <row r="69" spans="1:21">
      <c r="A69" s="1">
        <v>40512</v>
      </c>
      <c r="B69" s="3">
        <v>1.5352518311200001E-2</v>
      </c>
      <c r="C69" s="2">
        <f t="shared" si="23"/>
        <v>24.099907550487291</v>
      </c>
      <c r="F69" s="3">
        <f t="shared" si="21"/>
        <v>1.5352518311200001E-2</v>
      </c>
      <c r="G69" s="1">
        <v>40512</v>
      </c>
      <c r="H69" s="3">
        <f t="shared" si="16"/>
        <v>6.7874733523751072</v>
      </c>
      <c r="I69" s="3">
        <f t="shared" si="22"/>
        <v>2.4999999999999467E-3</v>
      </c>
      <c r="J69" s="57">
        <f t="shared" si="12"/>
        <v>82.985914482924983</v>
      </c>
      <c r="K69" s="7">
        <f t="shared" si="11"/>
        <v>0</v>
      </c>
      <c r="L69" s="2">
        <f t="shared" si="13"/>
        <v>82.985914482924983</v>
      </c>
      <c r="M69" s="7">
        <f t="shared" si="8"/>
        <v>0</v>
      </c>
      <c r="N69" s="3">
        <f t="shared" si="9"/>
        <v>2.5000000000000001E-3</v>
      </c>
      <c r="P69" s="3">
        <f>(J69-MAX(J$2:J69))/MAX(J$2:J69)</f>
        <v>0</v>
      </c>
      <c r="S69" s="20" t="s">
        <v>48</v>
      </c>
      <c r="T69" s="21">
        <v>5110.875</v>
      </c>
      <c r="U69" s="81">
        <f t="shared" si="10"/>
        <v>-3.4076161127008509E-2</v>
      </c>
    </row>
    <row r="70" spans="1:21" s="12" customFormat="1">
      <c r="A70" s="1">
        <v>40543</v>
      </c>
      <c r="B70" s="3">
        <v>-7.1073121838099995E-2</v>
      </c>
      <c r="C70" s="14">
        <f t="shared" si="23"/>
        <v>24.469901822454375</v>
      </c>
      <c r="D70" s="32">
        <f t="shared" ref="D70" si="24">C70/C58-1</f>
        <v>0.36803687157442555</v>
      </c>
      <c r="E70" s="32"/>
      <c r="F70" s="3">
        <f t="shared" si="21"/>
        <v>-7.1073121838099995E-2</v>
      </c>
      <c r="G70" s="13">
        <v>40543</v>
      </c>
      <c r="H70" s="3">
        <f t="shared" si="16"/>
        <v>6.9070306796154277</v>
      </c>
      <c r="I70" s="32">
        <f t="shared" si="22"/>
        <v>2.4999999999999467E-3</v>
      </c>
      <c r="J70" s="57">
        <f t="shared" si="12"/>
        <v>83.193379269132294</v>
      </c>
      <c r="K70" s="7">
        <f t="shared" si="11"/>
        <v>0</v>
      </c>
      <c r="L70" s="14">
        <f t="shared" si="13"/>
        <v>83.193379269132294</v>
      </c>
      <c r="M70" s="7">
        <f t="shared" si="8"/>
        <v>0</v>
      </c>
      <c r="N70" s="3">
        <f t="shared" si="9"/>
        <v>2.5000000000000001E-3</v>
      </c>
      <c r="O70" s="32">
        <f t="shared" ref="O70" si="25">J70/J58-1</f>
        <v>0.53421016135261512</v>
      </c>
      <c r="P70" s="3">
        <f>(J70-MAX(J$2:J70))/MAX(J$2:J70)</f>
        <v>0</v>
      </c>
      <c r="Q70" s="32"/>
      <c r="S70" s="20" t="s">
        <v>49</v>
      </c>
      <c r="T70" s="21">
        <v>4936.7160000000003</v>
      </c>
      <c r="U70" s="81">
        <f t="shared" si="10"/>
        <v>-6.6006632749382566E-2</v>
      </c>
    </row>
    <row r="71" spans="1:21">
      <c r="A71" s="1">
        <v>40574</v>
      </c>
      <c r="B71" s="3">
        <v>7.7633498256700004E-2</v>
      </c>
      <c r="C71" s="2">
        <f t="shared" si="23"/>
        <v>22.730749508860729</v>
      </c>
      <c r="F71" s="3">
        <f t="shared" si="21"/>
        <v>7.7633498256700004E-2</v>
      </c>
      <c r="G71" s="1">
        <v>40574</v>
      </c>
      <c r="H71" s="3">
        <f t="shared" si="16"/>
        <v>6.3450533247455256</v>
      </c>
      <c r="I71" s="3">
        <f t="shared" si="22"/>
        <v>2.4999999999999467E-3</v>
      </c>
      <c r="J71" s="57">
        <f t="shared" si="12"/>
        <v>83.401362717305119</v>
      </c>
      <c r="K71" s="7">
        <f t="shared" si="11"/>
        <v>0</v>
      </c>
      <c r="L71" s="2">
        <f t="shared" si="13"/>
        <v>83.401362717305119</v>
      </c>
      <c r="M71" s="7">
        <f t="shared" ref="M71:M129" si="26">IF(H71&gt;H$138,I$138,IF(AND(H71&gt;H$141,MAX(C68:C70)/C71&gt;1),IF(P71&lt;H$142,1,0),1))</f>
        <v>0</v>
      </c>
      <c r="N71" s="3">
        <f t="shared" si="9"/>
        <v>2.5000000000000001E-3</v>
      </c>
      <c r="P71" s="3">
        <f>(J71-MAX(J$2:J71))/MAX(J$2:J71)</f>
        <v>0</v>
      </c>
      <c r="S71" s="20" t="s">
        <v>50</v>
      </c>
      <c r="T71" s="21">
        <v>4610.8599999999997</v>
      </c>
      <c r="U71" s="81">
        <f t="shared" si="10"/>
        <v>0.10504504582659191</v>
      </c>
    </row>
    <row r="72" spans="1:21">
      <c r="A72" s="1">
        <v>40602</v>
      </c>
      <c r="B72" s="3">
        <v>-2.30615910849E-2</v>
      </c>
      <c r="C72" s="2">
        <f t="shared" si="23"/>
        <v>24.495417111230353</v>
      </c>
      <c r="F72" s="3">
        <f t="shared" si="21"/>
        <v>-2.30615910849E-2</v>
      </c>
      <c r="G72" s="1">
        <v>40602</v>
      </c>
      <c r="H72" s="3">
        <f t="shared" si="16"/>
        <v>6.9152755092275262</v>
      </c>
      <c r="I72" s="3">
        <f t="shared" si="22"/>
        <v>2.4999999999999467E-3</v>
      </c>
      <c r="J72" s="57">
        <f t="shared" si="12"/>
        <v>83.609866124098374</v>
      </c>
      <c r="K72" s="7">
        <f t="shared" si="11"/>
        <v>0</v>
      </c>
      <c r="L72" s="2">
        <f t="shared" si="13"/>
        <v>83.609866124098374</v>
      </c>
      <c r="M72" s="7">
        <f t="shared" si="26"/>
        <v>0</v>
      </c>
      <c r="N72" s="3">
        <f t="shared" si="9"/>
        <v>2.5000000000000001E-3</v>
      </c>
      <c r="P72" s="3">
        <f>(J72-MAX(J$2:J72))/MAX(J$2:J72)</f>
        <v>0</v>
      </c>
      <c r="S72" s="20" t="s">
        <v>51</v>
      </c>
      <c r="T72" s="21">
        <v>5095.2079999999996</v>
      </c>
      <c r="U72" s="81">
        <f t="shared" si="10"/>
        <v>-1.8606894949136477E-2</v>
      </c>
    </row>
    <row r="73" spans="1:21">
      <c r="A73" s="1">
        <v>40633</v>
      </c>
      <c r="B73" s="3">
        <v>-8.4677963323899999E-2</v>
      </c>
      <c r="C73" s="2">
        <f t="shared" si="23"/>
        <v>23.930513818357095</v>
      </c>
      <c r="F73" s="3">
        <f t="shared" si="21"/>
        <v>-8.4677963323899999E-2</v>
      </c>
      <c r="G73" s="1">
        <v>40633</v>
      </c>
      <c r="H73" s="3">
        <f t="shared" si="16"/>
        <v>6.7327366621093967</v>
      </c>
      <c r="I73" s="3">
        <f t="shared" si="22"/>
        <v>2.4999999999999467E-3</v>
      </c>
      <c r="J73" s="57">
        <f t="shared" si="12"/>
        <v>83.818890789408613</v>
      </c>
      <c r="K73" s="7">
        <f t="shared" si="11"/>
        <v>0</v>
      </c>
      <c r="L73" s="2">
        <f t="shared" si="13"/>
        <v>83.818890789408613</v>
      </c>
      <c r="M73" s="7">
        <f t="shared" si="26"/>
        <v>0</v>
      </c>
      <c r="N73" s="3">
        <f t="shared" si="9"/>
        <v>2.5000000000000001E-3</v>
      </c>
      <c r="P73" s="3">
        <f>(J73-MAX(J$2:J73))/MAX(J$2:J73)</f>
        <v>0</v>
      </c>
      <c r="S73" s="20" t="s">
        <v>52</v>
      </c>
      <c r="T73" s="21">
        <v>5000.402</v>
      </c>
      <c r="U73" s="81">
        <f t="shared" si="10"/>
        <v>-3.2704570552527623E-2</v>
      </c>
    </row>
    <row r="74" spans="1:21">
      <c r="A74" s="1">
        <v>40662</v>
      </c>
      <c r="B74" s="3">
        <v>-6.2397159073000003E-2</v>
      </c>
      <c r="C74" s="2">
        <f t="shared" si="23"/>
        <v>21.904126646924173</v>
      </c>
      <c r="F74" s="3">
        <f t="shared" si="21"/>
        <v>-6.2397159073000003E-2</v>
      </c>
      <c r="G74" s="1">
        <v>40662</v>
      </c>
      <c r="H74" s="3">
        <f t="shared" si="16"/>
        <v>6.0779442706419209</v>
      </c>
      <c r="I74" s="3">
        <f t="shared" si="22"/>
        <v>2.4999999999999467E-3</v>
      </c>
      <c r="J74" s="57">
        <f t="shared" si="12"/>
        <v>84.028438016382125</v>
      </c>
      <c r="K74" s="7">
        <f t="shared" si="11"/>
        <v>0</v>
      </c>
      <c r="L74" s="2">
        <f t="shared" si="13"/>
        <v>84.028438016382125</v>
      </c>
      <c r="M74" s="7">
        <f t="shared" si="26"/>
        <v>0</v>
      </c>
      <c r="N74" s="3">
        <f t="shared" si="9"/>
        <v>2.5000000000000001E-3</v>
      </c>
      <c r="P74" s="3">
        <f>(J74-MAX(J$2:J74))/MAX(J$2:J74)</f>
        <v>0</v>
      </c>
      <c r="S74" s="20" t="s">
        <v>53</v>
      </c>
      <c r="T74" s="21">
        <v>4836.866</v>
      </c>
      <c r="U74" s="81">
        <f t="shared" si="10"/>
        <v>-8.1166193150688959E-2</v>
      </c>
    </row>
    <row r="75" spans="1:21">
      <c r="A75" s="1">
        <v>40694</v>
      </c>
      <c r="B75" s="3">
        <v>2.08455917102E-2</v>
      </c>
      <c r="C75" s="2">
        <f t="shared" si="23"/>
        <v>20.537371372180907</v>
      </c>
      <c r="F75" s="3">
        <f t="shared" si="21"/>
        <v>2.08455917102E-2</v>
      </c>
      <c r="G75" s="1">
        <v>40694</v>
      </c>
      <c r="H75" s="3">
        <f t="shared" si="16"/>
        <v>5.6363006560768483</v>
      </c>
      <c r="I75" s="3">
        <f t="shared" si="22"/>
        <v>2.4999999999999467E-3</v>
      </c>
      <c r="J75" s="57">
        <f t="shared" si="12"/>
        <v>84.23850911142307</v>
      </c>
      <c r="K75" s="7">
        <f t="shared" si="11"/>
        <v>0</v>
      </c>
      <c r="L75" s="2">
        <f t="shared" si="13"/>
        <v>84.23850911142307</v>
      </c>
      <c r="M75" s="7">
        <f t="shared" si="26"/>
        <v>0</v>
      </c>
      <c r="N75" s="3">
        <f t="shared" si="9"/>
        <v>2.5000000000000001E-3</v>
      </c>
      <c r="P75" s="3">
        <f>(J75-MAX(J$2:J75))/MAX(J$2:J75)</f>
        <v>0</v>
      </c>
      <c r="S75" s="20" t="s">
        <v>54</v>
      </c>
      <c r="T75" s="21">
        <v>4444.2759999999998</v>
      </c>
      <c r="U75" s="81">
        <f t="shared" si="10"/>
        <v>3.0388751733690711E-2</v>
      </c>
    </row>
    <row r="76" spans="1:21">
      <c r="A76" s="1">
        <v>40724</v>
      </c>
      <c r="B76" s="3">
        <v>5.9908686496000001E-2</v>
      </c>
      <c r="C76" s="2">
        <f t="shared" si="23"/>
        <v>20.965485030606139</v>
      </c>
      <c r="F76" s="3">
        <f t="shared" si="21"/>
        <v>5.9908686496000001E-2</v>
      </c>
      <c r="G76" s="1">
        <v>40724</v>
      </c>
      <c r="H76" s="3">
        <f t="shared" si="16"/>
        <v>5.7746382700195582</v>
      </c>
      <c r="I76" s="3">
        <f t="shared" si="22"/>
        <v>2.4999999999999467E-3</v>
      </c>
      <c r="J76" s="57">
        <f t="shared" si="12"/>
        <v>84.44910538420163</v>
      </c>
      <c r="K76" s="7">
        <f t="shared" si="11"/>
        <v>0</v>
      </c>
      <c r="L76" s="2">
        <f t="shared" si="13"/>
        <v>84.44910538420163</v>
      </c>
      <c r="M76" s="7">
        <f t="shared" si="26"/>
        <v>0</v>
      </c>
      <c r="N76" s="3">
        <f t="shared" si="9"/>
        <v>2.5000000000000001E-3</v>
      </c>
      <c r="P76" s="3">
        <f>(J76-MAX(J$2:J76))/MAX(J$2:J76)</f>
        <v>0</v>
      </c>
      <c r="S76" s="20" t="s">
        <v>55</v>
      </c>
      <c r="T76" s="21">
        <v>4579.3320000000003</v>
      </c>
      <c r="U76" s="81">
        <f t="shared" si="10"/>
        <v>1.069763013470082E-2</v>
      </c>
    </row>
    <row r="77" spans="1:21">
      <c r="A77" s="1">
        <v>40753</v>
      </c>
      <c r="B77" s="3">
        <v>3.87489347858E-2</v>
      </c>
      <c r="C77" s="2">
        <f t="shared" si="23"/>
        <v>22.221499700541301</v>
      </c>
      <c r="F77" s="3">
        <f t="shared" si="21"/>
        <v>3.87489347858E-2</v>
      </c>
      <c r="G77" s="1">
        <v>40753</v>
      </c>
      <c r="H77" s="3">
        <f t="shared" si="16"/>
        <v>6.1804979502619632</v>
      </c>
      <c r="I77" s="3">
        <f t="shared" si="22"/>
        <v>2.4999999999999467E-3</v>
      </c>
      <c r="J77" s="57">
        <f t="shared" si="12"/>
        <v>84.660228147662124</v>
      </c>
      <c r="K77" s="7">
        <f t="shared" si="11"/>
        <v>0</v>
      </c>
      <c r="L77" s="2">
        <f t="shared" si="13"/>
        <v>84.660228147662124</v>
      </c>
      <c r="M77" s="7">
        <f t="shared" si="26"/>
        <v>0</v>
      </c>
      <c r="N77" s="3">
        <f t="shared" si="9"/>
        <v>2.5000000000000001E-3</v>
      </c>
      <c r="P77" s="3">
        <f>(J77-MAX(J$2:J77))/MAX(J$2:J77)</f>
        <v>0</v>
      </c>
      <c r="S77" s="20" t="s">
        <v>56</v>
      </c>
      <c r="T77" s="21">
        <v>4628.32</v>
      </c>
      <c r="U77" s="81">
        <f t="shared" si="10"/>
        <v>-4.2733000311128033E-2</v>
      </c>
    </row>
    <row r="78" spans="1:21">
      <c r="A78" s="1">
        <v>40786</v>
      </c>
      <c r="B78" s="3">
        <v>-6.8892028255400001E-2</v>
      </c>
      <c r="C78" s="2">
        <f t="shared" si="23"/>
        <v>23.082559143280253</v>
      </c>
      <c r="F78" s="3">
        <f t="shared" si="21"/>
        <v>-6.8892028255400001E-2</v>
      </c>
      <c r="G78" s="1">
        <v>40786</v>
      </c>
      <c r="H78" s="3">
        <f t="shared" si="16"/>
        <v>6.4587345970662353</v>
      </c>
      <c r="I78" s="3">
        <f t="shared" si="22"/>
        <v>2.4999999999999467E-3</v>
      </c>
      <c r="J78" s="57">
        <f t="shared" si="12"/>
        <v>84.871878718031269</v>
      </c>
      <c r="K78" s="7">
        <f t="shared" si="11"/>
        <v>0</v>
      </c>
      <c r="L78" s="2">
        <f t="shared" si="13"/>
        <v>84.871878718031269</v>
      </c>
      <c r="M78" s="7">
        <f t="shared" si="26"/>
        <v>0</v>
      </c>
      <c r="N78" s="3">
        <f t="shared" si="9"/>
        <v>2.5000000000000001E-3</v>
      </c>
      <c r="P78" s="3">
        <f>(J78-MAX(J$2:J78))/MAX(J$2:J78)</f>
        <v>0</v>
      </c>
      <c r="S78" s="20" t="s">
        <v>57</v>
      </c>
      <c r="T78" s="21">
        <v>4430.5379999999996</v>
      </c>
      <c r="U78" s="81">
        <f t="shared" si="10"/>
        <v>-0.12948991747729044</v>
      </c>
    </row>
    <row r="79" spans="1:21">
      <c r="A79" s="1">
        <v>40816</v>
      </c>
      <c r="B79" s="3">
        <v>7.0277642120200004E-2</v>
      </c>
      <c r="C79" s="2">
        <f t="shared" si="23"/>
        <v>21.492354826574449</v>
      </c>
      <c r="F79" s="3">
        <f t="shared" si="21"/>
        <v>7.0277642120200004E-2</v>
      </c>
      <c r="G79" s="1">
        <v>40816</v>
      </c>
      <c r="H79" s="3">
        <f t="shared" si="16"/>
        <v>5.9448872424556187</v>
      </c>
      <c r="I79" s="3">
        <f t="shared" si="22"/>
        <v>2.4999999999999467E-3</v>
      </c>
      <c r="J79" s="57">
        <f t="shared" si="12"/>
        <v>85.084058414826345</v>
      </c>
      <c r="K79" s="7">
        <f t="shared" si="11"/>
        <v>0</v>
      </c>
      <c r="L79" s="2">
        <f t="shared" si="13"/>
        <v>85.084058414826345</v>
      </c>
      <c r="M79" s="7">
        <f t="shared" si="26"/>
        <v>0</v>
      </c>
      <c r="N79" s="3">
        <f t="shared" si="9"/>
        <v>2.5000000000000001E-3</v>
      </c>
      <c r="P79" s="3">
        <f>(J79-MAX(J$2:J79))/MAX(J$2:J79)</f>
        <v>0</v>
      </c>
      <c r="S79" s="20" t="s">
        <v>58</v>
      </c>
      <c r="T79" s="21">
        <v>3856.828</v>
      </c>
      <c r="U79" s="81">
        <f t="shared" si="10"/>
        <v>3.6956275986380627E-2</v>
      </c>
    </row>
    <row r="80" spans="1:21">
      <c r="A80" s="1">
        <v>40847</v>
      </c>
      <c r="B80" s="3">
        <v>1.5450976320799999E-2</v>
      </c>
      <c r="C80" s="2">
        <f t="shared" si="23"/>
        <v>23.002786847396802</v>
      </c>
      <c r="F80" s="3">
        <f t="shared" si="21"/>
        <v>1.5450976320799999E-2</v>
      </c>
      <c r="G80" s="1">
        <v>40847</v>
      </c>
      <c r="H80" s="3">
        <f t="shared" si="16"/>
        <v>6.4329575426460579</v>
      </c>
      <c r="I80" s="3">
        <f t="shared" si="22"/>
        <v>2.4999999999999467E-3</v>
      </c>
      <c r="J80" s="57">
        <f t="shared" si="12"/>
        <v>85.296768560863413</v>
      </c>
      <c r="K80" s="7">
        <f t="shared" si="11"/>
        <v>0</v>
      </c>
      <c r="L80" s="2">
        <f t="shared" si="13"/>
        <v>85.296768560863413</v>
      </c>
      <c r="M80" s="7">
        <f t="shared" si="26"/>
        <v>0</v>
      </c>
      <c r="N80" s="3">
        <f t="shared" si="9"/>
        <v>2.5000000000000001E-3</v>
      </c>
      <c r="P80" s="3">
        <f>(J80-MAX(J$2:J80))/MAX(J$2:J80)</f>
        <v>0</v>
      </c>
      <c r="S80" s="20" t="s">
        <v>59</v>
      </c>
      <c r="T80" s="21">
        <v>3999.3620000000001</v>
      </c>
      <c r="U80" s="81">
        <f t="shared" si="10"/>
        <v>-4.4862155513804458E-2</v>
      </c>
    </row>
    <row r="81" spans="1:21">
      <c r="A81" s="1">
        <v>40877</v>
      </c>
      <c r="B81" s="3">
        <v>-0.189678763523</v>
      </c>
      <c r="C81" s="2">
        <f t="shared" si="23"/>
        <v>23.358202362288338</v>
      </c>
      <c r="F81" s="3">
        <f t="shared" si="21"/>
        <v>0</v>
      </c>
      <c r="G81" s="1">
        <v>40877</v>
      </c>
      <c r="H81" s="3">
        <f t="shared" si="16"/>
        <v>4.7628497894878743</v>
      </c>
      <c r="I81" s="3">
        <f t="shared" si="22"/>
        <v>-0.18967876352299995</v>
      </c>
      <c r="J81" s="57">
        <f t="shared" si="12"/>
        <v>85.510010482265571</v>
      </c>
      <c r="K81" s="7">
        <f t="shared" si="11"/>
        <v>85.510010482265571</v>
      </c>
      <c r="L81" s="2">
        <f t="shared" si="13"/>
        <v>0</v>
      </c>
      <c r="M81" s="7">
        <f t="shared" si="26"/>
        <v>1</v>
      </c>
      <c r="N81" s="3">
        <f t="shared" si="9"/>
        <v>2.5000000000000001E-3</v>
      </c>
      <c r="P81" s="3">
        <f>(J81-MAX(J$2:J81))/MAX(J$2:J81)</f>
        <v>0</v>
      </c>
      <c r="S81" s="20" t="s">
        <v>60</v>
      </c>
      <c r="T81" s="21">
        <v>3819.942</v>
      </c>
      <c r="U81" s="81">
        <f t="shared" si="10"/>
        <v>-0.14481031387387555</v>
      </c>
    </row>
    <row r="82" spans="1:21" s="12" customFormat="1">
      <c r="A82" s="1">
        <v>40907</v>
      </c>
      <c r="B82" s="3">
        <v>-1.5829029818299999E-2</v>
      </c>
      <c r="C82" s="14">
        <f t="shared" si="23"/>
        <v>18.927647420089471</v>
      </c>
      <c r="D82" s="32">
        <f t="shared" ref="D82" si="27">C82/C70-1</f>
        <v>-0.22649271102833568</v>
      </c>
      <c r="E82" s="32"/>
      <c r="F82" s="3">
        <f t="shared" si="21"/>
        <v>0</v>
      </c>
      <c r="G82" s="13">
        <v>40907</v>
      </c>
      <c r="H82" s="3">
        <f t="shared" si="16"/>
        <v>2.9868162706198547</v>
      </c>
      <c r="I82" s="32">
        <f t="shared" si="22"/>
        <v>-1.5829029818299922E-2</v>
      </c>
      <c r="J82" s="57">
        <f t="shared" si="12"/>
        <v>69.290577425150673</v>
      </c>
      <c r="K82" s="7">
        <f t="shared" si="11"/>
        <v>69.290577425150673</v>
      </c>
      <c r="L82" s="14">
        <f t="shared" si="13"/>
        <v>0</v>
      </c>
      <c r="M82" s="7">
        <f t="shared" si="26"/>
        <v>1</v>
      </c>
      <c r="N82" s="3">
        <f t="shared" si="9"/>
        <v>2.5000000000000001E-3</v>
      </c>
      <c r="O82" s="32">
        <f t="shared" ref="O82" si="28">J82/J70-1</f>
        <v>-0.1671142820032081</v>
      </c>
      <c r="P82" s="3">
        <f>(J82-MAX(J$2:J82))/MAX(J$2:J82)</f>
        <v>-0.18967876352299995</v>
      </c>
      <c r="Q82" s="32"/>
      <c r="S82" s="20" t="s">
        <v>61</v>
      </c>
      <c r="T82" s="21">
        <v>3266.7750000000001</v>
      </c>
      <c r="U82" s="81">
        <f t="shared" si="10"/>
        <v>8.4851267687551246E-3</v>
      </c>
    </row>
    <row r="83" spans="1:21">
      <c r="A83" s="1">
        <v>40939</v>
      </c>
      <c r="B83" s="3">
        <v>0.18705633218000001</v>
      </c>
      <c r="C83" s="2">
        <f t="shared" si="23"/>
        <v>18.628041124686604</v>
      </c>
      <c r="F83" s="3">
        <f t="shared" si="21"/>
        <v>0</v>
      </c>
      <c r="G83" s="1">
        <v>40939</v>
      </c>
      <c r="H83" s="3">
        <f t="shared" si="16"/>
        <v>2.3583040416429313</v>
      </c>
      <c r="I83" s="3">
        <f t="shared" si="22"/>
        <v>0.18705633218000006</v>
      </c>
      <c r="J83" s="57">
        <f t="shared" si="12"/>
        <v>68.19377480896074</v>
      </c>
      <c r="K83" s="7">
        <f t="shared" si="11"/>
        <v>68.19377480896074</v>
      </c>
      <c r="L83" s="2">
        <f t="shared" si="13"/>
        <v>0</v>
      </c>
      <c r="M83" s="7">
        <f t="shared" si="26"/>
        <v>1</v>
      </c>
      <c r="N83" s="3">
        <f t="shared" si="9"/>
        <v>2.5000000000000001E-3</v>
      </c>
      <c r="P83" s="3">
        <f>(J83-MAX(J$2:J83))/MAX(J$2:J83)</f>
        <v>-0.2025053625375961</v>
      </c>
      <c r="S83" s="20" t="s">
        <v>62</v>
      </c>
      <c r="T83" s="21">
        <v>3294.4940000000001</v>
      </c>
      <c r="U83" s="81">
        <f t="shared" si="10"/>
        <v>0.12191553543579059</v>
      </c>
    </row>
    <row r="84" spans="1:21">
      <c r="A84" s="1">
        <v>40968</v>
      </c>
      <c r="B84" s="3">
        <v>-6.8005784360599994E-2</v>
      </c>
      <c r="C84" s="2">
        <f t="shared" si="23"/>
        <v>22.112534173168683</v>
      </c>
      <c r="F84" s="3">
        <f t="shared" si="21"/>
        <v>0</v>
      </c>
      <c r="G84" s="1">
        <v>40968</v>
      </c>
      <c r="H84" s="3">
        <f t="shared" si="16"/>
        <v>2.5377428932948067</v>
      </c>
      <c r="I84" s="3">
        <f t="shared" si="22"/>
        <v>-6.8005784360600119E-2</v>
      </c>
      <c r="J84" s="57">
        <f t="shared" si="12"/>
        <v>80.949852202233814</v>
      </c>
      <c r="K84" s="7">
        <f t="shared" si="11"/>
        <v>80.949852202233814</v>
      </c>
      <c r="L84" s="2">
        <f t="shared" si="13"/>
        <v>0</v>
      </c>
      <c r="M84" s="7">
        <f t="shared" si="26"/>
        <v>1</v>
      </c>
      <c r="N84" s="3">
        <f t="shared" si="9"/>
        <v>2.5000000000000001E-3</v>
      </c>
      <c r="P84" s="3">
        <f>(J84-MAX(J$2:J84))/MAX(J$2:J84)</f>
        <v>-5.3328940720660016E-2</v>
      </c>
      <c r="S84" s="20" t="s">
        <v>63</v>
      </c>
      <c r="T84" s="21">
        <v>3696.1439999999998</v>
      </c>
      <c r="U84" s="81">
        <f t="shared" si="10"/>
        <v>-7.5561991091256053E-2</v>
      </c>
    </row>
    <row r="85" spans="1:21" s="75" customFormat="1">
      <c r="A85" s="1">
        <v>40998</v>
      </c>
      <c r="B85" s="3">
        <v>3.20272640879E-3</v>
      </c>
      <c r="C85" s="74">
        <f t="shared" si="23"/>
        <v>20.608753942521776</v>
      </c>
      <c r="D85" s="73"/>
      <c r="E85" s="73"/>
      <c r="F85" s="3">
        <f t="shared" si="21"/>
        <v>0</v>
      </c>
      <c r="G85" s="72">
        <v>40998</v>
      </c>
      <c r="H85" s="73">
        <f t="shared" si="16"/>
        <v>1.5865733371184447</v>
      </c>
      <c r="I85" s="73">
        <f t="shared" si="22"/>
        <v>3.2027264087899354E-3</v>
      </c>
      <c r="J85" s="57">
        <f t="shared" si="12"/>
        <v>75.444794009346253</v>
      </c>
      <c r="K85" s="7">
        <f t="shared" si="11"/>
        <v>75.444794009346253</v>
      </c>
      <c r="L85" s="74">
        <f t="shared" si="13"/>
        <v>0</v>
      </c>
      <c r="M85" s="7">
        <f t="shared" si="26"/>
        <v>1</v>
      </c>
      <c r="N85" s="3">
        <f t="shared" si="9"/>
        <v>2.5000000000000001E-3</v>
      </c>
      <c r="O85" s="73"/>
      <c r="P85" s="3">
        <f>(J85-MAX(J$2:J85))/MAX(J$2:J85)</f>
        <v>-0.11770804863843166</v>
      </c>
      <c r="Q85" s="73"/>
      <c r="S85" s="20" t="s">
        <v>64</v>
      </c>
      <c r="T85" s="21">
        <v>3416.8560000000002</v>
      </c>
      <c r="U85" s="81">
        <f t="shared" si="10"/>
        <v>7.2517542442525951E-2</v>
      </c>
    </row>
    <row r="86" spans="1:21">
      <c r="A86" s="1">
        <v>41026</v>
      </c>
      <c r="B86" s="3">
        <v>3.01343576253E-2</v>
      </c>
      <c r="C86" s="2">
        <f t="shared" si="23"/>
        <v>20.674758143025745</v>
      </c>
      <c r="F86" s="3">
        <f t="shared" si="21"/>
        <v>0</v>
      </c>
      <c r="G86" s="1">
        <v>41026</v>
      </c>
      <c r="H86" s="3">
        <f t="shared" si="16"/>
        <v>1.326554742223288</v>
      </c>
      <c r="I86" s="3">
        <f t="shared" si="22"/>
        <v>3.0134357625299923E-2</v>
      </c>
      <c r="J86" s="57">
        <f t="shared" si="12"/>
        <v>75.686423043525707</v>
      </c>
      <c r="K86" s="7">
        <f t="shared" si="11"/>
        <v>75.686423043525707</v>
      </c>
      <c r="L86" s="2">
        <f t="shared" si="13"/>
        <v>0</v>
      </c>
      <c r="M86" s="7">
        <f t="shared" si="26"/>
        <v>1</v>
      </c>
      <c r="N86" s="3">
        <f t="shared" si="9"/>
        <v>2.5000000000000001E-3</v>
      </c>
      <c r="P86" s="3">
        <f>(J86-MAX(J$2:J86))/MAX(J$2:J86)</f>
        <v>-0.11488230890554313</v>
      </c>
      <c r="S86" s="20" t="s">
        <v>65</v>
      </c>
      <c r="T86" s="21">
        <v>3664.6379999999999</v>
      </c>
      <c r="U86" s="81">
        <f t="shared" si="10"/>
        <v>2.4273884623801756E-2</v>
      </c>
    </row>
    <row r="87" spans="1:21">
      <c r="A87" s="1">
        <v>41060</v>
      </c>
      <c r="B87" s="3">
        <v>2.3719128924599999E-3</v>
      </c>
      <c r="C87" s="2">
        <f t="shared" si="23"/>
        <v>21.297778698724265</v>
      </c>
      <c r="F87" s="3">
        <f t="shared" si="21"/>
        <v>0</v>
      </c>
      <c r="G87" s="1">
        <v>41060</v>
      </c>
      <c r="H87" s="3">
        <f t="shared" si="16"/>
        <v>1.2519929068870135</v>
      </c>
      <c r="I87" s="3">
        <f t="shared" si="22"/>
        <v>2.3719128924599708E-3</v>
      </c>
      <c r="J87" s="57">
        <f t="shared" si="12"/>
        <v>77.967184782899054</v>
      </c>
      <c r="K87" s="7">
        <f t="shared" si="11"/>
        <v>77.967184782899054</v>
      </c>
      <c r="L87" s="2">
        <f t="shared" si="13"/>
        <v>0</v>
      </c>
      <c r="M87" s="7">
        <f t="shared" si="26"/>
        <v>1</v>
      </c>
      <c r="N87" s="3">
        <f t="shared" si="9"/>
        <v>2.5000000000000001E-3</v>
      </c>
      <c r="P87" s="3">
        <f>(J87-MAX(J$2:J87))/MAX(J$2:J87)</f>
        <v>-8.8209855861622999E-2</v>
      </c>
      <c r="S87" s="20" t="s">
        <v>66</v>
      </c>
      <c r="T87" s="21">
        <v>3753.5929999999998</v>
      </c>
      <c r="U87" s="81">
        <f t="shared" si="10"/>
        <v>-7.5295323707178619E-2</v>
      </c>
    </row>
    <row r="88" spans="1:21">
      <c r="A88" s="1">
        <v>41089</v>
      </c>
      <c r="B88" s="3">
        <v>-0.108882917844</v>
      </c>
      <c r="C88" s="2">
        <f t="shared" si="23"/>
        <v>21.34829517460053</v>
      </c>
      <c r="F88" s="3">
        <f t="shared" si="21"/>
        <v>0</v>
      </c>
      <c r="G88" s="1">
        <v>41089</v>
      </c>
      <c r="H88" s="3">
        <f t="shared" si="16"/>
        <v>0.96165506516140709</v>
      </c>
      <c r="I88" s="3">
        <f t="shared" si="22"/>
        <v>-0.10888291784400006</v>
      </c>
      <c r="J88" s="57">
        <f t="shared" si="12"/>
        <v>78.152116153674427</v>
      </c>
      <c r="K88" s="7">
        <f t="shared" si="11"/>
        <v>78.152116153674427</v>
      </c>
      <c r="L88" s="2">
        <f t="shared" si="13"/>
        <v>0</v>
      </c>
      <c r="M88" s="7">
        <f t="shared" si="26"/>
        <v>1</v>
      </c>
      <c r="N88" s="3">
        <f t="shared" ref="N88:N129" si="29">IF(H88&gt;$H$140,U88*(-1),$H$139/12)</f>
        <v>2.5000000000000001E-3</v>
      </c>
      <c r="P88" s="3">
        <f>(J88-MAX(J$2:J88))/MAX(J$2:J88)</f>
        <v>-8.6047169063523166E-2</v>
      </c>
      <c r="S88" s="20" t="s">
        <v>67</v>
      </c>
      <c r="T88" s="21">
        <v>3470.9650000000001</v>
      </c>
      <c r="U88" s="81">
        <f t="shared" ref="U88:U127" si="30">T89/T88-1</f>
        <v>-8.9823147165125627E-2</v>
      </c>
    </row>
    <row r="89" spans="1:21">
      <c r="A89" s="1">
        <v>41121</v>
      </c>
      <c r="B89" s="3">
        <v>7.4665078476100002E-2</v>
      </c>
      <c r="C89" s="2">
        <f t="shared" si="23"/>
        <v>19.023830504995036</v>
      </c>
      <c r="F89" s="3">
        <f t="shared" si="21"/>
        <v>0</v>
      </c>
      <c r="G89" s="1">
        <v>41121</v>
      </c>
      <c r="H89" s="3">
        <f t="shared" si="16"/>
        <v>0.70953239978449933</v>
      </c>
      <c r="I89" s="3">
        <f t="shared" si="22"/>
        <v>7.4665078476100044E-2</v>
      </c>
      <c r="J89" s="57">
        <f t="shared" si="12"/>
        <v>69.642685711179141</v>
      </c>
      <c r="K89" s="7">
        <f t="shared" si="11"/>
        <v>69.642685711179141</v>
      </c>
      <c r="L89" s="2">
        <f t="shared" si="13"/>
        <v>0</v>
      </c>
      <c r="M89" s="7">
        <f t="shared" si="26"/>
        <v>1</v>
      </c>
      <c r="N89" s="3">
        <f t="shared" si="29"/>
        <v>2.5000000000000001E-3</v>
      </c>
      <c r="P89" s="3">
        <f>(J89-MAX(J$2:J89))/MAX(J$2:J89)</f>
        <v>-0.18556102006767089</v>
      </c>
      <c r="S89" s="20" t="s">
        <v>68</v>
      </c>
      <c r="T89" s="21">
        <v>3159.192</v>
      </c>
      <c r="U89" s="81">
        <f t="shared" si="30"/>
        <v>-6.2332393852605472E-3</v>
      </c>
    </row>
    <row r="90" spans="1:21">
      <c r="A90" s="1">
        <v>41152</v>
      </c>
      <c r="B90" s="3">
        <v>1.0425716493800001E-2</v>
      </c>
      <c r="C90" s="2">
        <f t="shared" si="23"/>
        <v>20.444246302566516</v>
      </c>
      <c r="F90" s="3">
        <f t="shared" si="21"/>
        <v>0</v>
      </c>
      <c r="G90" s="1">
        <v>41152</v>
      </c>
      <c r="H90" s="3">
        <f t="shared" si="16"/>
        <v>0.83717477057184464</v>
      </c>
      <c r="I90" s="3">
        <f t="shared" si="22"/>
        <v>1.0425716493799975E-2</v>
      </c>
      <c r="J90" s="57">
        <f t="shared" si="12"/>
        <v>74.842562305090709</v>
      </c>
      <c r="K90" s="7">
        <f t="shared" si="11"/>
        <v>74.842562305090709</v>
      </c>
      <c r="L90" s="2">
        <f t="shared" si="13"/>
        <v>0</v>
      </c>
      <c r="M90" s="7">
        <f t="shared" si="26"/>
        <v>1</v>
      </c>
      <c r="N90" s="3">
        <f t="shared" si="29"/>
        <v>2.5000000000000001E-3</v>
      </c>
      <c r="P90" s="3">
        <f>(J90-MAX(J$2:J90))/MAX(J$2:J90)</f>
        <v>-0.12475086971702859</v>
      </c>
      <c r="S90" s="20" t="s">
        <v>69</v>
      </c>
      <c r="T90" s="21">
        <v>3139.5</v>
      </c>
      <c r="U90" s="81">
        <f t="shared" si="30"/>
        <v>1.9191591017677867E-2</v>
      </c>
    </row>
    <row r="91" spans="1:21">
      <c r="A91" s="1">
        <v>41180</v>
      </c>
      <c r="B91" s="3">
        <v>1.07835856491E-3</v>
      </c>
      <c r="C91" s="2">
        <f t="shared" si="23"/>
        <v>20.657392218446493</v>
      </c>
      <c r="F91" s="3">
        <f t="shared" si="21"/>
        <v>0</v>
      </c>
      <c r="G91" s="1">
        <v>41180</v>
      </c>
      <c r="H91" s="3">
        <f t="shared" si="16"/>
        <v>0.63104724600889495</v>
      </c>
      <c r="I91" s="3">
        <f t="shared" si="22"/>
        <v>1.0783585649098981E-3</v>
      </c>
      <c r="J91" s="57">
        <f t="shared" si="12"/>
        <v>75.622849641353142</v>
      </c>
      <c r="K91" s="7">
        <f t="shared" ref="K91:K129" si="31">IF(H91&gt;=H$138,J91*I$138,IF(H91&gt;=H$137,J91*I$137,J91))*M91</f>
        <v>75.622849641353142</v>
      </c>
      <c r="L91" s="2">
        <f t="shared" si="13"/>
        <v>0</v>
      </c>
      <c r="M91" s="7">
        <f t="shared" si="26"/>
        <v>1</v>
      </c>
      <c r="N91" s="3">
        <f t="shared" si="29"/>
        <v>2.5000000000000001E-3</v>
      </c>
      <c r="P91" s="3">
        <f>(J91-MAX(J$2:J91))/MAX(J$2:J91)</f>
        <v>-0.11562577042325338</v>
      </c>
      <c r="S91" s="20" t="s">
        <v>70</v>
      </c>
      <c r="T91" s="21">
        <v>3199.752</v>
      </c>
      <c r="U91" s="81">
        <f t="shared" si="30"/>
        <v>-9.8929542039507545E-3</v>
      </c>
    </row>
    <row r="92" spans="1:21">
      <c r="A92" s="1">
        <v>41213</v>
      </c>
      <c r="B92" s="3">
        <v>-0.111933421432</v>
      </c>
      <c r="C92" s="2">
        <f t="shared" si="23"/>
        <v>20.679668294273956</v>
      </c>
      <c r="F92" s="3">
        <f t="shared" si="21"/>
        <v>0</v>
      </c>
      <c r="G92" s="1">
        <v>41213</v>
      </c>
      <c r="H92" s="3">
        <f t="shared" si="16"/>
        <v>0.45871841176353634</v>
      </c>
      <c r="I92" s="3">
        <f t="shared" si="22"/>
        <v>-0.11193342143200002</v>
      </c>
      <c r="J92" s="57">
        <f t="shared" ref="J92:J129" si="32">K91*(1+B91)+L91*(1+N91)</f>
        <v>75.704398188966792</v>
      </c>
      <c r="K92" s="7">
        <f t="shared" si="31"/>
        <v>75.704398188966792</v>
      </c>
      <c r="L92" s="2">
        <f t="shared" ref="L92:L129" si="33">J92-K92</f>
        <v>0</v>
      </c>
      <c r="M92" s="7">
        <f t="shared" si="26"/>
        <v>1</v>
      </c>
      <c r="N92" s="3">
        <f t="shared" si="29"/>
        <v>2.5000000000000001E-3</v>
      </c>
      <c r="P92" s="3">
        <f>(J92-MAX(J$2:J92))/MAX(J$2:J92)</f>
        <v>-0.11467209789820366</v>
      </c>
      <c r="S92" s="20" t="s">
        <v>71</v>
      </c>
      <c r="T92" s="21">
        <v>3168.0970000000002</v>
      </c>
      <c r="U92" s="81">
        <f t="shared" si="30"/>
        <v>-0.11094136322214898</v>
      </c>
    </row>
    <row r="93" spans="1:21">
      <c r="A93" s="1">
        <v>41243</v>
      </c>
      <c r="B93" s="3">
        <v>0.20203771405000001</v>
      </c>
      <c r="C93" s="2">
        <f t="shared" si="23"/>
        <v>18.364922268017018</v>
      </c>
      <c r="F93" s="3">
        <f t="shared" si="21"/>
        <v>0</v>
      </c>
      <c r="G93" s="1">
        <v>41243</v>
      </c>
      <c r="H93" s="3">
        <f t="shared" si="16"/>
        <v>0.15467630488994799</v>
      </c>
      <c r="I93" s="3">
        <f t="shared" si="22"/>
        <v>0.20203771405000004</v>
      </c>
      <c r="J93" s="57">
        <f t="shared" si="32"/>
        <v>67.230545882225229</v>
      </c>
      <c r="K93" s="7">
        <f t="shared" si="31"/>
        <v>67.230545882225229</v>
      </c>
      <c r="L93" s="2">
        <f t="shared" si="33"/>
        <v>0</v>
      </c>
      <c r="M93" s="7">
        <f t="shared" si="26"/>
        <v>1</v>
      </c>
      <c r="N93" s="3">
        <f t="shared" si="29"/>
        <v>2.5000000000000001E-3</v>
      </c>
      <c r="P93" s="3">
        <f>(J93-MAX(J$2:J93))/MAX(J$2:J93)</f>
        <v>-0.21376987906967254</v>
      </c>
      <c r="S93" s="20" t="s">
        <v>72</v>
      </c>
      <c r="T93" s="21">
        <v>2816.6239999999998</v>
      </c>
      <c r="U93" s="81">
        <f t="shared" si="30"/>
        <v>0.16304483665551395</v>
      </c>
    </row>
    <row r="94" spans="1:21" s="12" customFormat="1">
      <c r="A94" s="1">
        <v>41274</v>
      </c>
      <c r="B94" s="3">
        <v>6.3176682964699998E-2</v>
      </c>
      <c r="C94" s="14">
        <f t="shared" si="23"/>
        <v>22.075329181753119</v>
      </c>
      <c r="D94" s="32">
        <f t="shared" ref="D94" si="34">C94/C82-1</f>
        <v>0.16630073943171375</v>
      </c>
      <c r="E94" s="32"/>
      <c r="F94" s="3">
        <f t="shared" si="21"/>
        <v>0</v>
      </c>
      <c r="G94" s="13">
        <v>41274</v>
      </c>
      <c r="H94" s="3">
        <f t="shared" si="16"/>
        <v>0.38796446599761403</v>
      </c>
      <c r="I94" s="32">
        <f t="shared" si="22"/>
        <v>6.3176682964700026E-2</v>
      </c>
      <c r="J94" s="57">
        <f t="shared" si="32"/>
        <v>80.813651686603663</v>
      </c>
      <c r="K94" s="7">
        <f t="shared" si="31"/>
        <v>80.813651686603663</v>
      </c>
      <c r="L94" s="14">
        <f t="shared" si="33"/>
        <v>0</v>
      </c>
      <c r="M94" s="7">
        <f t="shared" si="26"/>
        <v>1</v>
      </c>
      <c r="N94" s="3">
        <f t="shared" si="29"/>
        <v>2.5000000000000001E-3</v>
      </c>
      <c r="O94" s="32">
        <f t="shared" ref="O94" si="35">J94/J82-1</f>
        <v>0.16630073943171397</v>
      </c>
      <c r="P94" s="3">
        <f>(J94-MAX(J$2:J94))/MAX(J$2:J94)</f>
        <v>-5.4921742719654019E-2</v>
      </c>
      <c r="Q94" s="32"/>
      <c r="S94" s="20" t="s">
        <v>73</v>
      </c>
      <c r="T94" s="21">
        <v>3275.86</v>
      </c>
      <c r="U94" s="81">
        <f t="shared" si="30"/>
        <v>6.2205955077445196E-2</v>
      </c>
    </row>
    <row r="95" spans="1:21">
      <c r="A95" s="1">
        <v>41305</v>
      </c>
      <c r="B95" s="3">
        <v>6.24826554907E-2</v>
      </c>
      <c r="C95" s="2">
        <f t="shared" si="23"/>
        <v>23.469975254810127</v>
      </c>
      <c r="F95" s="3">
        <f t="shared" si="21"/>
        <v>0</v>
      </c>
      <c r="G95" s="1">
        <v>41305</v>
      </c>
      <c r="H95" s="3">
        <f t="shared" si="16"/>
        <v>0.47565145703221456</v>
      </c>
      <c r="I95" s="3">
        <f t="shared" si="22"/>
        <v>6.248265549070009E-2</v>
      </c>
      <c r="J95" s="57">
        <f t="shared" si="32"/>
        <v>85.919190138427922</v>
      </c>
      <c r="K95" s="7">
        <f t="shared" si="31"/>
        <v>85.919190138427922</v>
      </c>
      <c r="L95" s="2">
        <f t="shared" si="33"/>
        <v>0</v>
      </c>
      <c r="M95" s="7">
        <f t="shared" si="26"/>
        <v>1</v>
      </c>
      <c r="N95" s="3">
        <f t="shared" si="29"/>
        <v>2.5000000000000001E-3</v>
      </c>
      <c r="P95" s="3">
        <f>(J95-MAX(J$2:J95))/MAX(J$2:J95)</f>
        <v>0</v>
      </c>
      <c r="S95" s="20" t="s">
        <v>74</v>
      </c>
      <c r="T95" s="21">
        <v>3479.6379999999999</v>
      </c>
      <c r="U95" s="81">
        <f t="shared" si="30"/>
        <v>3.6946659393879422E-2</v>
      </c>
    </row>
    <row r="96" spans="1:21">
      <c r="A96" s="1">
        <v>41333</v>
      </c>
      <c r="B96" s="3">
        <v>-5.53699774071E-2</v>
      </c>
      <c r="C96" s="2">
        <f t="shared" si="23"/>
        <v>24.936441633031684</v>
      </c>
      <c r="F96" s="3">
        <f t="shared" si="21"/>
        <v>0</v>
      </c>
      <c r="G96" s="1">
        <v>41333</v>
      </c>
      <c r="H96" s="3">
        <f t="shared" si="16"/>
        <v>0.56785407864630799</v>
      </c>
      <c r="I96" s="3">
        <f t="shared" si="22"/>
        <v>-5.5369977407100035E-2</v>
      </c>
      <c r="J96" s="57">
        <f t="shared" si="32"/>
        <v>91.287649295887277</v>
      </c>
      <c r="K96" s="7">
        <f t="shared" si="31"/>
        <v>91.287649295887277</v>
      </c>
      <c r="L96" s="2">
        <f t="shared" si="33"/>
        <v>0</v>
      </c>
      <c r="M96" s="7">
        <f t="shared" si="26"/>
        <v>1</v>
      </c>
      <c r="N96" s="3">
        <f t="shared" si="29"/>
        <v>2.5000000000000001E-3</v>
      </c>
      <c r="P96" s="3">
        <f>(J96-MAX(J$2:J96))/MAX(J$2:J96)</f>
        <v>0</v>
      </c>
      <c r="S96" s="20" t="s">
        <v>75</v>
      </c>
      <c r="T96" s="21">
        <v>3608.1990000000001</v>
      </c>
      <c r="U96" s="81">
        <f t="shared" si="30"/>
        <v>-4.4596764202861405E-2</v>
      </c>
    </row>
    <row r="97" spans="1:21">
      <c r="A97" s="1">
        <v>41362</v>
      </c>
      <c r="B97" s="3">
        <v>-7.4039929746600001E-3</v>
      </c>
      <c r="C97" s="2">
        <f t="shared" si="23"/>
        <v>23.555711423197252</v>
      </c>
      <c r="F97" s="3">
        <f t="shared" si="21"/>
        <v>0</v>
      </c>
      <c r="G97" s="1">
        <v>41362</v>
      </c>
      <c r="H97" s="3">
        <f t="shared" si="16"/>
        <v>0.48104203373403243</v>
      </c>
      <c r="I97" s="3">
        <f t="shared" si="22"/>
        <v>-7.4039929746599897E-3</v>
      </c>
      <c r="J97" s="57">
        <f t="shared" si="32"/>
        <v>86.23305421682673</v>
      </c>
      <c r="K97" s="7">
        <f t="shared" si="31"/>
        <v>86.23305421682673</v>
      </c>
      <c r="L97" s="2">
        <f t="shared" si="33"/>
        <v>0</v>
      </c>
      <c r="M97" s="7">
        <f t="shared" si="26"/>
        <v>1</v>
      </c>
      <c r="N97" s="3">
        <f t="shared" si="29"/>
        <v>2.5000000000000001E-3</v>
      </c>
      <c r="P97" s="3">
        <f>(J97-MAX(J$2:J97))/MAX(J$2:J97)</f>
        <v>-5.5369977407100007E-2</v>
      </c>
      <c r="S97" s="20" t="s">
        <v>76</v>
      </c>
      <c r="T97" s="21">
        <v>3447.2849999999999</v>
      </c>
      <c r="U97" s="81">
        <f t="shared" si="30"/>
        <v>-2.3067138342202531E-2</v>
      </c>
    </row>
    <row r="98" spans="1:21">
      <c r="A98" s="1">
        <v>41390</v>
      </c>
      <c r="B98" s="3">
        <v>0.15287088766699999</v>
      </c>
      <c r="C98" s="2">
        <f t="shared" si="23"/>
        <v>23.381305101306783</v>
      </c>
      <c r="F98" s="3">
        <f t="shared" si="21"/>
        <v>0</v>
      </c>
      <c r="G98" s="1">
        <v>41390</v>
      </c>
      <c r="H98" s="3">
        <f t="shared" si="16"/>
        <v>0.47007640892108937</v>
      </c>
      <c r="I98" s="3">
        <f t="shared" si="22"/>
        <v>0.15287088766699997</v>
      </c>
      <c r="J98" s="57">
        <f t="shared" si="32"/>
        <v>85.594585289221868</v>
      </c>
      <c r="K98" s="7">
        <f t="shared" si="31"/>
        <v>85.594585289221868</v>
      </c>
      <c r="L98" s="2">
        <f t="shared" si="33"/>
        <v>0</v>
      </c>
      <c r="M98" s="7">
        <f t="shared" si="26"/>
        <v>1</v>
      </c>
      <c r="N98" s="3">
        <f t="shared" si="29"/>
        <v>2.5000000000000001E-3</v>
      </c>
      <c r="P98" s="3">
        <f>(J98-MAX(J$2:J98))/MAX(J$2:J98)</f>
        <v>-6.2364011458030777E-2</v>
      </c>
      <c r="S98" s="20" t="s">
        <v>77</v>
      </c>
      <c r="T98" s="21">
        <v>3367.7660000000001</v>
      </c>
      <c r="U98" s="81">
        <f t="shared" si="30"/>
        <v>0.14058340157837557</v>
      </c>
    </row>
    <row r="99" spans="1:21">
      <c r="A99" s="1">
        <v>41425</v>
      </c>
      <c r="B99" s="3">
        <v>-0.131539831577</v>
      </c>
      <c r="C99" s="2">
        <f t="shared" si="23"/>
        <v>26.955625966956504</v>
      </c>
      <c r="F99" s="3">
        <f t="shared" si="21"/>
        <v>0</v>
      </c>
      <c r="G99" s="1">
        <v>41425</v>
      </c>
      <c r="H99" s="3">
        <f t="shared" si="16"/>
        <v>0.69480829449117198</v>
      </c>
      <c r="I99" s="3">
        <f t="shared" si="22"/>
        <v>-0.131539831577</v>
      </c>
      <c r="J99" s="57">
        <f t="shared" si="32"/>
        <v>98.679505521873949</v>
      </c>
      <c r="K99" s="7">
        <f t="shared" si="31"/>
        <v>98.679505521873949</v>
      </c>
      <c r="L99" s="2">
        <f t="shared" si="33"/>
        <v>0</v>
      </c>
      <c r="M99" s="7">
        <f t="shared" si="26"/>
        <v>1</v>
      </c>
      <c r="N99" s="3">
        <f t="shared" si="29"/>
        <v>2.5000000000000001E-3</v>
      </c>
      <c r="P99" s="3">
        <f>(J99-MAX(J$2:J99))/MAX(J$2:J99)</f>
        <v>0</v>
      </c>
      <c r="S99" s="20" t="s">
        <v>78</v>
      </c>
      <c r="T99" s="21">
        <v>3841.2179999999998</v>
      </c>
      <c r="U99" s="81">
        <f t="shared" si="30"/>
        <v>-0.15756460580992793</v>
      </c>
    </row>
    <row r="100" spans="1:21">
      <c r="A100" s="1">
        <v>41453</v>
      </c>
      <c r="B100" s="3">
        <v>0.14365426158</v>
      </c>
      <c r="C100" s="2">
        <f t="shared" si="23"/>
        <v>23.409887467210439</v>
      </c>
      <c r="F100" s="3">
        <f t="shared" si="21"/>
        <v>0</v>
      </c>
      <c r="G100" s="1">
        <v>41453</v>
      </c>
      <c r="H100" s="3">
        <f t="shared" si="16"/>
        <v>0.47187349687850078</v>
      </c>
      <c r="I100" s="3">
        <f t="shared" si="22"/>
        <v>0.14365426158000005</v>
      </c>
      <c r="J100" s="57">
        <f t="shared" si="32"/>
        <v>85.699219985425003</v>
      </c>
      <c r="K100" s="7">
        <f t="shared" si="31"/>
        <v>85.699219985425003</v>
      </c>
      <c r="L100" s="2">
        <f t="shared" si="33"/>
        <v>0</v>
      </c>
      <c r="M100" s="7">
        <f t="shared" si="26"/>
        <v>1</v>
      </c>
      <c r="N100" s="3">
        <f t="shared" si="29"/>
        <v>2.5000000000000001E-3</v>
      </c>
      <c r="P100" s="3">
        <f>(J100-MAX(J$2:J100))/MAX(J$2:J100)</f>
        <v>-0.13153983157700005</v>
      </c>
      <c r="S100" s="20" t="s">
        <v>79</v>
      </c>
      <c r="T100" s="21">
        <v>3235.9780000000001</v>
      </c>
      <c r="U100" s="81">
        <f t="shared" si="30"/>
        <v>6.018736839372818E-2</v>
      </c>
    </row>
    <row r="101" spans="1:21">
      <c r="A101" s="1">
        <v>41486</v>
      </c>
      <c r="B101" s="3">
        <v>8.7005929477000005E-2</v>
      </c>
      <c r="C101" s="2">
        <f t="shared" si="23"/>
        <v>26.772817564983452</v>
      </c>
      <c r="F101" s="3">
        <f t="shared" si="21"/>
        <v>0</v>
      </c>
      <c r="G101" s="1">
        <v>41486</v>
      </c>
      <c r="H101" s="3">
        <f t="shared" si="16"/>
        <v>0.45782362561964107</v>
      </c>
      <c r="I101" s="3">
        <f t="shared" si="22"/>
        <v>8.7005929477000032E-2</v>
      </c>
      <c r="J101" s="57">
        <f t="shared" si="32"/>
        <v>98.010278150413214</v>
      </c>
      <c r="K101" s="7">
        <f t="shared" si="31"/>
        <v>98.010278150413214</v>
      </c>
      <c r="L101" s="2">
        <f t="shared" si="33"/>
        <v>0</v>
      </c>
      <c r="M101" s="7">
        <f t="shared" si="26"/>
        <v>1</v>
      </c>
      <c r="N101" s="3">
        <f t="shared" si="29"/>
        <v>2.5000000000000001E-3</v>
      </c>
      <c r="P101" s="3">
        <f>(J101-MAX(J$2:J101))/MAX(J$2:J101)</f>
        <v>-6.7818273705515268E-3</v>
      </c>
      <c r="S101" s="20" t="s">
        <v>80</v>
      </c>
      <c r="T101" s="21">
        <v>3430.7429999999999</v>
      </c>
      <c r="U101" s="81">
        <f t="shared" si="30"/>
        <v>6.8033367699066982E-2</v>
      </c>
    </row>
    <row r="102" spans="1:21">
      <c r="A102" s="1">
        <v>41516</v>
      </c>
      <c r="B102" s="3">
        <v>4.8143236264600001E-2</v>
      </c>
      <c r="C102" s="2">
        <f t="shared" si="23"/>
        <v>29.102211441942991</v>
      </c>
      <c r="F102" s="3">
        <f t="shared" si="21"/>
        <v>0</v>
      </c>
      <c r="G102" s="1">
        <v>41516</v>
      </c>
      <c r="H102" s="3">
        <f t="shared" si="16"/>
        <v>0.58466292518020824</v>
      </c>
      <c r="I102" s="3">
        <f t="shared" si="22"/>
        <v>4.8143236264599931E-2</v>
      </c>
      <c r="J102" s="57">
        <f t="shared" si="32"/>
        <v>106.53775349918922</v>
      </c>
      <c r="K102" s="7">
        <f t="shared" si="31"/>
        <v>106.53775349918922</v>
      </c>
      <c r="L102" s="2">
        <f t="shared" si="33"/>
        <v>0</v>
      </c>
      <c r="M102" s="7">
        <f t="shared" si="26"/>
        <v>1</v>
      </c>
      <c r="N102" s="3">
        <f t="shared" si="29"/>
        <v>2.5000000000000001E-3</v>
      </c>
      <c r="P102" s="3">
        <f>(J102-MAX(J$2:J102))/MAX(J$2:J102)</f>
        <v>0</v>
      </c>
      <c r="S102" s="20" t="s">
        <v>81</v>
      </c>
      <c r="T102" s="21">
        <v>3664.1480000000001</v>
      </c>
      <c r="U102" s="81">
        <f t="shared" si="30"/>
        <v>5.6969587472994965E-2</v>
      </c>
    </row>
    <row r="103" spans="1:21">
      <c r="A103" s="1">
        <v>41547</v>
      </c>
      <c r="B103" s="3">
        <v>-1.8077206026399999E-2</v>
      </c>
      <c r="C103" s="2">
        <f t="shared" si="23"/>
        <v>30.503286083214796</v>
      </c>
      <c r="F103" s="3">
        <f t="shared" si="21"/>
        <v>0</v>
      </c>
      <c r="G103" s="1">
        <v>41547</v>
      </c>
      <c r="H103" s="3">
        <f t="shared" ref="H103:H129" si="36">C103/MIN(C67:C103)-1</f>
        <v>0.660953726786911</v>
      </c>
      <c r="I103" s="3">
        <f t="shared" si="22"/>
        <v>-1.8077206026399839E-2</v>
      </c>
      <c r="J103" s="57">
        <f t="shared" si="32"/>
        <v>111.66682573700039</v>
      </c>
      <c r="K103" s="7">
        <f t="shared" si="31"/>
        <v>111.66682573700039</v>
      </c>
      <c r="L103" s="2">
        <f t="shared" si="33"/>
        <v>0</v>
      </c>
      <c r="M103" s="7">
        <f t="shared" si="26"/>
        <v>1</v>
      </c>
      <c r="N103" s="3">
        <f t="shared" si="29"/>
        <v>2.5000000000000001E-3</v>
      </c>
      <c r="P103" s="3">
        <f>(J103-MAX(J$2:J103))/MAX(J$2:J103)</f>
        <v>0</v>
      </c>
      <c r="S103" s="20" t="s">
        <v>82</v>
      </c>
      <c r="T103" s="21">
        <v>3872.893</v>
      </c>
      <c r="U103" s="81">
        <f t="shared" si="30"/>
        <v>-4.1071106276367564E-2</v>
      </c>
    </row>
    <row r="104" spans="1:21">
      <c r="A104" s="1">
        <v>41578</v>
      </c>
      <c r="B104" s="3">
        <v>8.60046509825E-2</v>
      </c>
      <c r="C104" s="2">
        <f t="shared" si="23"/>
        <v>29.951871896206303</v>
      </c>
      <c r="F104" s="3">
        <f t="shared" si="21"/>
        <v>0</v>
      </c>
      <c r="G104" s="1">
        <v>41578</v>
      </c>
      <c r="H104" s="3">
        <f t="shared" si="36"/>
        <v>0.63092832406746702</v>
      </c>
      <c r="I104" s="3">
        <f t="shared" si="22"/>
        <v>8.6004650982500097E-2</v>
      </c>
      <c r="J104" s="57">
        <f t="shared" si="32"/>
        <v>109.64820152183854</v>
      </c>
      <c r="K104" s="7">
        <f t="shared" si="31"/>
        <v>109.64820152183854</v>
      </c>
      <c r="L104" s="2">
        <f t="shared" si="33"/>
        <v>0</v>
      </c>
      <c r="M104" s="7">
        <f t="shared" si="26"/>
        <v>1</v>
      </c>
      <c r="N104" s="3">
        <f t="shared" si="29"/>
        <v>2.5000000000000001E-3</v>
      </c>
      <c r="P104" s="3">
        <f>(J104-MAX(J$2:J104))/MAX(J$2:J104)</f>
        <v>-1.8077206026399891E-2</v>
      </c>
      <c r="S104" s="20" t="s">
        <v>83</v>
      </c>
      <c r="T104" s="21">
        <v>3713.8290000000002</v>
      </c>
      <c r="U104" s="81">
        <f t="shared" si="30"/>
        <v>6.2618391961503761E-2</v>
      </c>
    </row>
    <row r="105" spans="1:21">
      <c r="A105" s="1">
        <v>41607</v>
      </c>
      <c r="B105" s="3">
        <v>8.1566474120300006E-2</v>
      </c>
      <c r="C105" s="2">
        <f t="shared" si="23"/>
        <v>32.527872184912077</v>
      </c>
      <c r="F105" s="3">
        <f t="shared" si="21"/>
        <v>0</v>
      </c>
      <c r="G105" s="1">
        <v>41607</v>
      </c>
      <c r="H105" s="3">
        <f t="shared" si="36"/>
        <v>0.77119574535636337</v>
      </c>
      <c r="I105" s="3">
        <f t="shared" si="22"/>
        <v>8.1566474120299937E-2</v>
      </c>
      <c r="J105" s="57">
        <f t="shared" si="32"/>
        <v>119.0784568245831</v>
      </c>
      <c r="K105" s="7">
        <f t="shared" si="31"/>
        <v>119.0784568245831</v>
      </c>
      <c r="L105" s="2">
        <f t="shared" si="33"/>
        <v>0</v>
      </c>
      <c r="M105" s="7">
        <f t="shared" si="26"/>
        <v>1</v>
      </c>
      <c r="N105" s="3">
        <f t="shared" si="29"/>
        <v>2.5000000000000001E-3</v>
      </c>
      <c r="P105" s="3">
        <f>(J105-MAX(J$2:J105))/MAX(J$2:J105)</f>
        <v>0</v>
      </c>
      <c r="S105" s="20" t="s">
        <v>84</v>
      </c>
      <c r="T105" s="21">
        <v>3946.3829999999998</v>
      </c>
      <c r="U105" s="81">
        <f t="shared" si="30"/>
        <v>-2.9720125998921043E-2</v>
      </c>
    </row>
    <row r="106" spans="1:21" s="12" customFormat="1">
      <c r="A106" s="1">
        <v>41639</v>
      </c>
      <c r="B106" s="3">
        <v>4.7363470349900003E-2</v>
      </c>
      <c r="C106" s="14">
        <f t="shared" si="23"/>
        <v>35.181056029671133</v>
      </c>
      <c r="D106" s="32">
        <f t="shared" ref="D106" si="37">C106/C94-1</f>
        <v>0.59368205746851821</v>
      </c>
      <c r="E106" s="32"/>
      <c r="F106" s="3">
        <f t="shared" si="21"/>
        <v>0</v>
      </c>
      <c r="G106" s="13">
        <v>41639</v>
      </c>
      <c r="H106" s="3">
        <f t="shared" si="36"/>
        <v>0.91566593728195844</v>
      </c>
      <c r="I106" s="32">
        <f t="shared" si="22"/>
        <v>4.7363470349899961E-2</v>
      </c>
      <c r="J106" s="57">
        <f t="shared" si="32"/>
        <v>128.79126669145072</v>
      </c>
      <c r="K106" s="7">
        <f t="shared" si="31"/>
        <v>128.79126669145072</v>
      </c>
      <c r="L106" s="14">
        <f t="shared" si="33"/>
        <v>0</v>
      </c>
      <c r="M106" s="7">
        <f t="shared" si="26"/>
        <v>1</v>
      </c>
      <c r="N106" s="3">
        <f t="shared" si="29"/>
        <v>2.5000000000000001E-3</v>
      </c>
      <c r="O106" s="32">
        <f t="shared" ref="O106" si="38">J106/J94-1</f>
        <v>0.59368205746851821</v>
      </c>
      <c r="P106" s="3">
        <f>(J106-MAX(J$2:J106))/MAX(J$2:J106)</f>
        <v>0</v>
      </c>
      <c r="Q106" s="32"/>
      <c r="S106" s="20" t="s">
        <v>85</v>
      </c>
      <c r="T106" s="21">
        <v>3829.096</v>
      </c>
      <c r="U106" s="81">
        <f t="shared" si="30"/>
        <v>1.4708432486414624E-2</v>
      </c>
    </row>
    <row r="107" spans="1:21">
      <c r="A107" s="1">
        <v>41669</v>
      </c>
      <c r="B107" s="3">
        <v>4.9711648654800003E-2</v>
      </c>
      <c r="C107" s="2">
        <f t="shared" si="23"/>
        <v>36.847352933810633</v>
      </c>
      <c r="F107" s="3">
        <f t="shared" si="21"/>
        <v>0</v>
      </c>
      <c r="G107" s="1">
        <v>41669</v>
      </c>
      <c r="H107" s="3">
        <f t="shared" si="36"/>
        <v>1.006398524102726</v>
      </c>
      <c r="I107" s="3">
        <f t="shared" si="22"/>
        <v>4.9711648654799934E-2</v>
      </c>
      <c r="J107" s="57">
        <f t="shared" si="32"/>
        <v>134.89126803271731</v>
      </c>
      <c r="K107" s="7">
        <f t="shared" si="31"/>
        <v>134.89126803271731</v>
      </c>
      <c r="L107" s="2">
        <f t="shared" si="33"/>
        <v>0</v>
      </c>
      <c r="M107" s="7">
        <f t="shared" si="26"/>
        <v>1</v>
      </c>
      <c r="N107" s="3">
        <f t="shared" si="29"/>
        <v>2.5000000000000001E-3</v>
      </c>
      <c r="P107" s="3">
        <f>(J107-MAX(J$2:J107))/MAX(J$2:J107)</f>
        <v>0</v>
      </c>
      <c r="S107" s="20" t="s">
        <v>86</v>
      </c>
      <c r="T107" s="21">
        <v>3885.4160000000002</v>
      </c>
      <c r="U107" s="81">
        <f t="shared" si="30"/>
        <v>2.3295575042672434E-2</v>
      </c>
    </row>
    <row r="108" spans="1:21">
      <c r="A108" s="1">
        <v>41698</v>
      </c>
      <c r="B108" s="3">
        <v>-5.4808264361400003E-3</v>
      </c>
      <c r="C108" s="2">
        <f t="shared" si="23"/>
        <v>38.679095596715641</v>
      </c>
      <c r="F108" s="3">
        <f t="shared" si="21"/>
        <v>0</v>
      </c>
      <c r="G108" s="1">
        <v>41698</v>
      </c>
      <c r="H108" s="3">
        <f t="shared" si="36"/>
        <v>1.1061399025944301</v>
      </c>
      <c r="I108" s="3">
        <f t="shared" si="22"/>
        <v>-5.4808264361401182E-3</v>
      </c>
      <c r="J108" s="57">
        <f t="shared" si="32"/>
        <v>141.59693535576019</v>
      </c>
      <c r="K108" s="7">
        <f t="shared" si="31"/>
        <v>141.59693535576019</v>
      </c>
      <c r="L108" s="2">
        <f t="shared" si="33"/>
        <v>0</v>
      </c>
      <c r="M108" s="7">
        <f t="shared" si="26"/>
        <v>1</v>
      </c>
      <c r="N108" s="3">
        <f t="shared" si="29"/>
        <v>2.5000000000000001E-3</v>
      </c>
      <c r="P108" s="3">
        <f>(J108-MAX(J$2:J108))/MAX(J$2:J108)</f>
        <v>0</v>
      </c>
      <c r="S108" s="20" t="s">
        <v>87</v>
      </c>
      <c r="T108" s="21">
        <v>3975.9290000000001</v>
      </c>
      <c r="U108" s="81">
        <f t="shared" si="30"/>
        <v>-3.4053173484737798E-2</v>
      </c>
    </row>
    <row r="109" spans="1:21">
      <c r="A109" s="1">
        <v>41729</v>
      </c>
      <c r="B109" s="3">
        <v>2.3994364176599999E-2</v>
      </c>
      <c r="C109" s="2">
        <f t="shared" si="23"/>
        <v>38.467102187043174</v>
      </c>
      <c r="F109" s="3">
        <f t="shared" si="21"/>
        <v>0</v>
      </c>
      <c r="G109" s="1">
        <v>41729</v>
      </c>
      <c r="H109" s="3">
        <f t="shared" si="36"/>
        <v>1.0945965153380812</v>
      </c>
      <c r="I109" s="3">
        <f t="shared" si="22"/>
        <v>2.3994364176600058E-2</v>
      </c>
      <c r="J109" s="57">
        <f t="shared" si="32"/>
        <v>140.82086712918593</v>
      </c>
      <c r="K109" s="7">
        <f t="shared" si="31"/>
        <v>140.82086712918593</v>
      </c>
      <c r="L109" s="2">
        <f t="shared" si="33"/>
        <v>0</v>
      </c>
      <c r="M109" s="7">
        <f t="shared" si="26"/>
        <v>1</v>
      </c>
      <c r="N109" s="3">
        <f t="shared" si="29"/>
        <v>2.5000000000000001E-3</v>
      </c>
      <c r="P109" s="3">
        <f>(J109-MAX(J$2:J109))/MAX(J$2:J109)</f>
        <v>-5.4808264361400722E-3</v>
      </c>
      <c r="S109" s="20" t="s">
        <v>88</v>
      </c>
      <c r="T109" s="21">
        <v>3840.5360000000001</v>
      </c>
      <c r="U109" s="81">
        <f t="shared" si="30"/>
        <v>-1.9363443019411841E-2</v>
      </c>
    </row>
    <row r="110" spans="1:21">
      <c r="A110" s="1">
        <v>41759</v>
      </c>
      <c r="B110" s="3">
        <v>7.54244360433E-2</v>
      </c>
      <c r="C110" s="2">
        <f t="shared" si="23"/>
        <v>39.390095845737576</v>
      </c>
      <c r="F110" s="3">
        <f t="shared" si="21"/>
        <v>0</v>
      </c>
      <c r="G110" s="1">
        <v>41759</v>
      </c>
      <c r="H110" s="3">
        <f t="shared" si="36"/>
        <v>1.1448550269301405</v>
      </c>
      <c r="I110" s="3">
        <f t="shared" si="22"/>
        <v>7.5424436043300069E-2</v>
      </c>
      <c r="J110" s="57">
        <f t="shared" si="32"/>
        <v>144.19977429874822</v>
      </c>
      <c r="K110" s="7">
        <f t="shared" si="31"/>
        <v>144.19977429874822</v>
      </c>
      <c r="L110" s="2">
        <f t="shared" si="33"/>
        <v>0</v>
      </c>
      <c r="M110" s="7">
        <f t="shared" si="26"/>
        <v>1</v>
      </c>
      <c r="N110" s="3">
        <f t="shared" si="29"/>
        <v>2.5000000000000001E-3</v>
      </c>
      <c r="P110" s="3">
        <f>(J110-MAX(J$2:J110))/MAX(J$2:J110)</f>
        <v>0</v>
      </c>
      <c r="S110" s="20" t="s">
        <v>89</v>
      </c>
      <c r="T110" s="21">
        <v>3766.17</v>
      </c>
      <c r="U110" s="81">
        <f t="shared" si="30"/>
        <v>1.6745924905142262E-2</v>
      </c>
    </row>
    <row r="111" spans="1:21">
      <c r="A111" s="1">
        <v>41789</v>
      </c>
      <c r="B111" s="3">
        <v>8.5388673675200005E-2</v>
      </c>
      <c r="C111" s="2">
        <f t="shared" si="23"/>
        <v>42.361071610593868</v>
      </c>
      <c r="F111" s="3">
        <f t="shared" si="21"/>
        <v>0</v>
      </c>
      <c r="G111" s="1">
        <v>41789</v>
      </c>
      <c r="H111" s="3">
        <f t="shared" si="36"/>
        <v>1.3066295077309831</v>
      </c>
      <c r="I111" s="3">
        <f t="shared" si="22"/>
        <v>8.5388673675200089E-2</v>
      </c>
      <c r="J111" s="57">
        <f t="shared" si="32"/>
        <v>155.07596095280246</v>
      </c>
      <c r="K111" s="7">
        <f t="shared" si="31"/>
        <v>155.07596095280246</v>
      </c>
      <c r="L111" s="2">
        <f t="shared" si="33"/>
        <v>0</v>
      </c>
      <c r="M111" s="7">
        <f t="shared" si="26"/>
        <v>1</v>
      </c>
      <c r="N111" s="3">
        <f t="shared" si="29"/>
        <v>2.5000000000000001E-3</v>
      </c>
      <c r="P111" s="3">
        <f>(J111-MAX(J$2:J111))/MAX(J$2:J111)</f>
        <v>0</v>
      </c>
      <c r="S111" s="20" t="s">
        <v>90</v>
      </c>
      <c r="T111" s="21">
        <v>3829.2379999999998</v>
      </c>
      <c r="U111" s="81">
        <f t="shared" si="30"/>
        <v>2.4982777252288813E-2</v>
      </c>
    </row>
    <row r="112" spans="1:21">
      <c r="A112" s="1">
        <v>41820</v>
      </c>
      <c r="B112" s="3">
        <v>6.6918008815900001E-2</v>
      </c>
      <c r="C112" s="2">
        <f t="shared" si="23"/>
        <v>45.978227330882653</v>
      </c>
      <c r="F112" s="3">
        <f t="shared" si="21"/>
        <v>0</v>
      </c>
      <c r="G112" s="1">
        <v>41820</v>
      </c>
      <c r="H112" s="3">
        <f t="shared" si="36"/>
        <v>1.5035895420562118</v>
      </c>
      <c r="I112" s="3">
        <f t="shared" si="22"/>
        <v>6.6918008815900043E-2</v>
      </c>
      <c r="J112" s="57">
        <f t="shared" si="32"/>
        <v>168.31769157746939</v>
      </c>
      <c r="K112" s="7">
        <f t="shared" si="31"/>
        <v>168.31769157746939</v>
      </c>
      <c r="L112" s="2">
        <f t="shared" si="33"/>
        <v>0</v>
      </c>
      <c r="M112" s="7">
        <f t="shared" si="26"/>
        <v>1</v>
      </c>
      <c r="N112" s="3">
        <f t="shared" si="29"/>
        <v>2.5000000000000001E-3</v>
      </c>
      <c r="P112" s="3">
        <f>(J112-MAX(J$2:J112))/MAX(J$2:J112)</f>
        <v>0</v>
      </c>
      <c r="S112" s="20" t="s">
        <v>91</v>
      </c>
      <c r="T112" s="21">
        <v>3924.9029999999998</v>
      </c>
      <c r="U112" s="81">
        <f t="shared" si="30"/>
        <v>8.4624256956159272E-2</v>
      </c>
    </row>
    <row r="113" spans="1:24">
      <c r="A113" s="1">
        <v>41851</v>
      </c>
      <c r="B113" s="3">
        <v>0.103807096237</v>
      </c>
      <c r="C113" s="2">
        <f t="shared" si="23"/>
        <v>49.054998752750116</v>
      </c>
      <c r="F113" s="3">
        <f t="shared" si="21"/>
        <v>0</v>
      </c>
      <c r="G113" s="1">
        <v>41851</v>
      </c>
      <c r="H113" s="3">
        <f t="shared" si="36"/>
        <v>1.6711247691029247</v>
      </c>
      <c r="I113" s="3">
        <f t="shared" si="22"/>
        <v>0.10380709623699991</v>
      </c>
      <c r="J113" s="57">
        <f t="shared" si="32"/>
        <v>179.58117634632242</v>
      </c>
      <c r="K113" s="7">
        <f t="shared" si="31"/>
        <v>179.58117634632242</v>
      </c>
      <c r="L113" s="2">
        <f t="shared" si="33"/>
        <v>0</v>
      </c>
      <c r="M113" s="7">
        <f t="shared" si="26"/>
        <v>1</v>
      </c>
      <c r="N113" s="3">
        <f t="shared" si="29"/>
        <v>2.5000000000000001E-3</v>
      </c>
      <c r="P113" s="3">
        <f>(J113-MAX(J$2:J113))/MAX(J$2:J113)</f>
        <v>0</v>
      </c>
      <c r="S113" s="20" t="s">
        <v>92</v>
      </c>
      <c r="T113" s="21">
        <v>4257.0450000000001</v>
      </c>
      <c r="U113" s="81">
        <f t="shared" si="30"/>
        <v>4.0129714391085702E-2</v>
      </c>
    </row>
    <row r="114" spans="1:24">
      <c r="A114" s="1">
        <v>41880</v>
      </c>
      <c r="B114" s="3">
        <v>0.227071691504</v>
      </c>
      <c r="C114" s="2">
        <f t="shared" si="23"/>
        <v>54.14725572918276</v>
      </c>
      <c r="F114" s="3">
        <f t="shared" si="21"/>
        <v>0</v>
      </c>
      <c r="G114" s="1">
        <v>41880</v>
      </c>
      <c r="H114" s="3">
        <f t="shared" si="36"/>
        <v>1.9484064750702261</v>
      </c>
      <c r="I114" s="3">
        <f t="shared" si="22"/>
        <v>0.22707169150400008</v>
      </c>
      <c r="J114" s="57">
        <f t="shared" si="32"/>
        <v>198.22297680165877</v>
      </c>
      <c r="K114" s="7">
        <f t="shared" si="31"/>
        <v>198.22297680165877</v>
      </c>
      <c r="L114" s="2">
        <f t="shared" si="33"/>
        <v>0</v>
      </c>
      <c r="M114" s="7">
        <f t="shared" si="26"/>
        <v>1</v>
      </c>
      <c r="N114" s="3">
        <f t="shared" si="29"/>
        <v>2.5000000000000001E-3</v>
      </c>
      <c r="P114" s="3">
        <f>(J114-MAX(J$2:J114))/MAX(J$2:J114)</f>
        <v>0</v>
      </c>
      <c r="S114" s="20" t="s">
        <v>93</v>
      </c>
      <c r="T114" s="21">
        <v>4427.8789999999999</v>
      </c>
      <c r="U114" s="81">
        <f t="shared" si="30"/>
        <v>0.11026498239902205</v>
      </c>
    </row>
    <row r="115" spans="1:24">
      <c r="A115" s="1">
        <v>41912</v>
      </c>
      <c r="B115" s="3">
        <v>1.2108191060999999E-2</v>
      </c>
      <c r="C115" s="2">
        <f t="shared" si="23"/>
        <v>66.442564677907953</v>
      </c>
      <c r="F115" s="3">
        <f t="shared" si="21"/>
        <v>0</v>
      </c>
      <c r="G115" s="1">
        <v>41912</v>
      </c>
      <c r="H115" s="3">
        <f t="shared" si="36"/>
        <v>2.617906120605769</v>
      </c>
      <c r="I115" s="3">
        <f t="shared" si="22"/>
        <v>1.2108191060999918E-2</v>
      </c>
      <c r="J115" s="57">
        <f t="shared" si="32"/>
        <v>243.2338034389696</v>
      </c>
      <c r="K115" s="7">
        <f t="shared" si="31"/>
        <v>243.2338034389696</v>
      </c>
      <c r="L115" s="2">
        <f t="shared" si="33"/>
        <v>0</v>
      </c>
      <c r="M115" s="7">
        <f t="shared" si="26"/>
        <v>1</v>
      </c>
      <c r="N115" s="3">
        <f t="shared" si="29"/>
        <v>2.5000000000000001E-3</v>
      </c>
      <c r="P115" s="3">
        <f>(J115-MAX(J$2:J115))/MAX(J$2:J115)</f>
        <v>0</v>
      </c>
      <c r="S115" s="20" t="s">
        <v>94</v>
      </c>
      <c r="T115" s="21">
        <v>4916.1189999999997</v>
      </c>
      <c r="U115" s="81">
        <f t="shared" si="30"/>
        <v>1.4299287710488828E-2</v>
      </c>
    </row>
    <row r="116" spans="1:24">
      <c r="A116" s="1">
        <v>41943</v>
      </c>
      <c r="B116" s="3">
        <v>1.41947495423E-2</v>
      </c>
      <c r="C116" s="2">
        <f t="shared" si="23"/>
        <v>67.247063945610904</v>
      </c>
      <c r="F116" s="3">
        <f t="shared" si="21"/>
        <v>0</v>
      </c>
      <c r="G116" s="1">
        <v>41943</v>
      </c>
      <c r="H116" s="3">
        <f t="shared" si="36"/>
        <v>2.6617124191548247</v>
      </c>
      <c r="I116" s="3">
        <f t="shared" si="22"/>
        <v>1.4194749542300045E-2</v>
      </c>
      <c r="J116" s="57">
        <f t="shared" si="32"/>
        <v>246.17892480350235</v>
      </c>
      <c r="K116" s="7">
        <f t="shared" si="31"/>
        <v>246.17892480350235</v>
      </c>
      <c r="L116" s="2">
        <f t="shared" si="33"/>
        <v>0</v>
      </c>
      <c r="M116" s="7">
        <f t="shared" si="26"/>
        <v>1</v>
      </c>
      <c r="N116" s="3">
        <f t="shared" si="29"/>
        <v>2.5000000000000001E-3</v>
      </c>
      <c r="P116" s="3">
        <f>(J116-MAX(J$2:J116))/MAX(J$2:J116)</f>
        <v>0</v>
      </c>
      <c r="S116" s="20" t="s">
        <v>95</v>
      </c>
      <c r="T116" s="21">
        <v>4986.4160000000002</v>
      </c>
      <c r="U116" s="81">
        <f t="shared" si="30"/>
        <v>5.1911232436282928E-2</v>
      </c>
    </row>
    <row r="117" spans="1:24">
      <c r="A117" s="1">
        <v>41971</v>
      </c>
      <c r="B117" s="3">
        <v>-0.17212073735399999</v>
      </c>
      <c r="C117" s="2">
        <f t="shared" si="23"/>
        <v>68.201619175773885</v>
      </c>
      <c r="F117" s="3">
        <f t="shared" si="21"/>
        <v>0</v>
      </c>
      <c r="G117" s="1">
        <v>41971</v>
      </c>
      <c r="H117" s="3">
        <f t="shared" si="36"/>
        <v>2.7136895098406568</v>
      </c>
      <c r="I117" s="3">
        <f t="shared" si="22"/>
        <v>-0.17212073735400002</v>
      </c>
      <c r="J117" s="57">
        <f t="shared" si="32"/>
        <v>249.67337298368079</v>
      </c>
      <c r="K117" s="7">
        <f t="shared" si="31"/>
        <v>249.67337298368079</v>
      </c>
      <c r="L117" s="2">
        <f t="shared" si="33"/>
        <v>0</v>
      </c>
      <c r="M117" s="7">
        <f t="shared" si="26"/>
        <v>1</v>
      </c>
      <c r="N117" s="3">
        <f t="shared" si="29"/>
        <v>2.5000000000000001E-3</v>
      </c>
      <c r="P117" s="3">
        <f>(J117-MAX(J$2:J117))/MAX(J$2:J117)</f>
        <v>0</v>
      </c>
      <c r="S117" s="20" t="s">
        <v>96</v>
      </c>
      <c r="T117" s="21">
        <v>5245.2669999999998</v>
      </c>
      <c r="U117" s="81">
        <f t="shared" si="30"/>
        <v>1.4765120631609507E-2</v>
      </c>
    </row>
    <row r="118" spans="1:24" s="12" customFormat="1">
      <c r="A118" s="13">
        <v>42004</v>
      </c>
      <c r="B118" s="32">
        <v>0.11870143576099999</v>
      </c>
      <c r="C118" s="14">
        <f t="shared" si="23"/>
        <v>56.462706194502978</v>
      </c>
      <c r="D118" s="32">
        <f t="shared" ref="D118" si="39">C118/C106-1</f>
        <v>0.60491788952791081</v>
      </c>
      <c r="E118" s="32"/>
      <c r="F118" s="3">
        <f t="shared" si="21"/>
        <v>0</v>
      </c>
      <c r="G118" s="13">
        <v>42004</v>
      </c>
      <c r="H118" s="32">
        <f t="shared" si="36"/>
        <v>2.0744865331030682</v>
      </c>
      <c r="I118" s="32">
        <f t="shared" si="22"/>
        <v>0.1187014357609999</v>
      </c>
      <c r="J118" s="66">
        <f t="shared" si="32"/>
        <v>206.69940792806938</v>
      </c>
      <c r="K118" s="66">
        <f t="shared" si="31"/>
        <v>206.69940792806938</v>
      </c>
      <c r="L118" s="14">
        <f t="shared" si="33"/>
        <v>0</v>
      </c>
      <c r="M118" s="7">
        <f t="shared" si="26"/>
        <v>1</v>
      </c>
      <c r="N118" s="3">
        <f t="shared" si="29"/>
        <v>2.5000000000000001E-3</v>
      </c>
      <c r="O118" s="32">
        <f t="shared" ref="O118" si="40">J118/J106-1</f>
        <v>0.60491788952791059</v>
      </c>
      <c r="P118" s="32">
        <f>(J118-MAX(J$2:J118))/MAX(J$2:J118)</f>
        <v>-0.17212073735400005</v>
      </c>
      <c r="Q118" s="32"/>
      <c r="S118" s="89" t="s">
        <v>97</v>
      </c>
      <c r="T118" s="90">
        <v>5322.7139999999999</v>
      </c>
      <c r="U118" s="91">
        <f t="shared" si="30"/>
        <v>5.8243595278649307E-2</v>
      </c>
    </row>
    <row r="119" spans="1:24">
      <c r="A119" s="1">
        <v>42034</v>
      </c>
      <c r="B119" s="3">
        <v>9.8112948942600003E-2</v>
      </c>
      <c r="C119" s="2">
        <f t="shared" si="23"/>
        <v>63.164910486741981</v>
      </c>
      <c r="F119" s="3">
        <f t="shared" si="21"/>
        <v>0</v>
      </c>
      <c r="G119" s="1">
        <v>42034</v>
      </c>
      <c r="H119" s="3">
        <f t="shared" si="36"/>
        <v>2.4394324988102611</v>
      </c>
      <c r="I119" s="3">
        <f t="shared" si="22"/>
        <v>9.8112948942600031E-2</v>
      </c>
      <c r="J119" s="57">
        <f t="shared" si="32"/>
        <v>231.23492442007981</v>
      </c>
      <c r="K119" s="7">
        <f t="shared" si="31"/>
        <v>231.23492442007981</v>
      </c>
      <c r="L119" s="2">
        <f t="shared" si="33"/>
        <v>0</v>
      </c>
      <c r="M119" s="7">
        <f t="shared" si="26"/>
        <v>1</v>
      </c>
      <c r="N119" s="3">
        <f t="shared" si="29"/>
        <v>2.5000000000000001E-3</v>
      </c>
      <c r="P119" s="3">
        <f>(J119-MAX(J$2:J119))/MAX(J$2:J119)</f>
        <v>-7.385028024116197E-2</v>
      </c>
      <c r="S119" s="20" t="s">
        <v>98</v>
      </c>
      <c r="T119" s="21">
        <v>5632.7280000000001</v>
      </c>
      <c r="U119" s="81">
        <f t="shared" si="30"/>
        <v>6.8481027310390186E-2</v>
      </c>
    </row>
    <row r="120" spans="1:24">
      <c r="A120" s="1">
        <v>42062</v>
      </c>
      <c r="B120" s="3">
        <v>0.27319337962700002</v>
      </c>
      <c r="C120" s="2">
        <f t="shared" si="23"/>
        <v>69.362206124291603</v>
      </c>
      <c r="F120" s="3">
        <f t="shared" si="21"/>
        <v>0</v>
      </c>
      <c r="G120" s="1">
        <v>42062</v>
      </c>
      <c r="H120" s="3">
        <f t="shared" si="36"/>
        <v>2.7768853639575517</v>
      </c>
      <c r="I120" s="3">
        <f t="shared" si="22"/>
        <v>0.27319337962700008</v>
      </c>
      <c r="J120" s="57">
        <f t="shared" si="32"/>
        <v>253.92206475345307</v>
      </c>
      <c r="K120" s="7">
        <f t="shared" si="31"/>
        <v>253.92206475345307</v>
      </c>
      <c r="L120" s="2">
        <f t="shared" si="33"/>
        <v>0</v>
      </c>
      <c r="M120" s="7">
        <f t="shared" si="26"/>
        <v>1</v>
      </c>
      <c r="N120" s="3">
        <f t="shared" si="29"/>
        <v>2.5000000000000001E-3</v>
      </c>
      <c r="P120" s="3">
        <f>(J120-MAX(J$2:J120))/MAX(J$2:J120)</f>
        <v>0</v>
      </c>
      <c r="S120" s="20" t="s">
        <v>99</v>
      </c>
      <c r="T120" s="21">
        <v>6018.4629999999997</v>
      </c>
      <c r="U120" s="81">
        <f t="shared" si="30"/>
        <v>0.20514224312752294</v>
      </c>
    </row>
    <row r="121" spans="1:24">
      <c r="A121" s="1">
        <v>42094</v>
      </c>
      <c r="B121" s="3">
        <v>0.13210054194900001</v>
      </c>
      <c r="C121" s="2">
        <f t="shared" si="23"/>
        <v>88.311501633771428</v>
      </c>
      <c r="F121" s="3">
        <f t="shared" si="21"/>
        <v>0</v>
      </c>
      <c r="G121" s="1">
        <v>42094</v>
      </c>
      <c r="H121" s="3">
        <f t="shared" si="36"/>
        <v>3.8087054410008676</v>
      </c>
      <c r="I121" s="3">
        <f t="shared" si="22"/>
        <v>0.13210054194900001</v>
      </c>
      <c r="J121" s="57">
        <f t="shared" si="32"/>
        <v>323.29189178531487</v>
      </c>
      <c r="K121" s="7">
        <f t="shared" si="31"/>
        <v>323.29189178531487</v>
      </c>
      <c r="L121" s="2">
        <f t="shared" si="33"/>
        <v>0</v>
      </c>
      <c r="M121" s="7">
        <f t="shared" si="26"/>
        <v>1</v>
      </c>
      <c r="N121" s="3">
        <f t="shared" si="29"/>
        <v>2.5000000000000001E-3</v>
      </c>
      <c r="P121" s="3">
        <f>(J121-MAX(J$2:J121))/MAX(J$2:J121)</f>
        <v>0</v>
      </c>
      <c r="S121" s="20" t="s">
        <v>100</v>
      </c>
      <c r="T121" s="21">
        <v>7253.1040000000003</v>
      </c>
      <c r="U121" s="81">
        <f t="shared" si="30"/>
        <v>0.16773080876821855</v>
      </c>
      <c r="X121" s="43"/>
    </row>
    <row r="122" spans="1:24">
      <c r="A122" s="1">
        <v>42124</v>
      </c>
      <c r="B122" s="3">
        <v>0.50068300938800003</v>
      </c>
      <c r="C122" s="2">
        <f t="shared" si="23"/>
        <v>99.977498859922633</v>
      </c>
      <c r="F122" s="3">
        <f t="shared" si="21"/>
        <v>0</v>
      </c>
      <c r="G122" s="1">
        <v>42124</v>
      </c>
      <c r="H122" s="3">
        <f t="shared" si="36"/>
        <v>4.443938035830187</v>
      </c>
      <c r="I122" s="3">
        <f t="shared" si="22"/>
        <v>0.50068300938800014</v>
      </c>
      <c r="J122" s="57">
        <f t="shared" si="32"/>
        <v>365.99892589787243</v>
      </c>
      <c r="K122" s="7">
        <f t="shared" si="31"/>
        <v>365.99892589787243</v>
      </c>
      <c r="L122" s="2">
        <f t="shared" si="33"/>
        <v>0</v>
      </c>
      <c r="M122" s="7">
        <f t="shared" si="26"/>
        <v>1</v>
      </c>
      <c r="N122" s="3">
        <f t="shared" si="29"/>
        <v>2.5000000000000001E-3</v>
      </c>
      <c r="P122" s="3">
        <f>(J122-MAX(J$2:J122))/MAX(J$2:J122)</f>
        <v>0</v>
      </c>
      <c r="S122" s="20" t="s">
        <v>101</v>
      </c>
      <c r="T122" s="21">
        <v>8469.6730000000007</v>
      </c>
      <c r="U122" s="81">
        <f t="shared" si="30"/>
        <v>0.17676857182089534</v>
      </c>
    </row>
    <row r="123" spans="1:24" s="43" customFormat="1">
      <c r="A123" s="40">
        <v>42153</v>
      </c>
      <c r="B123" s="41">
        <v>-0.331717271127</v>
      </c>
      <c r="C123" s="42">
        <f t="shared" si="23"/>
        <v>150.03453386019405</v>
      </c>
      <c r="D123" s="41"/>
      <c r="E123" s="41"/>
      <c r="F123" s="3">
        <f t="shared" si="21"/>
        <v>-0.331717271127</v>
      </c>
      <c r="G123" s="40">
        <v>42153</v>
      </c>
      <c r="H123" s="41">
        <f t="shared" si="36"/>
        <v>7.1696253145314444</v>
      </c>
      <c r="I123" s="41">
        <f t="shared" si="22"/>
        <v>0.10643528619136733</v>
      </c>
      <c r="J123" s="54">
        <f t="shared" si="32"/>
        <v>549.24836954919488</v>
      </c>
      <c r="K123" s="54">
        <f t="shared" si="31"/>
        <v>0</v>
      </c>
      <c r="L123" s="42">
        <f t="shared" si="33"/>
        <v>549.24836954919488</v>
      </c>
      <c r="M123" s="7">
        <f t="shared" si="26"/>
        <v>0</v>
      </c>
      <c r="N123" s="3">
        <f t="shared" si="29"/>
        <v>0.10643528619136733</v>
      </c>
      <c r="O123" s="41"/>
      <c r="P123" s="41">
        <f>(J123-MAX(J$2:J123))/MAX(J$2:J123)</f>
        <v>0</v>
      </c>
      <c r="Q123" s="41"/>
      <c r="S123" s="47" t="s">
        <v>102</v>
      </c>
      <c r="T123" s="48">
        <v>9966.8449999999993</v>
      </c>
      <c r="U123" s="88">
        <f t="shared" si="30"/>
        <v>-0.10643528619136733</v>
      </c>
    </row>
    <row r="124" spans="1:24" ht="13.8" customHeight="1">
      <c r="A124" s="1">
        <v>42185</v>
      </c>
      <c r="B124" s="3">
        <v>-8.0081347969199995E-2</v>
      </c>
      <c r="C124" s="2">
        <f t="shared" si="23"/>
        <v>100.265487713279</v>
      </c>
      <c r="F124" s="3">
        <f t="shared" si="21"/>
        <v>0</v>
      </c>
      <c r="G124" s="1">
        <v>42185</v>
      </c>
      <c r="H124" s="3">
        <f t="shared" si="36"/>
        <v>4.4596194990650142</v>
      </c>
      <c r="I124" s="3">
        <f t="shared" si="22"/>
        <v>-8.0081347969200078E-2</v>
      </c>
      <c r="J124" s="57">
        <f t="shared" si="32"/>
        <v>607.70777695230527</v>
      </c>
      <c r="K124" s="7">
        <f t="shared" si="31"/>
        <v>607.70777695230527</v>
      </c>
      <c r="L124" s="2">
        <f t="shared" si="33"/>
        <v>0</v>
      </c>
      <c r="M124" s="7">
        <f t="shared" si="26"/>
        <v>1</v>
      </c>
      <c r="N124" s="3">
        <f t="shared" si="29"/>
        <v>2.5000000000000001E-3</v>
      </c>
      <c r="P124" s="3">
        <f>(J124-MAX(J$2:J124))/MAX(J$2:J124)</f>
        <v>0</v>
      </c>
      <c r="S124" s="20" t="s">
        <v>103</v>
      </c>
      <c r="T124" s="21">
        <v>8906.0210000000006</v>
      </c>
      <c r="U124" s="81">
        <f t="shared" si="30"/>
        <v>-0.1323847091759609</v>
      </c>
    </row>
    <row r="125" spans="1:24">
      <c r="A125" s="1">
        <v>42216</v>
      </c>
      <c r="B125" s="3">
        <v>-0.18994221582500001</v>
      </c>
      <c r="C125" s="2">
        <f t="shared" si="23"/>
        <v>92.236092302410356</v>
      </c>
      <c r="F125" s="3">
        <f t="shared" si="21"/>
        <v>0</v>
      </c>
      <c r="G125" s="1">
        <v>42216</v>
      </c>
      <c r="H125" s="3">
        <f t="shared" si="36"/>
        <v>4.0224058101809597</v>
      </c>
      <c r="I125" s="3">
        <f t="shared" si="22"/>
        <v>-0.18994221582500004</v>
      </c>
      <c r="J125" s="57">
        <f t="shared" si="32"/>
        <v>559.04171900259871</v>
      </c>
      <c r="K125" s="7">
        <f t="shared" si="31"/>
        <v>559.04171900259871</v>
      </c>
      <c r="L125" s="2">
        <f t="shared" si="33"/>
        <v>0</v>
      </c>
      <c r="M125" s="7">
        <f t="shared" si="26"/>
        <v>1</v>
      </c>
      <c r="N125" s="3">
        <f t="shared" si="29"/>
        <v>2.5000000000000001E-3</v>
      </c>
      <c r="P125" s="3">
        <f>(J125-MAX(J$2:J125))/MAX(J$2:J125)</f>
        <v>-8.0081347969200023E-2</v>
      </c>
      <c r="S125" s="39">
        <v>42216</v>
      </c>
      <c r="T125" s="21">
        <v>7727</v>
      </c>
      <c r="U125" s="81">
        <f t="shared" si="30"/>
        <v>-0.14831111686294807</v>
      </c>
    </row>
    <row r="126" spans="1:24">
      <c r="A126" s="1">
        <v>42247</v>
      </c>
      <c r="B126" s="3">
        <v>0.19563024206599999</v>
      </c>
      <c r="C126" s="2">
        <f t="shared" si="23"/>
        <v>74.716564551451299</v>
      </c>
      <c r="F126" s="3">
        <f t="shared" si="21"/>
        <v>0</v>
      </c>
      <c r="G126" s="1">
        <v>42247</v>
      </c>
      <c r="H126" s="3">
        <f t="shared" si="36"/>
        <v>3.0684389218228336</v>
      </c>
      <c r="I126" s="3">
        <f t="shared" si="22"/>
        <v>0.1956302420660001</v>
      </c>
      <c r="J126" s="57">
        <f t="shared" si="32"/>
        <v>452.8560961566281</v>
      </c>
      <c r="K126" s="7">
        <f t="shared" si="31"/>
        <v>452.8560961566281</v>
      </c>
      <c r="L126" s="2">
        <f t="shared" si="33"/>
        <v>0</v>
      </c>
      <c r="M126" s="7">
        <f t="shared" si="26"/>
        <v>1</v>
      </c>
      <c r="N126" s="3">
        <f t="shared" si="29"/>
        <v>2.5000000000000001E-3</v>
      </c>
      <c r="P126" s="3">
        <f>(J126-MAX(J$2:J126))/MAX(J$2:J126)</f>
        <v>-0.25481273511467734</v>
      </c>
      <c r="S126" s="15">
        <v>42247</v>
      </c>
      <c r="T126" s="21">
        <v>6581</v>
      </c>
      <c r="U126" s="81">
        <f t="shared" si="30"/>
        <v>-6.9594286582586262E-2</v>
      </c>
    </row>
    <row r="127" spans="1:24">
      <c r="A127" s="1">
        <v>42277</v>
      </c>
      <c r="B127" s="3">
        <v>0.19600000000000001</v>
      </c>
      <c r="C127" s="2">
        <f t="shared" si="23"/>
        <v>89.333384160991642</v>
      </c>
      <c r="F127" s="3">
        <f t="shared" si="21"/>
        <v>0</v>
      </c>
      <c r="G127" s="1">
        <v>42277</v>
      </c>
      <c r="H127" s="3">
        <f t="shared" si="36"/>
        <v>3.8643486129297706</v>
      </c>
      <c r="I127" s="3">
        <f t="shared" si="22"/>
        <v>0.19599999999999995</v>
      </c>
      <c r="J127" s="57">
        <f t="shared" si="32"/>
        <v>541.44844386881311</v>
      </c>
      <c r="K127" s="7">
        <f t="shared" si="31"/>
        <v>541.44844386881311</v>
      </c>
      <c r="L127" s="2">
        <f t="shared" si="33"/>
        <v>0</v>
      </c>
      <c r="M127" s="7">
        <f t="shared" si="26"/>
        <v>1</v>
      </c>
      <c r="N127" s="3">
        <f t="shared" si="29"/>
        <v>2.5000000000000001E-3</v>
      </c>
      <c r="P127" s="3">
        <f>(J127-MAX(J$2:J127))/MAX(J$2:J127)</f>
        <v>-0.10903157010066103</v>
      </c>
      <c r="S127" s="15">
        <v>42277</v>
      </c>
      <c r="T127" s="21">
        <v>6123</v>
      </c>
      <c r="U127" s="81">
        <f t="shared" si="30"/>
        <v>0.18095704719908534</v>
      </c>
    </row>
    <row r="128" spans="1:24" s="12" customFormat="1">
      <c r="A128" s="13">
        <v>42308</v>
      </c>
      <c r="B128" s="32">
        <v>0.22</v>
      </c>
      <c r="C128" s="14">
        <f t="shared" si="23"/>
        <v>106.842727456546</v>
      </c>
      <c r="D128" s="32">
        <f>C128/C118-1</f>
        <v>0.89227075104217835</v>
      </c>
      <c r="E128" s="32"/>
      <c r="F128" s="3">
        <f t="shared" si="21"/>
        <v>0</v>
      </c>
      <c r="G128" s="13">
        <v>42308</v>
      </c>
      <c r="H128" s="32">
        <f t="shared" si="36"/>
        <v>4.8177609410640052</v>
      </c>
      <c r="I128" s="32">
        <f t="shared" si="22"/>
        <v>0.21999999999999997</v>
      </c>
      <c r="J128" s="66">
        <f t="shared" si="32"/>
        <v>647.57233886710048</v>
      </c>
      <c r="K128" s="66">
        <f t="shared" si="31"/>
        <v>647.57233886710048</v>
      </c>
      <c r="L128" s="14">
        <f t="shared" si="33"/>
        <v>0</v>
      </c>
      <c r="M128" s="7">
        <f t="shared" si="26"/>
        <v>1</v>
      </c>
      <c r="N128" s="3">
        <f t="shared" si="29"/>
        <v>2.5000000000000001E-3</v>
      </c>
      <c r="O128" s="97"/>
      <c r="P128" s="32">
        <f>(J128-MAX(J$2:J128))/MAX(J$2:J128)</f>
        <v>0</v>
      </c>
      <c r="Q128" s="32"/>
      <c r="S128" s="13">
        <v>42304</v>
      </c>
      <c r="T128" s="90">
        <v>7231</v>
      </c>
      <c r="U128" s="91"/>
    </row>
    <row r="129" spans="1:21">
      <c r="C129" s="14">
        <f t="shared" si="23"/>
        <v>130.34812749698611</v>
      </c>
      <c r="D129"/>
      <c r="E129"/>
      <c r="H129" s="3">
        <f t="shared" si="36"/>
        <v>6.097668348098086</v>
      </c>
      <c r="I129"/>
      <c r="J129" s="57">
        <f t="shared" si="32"/>
        <v>790.03825341786262</v>
      </c>
      <c r="K129" s="7">
        <f t="shared" si="31"/>
        <v>0</v>
      </c>
      <c r="L129" s="14">
        <f t="shared" si="33"/>
        <v>790.03825341786262</v>
      </c>
      <c r="M129" s="7">
        <f t="shared" si="26"/>
        <v>0</v>
      </c>
      <c r="N129" s="3">
        <f t="shared" si="29"/>
        <v>2.5000000000000001E-3</v>
      </c>
      <c r="O129" s="98">
        <f>J129/J118-1</f>
        <v>2.8221602148603782</v>
      </c>
      <c r="Q129"/>
      <c r="S129"/>
      <c r="T129"/>
      <c r="U129"/>
    </row>
    <row r="130" spans="1:21">
      <c r="C130" s="14"/>
      <c r="D130"/>
      <c r="E130"/>
      <c r="F130"/>
      <c r="I130"/>
      <c r="J130" s="5"/>
      <c r="K130"/>
      <c r="L130"/>
      <c r="M130"/>
      <c r="O130"/>
      <c r="Q130"/>
      <c r="S130"/>
      <c r="T130"/>
      <c r="U130"/>
    </row>
    <row r="131" spans="1:21">
      <c r="C131" s="14"/>
      <c r="D131"/>
      <c r="E131"/>
      <c r="F131"/>
      <c r="I131" s="2">
        <f>COUNTIF(I2:I128,"&lt;0")</f>
        <v>30</v>
      </c>
      <c r="J131" s="5"/>
      <c r="K131"/>
      <c r="L131"/>
      <c r="M131"/>
      <c r="O131" t="s">
        <v>160</v>
      </c>
      <c r="P131" s="3">
        <f>MIN(P2:P128)</f>
        <v>-0.32090246529276284</v>
      </c>
      <c r="Q131"/>
      <c r="S131"/>
      <c r="T131"/>
      <c r="U131"/>
    </row>
    <row r="132" spans="1:21">
      <c r="E132" s="3" t="s">
        <v>157</v>
      </c>
      <c r="F132" s="3">
        <f>SUM(F2:F128)</f>
        <v>-0.6832035070739001</v>
      </c>
      <c r="H132"/>
      <c r="I132" s="3">
        <f>_xlfn.PERCENTILE.INC(I2:I128,0.05)</f>
        <v>-0.12565790853350001</v>
      </c>
      <c r="S132"/>
      <c r="T132"/>
      <c r="U132"/>
    </row>
    <row r="133" spans="1:21">
      <c r="A133" s="3"/>
      <c r="E133" s="3" t="s">
        <v>158</v>
      </c>
      <c r="F133" s="3">
        <v>5</v>
      </c>
      <c r="G133" t="s">
        <v>121</v>
      </c>
      <c r="H133" s="58">
        <f>MAX(H2:H128)</f>
        <v>8.4151083866631105</v>
      </c>
      <c r="I133"/>
      <c r="S133"/>
      <c r="T133"/>
      <c r="U133"/>
    </row>
    <row r="134" spans="1:21">
      <c r="A134" s="3"/>
      <c r="C134"/>
      <c r="D134"/>
      <c r="E134" t="s">
        <v>159</v>
      </c>
      <c r="F134" s="3">
        <f>AVERAGEIF(F2:F128,"&lt;&gt;0")</f>
        <v>-1.7979039659839477E-2</v>
      </c>
      <c r="G134" t="s">
        <v>113</v>
      </c>
      <c r="H134" s="58">
        <f>MIN(H4:H128)</f>
        <v>0</v>
      </c>
      <c r="I134"/>
      <c r="J134" s="5"/>
      <c r="K134"/>
      <c r="L134"/>
      <c r="M134"/>
      <c r="O134" t="s">
        <v>150</v>
      </c>
      <c r="P134" s="2">
        <f>COUNTIF(P2:P128,"&lt;0")</f>
        <v>46</v>
      </c>
      <c r="Q134" s="86">
        <f>P134/128</f>
        <v>0.359375</v>
      </c>
      <c r="S134"/>
      <c r="T134"/>
      <c r="U134"/>
    </row>
    <row r="135" spans="1:21">
      <c r="B135" s="2"/>
      <c r="C135"/>
      <c r="D135"/>
      <c r="E135"/>
      <c r="F135"/>
      <c r="G135" t="s">
        <v>122</v>
      </c>
      <c r="H135" s="58">
        <f>MEDIAN(H2:H128)</f>
        <v>2.7768853639575517</v>
      </c>
      <c r="I135"/>
      <c r="J135" s="5"/>
      <c r="K135"/>
      <c r="L135"/>
      <c r="M135"/>
      <c r="O135" t="s">
        <v>151</v>
      </c>
      <c r="P135" s="3">
        <f>AVERAGEIF(P2:P128,"&lt;0")</f>
        <v>-9.1237520911014419E-2</v>
      </c>
      <c r="Q135"/>
      <c r="S135"/>
      <c r="T135"/>
      <c r="U135"/>
    </row>
    <row r="136" spans="1:21">
      <c r="C136"/>
      <c r="D136"/>
      <c r="E136"/>
      <c r="F136"/>
      <c r="G136" t="s">
        <v>125</v>
      </c>
      <c r="H136" s="3">
        <f>_xlfn.PERCENTILE.INC(H2:H128,0.7)</f>
        <v>5.0050292910272063</v>
      </c>
      <c r="I136"/>
      <c r="J136" s="5"/>
      <c r="K136"/>
      <c r="L136"/>
      <c r="M136"/>
      <c r="O136" s="59">
        <v>0.1</v>
      </c>
      <c r="P136" s="3">
        <f>_xlfn.PERCENTILE.INC(P2:P128,O136)</f>
        <v>-0.11645868170932469</v>
      </c>
      <c r="Q136" t="s">
        <v>153</v>
      </c>
      <c r="S136"/>
      <c r="T136"/>
      <c r="U136"/>
    </row>
    <row r="137" spans="1:21">
      <c r="A137" s="59"/>
      <c r="C137"/>
      <c r="D137"/>
      <c r="E137"/>
      <c r="F137"/>
      <c r="G137" t="s">
        <v>127</v>
      </c>
      <c r="H137" s="3">
        <v>5</v>
      </c>
      <c r="I137" s="59">
        <v>1</v>
      </c>
      <c r="J137" s="5"/>
      <c r="K137"/>
      <c r="L137"/>
      <c r="M137"/>
      <c r="O137" s="58"/>
      <c r="Q137"/>
      <c r="S137"/>
      <c r="T137"/>
      <c r="U137"/>
    </row>
    <row r="138" spans="1:21">
      <c r="C138"/>
      <c r="D138"/>
      <c r="E138"/>
      <c r="F138"/>
      <c r="G138" t="s">
        <v>147</v>
      </c>
      <c r="H138" s="3">
        <v>6</v>
      </c>
      <c r="I138" s="59">
        <v>0</v>
      </c>
      <c r="J138" s="5"/>
      <c r="K138"/>
      <c r="L138"/>
      <c r="M138"/>
      <c r="O138"/>
      <c r="P138" s="2">
        <f>COUNTIF(P2:P128,"&lt;-10%")</f>
        <v>18</v>
      </c>
      <c r="Q138"/>
      <c r="S138"/>
      <c r="T138"/>
      <c r="U138"/>
    </row>
    <row r="139" spans="1:21">
      <c r="C139"/>
      <c r="D139"/>
      <c r="E139"/>
      <c r="F139"/>
      <c r="G139" t="s">
        <v>129</v>
      </c>
      <c r="H139" s="59">
        <v>0.03</v>
      </c>
      <c r="I139"/>
      <c r="J139" s="5"/>
      <c r="K139"/>
      <c r="L139"/>
      <c r="M139"/>
      <c r="O139"/>
      <c r="Q139"/>
      <c r="S139"/>
      <c r="T139"/>
      <c r="U139"/>
    </row>
    <row r="140" spans="1:21">
      <c r="C140"/>
      <c r="D140"/>
      <c r="E140"/>
      <c r="F140"/>
      <c r="G140" t="s">
        <v>141</v>
      </c>
      <c r="H140" s="59">
        <v>7</v>
      </c>
      <c r="I140"/>
      <c r="J140" s="5"/>
      <c r="K140"/>
      <c r="L140"/>
      <c r="M140"/>
      <c r="O140"/>
      <c r="Q140"/>
      <c r="S140"/>
      <c r="T140"/>
      <c r="U140"/>
    </row>
    <row r="141" spans="1:21">
      <c r="C141"/>
      <c r="D141"/>
      <c r="E141"/>
      <c r="F141"/>
      <c r="G141" t="s">
        <v>149</v>
      </c>
      <c r="H141" s="59">
        <v>5</v>
      </c>
      <c r="I141" t="s">
        <v>156</v>
      </c>
      <c r="J141" s="5"/>
      <c r="K141"/>
      <c r="L141"/>
      <c r="M141"/>
      <c r="O141"/>
      <c r="Q141"/>
      <c r="S141"/>
      <c r="T141"/>
      <c r="U141"/>
    </row>
    <row r="142" spans="1:21">
      <c r="C142"/>
      <c r="D142"/>
      <c r="E142"/>
      <c r="F142"/>
      <c r="G142" t="s">
        <v>155</v>
      </c>
      <c r="H142" s="59">
        <v>-0.1</v>
      </c>
      <c r="I142"/>
      <c r="J142" s="5"/>
      <c r="K142"/>
      <c r="L142"/>
      <c r="M142"/>
      <c r="O142"/>
      <c r="P142" s="3">
        <f>1.6*4</f>
        <v>6.4</v>
      </c>
      <c r="Q142"/>
      <c r="S142"/>
      <c r="T142"/>
      <c r="U142"/>
    </row>
    <row r="143" spans="1:21">
      <c r="C143"/>
      <c r="D143"/>
      <c r="E143"/>
      <c r="F143"/>
      <c r="G143" t="s">
        <v>128</v>
      </c>
      <c r="H143"/>
      <c r="I143"/>
      <c r="J143" s="5"/>
      <c r="K143"/>
      <c r="L143"/>
      <c r="M143"/>
      <c r="O143"/>
      <c r="Q143"/>
      <c r="S143"/>
      <c r="T143"/>
      <c r="U143"/>
    </row>
    <row r="144" spans="1:21">
      <c r="C144"/>
      <c r="D144"/>
      <c r="E144"/>
      <c r="F144"/>
      <c r="H144"/>
      <c r="I144"/>
      <c r="J144" s="5"/>
      <c r="K144"/>
      <c r="L144"/>
      <c r="M144"/>
      <c r="O144"/>
      <c r="Q144"/>
      <c r="S144"/>
      <c r="T144"/>
      <c r="U144"/>
    </row>
    <row r="145" spans="2:21">
      <c r="C145"/>
      <c r="D145"/>
      <c r="E145"/>
      <c r="F145"/>
      <c r="H145"/>
      <c r="I145"/>
      <c r="J145" s="5"/>
      <c r="K145"/>
      <c r="L145"/>
      <c r="M145"/>
      <c r="O145"/>
      <c r="Q145"/>
      <c r="S145"/>
      <c r="T145"/>
      <c r="U145"/>
    </row>
    <row r="146" spans="2:21">
      <c r="B146"/>
      <c r="C146"/>
      <c r="D146"/>
      <c r="E146"/>
      <c r="F146"/>
      <c r="H146"/>
      <c r="I146"/>
      <c r="J146" s="5"/>
      <c r="K146"/>
      <c r="L146"/>
      <c r="M146"/>
      <c r="O146"/>
      <c r="Q146"/>
      <c r="S146"/>
      <c r="T146"/>
      <c r="U146"/>
    </row>
    <row r="147" spans="2:21">
      <c r="B147"/>
      <c r="C147"/>
      <c r="D147"/>
      <c r="E147"/>
      <c r="F147"/>
      <c r="H147"/>
      <c r="I147"/>
      <c r="J147" s="5"/>
      <c r="K147"/>
      <c r="L147"/>
      <c r="M147"/>
      <c r="O147"/>
      <c r="Q147"/>
      <c r="S147"/>
      <c r="T147"/>
      <c r="U147"/>
    </row>
    <row r="148" spans="2:21">
      <c r="B148"/>
      <c r="C148"/>
      <c r="D148"/>
      <c r="E148"/>
      <c r="F148"/>
      <c r="H148"/>
      <c r="I148"/>
      <c r="J148" s="5"/>
      <c r="K148"/>
      <c r="L148"/>
      <c r="M148"/>
      <c r="O148"/>
      <c r="Q148"/>
      <c r="S148"/>
      <c r="T148"/>
      <c r="U148"/>
    </row>
    <row r="149" spans="2:21">
      <c r="B149"/>
      <c r="C149"/>
      <c r="D149"/>
      <c r="E149"/>
      <c r="F149"/>
      <c r="H149"/>
      <c r="I149"/>
      <c r="J149" s="5"/>
      <c r="K149"/>
      <c r="L149">
        <f>1.5*1.5</f>
        <v>2.25</v>
      </c>
      <c r="M149"/>
      <c r="O149"/>
      <c r="Q149"/>
      <c r="S149"/>
      <c r="T149"/>
      <c r="U149"/>
    </row>
    <row r="150" spans="2:21">
      <c r="B150"/>
      <c r="C150"/>
      <c r="D150"/>
      <c r="E150"/>
      <c r="F150"/>
      <c r="H150"/>
      <c r="I150"/>
      <c r="J150" s="5"/>
      <c r="K150"/>
      <c r="L150"/>
      <c r="M150"/>
      <c r="O150"/>
      <c r="Q150"/>
      <c r="S150"/>
      <c r="T150"/>
      <c r="U150"/>
    </row>
    <row r="151" spans="2:21">
      <c r="B151"/>
      <c r="C151"/>
      <c r="D151"/>
      <c r="E151"/>
      <c r="F151"/>
      <c r="H151"/>
      <c r="I151"/>
      <c r="J151" s="5"/>
      <c r="K151"/>
      <c r="L151"/>
      <c r="M151"/>
      <c r="O151"/>
      <c r="Q151"/>
      <c r="S151"/>
      <c r="T151"/>
      <c r="U151"/>
    </row>
    <row r="152" spans="2:21">
      <c r="B152"/>
      <c r="C152"/>
      <c r="D152"/>
      <c r="E152"/>
      <c r="F152"/>
      <c r="H152"/>
      <c r="I152"/>
      <c r="J152" s="5"/>
      <c r="K152"/>
      <c r="L152"/>
      <c r="M152"/>
      <c r="O152"/>
      <c r="Q152"/>
      <c r="S152"/>
      <c r="T152"/>
      <c r="U152"/>
    </row>
    <row r="153" spans="2:21">
      <c r="B153"/>
      <c r="C153"/>
      <c r="D153"/>
      <c r="E153"/>
      <c r="F153"/>
      <c r="H153"/>
      <c r="I153"/>
      <c r="J153" s="5"/>
      <c r="K153"/>
      <c r="L153"/>
      <c r="M153"/>
      <c r="O153"/>
      <c r="Q153"/>
      <c r="S153"/>
      <c r="T153"/>
      <c r="U153"/>
    </row>
    <row r="154" spans="2:21">
      <c r="B154"/>
      <c r="C154"/>
      <c r="D154"/>
      <c r="E154"/>
      <c r="F154"/>
      <c r="H154"/>
      <c r="I154"/>
      <c r="J154" s="5"/>
      <c r="K154"/>
      <c r="L154"/>
      <c r="M154"/>
      <c r="O154"/>
      <c r="Q154"/>
      <c r="S154"/>
      <c r="T154"/>
      <c r="U154"/>
    </row>
    <row r="155" spans="2:21">
      <c r="B155"/>
      <c r="C155"/>
      <c r="D155"/>
      <c r="E155"/>
      <c r="F155"/>
      <c r="H155"/>
      <c r="I155"/>
      <c r="J155" s="5"/>
      <c r="K155"/>
      <c r="L155"/>
      <c r="M155"/>
      <c r="O155"/>
      <c r="Q155"/>
      <c r="S155"/>
      <c r="T155"/>
      <c r="U155"/>
    </row>
    <row r="156" spans="2:21">
      <c r="B156"/>
      <c r="C156"/>
      <c r="D156"/>
      <c r="E156"/>
      <c r="F156"/>
      <c r="H156"/>
      <c r="I156"/>
      <c r="J156" s="5"/>
      <c r="K156"/>
      <c r="L156"/>
      <c r="M156"/>
      <c r="O156"/>
      <c r="Q156"/>
      <c r="S156"/>
      <c r="T156"/>
      <c r="U156"/>
    </row>
    <row r="157" spans="2:21">
      <c r="B157"/>
      <c r="C157"/>
      <c r="D157"/>
      <c r="E157"/>
      <c r="F157"/>
      <c r="H157"/>
      <c r="I157"/>
      <c r="J157" s="5"/>
      <c r="K157"/>
      <c r="L157"/>
      <c r="M157"/>
      <c r="O157"/>
      <c r="Q157"/>
      <c r="S157"/>
      <c r="T157"/>
      <c r="U157"/>
    </row>
    <row r="158" spans="2:21">
      <c r="B158"/>
      <c r="C158"/>
      <c r="D158"/>
      <c r="E158"/>
      <c r="F158"/>
      <c r="H158"/>
      <c r="I158"/>
      <c r="J158" s="5"/>
      <c r="K158"/>
      <c r="L158"/>
      <c r="M158"/>
      <c r="O158"/>
      <c r="Q158"/>
      <c r="S158"/>
      <c r="T158"/>
      <c r="U158"/>
    </row>
    <row r="159" spans="2:21">
      <c r="B159"/>
      <c r="C159"/>
      <c r="D159"/>
      <c r="E159"/>
      <c r="F159"/>
      <c r="H159"/>
      <c r="I159"/>
      <c r="J159" s="5"/>
      <c r="K159"/>
      <c r="L159"/>
      <c r="M159"/>
      <c r="O159"/>
      <c r="Q159"/>
      <c r="S159"/>
      <c r="T159"/>
      <c r="U159"/>
    </row>
    <row r="160" spans="2:21">
      <c r="B160"/>
      <c r="C160"/>
      <c r="D160"/>
      <c r="E160"/>
      <c r="F160"/>
      <c r="H160"/>
      <c r="I160"/>
      <c r="J160" s="5"/>
      <c r="K160"/>
      <c r="L160"/>
      <c r="M160"/>
      <c r="O160"/>
      <c r="Q160"/>
      <c r="S160"/>
      <c r="T160"/>
      <c r="U160"/>
    </row>
    <row r="161" spans="2:21">
      <c r="B161"/>
      <c r="C161"/>
      <c r="D161"/>
      <c r="E161"/>
      <c r="F161"/>
      <c r="H161"/>
      <c r="I161"/>
      <c r="J161" s="5"/>
      <c r="K161"/>
      <c r="L161"/>
      <c r="M161"/>
      <c r="O161"/>
      <c r="Q161"/>
      <c r="S161"/>
      <c r="T161"/>
      <c r="U161"/>
    </row>
    <row r="162" spans="2:21">
      <c r="B162"/>
      <c r="C162"/>
      <c r="D162"/>
      <c r="E162"/>
      <c r="F162"/>
      <c r="H162"/>
      <c r="I162"/>
      <c r="J162" s="5"/>
      <c r="K162"/>
      <c r="L162"/>
      <c r="M162"/>
      <c r="O162"/>
      <c r="Q162"/>
      <c r="S162"/>
      <c r="T162"/>
      <c r="U162"/>
    </row>
    <row r="163" spans="2:21">
      <c r="B163"/>
      <c r="C163"/>
      <c r="D163"/>
      <c r="E163"/>
      <c r="F163"/>
      <c r="H163"/>
      <c r="I163"/>
      <c r="J163" s="5"/>
      <c r="K163"/>
      <c r="L163"/>
      <c r="M163"/>
      <c r="O163"/>
      <c r="Q163"/>
      <c r="S163"/>
      <c r="T163"/>
      <c r="U163"/>
    </row>
    <row r="164" spans="2:21">
      <c r="B164"/>
      <c r="C164"/>
      <c r="D164"/>
      <c r="E164"/>
      <c r="F164"/>
      <c r="H164"/>
      <c r="I164"/>
      <c r="J164" s="5"/>
      <c r="K164"/>
      <c r="L164"/>
      <c r="M164"/>
      <c r="O164"/>
      <c r="Q164"/>
      <c r="S164"/>
      <c r="T164"/>
      <c r="U164"/>
    </row>
    <row r="165" spans="2:21">
      <c r="B165"/>
      <c r="C165"/>
      <c r="D165"/>
      <c r="E165"/>
      <c r="F165"/>
      <c r="H165"/>
      <c r="I165"/>
      <c r="J165" s="5"/>
      <c r="K165"/>
      <c r="L165"/>
      <c r="M165"/>
      <c r="O165"/>
      <c r="Q165"/>
      <c r="S165"/>
      <c r="T165"/>
      <c r="U165"/>
    </row>
    <row r="166" spans="2:21">
      <c r="B166"/>
      <c r="C166"/>
      <c r="D166"/>
      <c r="E166"/>
      <c r="F166"/>
      <c r="H166"/>
      <c r="I166"/>
      <c r="J166" s="5"/>
      <c r="K166"/>
      <c r="L166"/>
      <c r="M166"/>
      <c r="O166"/>
      <c r="Q166"/>
      <c r="S166"/>
      <c r="T166"/>
      <c r="U166"/>
    </row>
    <row r="167" spans="2:21">
      <c r="B167"/>
      <c r="C167"/>
      <c r="D167"/>
      <c r="E167"/>
      <c r="F167"/>
      <c r="H167"/>
      <c r="I167"/>
      <c r="J167" s="5"/>
      <c r="K167"/>
      <c r="L167"/>
      <c r="M167"/>
      <c r="O167"/>
      <c r="Q167"/>
      <c r="S167"/>
      <c r="T167"/>
      <c r="U167"/>
    </row>
    <row r="168" spans="2:21">
      <c r="B168"/>
      <c r="C168"/>
      <c r="D168"/>
      <c r="E168"/>
      <c r="F168"/>
      <c r="H168"/>
      <c r="I168"/>
      <c r="J168" s="5"/>
      <c r="K168"/>
      <c r="L168"/>
      <c r="M168"/>
      <c r="O168"/>
      <c r="Q168"/>
      <c r="S168"/>
      <c r="T168"/>
      <c r="U168"/>
    </row>
    <row r="169" spans="2:21">
      <c r="B169"/>
      <c r="C169"/>
      <c r="D169"/>
      <c r="E169"/>
      <c r="F169"/>
      <c r="H169"/>
      <c r="I169"/>
      <c r="J169" s="5"/>
      <c r="K169"/>
      <c r="L169"/>
      <c r="M169"/>
      <c r="O169"/>
      <c r="Q169"/>
      <c r="S169"/>
      <c r="T169"/>
      <c r="U169"/>
    </row>
    <row r="170" spans="2:21">
      <c r="B170"/>
      <c r="C170"/>
      <c r="D170"/>
      <c r="E170"/>
      <c r="F170"/>
      <c r="H170"/>
      <c r="I170"/>
      <c r="J170" s="5"/>
      <c r="K170"/>
      <c r="L170"/>
      <c r="M170"/>
      <c r="O170"/>
      <c r="Q170"/>
      <c r="S170"/>
      <c r="T170"/>
      <c r="U170"/>
    </row>
    <row r="171" spans="2:21">
      <c r="B171"/>
      <c r="C171"/>
      <c r="D171"/>
      <c r="E171"/>
      <c r="F171"/>
      <c r="H171"/>
      <c r="I171"/>
      <c r="J171" s="5"/>
      <c r="K171"/>
      <c r="L171"/>
      <c r="M171"/>
      <c r="O171"/>
      <c r="Q171"/>
      <c r="S171"/>
      <c r="T171"/>
      <c r="U171"/>
    </row>
    <row r="172" spans="2:21">
      <c r="B172"/>
      <c r="C172"/>
      <c r="D172"/>
      <c r="E172"/>
      <c r="F172"/>
      <c r="H172"/>
      <c r="I172"/>
      <c r="J172" s="5"/>
      <c r="K172"/>
      <c r="L172"/>
      <c r="M172"/>
      <c r="O172"/>
      <c r="Q172"/>
      <c r="S172"/>
      <c r="T172"/>
      <c r="U172"/>
    </row>
    <row r="173" spans="2:21">
      <c r="B173"/>
      <c r="C173"/>
      <c r="D173"/>
      <c r="E173"/>
      <c r="F173"/>
      <c r="H173"/>
      <c r="I173"/>
      <c r="J173" s="5"/>
      <c r="K173"/>
      <c r="L173"/>
      <c r="M173"/>
      <c r="O173"/>
      <c r="Q173"/>
      <c r="S173"/>
      <c r="T173"/>
      <c r="U173"/>
    </row>
    <row r="174" spans="2:21">
      <c r="B174"/>
      <c r="C174"/>
      <c r="D174"/>
      <c r="E174"/>
      <c r="F174"/>
      <c r="H174"/>
      <c r="I174"/>
      <c r="J174" s="5"/>
      <c r="K174"/>
      <c r="L174"/>
      <c r="M174"/>
      <c r="O174"/>
      <c r="Q174"/>
      <c r="S174"/>
      <c r="T174"/>
      <c r="U174"/>
    </row>
    <row r="175" spans="2:21">
      <c r="B175"/>
      <c r="C175"/>
      <c r="D175"/>
      <c r="E175"/>
      <c r="F175"/>
      <c r="H175"/>
      <c r="I175"/>
      <c r="J175" s="5"/>
      <c r="K175"/>
      <c r="L175"/>
      <c r="M175"/>
      <c r="O175"/>
      <c r="Q175"/>
      <c r="S175"/>
      <c r="T175"/>
      <c r="U175"/>
    </row>
    <row r="176" spans="2:21">
      <c r="B176"/>
      <c r="C176"/>
      <c r="D176"/>
      <c r="E176"/>
      <c r="F176"/>
      <c r="H176"/>
      <c r="I176"/>
      <c r="J176" s="5"/>
      <c r="K176"/>
      <c r="L176"/>
      <c r="M176"/>
      <c r="O176"/>
      <c r="Q176"/>
      <c r="S176"/>
      <c r="T176"/>
      <c r="U176"/>
    </row>
    <row r="177" spans="2:21">
      <c r="B177"/>
      <c r="C177"/>
      <c r="D177"/>
      <c r="E177"/>
      <c r="F177"/>
      <c r="H177"/>
      <c r="I177"/>
      <c r="J177" s="5"/>
      <c r="K177"/>
      <c r="L177"/>
      <c r="M177"/>
      <c r="O177"/>
      <c r="Q177"/>
      <c r="S177"/>
      <c r="T177"/>
      <c r="U177"/>
    </row>
    <row r="178" spans="2:21">
      <c r="B178"/>
      <c r="C178"/>
      <c r="D178"/>
      <c r="E178"/>
      <c r="F178"/>
      <c r="H178"/>
      <c r="I178"/>
      <c r="J178" s="5"/>
      <c r="K178"/>
      <c r="L178"/>
      <c r="M178"/>
      <c r="O178"/>
      <c r="Q178"/>
      <c r="S178"/>
      <c r="T178"/>
      <c r="U178"/>
    </row>
    <row r="179" spans="2:21">
      <c r="B179"/>
      <c r="C179"/>
      <c r="D179"/>
      <c r="E179"/>
      <c r="F179"/>
      <c r="H179"/>
      <c r="I179"/>
      <c r="J179" s="5"/>
      <c r="K179"/>
      <c r="L179"/>
      <c r="M179"/>
      <c r="O179"/>
      <c r="Q179"/>
      <c r="S179"/>
      <c r="T179"/>
      <c r="U179"/>
    </row>
    <row r="180" spans="2:21">
      <c r="B180"/>
      <c r="C180"/>
      <c r="D180"/>
      <c r="E180"/>
      <c r="F180"/>
      <c r="H180"/>
      <c r="I180"/>
      <c r="J180" s="5"/>
      <c r="K180"/>
      <c r="L180"/>
      <c r="M180"/>
      <c r="O180"/>
      <c r="Q180"/>
      <c r="S180"/>
      <c r="T180"/>
      <c r="U180"/>
    </row>
    <row r="181" spans="2:21">
      <c r="B181"/>
      <c r="C181"/>
      <c r="D181"/>
      <c r="E181"/>
      <c r="F181"/>
      <c r="H181"/>
      <c r="I181"/>
      <c r="J181" s="5"/>
      <c r="K181"/>
      <c r="L181"/>
      <c r="M181"/>
      <c r="O181"/>
      <c r="Q181"/>
      <c r="S181"/>
      <c r="T181"/>
      <c r="U181"/>
    </row>
    <row r="182" spans="2:21">
      <c r="B182"/>
      <c r="C182"/>
      <c r="D182"/>
      <c r="E182"/>
      <c r="F182"/>
      <c r="H182"/>
      <c r="I182"/>
      <c r="J182" s="5"/>
      <c r="K182"/>
      <c r="L182"/>
      <c r="M182"/>
      <c r="O182"/>
      <c r="Q182"/>
      <c r="S182"/>
      <c r="T182"/>
      <c r="U182"/>
    </row>
    <row r="183" spans="2:21">
      <c r="B183"/>
      <c r="C183"/>
      <c r="D183"/>
      <c r="E183"/>
      <c r="F183"/>
      <c r="H183"/>
      <c r="I183"/>
      <c r="J183" s="5"/>
      <c r="K183"/>
      <c r="L183"/>
      <c r="M183"/>
      <c r="O183"/>
      <c r="Q183"/>
      <c r="S183"/>
      <c r="T183"/>
      <c r="U183"/>
    </row>
    <row r="184" spans="2:21">
      <c r="B184"/>
      <c r="C184"/>
      <c r="D184"/>
      <c r="E184"/>
      <c r="F184"/>
      <c r="H184"/>
      <c r="I184"/>
      <c r="J184" s="5"/>
      <c r="K184"/>
      <c r="L184"/>
      <c r="M184"/>
      <c r="O184"/>
      <c r="Q184"/>
      <c r="S184"/>
      <c r="T184"/>
      <c r="U184"/>
    </row>
    <row r="185" spans="2:21">
      <c r="B185"/>
      <c r="C185"/>
      <c r="D185"/>
      <c r="E185"/>
      <c r="F185"/>
      <c r="H185"/>
      <c r="I185"/>
      <c r="J185" s="5"/>
      <c r="K185"/>
      <c r="L185"/>
      <c r="M185"/>
      <c r="O185"/>
      <c r="Q185"/>
      <c r="S185"/>
      <c r="T185"/>
      <c r="U185"/>
    </row>
    <row r="186" spans="2:21">
      <c r="B186"/>
      <c r="C186"/>
      <c r="D186"/>
      <c r="E186"/>
      <c r="F186"/>
      <c r="H186"/>
      <c r="I186"/>
      <c r="J186" s="5"/>
      <c r="K186"/>
      <c r="L186"/>
      <c r="M186"/>
      <c r="O186"/>
      <c r="Q186"/>
      <c r="S186"/>
      <c r="T186"/>
      <c r="U186"/>
    </row>
    <row r="187" spans="2:21">
      <c r="B187"/>
      <c r="C187"/>
      <c r="D187"/>
      <c r="E187"/>
      <c r="F187"/>
      <c r="H187"/>
      <c r="I187"/>
      <c r="J187" s="5"/>
      <c r="K187"/>
      <c r="L187"/>
      <c r="M187"/>
      <c r="O187"/>
      <c r="Q187"/>
      <c r="S187"/>
      <c r="T187"/>
      <c r="U187"/>
    </row>
    <row r="188" spans="2:21">
      <c r="B188"/>
      <c r="C188"/>
      <c r="D188"/>
      <c r="E188"/>
      <c r="F188"/>
      <c r="H188"/>
      <c r="I188"/>
      <c r="J188" s="5"/>
      <c r="K188"/>
      <c r="L188"/>
      <c r="M188"/>
      <c r="O188"/>
      <c r="Q188"/>
      <c r="S188"/>
      <c r="T188"/>
      <c r="U188"/>
    </row>
    <row r="189" spans="2:21">
      <c r="B189"/>
      <c r="C189"/>
      <c r="D189"/>
      <c r="E189"/>
      <c r="F189"/>
      <c r="H189"/>
      <c r="I189"/>
      <c r="J189" s="5"/>
      <c r="K189"/>
      <c r="L189"/>
      <c r="M189"/>
      <c r="O189"/>
      <c r="Q189"/>
      <c r="S189"/>
      <c r="T189"/>
      <c r="U189"/>
    </row>
    <row r="190" spans="2:21">
      <c r="B190"/>
      <c r="C190"/>
      <c r="D190"/>
      <c r="E190"/>
      <c r="F190"/>
      <c r="H190"/>
      <c r="I190"/>
      <c r="J190" s="5"/>
      <c r="K190"/>
      <c r="L190"/>
      <c r="M190"/>
      <c r="O190"/>
      <c r="Q190"/>
      <c r="S190"/>
      <c r="T190"/>
      <c r="U190"/>
    </row>
    <row r="191" spans="2:21">
      <c r="B191"/>
      <c r="C191"/>
      <c r="D191"/>
      <c r="E191"/>
      <c r="F191"/>
      <c r="H191"/>
      <c r="I191"/>
      <c r="J191" s="5"/>
      <c r="K191"/>
      <c r="L191"/>
      <c r="M191"/>
      <c r="O191"/>
      <c r="Q191"/>
      <c r="S191"/>
      <c r="T191"/>
      <c r="U191"/>
    </row>
    <row r="192" spans="2:21">
      <c r="B192"/>
      <c r="C192"/>
      <c r="D192"/>
      <c r="E192"/>
      <c r="F192"/>
      <c r="H192"/>
      <c r="I192"/>
      <c r="J192" s="5"/>
      <c r="K192"/>
      <c r="L192"/>
      <c r="M192"/>
      <c r="O192"/>
      <c r="Q192"/>
      <c r="S192"/>
      <c r="T192"/>
      <c r="U192"/>
    </row>
    <row r="193" spans="2:21">
      <c r="B193"/>
      <c r="C193"/>
      <c r="D193"/>
      <c r="E193"/>
      <c r="F193"/>
      <c r="H193"/>
      <c r="I193"/>
      <c r="J193" s="5"/>
      <c r="K193"/>
      <c r="L193"/>
      <c r="M193"/>
      <c r="O193"/>
      <c r="Q193"/>
      <c r="S193"/>
      <c r="T193"/>
      <c r="U193"/>
    </row>
    <row r="194" spans="2:21">
      <c r="B194"/>
      <c r="C194"/>
      <c r="D194"/>
      <c r="E194"/>
      <c r="F194"/>
      <c r="H194"/>
      <c r="I194"/>
      <c r="J194" s="5"/>
      <c r="K194"/>
      <c r="L194"/>
      <c r="M194"/>
      <c r="O194"/>
      <c r="Q194"/>
      <c r="S194"/>
      <c r="T194"/>
      <c r="U194"/>
    </row>
    <row r="195" spans="2:21">
      <c r="B195"/>
      <c r="C195"/>
      <c r="D195"/>
      <c r="E195"/>
      <c r="F195"/>
      <c r="H195"/>
      <c r="I195"/>
      <c r="J195" s="5"/>
      <c r="K195"/>
      <c r="L195"/>
      <c r="M195"/>
      <c r="O195"/>
      <c r="Q195"/>
      <c r="S195"/>
      <c r="T195"/>
      <c r="U195"/>
    </row>
    <row r="196" spans="2:21">
      <c r="B196"/>
      <c r="C196"/>
      <c r="D196"/>
      <c r="E196"/>
      <c r="F196"/>
      <c r="H196"/>
      <c r="I196"/>
      <c r="J196" s="5"/>
      <c r="K196"/>
      <c r="L196"/>
      <c r="M196"/>
      <c r="O196"/>
      <c r="Q196"/>
      <c r="S196"/>
      <c r="T196"/>
      <c r="U196"/>
    </row>
    <row r="197" spans="2:21">
      <c r="B197"/>
      <c r="C197"/>
      <c r="D197"/>
      <c r="E197"/>
      <c r="F197"/>
      <c r="H197"/>
      <c r="I197"/>
      <c r="J197" s="5"/>
      <c r="K197"/>
      <c r="L197"/>
      <c r="M197"/>
      <c r="O197"/>
      <c r="Q197"/>
      <c r="S197"/>
      <c r="T197"/>
      <c r="U197"/>
    </row>
    <row r="198" spans="2:21">
      <c r="B198"/>
      <c r="C198"/>
      <c r="D198"/>
      <c r="E198"/>
      <c r="F198"/>
      <c r="H198"/>
      <c r="I198"/>
      <c r="J198" s="5"/>
      <c r="K198"/>
      <c r="L198"/>
      <c r="M198"/>
      <c r="O198"/>
      <c r="Q198"/>
      <c r="S198"/>
      <c r="T198"/>
      <c r="U198"/>
    </row>
    <row r="199" spans="2:21">
      <c r="B199"/>
      <c r="C199"/>
      <c r="D199"/>
      <c r="E199"/>
      <c r="F199"/>
      <c r="H199"/>
      <c r="I199"/>
      <c r="J199" s="5"/>
      <c r="K199"/>
      <c r="L199"/>
      <c r="M199"/>
      <c r="O199"/>
      <c r="Q199"/>
      <c r="S199"/>
      <c r="T199"/>
      <c r="U199"/>
    </row>
    <row r="200" spans="2:21">
      <c r="B200"/>
      <c r="C200"/>
      <c r="D200"/>
      <c r="E200"/>
      <c r="F200"/>
      <c r="H200"/>
      <c r="I200"/>
      <c r="J200" s="5"/>
      <c r="K200"/>
      <c r="L200"/>
      <c r="M200"/>
      <c r="O200"/>
      <c r="Q200"/>
      <c r="S200"/>
      <c r="T200"/>
      <c r="U200"/>
    </row>
    <row r="201" spans="2:21">
      <c r="B201"/>
      <c r="C201"/>
      <c r="D201"/>
      <c r="E201"/>
      <c r="F201"/>
      <c r="H201"/>
      <c r="I201"/>
      <c r="J201" s="5"/>
      <c r="K201"/>
      <c r="L201"/>
      <c r="M201"/>
      <c r="O201"/>
      <c r="Q201"/>
      <c r="S201"/>
      <c r="T201"/>
      <c r="U201"/>
    </row>
    <row r="202" spans="2:21">
      <c r="B202"/>
      <c r="C202"/>
      <c r="D202"/>
      <c r="E202"/>
      <c r="F202"/>
      <c r="H202"/>
      <c r="I202"/>
      <c r="J202" s="5"/>
      <c r="K202"/>
      <c r="L202"/>
      <c r="M202"/>
      <c r="O202"/>
      <c r="Q202"/>
      <c r="S202"/>
      <c r="T202"/>
      <c r="U202"/>
    </row>
    <row r="203" spans="2:21">
      <c r="B203"/>
      <c r="C203"/>
      <c r="D203"/>
      <c r="E203"/>
      <c r="F203"/>
      <c r="H203"/>
      <c r="I203"/>
      <c r="J203" s="5"/>
      <c r="K203"/>
      <c r="L203"/>
      <c r="M203"/>
      <c r="O203"/>
      <c r="Q203"/>
      <c r="S203"/>
      <c r="T203"/>
      <c r="U203"/>
    </row>
    <row r="204" spans="2:21">
      <c r="B204"/>
      <c r="C204"/>
      <c r="D204"/>
      <c r="E204"/>
      <c r="F204"/>
      <c r="H204"/>
      <c r="I204"/>
      <c r="J204" s="5"/>
      <c r="K204"/>
      <c r="L204"/>
      <c r="M204"/>
      <c r="O204"/>
      <c r="Q204"/>
      <c r="S204"/>
      <c r="T204"/>
      <c r="U204"/>
    </row>
    <row r="205" spans="2:21">
      <c r="B205"/>
      <c r="C205"/>
      <c r="D205"/>
      <c r="E205"/>
      <c r="F205"/>
      <c r="H205"/>
      <c r="I205"/>
      <c r="J205" s="5"/>
      <c r="K205"/>
      <c r="L205"/>
      <c r="M205"/>
      <c r="O205"/>
      <c r="Q205"/>
      <c r="S205"/>
      <c r="T205"/>
      <c r="U205"/>
    </row>
    <row r="206" spans="2:21">
      <c r="B206"/>
      <c r="C206"/>
      <c r="D206"/>
      <c r="E206"/>
      <c r="F206"/>
      <c r="H206"/>
      <c r="I206"/>
      <c r="J206" s="5"/>
      <c r="K206"/>
      <c r="L206"/>
      <c r="M206"/>
      <c r="O206"/>
      <c r="Q206"/>
      <c r="S206"/>
      <c r="T206"/>
      <c r="U206"/>
    </row>
    <row r="207" spans="2:21">
      <c r="B207"/>
      <c r="C207"/>
      <c r="D207"/>
      <c r="E207"/>
      <c r="F207"/>
      <c r="H207"/>
      <c r="I207"/>
      <c r="J207" s="5"/>
      <c r="K207"/>
      <c r="L207"/>
      <c r="M207"/>
      <c r="O207"/>
      <c r="Q207"/>
      <c r="S207"/>
      <c r="T207"/>
      <c r="U207"/>
    </row>
    <row r="208" spans="2:21">
      <c r="B208"/>
      <c r="C208"/>
      <c r="D208"/>
      <c r="E208"/>
      <c r="F208"/>
      <c r="H208"/>
      <c r="I208"/>
      <c r="J208" s="5"/>
      <c r="K208"/>
      <c r="L208"/>
      <c r="M208"/>
      <c r="O208"/>
      <c r="Q208"/>
      <c r="S208"/>
      <c r="T208"/>
      <c r="U208"/>
    </row>
    <row r="209" spans="2:21">
      <c r="B209"/>
      <c r="C209"/>
      <c r="D209"/>
      <c r="E209"/>
      <c r="F209"/>
      <c r="H209"/>
      <c r="I209"/>
      <c r="J209" s="5"/>
      <c r="K209"/>
      <c r="L209"/>
      <c r="M209"/>
      <c r="O209"/>
      <c r="Q209"/>
      <c r="S209"/>
      <c r="T209"/>
      <c r="U209"/>
    </row>
    <row r="210" spans="2:21">
      <c r="B210"/>
      <c r="C210"/>
      <c r="D210"/>
      <c r="E210"/>
      <c r="F210"/>
      <c r="H210"/>
      <c r="I210"/>
      <c r="J210" s="5"/>
      <c r="K210"/>
      <c r="L210"/>
      <c r="M210"/>
      <c r="O210"/>
      <c r="Q210"/>
      <c r="S210"/>
      <c r="T210"/>
      <c r="U210"/>
    </row>
    <row r="211" spans="2:21">
      <c r="B211"/>
      <c r="C211"/>
      <c r="D211"/>
      <c r="E211"/>
      <c r="F211"/>
      <c r="H211"/>
      <c r="I211"/>
      <c r="J211" s="5"/>
      <c r="K211"/>
      <c r="L211"/>
      <c r="M211"/>
      <c r="O211"/>
      <c r="Q211"/>
      <c r="S211"/>
      <c r="T211"/>
      <c r="U211"/>
    </row>
    <row r="212" spans="2:21">
      <c r="B212"/>
      <c r="C212"/>
      <c r="D212"/>
      <c r="E212"/>
      <c r="F212"/>
      <c r="H212"/>
      <c r="I212"/>
      <c r="J212" s="5"/>
      <c r="K212"/>
      <c r="L212"/>
      <c r="M212"/>
      <c r="O212"/>
      <c r="Q212"/>
      <c r="S212"/>
      <c r="T212"/>
      <c r="U212"/>
    </row>
    <row r="213" spans="2:21">
      <c r="B213"/>
      <c r="C213"/>
      <c r="D213"/>
      <c r="E213"/>
      <c r="F213"/>
      <c r="H213"/>
      <c r="I213"/>
      <c r="J213" s="5"/>
      <c r="K213"/>
      <c r="L213"/>
      <c r="M213"/>
      <c r="O213"/>
      <c r="Q213"/>
      <c r="S213"/>
      <c r="T213"/>
      <c r="U213"/>
    </row>
    <row r="214" spans="2:21">
      <c r="B214"/>
      <c r="C214"/>
      <c r="D214"/>
      <c r="E214"/>
      <c r="F214"/>
      <c r="H214"/>
      <c r="I214"/>
      <c r="J214" s="5"/>
      <c r="K214"/>
      <c r="L214"/>
      <c r="M214"/>
      <c r="O214"/>
      <c r="Q214"/>
      <c r="S214"/>
      <c r="T214"/>
      <c r="U214"/>
    </row>
    <row r="215" spans="2:21">
      <c r="B215"/>
      <c r="C215"/>
      <c r="D215"/>
      <c r="E215"/>
      <c r="F215"/>
      <c r="H215"/>
      <c r="I215"/>
      <c r="J215" s="5"/>
      <c r="K215"/>
      <c r="L215"/>
      <c r="M215"/>
      <c r="O215"/>
      <c r="Q215"/>
      <c r="S215"/>
      <c r="T215"/>
      <c r="U215"/>
    </row>
    <row r="216" spans="2:21">
      <c r="B216"/>
      <c r="C216"/>
      <c r="D216"/>
      <c r="E216"/>
      <c r="F216"/>
      <c r="H216"/>
      <c r="I216"/>
      <c r="J216" s="5"/>
      <c r="K216"/>
      <c r="L216"/>
      <c r="M216"/>
      <c r="O216"/>
      <c r="Q216"/>
      <c r="S216"/>
      <c r="T216"/>
      <c r="U216"/>
    </row>
    <row r="217" spans="2:21">
      <c r="B217"/>
      <c r="C217"/>
      <c r="D217"/>
      <c r="E217"/>
      <c r="F217"/>
      <c r="H217"/>
      <c r="I217"/>
      <c r="J217" s="5"/>
      <c r="K217"/>
      <c r="L217"/>
      <c r="M217"/>
      <c r="O217"/>
      <c r="Q217"/>
      <c r="S217"/>
      <c r="T217"/>
      <c r="U217"/>
    </row>
    <row r="218" spans="2:21">
      <c r="B218"/>
      <c r="C218"/>
      <c r="D218"/>
      <c r="E218"/>
      <c r="F218"/>
      <c r="H218"/>
      <c r="I218"/>
      <c r="J218" s="5"/>
      <c r="K218"/>
      <c r="L218"/>
      <c r="M218"/>
      <c r="O218"/>
      <c r="Q218"/>
      <c r="S218"/>
      <c r="T218"/>
      <c r="U218"/>
    </row>
    <row r="219" spans="2:21">
      <c r="B219"/>
      <c r="C219"/>
      <c r="D219"/>
      <c r="E219"/>
      <c r="F219"/>
      <c r="H219"/>
      <c r="I219"/>
      <c r="J219" s="5"/>
      <c r="K219"/>
      <c r="L219"/>
      <c r="M219"/>
      <c r="O219"/>
      <c r="Q219"/>
      <c r="S219"/>
      <c r="T219"/>
      <c r="U219"/>
    </row>
    <row r="220" spans="2:21">
      <c r="B220"/>
      <c r="C220"/>
      <c r="D220"/>
      <c r="E220"/>
      <c r="F220"/>
      <c r="H220"/>
      <c r="I220"/>
      <c r="J220" s="5"/>
      <c r="K220"/>
      <c r="L220"/>
      <c r="M220"/>
      <c r="O220"/>
      <c r="Q220"/>
      <c r="S220"/>
      <c r="T220"/>
      <c r="U220"/>
    </row>
    <row r="221" spans="2:21">
      <c r="B221"/>
      <c r="C221"/>
      <c r="D221"/>
      <c r="E221"/>
      <c r="F221"/>
      <c r="H221"/>
      <c r="I221"/>
      <c r="J221" s="5"/>
      <c r="K221"/>
      <c r="L221"/>
      <c r="M221"/>
      <c r="O221"/>
      <c r="Q221"/>
      <c r="S221"/>
      <c r="T221"/>
      <c r="U221"/>
    </row>
    <row r="222" spans="2:21">
      <c r="B222"/>
      <c r="C222"/>
      <c r="D222"/>
      <c r="E222"/>
      <c r="F222"/>
      <c r="H222"/>
      <c r="I222"/>
      <c r="J222" s="5"/>
      <c r="K222"/>
      <c r="L222"/>
      <c r="M222"/>
      <c r="O222"/>
      <c r="Q222"/>
      <c r="S222"/>
      <c r="T222"/>
      <c r="U222"/>
    </row>
    <row r="223" spans="2:21">
      <c r="B223"/>
      <c r="C223"/>
      <c r="D223"/>
      <c r="E223"/>
      <c r="F223"/>
      <c r="H223"/>
      <c r="I223"/>
      <c r="J223" s="5"/>
      <c r="K223"/>
      <c r="L223"/>
      <c r="M223"/>
      <c r="O223"/>
      <c r="Q223"/>
      <c r="S223"/>
      <c r="T223"/>
      <c r="U223"/>
    </row>
    <row r="224" spans="2:21">
      <c r="B224"/>
      <c r="C224"/>
      <c r="D224"/>
      <c r="E224"/>
      <c r="F224"/>
      <c r="H224"/>
      <c r="I224"/>
      <c r="J224" s="5"/>
      <c r="K224"/>
      <c r="L224"/>
      <c r="M224"/>
      <c r="O224"/>
      <c r="Q224"/>
      <c r="S224"/>
      <c r="T224"/>
      <c r="U224"/>
    </row>
    <row r="225" spans="2:21">
      <c r="B225"/>
      <c r="C225"/>
      <c r="D225"/>
      <c r="E225"/>
      <c r="F225"/>
      <c r="H225"/>
      <c r="I225"/>
      <c r="J225" s="5"/>
      <c r="K225"/>
      <c r="L225"/>
      <c r="M225"/>
      <c r="O225"/>
      <c r="Q225"/>
      <c r="S225"/>
      <c r="T225"/>
      <c r="U225"/>
    </row>
    <row r="226" spans="2:21">
      <c r="B226"/>
      <c r="C226"/>
      <c r="D226"/>
      <c r="E226"/>
      <c r="F226"/>
      <c r="H226"/>
      <c r="I226"/>
      <c r="J226" s="5"/>
      <c r="K226"/>
      <c r="L226"/>
      <c r="M226"/>
      <c r="O226"/>
      <c r="Q226"/>
      <c r="S226"/>
      <c r="T226"/>
      <c r="U226"/>
    </row>
    <row r="227" spans="2:21">
      <c r="B227"/>
      <c r="C227"/>
      <c r="D227"/>
      <c r="E227"/>
      <c r="F227"/>
      <c r="H227"/>
      <c r="I227"/>
      <c r="J227" s="5"/>
      <c r="K227"/>
      <c r="L227"/>
      <c r="M227"/>
      <c r="O227"/>
      <c r="Q227"/>
      <c r="S227"/>
      <c r="T227"/>
      <c r="U227"/>
    </row>
    <row r="228" spans="2:21">
      <c r="B228"/>
      <c r="C228"/>
      <c r="D228"/>
      <c r="E228"/>
      <c r="F228"/>
      <c r="H228"/>
      <c r="I228"/>
      <c r="J228" s="5"/>
      <c r="K228"/>
      <c r="L228"/>
      <c r="M228"/>
      <c r="O228"/>
      <c r="Q228"/>
      <c r="S228"/>
      <c r="T228"/>
      <c r="U228"/>
    </row>
    <row r="229" spans="2:21">
      <c r="B229"/>
      <c r="C229"/>
      <c r="D229"/>
      <c r="E229"/>
      <c r="F229"/>
      <c r="H229"/>
      <c r="I229"/>
      <c r="J229" s="5"/>
      <c r="K229"/>
      <c r="L229"/>
      <c r="M229"/>
      <c r="O229"/>
      <c r="Q229"/>
      <c r="S229"/>
      <c r="T229"/>
      <c r="U229"/>
    </row>
    <row r="230" spans="2:21">
      <c r="B230"/>
      <c r="C230"/>
      <c r="D230"/>
      <c r="E230"/>
      <c r="F230"/>
      <c r="H230"/>
      <c r="I230"/>
      <c r="J230" s="5"/>
      <c r="K230"/>
      <c r="L230"/>
      <c r="M230"/>
      <c r="O230"/>
      <c r="Q230"/>
      <c r="S230"/>
      <c r="T230"/>
      <c r="U230"/>
    </row>
    <row r="231" spans="2:21">
      <c r="B231"/>
      <c r="C231"/>
      <c r="D231"/>
      <c r="E231"/>
      <c r="F231"/>
      <c r="H231"/>
      <c r="I231"/>
      <c r="J231" s="5"/>
      <c r="K231"/>
      <c r="L231"/>
      <c r="M231"/>
      <c r="O231"/>
      <c r="Q231"/>
      <c r="S231"/>
      <c r="T231"/>
      <c r="U231"/>
    </row>
    <row r="232" spans="2:21">
      <c r="B232"/>
      <c r="C232"/>
      <c r="D232"/>
      <c r="E232"/>
      <c r="F232"/>
      <c r="H232"/>
      <c r="I232"/>
      <c r="J232" s="5"/>
      <c r="K232"/>
      <c r="L232"/>
      <c r="M232"/>
      <c r="O232"/>
      <c r="Q232"/>
      <c r="S232"/>
      <c r="T232"/>
      <c r="U232"/>
    </row>
    <row r="233" spans="2:21">
      <c r="B233"/>
      <c r="C233"/>
      <c r="D233"/>
      <c r="E233"/>
      <c r="F233"/>
      <c r="H233"/>
      <c r="I233"/>
      <c r="J233" s="5"/>
      <c r="K233"/>
      <c r="L233"/>
      <c r="M233"/>
      <c r="O233"/>
      <c r="Q233"/>
      <c r="S233"/>
      <c r="T233"/>
      <c r="U233"/>
    </row>
    <row r="234" spans="2:21">
      <c r="B234"/>
      <c r="C234"/>
      <c r="D234"/>
      <c r="E234"/>
      <c r="F234"/>
      <c r="H234"/>
      <c r="I234"/>
      <c r="J234" s="5"/>
      <c r="K234"/>
      <c r="L234"/>
      <c r="M234"/>
      <c r="O234"/>
      <c r="Q234"/>
      <c r="S234"/>
      <c r="T234"/>
      <c r="U234"/>
    </row>
    <row r="235" spans="2:21">
      <c r="B235"/>
      <c r="C235"/>
      <c r="D235"/>
      <c r="E235"/>
      <c r="F235"/>
      <c r="H235"/>
      <c r="I235"/>
      <c r="J235" s="5"/>
      <c r="K235"/>
      <c r="L235"/>
      <c r="M235"/>
      <c r="O235"/>
      <c r="Q235"/>
      <c r="S235"/>
      <c r="T235"/>
      <c r="U235"/>
    </row>
    <row r="236" spans="2:21">
      <c r="B236"/>
      <c r="C236"/>
      <c r="D236"/>
      <c r="E236"/>
      <c r="F236"/>
      <c r="H236"/>
      <c r="I236"/>
      <c r="J236" s="5"/>
      <c r="K236"/>
      <c r="L236"/>
      <c r="M236"/>
      <c r="O236"/>
      <c r="Q236"/>
      <c r="S236"/>
      <c r="T236"/>
      <c r="U236"/>
    </row>
    <row r="237" spans="2:21">
      <c r="B237"/>
      <c r="C237"/>
      <c r="D237"/>
      <c r="E237"/>
      <c r="F237"/>
      <c r="H237"/>
      <c r="I237"/>
      <c r="J237" s="5"/>
      <c r="K237"/>
      <c r="L237"/>
      <c r="M237"/>
      <c r="O237"/>
      <c r="Q237"/>
      <c r="S237"/>
      <c r="T237"/>
      <c r="U237"/>
    </row>
    <row r="238" spans="2:21">
      <c r="B238"/>
      <c r="C238"/>
      <c r="D238"/>
      <c r="E238"/>
      <c r="F238"/>
      <c r="H238"/>
      <c r="I238"/>
      <c r="J238" s="5"/>
      <c r="K238"/>
      <c r="L238"/>
      <c r="M238"/>
      <c r="O238"/>
      <c r="Q238"/>
      <c r="S238"/>
      <c r="T238"/>
      <c r="U238"/>
    </row>
    <row r="239" spans="2:21">
      <c r="B239"/>
      <c r="C239"/>
      <c r="D239"/>
      <c r="E239"/>
      <c r="F239"/>
      <c r="H239"/>
      <c r="I239"/>
      <c r="J239" s="5"/>
      <c r="K239"/>
      <c r="L239"/>
      <c r="M239"/>
      <c r="O239"/>
      <c r="Q239"/>
      <c r="S239"/>
      <c r="T239"/>
      <c r="U239"/>
    </row>
    <row r="240" spans="2:21">
      <c r="B240"/>
      <c r="C240"/>
      <c r="D240"/>
      <c r="E240"/>
      <c r="F240"/>
      <c r="H240"/>
      <c r="I240"/>
      <c r="J240" s="5"/>
      <c r="K240"/>
      <c r="L240"/>
      <c r="M240"/>
      <c r="O240"/>
      <c r="Q240"/>
      <c r="S240"/>
      <c r="T240"/>
      <c r="U240"/>
    </row>
    <row r="241" spans="2:21">
      <c r="B241"/>
      <c r="C241"/>
      <c r="D241"/>
      <c r="E241"/>
      <c r="F241"/>
      <c r="H241"/>
      <c r="I241"/>
      <c r="J241" s="5"/>
      <c r="K241"/>
      <c r="L241"/>
      <c r="M241"/>
      <c r="O241"/>
      <c r="Q241"/>
      <c r="S241"/>
      <c r="T241"/>
      <c r="U241"/>
    </row>
    <row r="242" spans="2:21">
      <c r="B242"/>
      <c r="C242"/>
      <c r="D242"/>
      <c r="E242"/>
      <c r="F242"/>
      <c r="H242"/>
      <c r="I242"/>
      <c r="J242" s="5"/>
      <c r="K242"/>
      <c r="L242"/>
      <c r="M242"/>
      <c r="O242"/>
      <c r="Q242"/>
      <c r="S242"/>
      <c r="T242"/>
      <c r="U242"/>
    </row>
    <row r="243" spans="2:21">
      <c r="B243"/>
      <c r="C243"/>
      <c r="D243"/>
      <c r="E243"/>
      <c r="F243"/>
      <c r="H243"/>
      <c r="I243"/>
      <c r="J243" s="5"/>
      <c r="K243"/>
      <c r="L243"/>
      <c r="M243"/>
      <c r="O243"/>
      <c r="Q243"/>
      <c r="S243"/>
      <c r="T243"/>
      <c r="U243"/>
    </row>
    <row r="244" spans="2:21">
      <c r="B244"/>
      <c r="C244"/>
      <c r="D244"/>
      <c r="E244"/>
      <c r="F244"/>
      <c r="H244"/>
      <c r="I244"/>
      <c r="J244" s="5"/>
      <c r="K244"/>
      <c r="L244"/>
      <c r="M244"/>
      <c r="O244"/>
      <c r="Q244"/>
      <c r="S244"/>
      <c r="T244"/>
      <c r="U244"/>
    </row>
    <row r="245" spans="2:21">
      <c r="B245"/>
      <c r="C245"/>
      <c r="D245"/>
      <c r="E245"/>
      <c r="F245"/>
      <c r="H245"/>
      <c r="I245"/>
      <c r="J245" s="5"/>
      <c r="K245"/>
      <c r="L245"/>
      <c r="M245"/>
      <c r="O245"/>
      <c r="Q245"/>
      <c r="S245"/>
      <c r="T245"/>
      <c r="U245"/>
    </row>
    <row r="246" spans="2:21">
      <c r="B246"/>
      <c r="C246"/>
      <c r="D246"/>
      <c r="E246"/>
      <c r="F246"/>
      <c r="H246"/>
      <c r="I246"/>
      <c r="J246" s="5"/>
      <c r="K246"/>
      <c r="L246"/>
      <c r="M246"/>
      <c r="O246"/>
      <c r="Q246"/>
      <c r="S246"/>
      <c r="T246"/>
      <c r="U246"/>
    </row>
    <row r="247" spans="2:21">
      <c r="B247"/>
      <c r="C247"/>
      <c r="D247"/>
      <c r="E247"/>
      <c r="F247"/>
      <c r="H247"/>
      <c r="I247"/>
      <c r="J247" s="5"/>
      <c r="K247"/>
      <c r="L247"/>
      <c r="M247"/>
      <c r="O247"/>
      <c r="Q247"/>
      <c r="S247"/>
      <c r="T247"/>
      <c r="U247"/>
    </row>
    <row r="248" spans="2:21">
      <c r="B248"/>
      <c r="C248"/>
      <c r="D248"/>
      <c r="E248"/>
      <c r="F248"/>
      <c r="H248"/>
      <c r="I248"/>
      <c r="J248" s="5"/>
      <c r="K248"/>
      <c r="L248"/>
      <c r="M248"/>
      <c r="O248"/>
      <c r="Q248"/>
      <c r="S248"/>
      <c r="T248"/>
      <c r="U248"/>
    </row>
    <row r="249" spans="2:21">
      <c r="B249"/>
      <c r="C249"/>
      <c r="D249"/>
      <c r="E249"/>
      <c r="F249"/>
      <c r="H249"/>
      <c r="I249"/>
      <c r="J249" s="5"/>
      <c r="K249"/>
      <c r="L249"/>
      <c r="M249"/>
      <c r="O249"/>
      <c r="Q249"/>
      <c r="S249"/>
      <c r="T249"/>
      <c r="U249"/>
    </row>
    <row r="250" spans="2:21">
      <c r="B250"/>
      <c r="C250"/>
      <c r="D250"/>
      <c r="E250"/>
      <c r="F250"/>
      <c r="H250"/>
      <c r="I250"/>
      <c r="J250" s="5"/>
      <c r="K250"/>
      <c r="L250"/>
      <c r="M250"/>
      <c r="O250"/>
      <c r="Q250"/>
      <c r="S250"/>
      <c r="T250"/>
      <c r="U250"/>
    </row>
    <row r="251" spans="2:21">
      <c r="B251"/>
      <c r="C251"/>
      <c r="D251"/>
      <c r="E251"/>
      <c r="F251"/>
      <c r="H251"/>
      <c r="I251"/>
      <c r="J251" s="5"/>
      <c r="K251"/>
      <c r="L251"/>
      <c r="M251"/>
      <c r="O251"/>
      <c r="Q251"/>
      <c r="S251"/>
      <c r="T251"/>
      <c r="U251"/>
    </row>
    <row r="252" spans="2:21">
      <c r="B252"/>
      <c r="C252"/>
      <c r="D252"/>
      <c r="E252"/>
      <c r="F252"/>
      <c r="H252"/>
      <c r="I252"/>
      <c r="J252" s="5"/>
      <c r="K252"/>
      <c r="L252"/>
      <c r="M252"/>
      <c r="O252"/>
      <c r="Q252"/>
      <c r="S252"/>
      <c r="T252"/>
      <c r="U252"/>
    </row>
    <row r="253" spans="2:21">
      <c r="B253"/>
      <c r="C253"/>
      <c r="D253"/>
      <c r="E253"/>
      <c r="F253"/>
      <c r="H253"/>
      <c r="I253"/>
      <c r="J253" s="5"/>
      <c r="K253"/>
      <c r="L253"/>
      <c r="M253"/>
      <c r="O253"/>
      <c r="Q253"/>
      <c r="S253"/>
      <c r="T253"/>
      <c r="U253"/>
    </row>
    <row r="254" spans="2:21">
      <c r="B254"/>
      <c r="C254"/>
      <c r="D254"/>
      <c r="E254"/>
      <c r="F254"/>
      <c r="H254"/>
      <c r="I254"/>
      <c r="J254" s="5"/>
      <c r="K254"/>
      <c r="L254"/>
      <c r="M254"/>
      <c r="O254"/>
      <c r="Q254"/>
      <c r="S254"/>
      <c r="T254"/>
      <c r="U254"/>
    </row>
    <row r="255" spans="2:21">
      <c r="B255"/>
      <c r="C255"/>
      <c r="D255"/>
      <c r="E255"/>
      <c r="F255"/>
      <c r="H255"/>
      <c r="I255"/>
      <c r="J255" s="5"/>
      <c r="K255"/>
      <c r="L255"/>
      <c r="M255"/>
      <c r="O255"/>
      <c r="Q255"/>
      <c r="S255"/>
      <c r="T255"/>
      <c r="U255"/>
    </row>
    <row r="256" spans="2:21">
      <c r="B256"/>
      <c r="C256"/>
      <c r="D256"/>
      <c r="E256"/>
      <c r="F256"/>
      <c r="H256"/>
      <c r="I256"/>
      <c r="J256" s="5"/>
      <c r="K256"/>
      <c r="L256"/>
      <c r="M256"/>
      <c r="O256"/>
      <c r="Q256"/>
      <c r="S256"/>
      <c r="T256"/>
      <c r="U256"/>
    </row>
    <row r="257" spans="2:21">
      <c r="B257"/>
      <c r="C257"/>
      <c r="D257"/>
      <c r="E257"/>
      <c r="F257"/>
      <c r="H257"/>
      <c r="I257"/>
      <c r="J257" s="5"/>
      <c r="K257"/>
      <c r="L257"/>
      <c r="M257"/>
      <c r="O257"/>
      <c r="Q257"/>
      <c r="S257"/>
      <c r="T257"/>
      <c r="U257"/>
    </row>
    <row r="258" spans="2:21">
      <c r="B258"/>
      <c r="C258"/>
      <c r="D258"/>
      <c r="E258"/>
      <c r="F258"/>
      <c r="H258"/>
      <c r="I258"/>
      <c r="J258" s="5"/>
      <c r="K258"/>
      <c r="L258"/>
      <c r="M258"/>
      <c r="O258"/>
      <c r="Q258"/>
      <c r="S258"/>
      <c r="T258"/>
      <c r="U258"/>
    </row>
    <row r="259" spans="2:21">
      <c r="B259"/>
      <c r="C259"/>
      <c r="D259"/>
      <c r="E259"/>
      <c r="F259"/>
      <c r="H259"/>
      <c r="I259"/>
      <c r="J259" s="5"/>
      <c r="K259"/>
      <c r="L259"/>
      <c r="M259"/>
      <c r="O259"/>
      <c r="Q259"/>
      <c r="S259"/>
      <c r="T259"/>
      <c r="U259"/>
    </row>
    <row r="260" spans="2:21">
      <c r="B260"/>
      <c r="C260"/>
      <c r="D260"/>
      <c r="E260"/>
      <c r="F260"/>
      <c r="H260"/>
      <c r="I260"/>
      <c r="J260" s="5"/>
      <c r="K260"/>
      <c r="L260"/>
      <c r="M260"/>
      <c r="O260"/>
      <c r="Q260"/>
      <c r="S260"/>
      <c r="T260"/>
      <c r="U260"/>
    </row>
    <row r="261" spans="2:21">
      <c r="B261"/>
      <c r="C261"/>
      <c r="D261"/>
      <c r="E261"/>
      <c r="F261"/>
      <c r="H261"/>
      <c r="I261"/>
      <c r="J261" s="5"/>
      <c r="K261"/>
      <c r="L261"/>
      <c r="M261"/>
      <c r="O261"/>
      <c r="Q261"/>
      <c r="S261"/>
      <c r="T261"/>
      <c r="U261"/>
    </row>
    <row r="262" spans="2:21">
      <c r="B262"/>
      <c r="C262"/>
      <c r="D262"/>
      <c r="E262"/>
      <c r="F262"/>
      <c r="H262"/>
      <c r="I262"/>
      <c r="J262" s="5"/>
      <c r="K262"/>
      <c r="L262"/>
      <c r="M262"/>
      <c r="O262"/>
      <c r="Q262"/>
      <c r="S262"/>
      <c r="T262"/>
      <c r="U262"/>
    </row>
    <row r="263" spans="2:21">
      <c r="B263"/>
      <c r="C263"/>
      <c r="D263"/>
      <c r="E263"/>
      <c r="F263"/>
      <c r="H263"/>
      <c r="I263"/>
      <c r="J263" s="5"/>
      <c r="K263"/>
      <c r="L263"/>
      <c r="M263"/>
      <c r="O263"/>
      <c r="Q263"/>
      <c r="S263"/>
      <c r="T263"/>
      <c r="U263"/>
    </row>
    <row r="264" spans="2:21">
      <c r="B264"/>
      <c r="C264"/>
      <c r="D264"/>
      <c r="E264"/>
      <c r="F264"/>
      <c r="H264"/>
      <c r="I264"/>
      <c r="J264" s="5"/>
      <c r="K264"/>
      <c r="L264"/>
      <c r="M264"/>
      <c r="O264"/>
      <c r="Q264"/>
      <c r="S264"/>
      <c r="T264"/>
      <c r="U264"/>
    </row>
    <row r="265" spans="2:21">
      <c r="B265"/>
      <c r="C265"/>
      <c r="D265"/>
      <c r="E265"/>
      <c r="F265"/>
      <c r="H265"/>
      <c r="I265"/>
      <c r="J265" s="5"/>
      <c r="K265"/>
      <c r="L265"/>
      <c r="M265"/>
      <c r="O265"/>
      <c r="Q265"/>
      <c r="S265"/>
      <c r="T265"/>
      <c r="U265"/>
    </row>
    <row r="266" spans="2:21">
      <c r="B266"/>
      <c r="C266"/>
      <c r="D266"/>
      <c r="E266"/>
      <c r="F266"/>
      <c r="H266"/>
      <c r="I266"/>
      <c r="J266" s="5"/>
      <c r="K266"/>
      <c r="L266"/>
      <c r="M266"/>
      <c r="O266"/>
      <c r="Q266"/>
      <c r="S266"/>
      <c r="T266"/>
      <c r="U266"/>
    </row>
    <row r="267" spans="2:21">
      <c r="B267"/>
      <c r="C267"/>
      <c r="D267"/>
      <c r="E267"/>
      <c r="F267"/>
      <c r="H267"/>
      <c r="I267"/>
      <c r="J267" s="5"/>
      <c r="K267"/>
      <c r="L267"/>
      <c r="M267"/>
      <c r="O267"/>
      <c r="Q267"/>
      <c r="S267"/>
      <c r="T267"/>
      <c r="U267"/>
    </row>
    <row r="268" spans="2:21">
      <c r="B268"/>
      <c r="C268"/>
      <c r="D268"/>
      <c r="E268"/>
      <c r="F268"/>
      <c r="H268"/>
      <c r="I268"/>
      <c r="J268" s="5"/>
      <c r="K268"/>
      <c r="L268"/>
      <c r="M268"/>
      <c r="O268"/>
      <c r="Q268"/>
      <c r="S268"/>
      <c r="T268"/>
      <c r="U268"/>
    </row>
    <row r="269" spans="2:21">
      <c r="B269"/>
      <c r="C269"/>
      <c r="D269"/>
      <c r="E269"/>
      <c r="F269"/>
      <c r="H269"/>
      <c r="I269"/>
      <c r="J269" s="5"/>
      <c r="K269"/>
      <c r="L269"/>
      <c r="M269"/>
      <c r="O269"/>
      <c r="Q269"/>
      <c r="S269"/>
      <c r="T269"/>
      <c r="U269"/>
    </row>
    <row r="270" spans="2:21">
      <c r="B270"/>
      <c r="C270"/>
      <c r="D270"/>
      <c r="E270"/>
      <c r="F270"/>
      <c r="H270"/>
      <c r="I270"/>
      <c r="J270" s="5"/>
      <c r="K270"/>
      <c r="L270"/>
      <c r="M270"/>
      <c r="O270"/>
      <c r="Q270"/>
      <c r="S270"/>
      <c r="T270"/>
      <c r="U270"/>
    </row>
    <row r="271" spans="2:21">
      <c r="B271"/>
      <c r="C271"/>
      <c r="D271"/>
      <c r="E271"/>
      <c r="F271"/>
      <c r="H271"/>
      <c r="I271"/>
      <c r="J271" s="5"/>
      <c r="K271"/>
      <c r="L271"/>
      <c r="M271"/>
      <c r="O271"/>
      <c r="Q271"/>
      <c r="S271"/>
      <c r="T271"/>
      <c r="U271"/>
    </row>
    <row r="272" spans="2:21">
      <c r="B272"/>
      <c r="C272"/>
      <c r="D272"/>
      <c r="E272"/>
      <c r="F272"/>
      <c r="H272"/>
      <c r="I272"/>
      <c r="J272" s="5"/>
      <c r="K272"/>
      <c r="L272"/>
      <c r="M272"/>
      <c r="O272"/>
      <c r="Q272"/>
      <c r="S272"/>
      <c r="T272"/>
      <c r="U272"/>
    </row>
    <row r="273" spans="2:21">
      <c r="B273"/>
      <c r="C273"/>
      <c r="D273"/>
      <c r="E273"/>
      <c r="F273"/>
      <c r="H273"/>
      <c r="I273"/>
      <c r="J273" s="5"/>
      <c r="K273"/>
      <c r="L273"/>
      <c r="M273"/>
      <c r="O273"/>
      <c r="Q273"/>
      <c r="S273"/>
      <c r="T273"/>
      <c r="U273"/>
    </row>
    <row r="274" spans="2:21">
      <c r="B274"/>
      <c r="C274"/>
      <c r="D274"/>
      <c r="E274"/>
      <c r="F274"/>
      <c r="H274"/>
      <c r="I274"/>
      <c r="J274" s="5"/>
      <c r="K274"/>
      <c r="L274"/>
      <c r="M274"/>
      <c r="O274"/>
      <c r="Q274"/>
      <c r="S274"/>
      <c r="T274"/>
      <c r="U274"/>
    </row>
    <row r="275" spans="2:21">
      <c r="B275"/>
      <c r="C275"/>
      <c r="D275"/>
      <c r="E275"/>
      <c r="F275"/>
      <c r="H275"/>
      <c r="I275"/>
      <c r="J275" s="5"/>
      <c r="K275"/>
      <c r="L275"/>
      <c r="M275"/>
      <c r="O275"/>
      <c r="Q275"/>
      <c r="S275"/>
      <c r="T275"/>
      <c r="U275"/>
    </row>
    <row r="276" spans="2:21">
      <c r="B276"/>
      <c r="C276"/>
      <c r="D276"/>
      <c r="E276"/>
      <c r="F276"/>
      <c r="H276"/>
      <c r="I276"/>
      <c r="J276" s="5"/>
      <c r="K276"/>
      <c r="L276"/>
      <c r="M276"/>
      <c r="O276"/>
      <c r="Q276"/>
      <c r="S276"/>
      <c r="T276"/>
      <c r="U276"/>
    </row>
    <row r="277" spans="2:21">
      <c r="B277"/>
      <c r="C277"/>
      <c r="D277"/>
      <c r="E277"/>
      <c r="F277"/>
      <c r="H277"/>
      <c r="I277"/>
      <c r="J277" s="5"/>
      <c r="K277"/>
      <c r="L277"/>
      <c r="M277"/>
      <c r="O277"/>
      <c r="Q277"/>
      <c r="S277"/>
      <c r="T277"/>
      <c r="U277"/>
    </row>
    <row r="278" spans="2:21">
      <c r="B278"/>
      <c r="C278"/>
      <c r="D278"/>
      <c r="E278"/>
      <c r="F278"/>
      <c r="H278"/>
      <c r="I278"/>
      <c r="J278" s="5"/>
      <c r="K278"/>
      <c r="L278"/>
      <c r="M278"/>
      <c r="O278"/>
      <c r="Q278"/>
      <c r="S278"/>
      <c r="T278"/>
      <c r="U278"/>
    </row>
    <row r="279" spans="2:21">
      <c r="B279"/>
      <c r="C279"/>
      <c r="D279"/>
      <c r="E279"/>
      <c r="F279"/>
      <c r="H279"/>
      <c r="I279"/>
      <c r="J279" s="5"/>
      <c r="K279"/>
      <c r="L279"/>
      <c r="M279"/>
      <c r="O279"/>
      <c r="Q279"/>
      <c r="S279"/>
      <c r="T279"/>
      <c r="U279"/>
    </row>
    <row r="280" spans="2:21">
      <c r="B280"/>
      <c r="C280"/>
      <c r="D280"/>
      <c r="E280"/>
      <c r="F280"/>
      <c r="H280"/>
      <c r="I280"/>
      <c r="J280" s="5"/>
      <c r="K280"/>
      <c r="L280"/>
      <c r="M280"/>
      <c r="O280"/>
      <c r="Q280"/>
      <c r="S280"/>
      <c r="T280"/>
      <c r="U280"/>
    </row>
    <row r="281" spans="2:21">
      <c r="B281"/>
      <c r="C281"/>
      <c r="D281"/>
      <c r="E281"/>
      <c r="F281"/>
      <c r="H281"/>
      <c r="I281"/>
      <c r="J281" s="5"/>
      <c r="K281"/>
      <c r="L281"/>
      <c r="M281"/>
      <c r="O281"/>
      <c r="Q281"/>
      <c r="S281"/>
      <c r="T281"/>
      <c r="U281"/>
    </row>
    <row r="282" spans="2:21">
      <c r="B282"/>
      <c r="C282"/>
      <c r="D282"/>
      <c r="E282"/>
      <c r="F282"/>
      <c r="H282"/>
      <c r="I282"/>
      <c r="J282" s="5"/>
      <c r="K282"/>
      <c r="L282"/>
      <c r="M282"/>
      <c r="O282"/>
      <c r="Q282"/>
      <c r="S282"/>
      <c r="T282"/>
      <c r="U282"/>
    </row>
    <row r="283" spans="2:21">
      <c r="B283"/>
      <c r="C283"/>
      <c r="D283"/>
      <c r="E283"/>
      <c r="F283"/>
      <c r="H283"/>
      <c r="I283"/>
      <c r="J283" s="5"/>
      <c r="K283"/>
      <c r="L283"/>
      <c r="M283"/>
      <c r="O283"/>
      <c r="Q283"/>
      <c r="S283"/>
      <c r="T283"/>
      <c r="U283"/>
    </row>
    <row r="284" spans="2:21">
      <c r="B284"/>
      <c r="C284"/>
      <c r="D284"/>
      <c r="E284"/>
      <c r="F284"/>
      <c r="H284"/>
      <c r="I284"/>
      <c r="J284" s="5"/>
      <c r="K284"/>
      <c r="L284"/>
      <c r="M284"/>
      <c r="O284"/>
      <c r="Q284"/>
      <c r="S284"/>
      <c r="T284"/>
      <c r="U284"/>
    </row>
    <row r="285" spans="2:21">
      <c r="B285"/>
      <c r="C285"/>
      <c r="D285"/>
      <c r="E285"/>
      <c r="F285"/>
      <c r="H285"/>
      <c r="I285"/>
      <c r="J285" s="5"/>
      <c r="K285"/>
      <c r="L285"/>
      <c r="M285"/>
      <c r="O285"/>
      <c r="Q285"/>
      <c r="S285"/>
      <c r="T285"/>
      <c r="U285"/>
    </row>
    <row r="286" spans="2:21">
      <c r="B286"/>
      <c r="C286"/>
      <c r="D286"/>
      <c r="E286"/>
      <c r="F286"/>
      <c r="H286"/>
      <c r="I286"/>
      <c r="J286" s="5"/>
      <c r="K286"/>
      <c r="L286"/>
      <c r="M286"/>
      <c r="O286"/>
      <c r="Q286"/>
      <c r="S286"/>
      <c r="T286"/>
      <c r="U286"/>
    </row>
    <row r="287" spans="2:21">
      <c r="B287"/>
      <c r="C287"/>
      <c r="D287"/>
      <c r="E287"/>
      <c r="F287"/>
      <c r="H287"/>
      <c r="I287"/>
      <c r="J287" s="5"/>
      <c r="K287"/>
      <c r="L287"/>
      <c r="M287"/>
      <c r="O287"/>
      <c r="Q287"/>
      <c r="S287"/>
      <c r="T287"/>
      <c r="U287"/>
    </row>
    <row r="288" spans="2:21">
      <c r="B288"/>
      <c r="C288"/>
      <c r="D288"/>
      <c r="E288"/>
      <c r="F288"/>
      <c r="H288"/>
      <c r="I288"/>
      <c r="J288" s="5"/>
      <c r="K288"/>
      <c r="L288"/>
      <c r="M288"/>
      <c r="O288"/>
      <c r="Q288"/>
      <c r="S288"/>
      <c r="T288"/>
      <c r="U288"/>
    </row>
    <row r="289" spans="2:21">
      <c r="B289"/>
      <c r="C289"/>
      <c r="D289"/>
      <c r="E289"/>
      <c r="F289"/>
      <c r="H289"/>
      <c r="I289"/>
      <c r="J289" s="5"/>
      <c r="K289"/>
      <c r="L289"/>
      <c r="M289"/>
      <c r="O289"/>
      <c r="Q289"/>
      <c r="S289"/>
      <c r="T289"/>
      <c r="U289"/>
    </row>
    <row r="290" spans="2:21">
      <c r="B290"/>
      <c r="C290"/>
      <c r="D290"/>
      <c r="E290"/>
      <c r="F290"/>
      <c r="H290"/>
      <c r="I290"/>
      <c r="J290" s="5"/>
      <c r="K290"/>
      <c r="L290"/>
      <c r="M290"/>
      <c r="O290"/>
      <c r="Q290"/>
      <c r="S290"/>
      <c r="T290"/>
      <c r="U290"/>
    </row>
    <row r="291" spans="2:21">
      <c r="B291"/>
      <c r="C291"/>
      <c r="D291"/>
      <c r="E291"/>
      <c r="F291"/>
      <c r="H291"/>
      <c r="I291"/>
      <c r="J291" s="5"/>
      <c r="K291"/>
      <c r="L291"/>
      <c r="M291"/>
      <c r="O291"/>
      <c r="Q291"/>
      <c r="S291"/>
      <c r="T291"/>
      <c r="U291"/>
    </row>
    <row r="292" spans="2:21">
      <c r="B292"/>
      <c r="C292"/>
      <c r="D292"/>
      <c r="E292"/>
      <c r="F292"/>
      <c r="H292"/>
      <c r="I292"/>
      <c r="J292" s="5"/>
      <c r="K292"/>
      <c r="L292"/>
      <c r="M292"/>
      <c r="O292"/>
      <c r="Q292"/>
      <c r="S292"/>
      <c r="T292"/>
      <c r="U292"/>
    </row>
    <row r="293" spans="2:21">
      <c r="B293"/>
      <c r="C293"/>
      <c r="D293"/>
      <c r="E293"/>
      <c r="F293"/>
      <c r="H293"/>
      <c r="I293"/>
      <c r="J293" s="5"/>
      <c r="K293"/>
      <c r="L293"/>
      <c r="M293"/>
      <c r="O293"/>
      <c r="Q293"/>
      <c r="S293"/>
      <c r="T293"/>
      <c r="U293"/>
    </row>
    <row r="294" spans="2:21">
      <c r="B294"/>
      <c r="C294"/>
      <c r="D294"/>
      <c r="E294"/>
      <c r="F294"/>
      <c r="H294"/>
      <c r="I294"/>
      <c r="J294" s="5"/>
      <c r="K294"/>
      <c r="L294"/>
      <c r="M294"/>
      <c r="O294"/>
      <c r="Q294"/>
      <c r="S294"/>
      <c r="T294"/>
      <c r="U294"/>
    </row>
    <row r="295" spans="2:21">
      <c r="B295"/>
      <c r="C295"/>
      <c r="D295"/>
      <c r="E295"/>
      <c r="F295"/>
      <c r="H295"/>
      <c r="I295"/>
      <c r="J295" s="5"/>
      <c r="K295"/>
      <c r="L295"/>
      <c r="M295"/>
      <c r="O295"/>
      <c r="Q295"/>
      <c r="S295"/>
      <c r="T295"/>
      <c r="U295"/>
    </row>
    <row r="296" spans="2:21">
      <c r="B296"/>
      <c r="C296"/>
      <c r="D296"/>
      <c r="E296"/>
      <c r="F296"/>
      <c r="H296"/>
      <c r="I296"/>
      <c r="J296" s="5"/>
      <c r="K296"/>
      <c r="L296"/>
      <c r="M296"/>
      <c r="O296"/>
      <c r="Q296"/>
      <c r="S296"/>
      <c r="T296"/>
      <c r="U296"/>
    </row>
    <row r="297" spans="2:21">
      <c r="B297"/>
      <c r="C297"/>
      <c r="D297"/>
      <c r="E297"/>
      <c r="F297"/>
      <c r="H297"/>
      <c r="I297"/>
      <c r="J297" s="5"/>
      <c r="K297"/>
      <c r="L297"/>
      <c r="M297"/>
      <c r="O297"/>
      <c r="Q297"/>
      <c r="S297"/>
      <c r="T297"/>
      <c r="U297"/>
    </row>
    <row r="298" spans="2:21">
      <c r="B298"/>
      <c r="C298"/>
      <c r="D298"/>
      <c r="E298"/>
      <c r="F298"/>
      <c r="H298"/>
      <c r="I298"/>
      <c r="J298" s="5"/>
      <c r="K298"/>
      <c r="L298"/>
      <c r="M298"/>
      <c r="O298"/>
      <c r="Q298"/>
      <c r="S298"/>
      <c r="T298"/>
      <c r="U298"/>
    </row>
    <row r="299" spans="2:21">
      <c r="B299"/>
      <c r="C299"/>
      <c r="D299"/>
      <c r="E299"/>
      <c r="F299"/>
      <c r="H299"/>
      <c r="I299"/>
      <c r="J299" s="5"/>
      <c r="K299"/>
      <c r="L299"/>
      <c r="M299"/>
      <c r="O299"/>
      <c r="Q299"/>
      <c r="S299"/>
      <c r="T299"/>
      <c r="U299"/>
    </row>
    <row r="300" spans="2:21">
      <c r="B300"/>
      <c r="C300"/>
      <c r="D300"/>
      <c r="E300"/>
      <c r="F300"/>
      <c r="H300"/>
      <c r="I300"/>
      <c r="J300" s="5"/>
      <c r="K300"/>
      <c r="L300"/>
      <c r="M300"/>
      <c r="O300"/>
      <c r="Q300"/>
      <c r="S300"/>
      <c r="T300"/>
      <c r="U300"/>
    </row>
    <row r="301" spans="2:21">
      <c r="B301"/>
      <c r="C301"/>
      <c r="D301"/>
      <c r="E301"/>
      <c r="F301"/>
      <c r="H301"/>
      <c r="I301"/>
      <c r="J301" s="5"/>
      <c r="K301"/>
      <c r="L301"/>
      <c r="M301"/>
      <c r="O301"/>
      <c r="Q301"/>
      <c r="S301"/>
      <c r="T301"/>
      <c r="U301"/>
    </row>
    <row r="302" spans="2:21">
      <c r="B302"/>
      <c r="C302"/>
      <c r="D302"/>
      <c r="E302"/>
      <c r="F302"/>
      <c r="H302"/>
      <c r="I302"/>
      <c r="J302" s="5"/>
      <c r="K302"/>
      <c r="L302"/>
      <c r="M302"/>
      <c r="O302"/>
      <c r="Q302"/>
      <c r="S302"/>
      <c r="T302"/>
      <c r="U302"/>
    </row>
    <row r="303" spans="2:21">
      <c r="B303"/>
      <c r="C303"/>
      <c r="D303"/>
      <c r="E303"/>
      <c r="F303"/>
      <c r="H303"/>
      <c r="I303"/>
      <c r="J303" s="5"/>
      <c r="K303"/>
      <c r="L303"/>
      <c r="M303"/>
      <c r="O303"/>
      <c r="Q303"/>
      <c r="S303"/>
      <c r="T303"/>
      <c r="U303"/>
    </row>
    <row r="304" spans="2:21">
      <c r="B304"/>
      <c r="C304"/>
      <c r="D304"/>
      <c r="E304"/>
      <c r="F304"/>
      <c r="H304"/>
      <c r="I304"/>
      <c r="J304" s="5"/>
      <c r="K304"/>
      <c r="L304"/>
      <c r="M304"/>
      <c r="O304"/>
      <c r="Q304"/>
      <c r="S304"/>
      <c r="T304"/>
      <c r="U304"/>
    </row>
    <row r="305" spans="2:21">
      <c r="B305"/>
      <c r="C305"/>
      <c r="D305"/>
      <c r="E305"/>
      <c r="F305"/>
      <c r="H305"/>
      <c r="I305"/>
      <c r="J305" s="5"/>
      <c r="K305"/>
      <c r="L305"/>
      <c r="M305"/>
      <c r="O305"/>
      <c r="Q305"/>
      <c r="S305"/>
      <c r="T305"/>
      <c r="U305"/>
    </row>
    <row r="306" spans="2:21">
      <c r="B306"/>
      <c r="C306"/>
      <c r="D306"/>
      <c r="E306"/>
      <c r="F306"/>
      <c r="H306"/>
      <c r="I306"/>
      <c r="J306" s="5"/>
      <c r="K306"/>
      <c r="L306"/>
      <c r="M306"/>
      <c r="O306"/>
      <c r="Q306"/>
      <c r="S306"/>
      <c r="T306"/>
      <c r="U306"/>
    </row>
    <row r="307" spans="2:21">
      <c r="B307"/>
      <c r="C307"/>
      <c r="D307"/>
      <c r="E307"/>
      <c r="F307"/>
      <c r="H307"/>
      <c r="I307"/>
      <c r="J307" s="5"/>
      <c r="K307"/>
      <c r="L307"/>
      <c r="M307"/>
      <c r="O307"/>
      <c r="Q307"/>
      <c r="S307"/>
      <c r="T307"/>
      <c r="U307"/>
    </row>
    <row r="308" spans="2:21">
      <c r="B308"/>
      <c r="C308"/>
      <c r="D308"/>
      <c r="E308"/>
      <c r="F308"/>
      <c r="H308"/>
      <c r="I308"/>
      <c r="J308" s="5"/>
      <c r="K308"/>
      <c r="L308"/>
      <c r="M308"/>
      <c r="O308"/>
      <c r="Q308"/>
      <c r="S308"/>
      <c r="T308"/>
      <c r="U308"/>
    </row>
    <row r="309" spans="2:21">
      <c r="B309"/>
      <c r="C309"/>
      <c r="D309"/>
      <c r="E309"/>
      <c r="F309"/>
      <c r="H309"/>
      <c r="I309"/>
      <c r="J309" s="5"/>
      <c r="K309"/>
      <c r="L309"/>
      <c r="M309"/>
      <c r="O309"/>
      <c r="Q309"/>
      <c r="S309"/>
      <c r="T309"/>
      <c r="U309"/>
    </row>
    <row r="310" spans="2:21">
      <c r="B310"/>
      <c r="C310"/>
      <c r="D310"/>
      <c r="E310"/>
      <c r="F310"/>
      <c r="H310"/>
      <c r="I310"/>
      <c r="J310" s="5"/>
      <c r="K310"/>
      <c r="L310"/>
      <c r="M310"/>
      <c r="O310"/>
      <c r="Q310"/>
      <c r="S310"/>
      <c r="T310"/>
      <c r="U310"/>
    </row>
    <row r="311" spans="2:21">
      <c r="B311"/>
      <c r="C311"/>
      <c r="D311"/>
      <c r="E311"/>
      <c r="F311"/>
      <c r="H311"/>
      <c r="I311"/>
      <c r="J311" s="5"/>
      <c r="K311"/>
      <c r="L311"/>
      <c r="M311"/>
      <c r="O311"/>
      <c r="Q311"/>
      <c r="S311"/>
      <c r="T311"/>
      <c r="U311"/>
    </row>
    <row r="312" spans="2:21">
      <c r="B312"/>
      <c r="C312"/>
      <c r="D312"/>
      <c r="E312"/>
      <c r="F312"/>
      <c r="H312"/>
      <c r="I312"/>
      <c r="J312" s="5"/>
      <c r="K312"/>
      <c r="L312"/>
      <c r="M312"/>
      <c r="O312"/>
      <c r="Q312"/>
      <c r="S312"/>
      <c r="T312"/>
      <c r="U312"/>
    </row>
    <row r="313" spans="2:21">
      <c r="B313"/>
      <c r="C313"/>
      <c r="D313"/>
      <c r="E313"/>
      <c r="F313"/>
      <c r="H313"/>
      <c r="I313"/>
      <c r="J313" s="5"/>
      <c r="K313"/>
      <c r="L313"/>
      <c r="M313"/>
      <c r="O313"/>
      <c r="Q313"/>
      <c r="S313"/>
      <c r="T313"/>
      <c r="U313"/>
    </row>
    <row r="314" spans="2:21">
      <c r="B314"/>
      <c r="C314"/>
      <c r="D314"/>
      <c r="E314"/>
      <c r="F314"/>
      <c r="H314"/>
      <c r="I314"/>
      <c r="J314" s="5"/>
      <c r="K314"/>
      <c r="L314"/>
      <c r="M314"/>
      <c r="O314"/>
      <c r="Q314"/>
      <c r="S314"/>
      <c r="T314"/>
      <c r="U314"/>
    </row>
    <row r="315" spans="2:21">
      <c r="B315"/>
      <c r="C315"/>
      <c r="D315"/>
      <c r="E315"/>
      <c r="F315"/>
      <c r="H315"/>
      <c r="I315"/>
      <c r="J315" s="5"/>
      <c r="K315"/>
      <c r="L315"/>
      <c r="M315"/>
      <c r="O315"/>
      <c r="Q315"/>
      <c r="S315"/>
      <c r="T315"/>
      <c r="U315"/>
    </row>
    <row r="316" spans="2:21">
      <c r="B316"/>
      <c r="C316"/>
      <c r="D316"/>
      <c r="E316"/>
      <c r="F316"/>
      <c r="H316"/>
      <c r="I316"/>
      <c r="J316" s="5"/>
      <c r="K316"/>
      <c r="L316"/>
      <c r="M316"/>
      <c r="O316"/>
      <c r="Q316"/>
      <c r="S316"/>
      <c r="T316"/>
      <c r="U316"/>
    </row>
    <row r="317" spans="2:21">
      <c r="B317"/>
      <c r="C317"/>
      <c r="D317"/>
      <c r="E317"/>
      <c r="F317"/>
      <c r="H317"/>
      <c r="I317"/>
      <c r="J317" s="5"/>
      <c r="K317"/>
      <c r="L317"/>
      <c r="M317"/>
      <c r="O317"/>
      <c r="Q317"/>
      <c r="S317"/>
      <c r="T317"/>
      <c r="U317"/>
    </row>
    <row r="318" spans="2:21">
      <c r="B318"/>
      <c r="C318"/>
      <c r="D318"/>
      <c r="E318"/>
      <c r="F318"/>
      <c r="H318"/>
      <c r="I318"/>
      <c r="J318" s="5"/>
      <c r="K318"/>
      <c r="L318"/>
      <c r="M318"/>
      <c r="O318"/>
      <c r="Q318"/>
      <c r="S318"/>
      <c r="T318"/>
      <c r="U318"/>
    </row>
    <row r="319" spans="2:21">
      <c r="B319"/>
      <c r="C319"/>
      <c r="D319"/>
      <c r="E319"/>
      <c r="F319"/>
      <c r="H319"/>
      <c r="I319"/>
      <c r="J319" s="5"/>
      <c r="K319"/>
      <c r="L319"/>
      <c r="M319"/>
      <c r="O319"/>
      <c r="Q319"/>
      <c r="S319"/>
      <c r="T319"/>
      <c r="U319"/>
    </row>
    <row r="320" spans="2:21">
      <c r="B320"/>
      <c r="C320"/>
      <c r="D320"/>
      <c r="E320"/>
      <c r="F320"/>
      <c r="H320"/>
      <c r="I320"/>
      <c r="J320" s="5"/>
      <c r="K320"/>
      <c r="L320"/>
      <c r="M320"/>
      <c r="O320"/>
      <c r="Q320"/>
      <c r="S320"/>
      <c r="T320"/>
      <c r="U320"/>
    </row>
    <row r="321" spans="2:21">
      <c r="B321"/>
      <c r="C321"/>
      <c r="D321"/>
      <c r="E321"/>
      <c r="F321"/>
      <c r="H321"/>
      <c r="I321"/>
      <c r="J321" s="5"/>
      <c r="K321"/>
      <c r="L321"/>
      <c r="M321"/>
      <c r="O321"/>
      <c r="Q321"/>
      <c r="S321"/>
      <c r="T321"/>
      <c r="U321"/>
    </row>
    <row r="322" spans="2:21">
      <c r="B322"/>
      <c r="C322"/>
      <c r="D322"/>
      <c r="E322"/>
      <c r="F322"/>
      <c r="H322"/>
      <c r="I322"/>
      <c r="J322" s="5"/>
      <c r="K322"/>
      <c r="L322"/>
      <c r="M322"/>
      <c r="O322"/>
      <c r="Q322"/>
      <c r="S322"/>
      <c r="T322"/>
      <c r="U322"/>
    </row>
    <row r="323" spans="2:21">
      <c r="B323"/>
      <c r="C323"/>
      <c r="D323"/>
      <c r="E323"/>
      <c r="F323"/>
      <c r="H323"/>
      <c r="I323"/>
      <c r="J323" s="5"/>
      <c r="K323"/>
      <c r="L323"/>
      <c r="M323"/>
      <c r="O323"/>
      <c r="Q323"/>
      <c r="S323"/>
      <c r="T323"/>
      <c r="U323"/>
    </row>
    <row r="324" spans="2:21">
      <c r="B324"/>
      <c r="C324"/>
      <c r="D324"/>
      <c r="E324"/>
      <c r="F324"/>
      <c r="H324"/>
      <c r="I324"/>
      <c r="J324" s="5"/>
      <c r="K324"/>
      <c r="L324"/>
      <c r="M324"/>
      <c r="O324"/>
      <c r="Q324"/>
      <c r="S324"/>
      <c r="T324"/>
      <c r="U324"/>
    </row>
    <row r="325" spans="2:21">
      <c r="B325"/>
      <c r="C325"/>
      <c r="D325"/>
      <c r="E325"/>
      <c r="F325"/>
      <c r="H325"/>
      <c r="I325"/>
      <c r="J325" s="5"/>
      <c r="K325"/>
      <c r="L325"/>
      <c r="M325"/>
      <c r="O325"/>
      <c r="Q325"/>
      <c r="S325"/>
      <c r="T325"/>
      <c r="U325"/>
    </row>
    <row r="326" spans="2:21">
      <c r="B326"/>
      <c r="C326"/>
      <c r="D326"/>
      <c r="E326"/>
      <c r="F326"/>
      <c r="H326"/>
      <c r="I326"/>
      <c r="J326" s="5"/>
      <c r="K326"/>
      <c r="L326"/>
      <c r="M326"/>
      <c r="O326"/>
      <c r="Q326"/>
      <c r="S326"/>
      <c r="T326"/>
      <c r="U326"/>
    </row>
    <row r="327" spans="2:21">
      <c r="B327"/>
      <c r="C327"/>
      <c r="D327"/>
      <c r="E327"/>
      <c r="F327"/>
      <c r="H327"/>
      <c r="I327"/>
      <c r="J327" s="5"/>
      <c r="K327"/>
      <c r="L327"/>
      <c r="M327"/>
      <c r="O327"/>
      <c r="Q327"/>
      <c r="S327"/>
      <c r="T327"/>
      <c r="U327"/>
    </row>
    <row r="328" spans="2:21">
      <c r="B328"/>
      <c r="C328"/>
      <c r="D328"/>
      <c r="E328"/>
      <c r="F328"/>
      <c r="H328"/>
      <c r="I328"/>
      <c r="J328" s="5"/>
      <c r="K328"/>
      <c r="L328"/>
      <c r="M328"/>
      <c r="O328"/>
      <c r="Q328"/>
      <c r="S328"/>
      <c r="T328"/>
      <c r="U328"/>
    </row>
    <row r="329" spans="2:21">
      <c r="B329"/>
      <c r="C329"/>
      <c r="D329"/>
      <c r="E329"/>
      <c r="F329"/>
      <c r="H329"/>
      <c r="I329"/>
      <c r="J329" s="5"/>
      <c r="K329"/>
      <c r="L329"/>
      <c r="M329"/>
      <c r="O329"/>
      <c r="Q329"/>
      <c r="S329"/>
      <c r="T329"/>
      <c r="U329"/>
    </row>
    <row r="330" spans="2:21">
      <c r="B330"/>
      <c r="C330"/>
      <c r="D330"/>
      <c r="E330"/>
      <c r="F330"/>
      <c r="H330"/>
      <c r="I330"/>
      <c r="J330" s="5"/>
      <c r="K330"/>
      <c r="L330"/>
      <c r="M330"/>
      <c r="O330"/>
      <c r="Q330"/>
      <c r="S330"/>
      <c r="T330"/>
      <c r="U330"/>
    </row>
    <row r="331" spans="2:21">
      <c r="B331"/>
      <c r="C331"/>
      <c r="D331"/>
      <c r="E331"/>
      <c r="F331"/>
      <c r="H331"/>
      <c r="I331"/>
      <c r="J331" s="5"/>
      <c r="K331"/>
      <c r="L331"/>
      <c r="M331"/>
      <c r="O331"/>
      <c r="Q331"/>
      <c r="S331"/>
      <c r="T331"/>
      <c r="U331"/>
    </row>
    <row r="332" spans="2:21">
      <c r="B332"/>
      <c r="C332"/>
      <c r="D332"/>
      <c r="E332"/>
      <c r="F332"/>
      <c r="H332"/>
      <c r="I332"/>
      <c r="J332" s="5"/>
      <c r="K332"/>
      <c r="L332"/>
      <c r="M332"/>
      <c r="O332"/>
      <c r="Q332"/>
      <c r="S332"/>
      <c r="T332"/>
      <c r="U332"/>
    </row>
    <row r="333" spans="2:21">
      <c r="B333"/>
      <c r="C333"/>
      <c r="D333"/>
      <c r="E333"/>
      <c r="F333"/>
      <c r="H333"/>
      <c r="I333"/>
      <c r="J333" s="5"/>
      <c r="K333"/>
      <c r="L333"/>
      <c r="M333"/>
      <c r="O333"/>
      <c r="Q333"/>
      <c r="S333"/>
      <c r="T333"/>
      <c r="U333"/>
    </row>
    <row r="334" spans="2:21">
      <c r="B334"/>
      <c r="C334"/>
      <c r="D334"/>
      <c r="E334"/>
      <c r="F334"/>
      <c r="H334"/>
      <c r="I334"/>
      <c r="J334" s="5"/>
      <c r="K334"/>
      <c r="L334"/>
      <c r="M334"/>
      <c r="O334"/>
      <c r="Q334"/>
      <c r="S334"/>
      <c r="T334"/>
      <c r="U334"/>
    </row>
    <row r="335" spans="2:21">
      <c r="B335"/>
      <c r="C335"/>
      <c r="D335"/>
      <c r="E335"/>
      <c r="F335"/>
      <c r="H335"/>
      <c r="I335"/>
      <c r="J335" s="5"/>
      <c r="K335"/>
      <c r="L335"/>
      <c r="M335"/>
      <c r="O335"/>
      <c r="Q335"/>
      <c r="S335"/>
      <c r="T335"/>
      <c r="U335"/>
    </row>
    <row r="336" spans="2:21">
      <c r="B336"/>
      <c r="C336"/>
      <c r="D336"/>
      <c r="E336"/>
      <c r="F336"/>
      <c r="H336"/>
      <c r="I336"/>
      <c r="J336" s="5"/>
      <c r="K336"/>
      <c r="L336"/>
      <c r="M336"/>
      <c r="O336"/>
      <c r="Q336"/>
      <c r="S336"/>
      <c r="T336"/>
      <c r="U336"/>
    </row>
    <row r="337" spans="2:21">
      <c r="B337"/>
      <c r="C337"/>
      <c r="D337"/>
      <c r="E337"/>
      <c r="F337"/>
      <c r="H337"/>
      <c r="I337"/>
      <c r="J337" s="5"/>
      <c r="K337"/>
      <c r="L337"/>
      <c r="M337"/>
      <c r="O337"/>
      <c r="Q337"/>
      <c r="S337"/>
      <c r="T337"/>
      <c r="U337"/>
    </row>
    <row r="338" spans="2:21">
      <c r="B338"/>
      <c r="C338"/>
      <c r="D338"/>
      <c r="E338"/>
      <c r="F338"/>
      <c r="H338"/>
      <c r="I338"/>
      <c r="J338" s="5"/>
      <c r="K338"/>
      <c r="L338"/>
      <c r="M338"/>
      <c r="O338"/>
      <c r="Q338"/>
      <c r="S338"/>
      <c r="T338"/>
      <c r="U338"/>
    </row>
    <row r="339" spans="2:21">
      <c r="B339"/>
      <c r="C339"/>
      <c r="D339"/>
      <c r="E339"/>
      <c r="F339"/>
      <c r="H339"/>
      <c r="I339"/>
      <c r="J339" s="5"/>
      <c r="K339"/>
      <c r="L339"/>
      <c r="M339"/>
      <c r="O339"/>
      <c r="Q339"/>
      <c r="S339"/>
      <c r="T339"/>
      <c r="U339"/>
    </row>
    <row r="340" spans="2:21">
      <c r="B340"/>
      <c r="C340"/>
      <c r="D340"/>
      <c r="E340"/>
      <c r="F340"/>
      <c r="H340"/>
      <c r="I340"/>
      <c r="J340" s="5"/>
      <c r="K340"/>
      <c r="L340"/>
      <c r="M340"/>
      <c r="O340"/>
      <c r="Q340"/>
      <c r="S340"/>
      <c r="T340"/>
      <c r="U340"/>
    </row>
    <row r="341" spans="2:21">
      <c r="B341"/>
      <c r="C341"/>
      <c r="D341"/>
      <c r="E341"/>
      <c r="F341"/>
      <c r="H341"/>
      <c r="I341"/>
      <c r="J341" s="5"/>
      <c r="K341"/>
      <c r="L341"/>
      <c r="M341"/>
      <c r="O341"/>
      <c r="Q341"/>
      <c r="S341"/>
      <c r="T341"/>
      <c r="U341"/>
    </row>
    <row r="342" spans="2:21">
      <c r="B342"/>
      <c r="C342"/>
      <c r="D342"/>
      <c r="E342"/>
      <c r="F342"/>
      <c r="H342"/>
      <c r="I342"/>
      <c r="J342" s="5"/>
      <c r="K342"/>
      <c r="L342"/>
      <c r="M342"/>
      <c r="O342"/>
      <c r="Q342"/>
      <c r="S342"/>
      <c r="T342"/>
      <c r="U342"/>
    </row>
    <row r="343" spans="2:21">
      <c r="B343"/>
      <c r="C343"/>
      <c r="D343"/>
      <c r="E343"/>
      <c r="F343"/>
      <c r="H343"/>
      <c r="I343"/>
      <c r="J343" s="5"/>
      <c r="K343"/>
      <c r="L343"/>
      <c r="M343"/>
      <c r="O343"/>
      <c r="Q343"/>
      <c r="S343"/>
      <c r="T343"/>
      <c r="U343"/>
    </row>
    <row r="344" spans="2:21">
      <c r="B344"/>
      <c r="C344"/>
      <c r="D344"/>
      <c r="E344"/>
      <c r="F344"/>
      <c r="H344"/>
      <c r="I344"/>
      <c r="J344" s="5"/>
      <c r="K344"/>
      <c r="L344"/>
      <c r="M344"/>
      <c r="O344"/>
      <c r="Q344"/>
      <c r="S344"/>
      <c r="T344"/>
      <c r="U344"/>
    </row>
    <row r="345" spans="2:21">
      <c r="B345"/>
      <c r="C345"/>
      <c r="D345"/>
      <c r="E345"/>
      <c r="F345"/>
      <c r="H345"/>
      <c r="I345"/>
      <c r="J345" s="5"/>
      <c r="K345"/>
      <c r="L345"/>
      <c r="M345"/>
      <c r="O345"/>
      <c r="Q345"/>
      <c r="S345"/>
      <c r="T345"/>
      <c r="U345"/>
    </row>
    <row r="346" spans="2:21">
      <c r="B346"/>
      <c r="C346"/>
      <c r="D346"/>
      <c r="E346"/>
      <c r="F346"/>
      <c r="H346"/>
      <c r="I346"/>
      <c r="J346" s="5"/>
      <c r="K346"/>
      <c r="L346"/>
      <c r="M346"/>
      <c r="O346"/>
      <c r="Q346"/>
      <c r="S346"/>
      <c r="T346"/>
      <c r="U346"/>
    </row>
    <row r="347" spans="2:21">
      <c r="B347"/>
      <c r="C347"/>
      <c r="D347"/>
      <c r="E347"/>
      <c r="F347"/>
      <c r="H347"/>
      <c r="I347"/>
      <c r="J347" s="5"/>
      <c r="K347"/>
      <c r="L347"/>
      <c r="M347"/>
      <c r="O347"/>
      <c r="Q347"/>
      <c r="S347"/>
      <c r="T347"/>
      <c r="U347"/>
    </row>
    <row r="348" spans="2:21">
      <c r="B348"/>
      <c r="C348"/>
      <c r="D348"/>
      <c r="E348"/>
      <c r="F348"/>
      <c r="H348"/>
      <c r="I348"/>
      <c r="J348" s="5"/>
      <c r="K348"/>
      <c r="L348"/>
      <c r="M348"/>
      <c r="O348"/>
      <c r="Q348"/>
      <c r="S348"/>
      <c r="T348"/>
      <c r="U348"/>
    </row>
    <row r="349" spans="2:21">
      <c r="B349"/>
      <c r="C349"/>
      <c r="D349"/>
      <c r="E349"/>
      <c r="F349"/>
      <c r="H349"/>
      <c r="I349"/>
      <c r="J349" s="5"/>
      <c r="K349"/>
      <c r="L349"/>
      <c r="M349"/>
      <c r="O349"/>
      <c r="Q349"/>
      <c r="S349"/>
      <c r="T349"/>
      <c r="U349"/>
    </row>
    <row r="350" spans="2:21">
      <c r="B350"/>
      <c r="C350"/>
      <c r="D350"/>
      <c r="E350"/>
      <c r="F350"/>
      <c r="H350"/>
      <c r="I350"/>
      <c r="J350" s="5"/>
      <c r="K350"/>
      <c r="L350"/>
      <c r="M350"/>
      <c r="O350"/>
      <c r="Q350"/>
      <c r="S350"/>
      <c r="T350"/>
      <c r="U350"/>
    </row>
    <row r="351" spans="2:21">
      <c r="B351"/>
      <c r="C351"/>
      <c r="D351"/>
      <c r="E351"/>
      <c r="F351"/>
      <c r="H351"/>
      <c r="I351"/>
      <c r="J351" s="5"/>
      <c r="K351"/>
      <c r="L351"/>
      <c r="M351"/>
      <c r="O351"/>
      <c r="Q351"/>
      <c r="S351"/>
      <c r="T351"/>
      <c r="U351"/>
    </row>
    <row r="352" spans="2:21">
      <c r="B352"/>
      <c r="C352"/>
      <c r="D352"/>
      <c r="E352"/>
      <c r="F352"/>
      <c r="H352"/>
      <c r="I352"/>
      <c r="J352" s="5"/>
      <c r="K352"/>
      <c r="L352"/>
      <c r="M352"/>
      <c r="O352"/>
      <c r="Q352"/>
      <c r="S352"/>
      <c r="T352"/>
      <c r="U352"/>
    </row>
    <row r="353" spans="2:21">
      <c r="B353"/>
      <c r="C353"/>
      <c r="D353"/>
      <c r="E353"/>
      <c r="F353"/>
      <c r="H353"/>
      <c r="I353"/>
      <c r="J353" s="5"/>
      <c r="K353"/>
      <c r="L353"/>
      <c r="M353"/>
      <c r="O353"/>
      <c r="Q353"/>
      <c r="S353"/>
      <c r="T353"/>
      <c r="U353"/>
    </row>
    <row r="354" spans="2:21">
      <c r="B354"/>
      <c r="C354"/>
      <c r="D354"/>
      <c r="E354"/>
      <c r="F354"/>
      <c r="H354"/>
      <c r="I354"/>
      <c r="J354" s="5"/>
      <c r="K354"/>
      <c r="L354"/>
      <c r="M354"/>
      <c r="O354"/>
      <c r="Q354"/>
      <c r="S354"/>
      <c r="T354"/>
      <c r="U354"/>
    </row>
    <row r="355" spans="2:21">
      <c r="B355"/>
      <c r="C355"/>
      <c r="D355"/>
      <c r="E355"/>
      <c r="F355"/>
      <c r="H355"/>
      <c r="I355"/>
      <c r="J355" s="5"/>
      <c r="K355"/>
      <c r="L355"/>
      <c r="M355"/>
      <c r="O355"/>
      <c r="Q355"/>
      <c r="S355"/>
      <c r="T355"/>
      <c r="U355"/>
    </row>
    <row r="356" spans="2:21">
      <c r="B356"/>
      <c r="C356"/>
      <c r="D356"/>
      <c r="E356"/>
      <c r="F356"/>
      <c r="H356"/>
      <c r="I356"/>
      <c r="J356" s="5"/>
      <c r="K356"/>
      <c r="L356"/>
      <c r="M356"/>
      <c r="O356"/>
      <c r="Q356"/>
      <c r="S356"/>
      <c r="T356"/>
      <c r="U356"/>
    </row>
    <row r="357" spans="2:21">
      <c r="B357"/>
      <c r="C357"/>
      <c r="D357"/>
      <c r="E357"/>
      <c r="F357"/>
      <c r="H357"/>
      <c r="I357"/>
      <c r="J357" s="5"/>
      <c r="K357"/>
      <c r="L357"/>
      <c r="M357"/>
      <c r="O357"/>
      <c r="Q357"/>
      <c r="S357"/>
      <c r="T357"/>
      <c r="U357"/>
    </row>
    <row r="358" spans="2:21">
      <c r="B358"/>
      <c r="C358"/>
      <c r="D358"/>
      <c r="E358"/>
      <c r="F358"/>
      <c r="H358"/>
      <c r="I358"/>
      <c r="J358" s="5"/>
      <c r="K358"/>
      <c r="L358"/>
      <c r="M358"/>
      <c r="O358"/>
      <c r="Q358"/>
      <c r="S358"/>
      <c r="T358"/>
      <c r="U358"/>
    </row>
    <row r="359" spans="2:21">
      <c r="B359"/>
      <c r="C359"/>
      <c r="D359"/>
      <c r="E359"/>
      <c r="F359"/>
      <c r="H359"/>
      <c r="I359"/>
      <c r="J359" s="5"/>
      <c r="K359"/>
      <c r="L359"/>
      <c r="M359"/>
      <c r="O359"/>
      <c r="Q359"/>
      <c r="S359"/>
      <c r="T359"/>
      <c r="U359"/>
    </row>
    <row r="360" spans="2:21">
      <c r="B360"/>
      <c r="C360"/>
      <c r="D360"/>
      <c r="E360"/>
      <c r="F360"/>
      <c r="H360"/>
      <c r="I360"/>
      <c r="J360" s="5"/>
      <c r="K360"/>
      <c r="L360"/>
      <c r="M360"/>
      <c r="O360"/>
      <c r="Q360"/>
      <c r="S360"/>
      <c r="T360"/>
      <c r="U360"/>
    </row>
    <row r="361" spans="2:21">
      <c r="B361"/>
      <c r="C361"/>
      <c r="D361"/>
      <c r="E361"/>
      <c r="F361"/>
      <c r="H361"/>
      <c r="I361"/>
      <c r="J361" s="5"/>
      <c r="K361"/>
      <c r="L361"/>
      <c r="M361"/>
      <c r="O361"/>
      <c r="Q361"/>
      <c r="S361"/>
      <c r="T361"/>
      <c r="U361"/>
    </row>
    <row r="362" spans="2:21">
      <c r="B362"/>
      <c r="C362"/>
      <c r="D362"/>
      <c r="E362"/>
      <c r="F362"/>
      <c r="H362"/>
      <c r="I362"/>
      <c r="J362" s="5"/>
      <c r="K362"/>
      <c r="L362"/>
      <c r="M362"/>
      <c r="O362"/>
      <c r="Q362"/>
      <c r="S362"/>
      <c r="T362"/>
      <c r="U362"/>
    </row>
    <row r="363" spans="2:21">
      <c r="B363"/>
      <c r="C363"/>
      <c r="D363"/>
      <c r="E363"/>
      <c r="F363"/>
      <c r="H363"/>
      <c r="I363"/>
      <c r="J363" s="5"/>
      <c r="K363"/>
      <c r="L363"/>
      <c r="M363"/>
      <c r="O363"/>
      <c r="Q363"/>
      <c r="S363"/>
      <c r="T363"/>
      <c r="U363"/>
    </row>
    <row r="364" spans="2:21">
      <c r="B364"/>
      <c r="C364"/>
      <c r="D364"/>
      <c r="E364"/>
      <c r="F364"/>
      <c r="H364"/>
      <c r="I364"/>
      <c r="J364" s="5"/>
      <c r="K364"/>
      <c r="L364"/>
      <c r="M364"/>
      <c r="O364"/>
      <c r="Q364"/>
      <c r="S364"/>
      <c r="T364"/>
      <c r="U364"/>
    </row>
    <row r="365" spans="2:21">
      <c r="B365"/>
      <c r="C365"/>
      <c r="D365"/>
      <c r="E365"/>
      <c r="F365"/>
      <c r="H365"/>
      <c r="I365"/>
      <c r="J365" s="5"/>
      <c r="K365"/>
      <c r="L365"/>
      <c r="M365"/>
      <c r="O365"/>
      <c r="Q365"/>
      <c r="S365"/>
      <c r="T365"/>
      <c r="U365"/>
    </row>
    <row r="366" spans="2:21">
      <c r="B366"/>
      <c r="C366"/>
      <c r="D366"/>
      <c r="E366"/>
      <c r="F366"/>
      <c r="H366"/>
      <c r="I366"/>
      <c r="J366" s="5"/>
      <c r="K366"/>
      <c r="L366"/>
      <c r="M366"/>
      <c r="O366"/>
      <c r="Q366"/>
      <c r="S366"/>
      <c r="T366"/>
      <c r="U366"/>
    </row>
    <row r="367" spans="2:21">
      <c r="B367"/>
      <c r="C367"/>
      <c r="D367"/>
      <c r="E367"/>
      <c r="F367"/>
      <c r="H367"/>
      <c r="I367"/>
      <c r="J367" s="5"/>
      <c r="K367"/>
      <c r="L367"/>
      <c r="M367"/>
      <c r="O367"/>
      <c r="Q367"/>
      <c r="S367"/>
      <c r="T367"/>
      <c r="U367"/>
    </row>
    <row r="368" spans="2:21">
      <c r="B368"/>
      <c r="C368"/>
      <c r="D368"/>
      <c r="E368"/>
      <c r="F368"/>
      <c r="H368"/>
      <c r="I368"/>
      <c r="J368" s="5"/>
      <c r="K368"/>
      <c r="L368"/>
      <c r="M368"/>
      <c r="O368"/>
      <c r="Q368"/>
      <c r="S368"/>
      <c r="T368"/>
      <c r="U368"/>
    </row>
    <row r="369" spans="2:21">
      <c r="B369"/>
      <c r="C369"/>
      <c r="D369"/>
      <c r="E369"/>
      <c r="F369"/>
      <c r="H369"/>
      <c r="I369"/>
      <c r="J369" s="5"/>
      <c r="K369"/>
      <c r="L369"/>
      <c r="M369"/>
      <c r="O369"/>
      <c r="Q369"/>
      <c r="S369"/>
      <c r="T369"/>
      <c r="U369"/>
    </row>
    <row r="370" spans="2:21">
      <c r="B370"/>
      <c r="C370"/>
      <c r="D370"/>
      <c r="E370"/>
      <c r="F370"/>
      <c r="H370"/>
      <c r="I370"/>
      <c r="J370" s="5"/>
      <c r="K370"/>
      <c r="L370"/>
      <c r="M370"/>
      <c r="O370"/>
      <c r="Q370"/>
      <c r="S370"/>
      <c r="T370"/>
      <c r="U370"/>
    </row>
    <row r="371" spans="2:21">
      <c r="B371"/>
      <c r="C371"/>
      <c r="D371"/>
      <c r="E371"/>
      <c r="F371"/>
      <c r="H371"/>
      <c r="I371"/>
      <c r="J371" s="5"/>
      <c r="K371"/>
      <c r="L371"/>
      <c r="M371"/>
      <c r="O371"/>
      <c r="Q371"/>
      <c r="S371"/>
      <c r="T371"/>
      <c r="U371"/>
    </row>
    <row r="372" spans="2:21">
      <c r="B372"/>
      <c r="C372"/>
      <c r="D372"/>
      <c r="E372"/>
      <c r="F372"/>
      <c r="H372"/>
      <c r="I372"/>
      <c r="J372" s="5"/>
      <c r="K372"/>
      <c r="L372"/>
      <c r="M372"/>
      <c r="O372"/>
      <c r="Q372"/>
      <c r="S372"/>
      <c r="T372"/>
      <c r="U372"/>
    </row>
    <row r="373" spans="2:21">
      <c r="B373"/>
      <c r="C373"/>
      <c r="D373"/>
      <c r="E373"/>
      <c r="F373"/>
      <c r="H373"/>
      <c r="I373"/>
      <c r="J373" s="5"/>
      <c r="K373"/>
      <c r="L373"/>
      <c r="M373"/>
      <c r="O373"/>
      <c r="Q373"/>
      <c r="S373"/>
      <c r="T373"/>
      <c r="U373"/>
    </row>
    <row r="374" spans="2:21">
      <c r="B374"/>
      <c r="C374"/>
      <c r="D374"/>
      <c r="E374"/>
      <c r="F374"/>
      <c r="H374"/>
      <c r="I374"/>
      <c r="J374" s="5"/>
      <c r="K374"/>
      <c r="L374"/>
      <c r="M374"/>
      <c r="O374"/>
      <c r="Q374"/>
      <c r="S374"/>
      <c r="T374"/>
      <c r="U374"/>
    </row>
    <row r="375" spans="2:21">
      <c r="B375"/>
      <c r="C375"/>
      <c r="D375"/>
      <c r="E375"/>
      <c r="F375"/>
      <c r="H375"/>
      <c r="I375"/>
      <c r="J375" s="5"/>
      <c r="K375"/>
      <c r="L375"/>
      <c r="M375"/>
      <c r="O375"/>
      <c r="Q375"/>
      <c r="S375"/>
      <c r="T375"/>
      <c r="U375"/>
    </row>
    <row r="376" spans="2:21">
      <c r="B376"/>
      <c r="C376"/>
      <c r="D376"/>
      <c r="E376"/>
      <c r="F376"/>
      <c r="H376"/>
      <c r="I376"/>
      <c r="J376" s="5"/>
      <c r="K376"/>
      <c r="L376"/>
      <c r="M376"/>
      <c r="O376"/>
      <c r="Q376"/>
      <c r="S376"/>
      <c r="T376"/>
      <c r="U376"/>
    </row>
    <row r="377" spans="2:21">
      <c r="B377"/>
      <c r="C377"/>
      <c r="D377"/>
      <c r="E377"/>
      <c r="F377"/>
      <c r="H377"/>
      <c r="I377"/>
      <c r="J377" s="5"/>
      <c r="K377"/>
      <c r="L377"/>
      <c r="M377"/>
      <c r="O377"/>
      <c r="Q377"/>
      <c r="S377"/>
      <c r="T377"/>
      <c r="U377"/>
    </row>
    <row r="378" spans="2:21">
      <c r="B378"/>
      <c r="C378"/>
      <c r="D378"/>
      <c r="E378"/>
      <c r="F378"/>
      <c r="H378"/>
      <c r="I378"/>
      <c r="J378" s="5"/>
      <c r="K378"/>
      <c r="L378"/>
      <c r="M378"/>
      <c r="O378"/>
      <c r="Q378"/>
      <c r="S378"/>
      <c r="T378"/>
      <c r="U378"/>
    </row>
    <row r="379" spans="2:21">
      <c r="B379"/>
      <c r="C379"/>
      <c r="D379"/>
      <c r="E379"/>
      <c r="F379"/>
      <c r="H379"/>
      <c r="I379"/>
      <c r="J379" s="5"/>
      <c r="K379"/>
      <c r="L379"/>
      <c r="M379"/>
      <c r="O379"/>
      <c r="Q379"/>
      <c r="S379"/>
      <c r="T379"/>
      <c r="U379"/>
    </row>
    <row r="380" spans="2:21">
      <c r="B380"/>
      <c r="C380"/>
      <c r="D380"/>
      <c r="E380"/>
      <c r="F380"/>
      <c r="H380"/>
      <c r="I380"/>
      <c r="J380" s="5"/>
      <c r="K380"/>
      <c r="L380"/>
      <c r="M380"/>
      <c r="O380"/>
      <c r="Q380"/>
      <c r="S380"/>
      <c r="T380"/>
      <c r="U380"/>
    </row>
    <row r="381" spans="2:21">
      <c r="B381"/>
      <c r="C381"/>
      <c r="D381"/>
      <c r="E381"/>
      <c r="F381"/>
      <c r="H381"/>
      <c r="I381"/>
      <c r="J381" s="5"/>
      <c r="K381"/>
      <c r="L381"/>
      <c r="M381"/>
      <c r="O381"/>
      <c r="Q381"/>
      <c r="S381"/>
      <c r="T381"/>
      <c r="U381"/>
    </row>
    <row r="382" spans="2:21">
      <c r="B382"/>
      <c r="C382"/>
      <c r="D382"/>
      <c r="E382"/>
      <c r="F382"/>
      <c r="H382"/>
      <c r="I382"/>
      <c r="J382" s="5"/>
      <c r="K382"/>
      <c r="L382"/>
      <c r="M382"/>
      <c r="O382"/>
      <c r="Q382"/>
      <c r="S382"/>
      <c r="T382"/>
      <c r="U382"/>
    </row>
    <row r="383" spans="2:21">
      <c r="B383"/>
      <c r="C383"/>
      <c r="D383"/>
      <c r="E383"/>
      <c r="F383"/>
      <c r="H383"/>
      <c r="I383"/>
      <c r="J383" s="5"/>
      <c r="K383"/>
      <c r="L383"/>
      <c r="M383"/>
      <c r="O383"/>
      <c r="Q383"/>
      <c r="S383"/>
      <c r="T383"/>
      <c r="U383"/>
    </row>
    <row r="384" spans="2:21">
      <c r="B384"/>
      <c r="C384"/>
      <c r="D384"/>
      <c r="E384"/>
      <c r="F384"/>
      <c r="H384"/>
      <c r="I384"/>
      <c r="J384" s="5"/>
      <c r="K384"/>
      <c r="L384"/>
      <c r="M384"/>
      <c r="O384"/>
      <c r="Q384"/>
      <c r="S384"/>
      <c r="T384"/>
      <c r="U384"/>
    </row>
    <row r="385" spans="2:21">
      <c r="B385"/>
      <c r="C385"/>
      <c r="D385"/>
      <c r="E385"/>
      <c r="F385"/>
      <c r="H385"/>
      <c r="I385"/>
      <c r="J385" s="5"/>
      <c r="K385"/>
      <c r="L385"/>
      <c r="M385"/>
      <c r="O385"/>
      <c r="Q385"/>
      <c r="S385"/>
      <c r="T385"/>
      <c r="U385"/>
    </row>
    <row r="386" spans="2:21">
      <c r="B386"/>
      <c r="C386"/>
      <c r="D386"/>
      <c r="E386"/>
      <c r="F386"/>
      <c r="H386"/>
      <c r="I386"/>
      <c r="J386" s="5"/>
      <c r="K386"/>
      <c r="L386"/>
      <c r="M386"/>
      <c r="O386"/>
      <c r="Q386"/>
      <c r="S386"/>
      <c r="T386"/>
      <c r="U386"/>
    </row>
    <row r="387" spans="2:21">
      <c r="B387"/>
      <c r="C387"/>
      <c r="D387"/>
      <c r="E387"/>
      <c r="F387"/>
      <c r="H387"/>
      <c r="I387"/>
      <c r="J387" s="5"/>
      <c r="K387"/>
      <c r="L387"/>
      <c r="M387"/>
      <c r="O387"/>
      <c r="Q387"/>
      <c r="S387"/>
      <c r="T387"/>
      <c r="U387"/>
    </row>
    <row r="388" spans="2:21">
      <c r="B388"/>
      <c r="C388"/>
      <c r="D388"/>
      <c r="E388"/>
      <c r="F388"/>
      <c r="H388"/>
      <c r="I388"/>
      <c r="J388" s="5"/>
      <c r="K388"/>
      <c r="L388"/>
      <c r="M388"/>
      <c r="O388"/>
      <c r="Q388"/>
      <c r="S388"/>
      <c r="T388"/>
      <c r="U388"/>
    </row>
    <row r="389" spans="2:21">
      <c r="B389"/>
      <c r="C389"/>
      <c r="D389"/>
      <c r="E389"/>
      <c r="F389"/>
      <c r="H389"/>
      <c r="I389"/>
      <c r="J389" s="5"/>
      <c r="K389"/>
      <c r="L389"/>
      <c r="M389"/>
      <c r="O389"/>
      <c r="Q389"/>
      <c r="S389"/>
      <c r="T389"/>
      <c r="U389"/>
    </row>
    <row r="390" spans="2:21">
      <c r="B390"/>
      <c r="C390"/>
      <c r="D390"/>
      <c r="E390"/>
      <c r="F390"/>
      <c r="H390"/>
      <c r="I390"/>
      <c r="J390" s="5"/>
      <c r="K390"/>
      <c r="L390"/>
      <c r="M390"/>
      <c r="O390"/>
      <c r="Q390"/>
      <c r="S390"/>
      <c r="T390"/>
      <c r="U390"/>
    </row>
    <row r="391" spans="2:21">
      <c r="B391"/>
      <c r="C391"/>
      <c r="D391"/>
      <c r="E391"/>
      <c r="F391"/>
      <c r="H391"/>
      <c r="I391"/>
      <c r="J391" s="5"/>
      <c r="K391"/>
      <c r="L391"/>
      <c r="M391"/>
      <c r="O391"/>
      <c r="Q391"/>
      <c r="S391"/>
      <c r="T391"/>
      <c r="U391"/>
    </row>
    <row r="392" spans="2:21">
      <c r="B392"/>
      <c r="C392"/>
      <c r="D392"/>
      <c r="E392"/>
      <c r="F392"/>
      <c r="H392"/>
      <c r="I392"/>
      <c r="J392" s="5"/>
      <c r="K392"/>
      <c r="L392"/>
      <c r="M392"/>
      <c r="O392"/>
      <c r="Q392"/>
      <c r="S392"/>
      <c r="T392"/>
      <c r="U392"/>
    </row>
    <row r="393" spans="2:21">
      <c r="B393"/>
      <c r="C393"/>
      <c r="D393"/>
      <c r="E393"/>
      <c r="F393"/>
      <c r="H393"/>
      <c r="I393"/>
      <c r="J393" s="5"/>
      <c r="K393"/>
      <c r="L393"/>
      <c r="M393"/>
      <c r="O393"/>
      <c r="Q393"/>
      <c r="S393"/>
      <c r="T393"/>
      <c r="U393"/>
    </row>
    <row r="394" spans="2:21">
      <c r="B394"/>
      <c r="C394"/>
      <c r="D394"/>
      <c r="E394"/>
      <c r="F394"/>
      <c r="H394"/>
      <c r="I394"/>
      <c r="J394" s="5"/>
      <c r="K394"/>
      <c r="L394"/>
      <c r="M394"/>
      <c r="O394"/>
      <c r="Q394"/>
      <c r="S394"/>
      <c r="T394"/>
      <c r="U394"/>
    </row>
    <row r="395" spans="2:21">
      <c r="B395"/>
      <c r="C395"/>
      <c r="D395"/>
      <c r="E395"/>
      <c r="F395"/>
      <c r="H395"/>
      <c r="I395"/>
      <c r="J395" s="5"/>
      <c r="K395"/>
      <c r="L395"/>
      <c r="M395"/>
      <c r="O395"/>
      <c r="Q395"/>
      <c r="S395"/>
      <c r="T395"/>
      <c r="U395"/>
    </row>
    <row r="396" spans="2:21">
      <c r="B396"/>
      <c r="C396"/>
      <c r="D396"/>
      <c r="E396"/>
      <c r="F396"/>
      <c r="H396"/>
      <c r="I396"/>
      <c r="J396" s="5"/>
      <c r="K396"/>
      <c r="L396"/>
      <c r="M396"/>
      <c r="O396"/>
      <c r="Q396"/>
      <c r="S396"/>
      <c r="T396"/>
      <c r="U396"/>
    </row>
    <row r="397" spans="2:21">
      <c r="B397"/>
      <c r="C397"/>
      <c r="D397"/>
      <c r="E397"/>
      <c r="F397"/>
      <c r="H397"/>
      <c r="I397"/>
      <c r="J397" s="5"/>
      <c r="K397"/>
      <c r="L397"/>
      <c r="M397"/>
      <c r="O397"/>
      <c r="Q397"/>
      <c r="S397"/>
      <c r="T397"/>
      <c r="U397"/>
    </row>
    <row r="398" spans="2:21">
      <c r="B398"/>
      <c r="C398"/>
      <c r="D398"/>
      <c r="E398"/>
      <c r="F398"/>
      <c r="H398"/>
      <c r="I398"/>
      <c r="J398" s="5"/>
      <c r="K398"/>
      <c r="L398"/>
      <c r="M398"/>
      <c r="O398"/>
      <c r="Q398"/>
      <c r="S398"/>
      <c r="T398"/>
      <c r="U398"/>
    </row>
    <row r="399" spans="2:21">
      <c r="B399"/>
      <c r="C399"/>
      <c r="D399"/>
      <c r="E399"/>
      <c r="F399"/>
      <c r="H399"/>
      <c r="I399"/>
      <c r="J399" s="5"/>
      <c r="K399"/>
      <c r="L399"/>
      <c r="M399"/>
      <c r="O399"/>
      <c r="Q399"/>
      <c r="S399"/>
      <c r="T399"/>
      <c r="U399"/>
    </row>
    <row r="400" spans="2:21">
      <c r="B400"/>
      <c r="C400"/>
      <c r="D400"/>
      <c r="E400"/>
      <c r="F400"/>
      <c r="H400"/>
      <c r="I400"/>
      <c r="J400" s="5"/>
      <c r="K400"/>
      <c r="L400"/>
      <c r="M400"/>
      <c r="O400"/>
      <c r="Q400"/>
      <c r="S400"/>
      <c r="T400"/>
      <c r="U400"/>
    </row>
    <row r="401" spans="2:21">
      <c r="B401"/>
      <c r="C401"/>
      <c r="D401"/>
      <c r="E401"/>
      <c r="F401"/>
      <c r="H401"/>
      <c r="I401"/>
      <c r="J401" s="5"/>
      <c r="K401"/>
      <c r="L401"/>
      <c r="M401"/>
      <c r="O401"/>
      <c r="Q401"/>
      <c r="S401"/>
      <c r="T401"/>
      <c r="U401"/>
    </row>
    <row r="402" spans="2:21">
      <c r="B402"/>
      <c r="C402"/>
      <c r="D402"/>
      <c r="E402"/>
      <c r="F402"/>
      <c r="H402"/>
      <c r="I402"/>
      <c r="J402" s="5"/>
      <c r="K402"/>
      <c r="L402"/>
      <c r="M402"/>
      <c r="O402"/>
      <c r="Q402"/>
      <c r="S402"/>
      <c r="T402"/>
      <c r="U402"/>
    </row>
    <row r="403" spans="2:21">
      <c r="B403"/>
      <c r="C403"/>
      <c r="D403"/>
      <c r="E403"/>
      <c r="F403"/>
      <c r="H403"/>
      <c r="I403"/>
      <c r="J403" s="5"/>
      <c r="K403"/>
      <c r="L403"/>
      <c r="M403"/>
      <c r="O403"/>
      <c r="Q403"/>
      <c r="S403"/>
      <c r="T403"/>
      <c r="U403"/>
    </row>
    <row r="404" spans="2:21">
      <c r="B404"/>
      <c r="C404"/>
      <c r="D404"/>
      <c r="E404"/>
      <c r="F404"/>
      <c r="H404"/>
      <c r="I404"/>
      <c r="J404" s="5"/>
      <c r="K404"/>
      <c r="L404"/>
      <c r="M404"/>
      <c r="O404"/>
      <c r="Q404"/>
      <c r="S404"/>
      <c r="T404"/>
      <c r="U404"/>
    </row>
    <row r="405" spans="2:21">
      <c r="B405"/>
      <c r="C405"/>
      <c r="D405"/>
      <c r="E405"/>
      <c r="F405"/>
      <c r="H405"/>
      <c r="I405"/>
      <c r="J405" s="5"/>
      <c r="K405"/>
      <c r="L405"/>
      <c r="M405"/>
      <c r="O405"/>
      <c r="Q405"/>
      <c r="S405"/>
      <c r="T405"/>
      <c r="U405"/>
    </row>
    <row r="406" spans="2:21">
      <c r="B406"/>
      <c r="C406"/>
      <c r="D406"/>
      <c r="E406"/>
      <c r="F406"/>
      <c r="H406"/>
      <c r="I406"/>
      <c r="J406" s="5"/>
      <c r="K406"/>
      <c r="L406"/>
      <c r="M406"/>
      <c r="O406"/>
      <c r="Q406"/>
      <c r="S406"/>
      <c r="T406"/>
      <c r="U406"/>
    </row>
    <row r="407" spans="2:21">
      <c r="B407"/>
      <c r="C407"/>
      <c r="D407"/>
      <c r="E407"/>
      <c r="F407"/>
      <c r="H407"/>
      <c r="I407"/>
      <c r="J407" s="5"/>
      <c r="K407"/>
      <c r="L407"/>
      <c r="M407"/>
      <c r="O407"/>
      <c r="Q407"/>
      <c r="S407"/>
      <c r="T407"/>
      <c r="U407"/>
    </row>
    <row r="408" spans="2:21">
      <c r="B408"/>
      <c r="C408"/>
      <c r="D408"/>
      <c r="E408"/>
      <c r="F408"/>
      <c r="H408"/>
      <c r="I408"/>
      <c r="J408" s="5"/>
      <c r="K408"/>
      <c r="L408"/>
      <c r="M408"/>
      <c r="O408"/>
      <c r="Q408"/>
      <c r="S408"/>
      <c r="T408"/>
      <c r="U408"/>
    </row>
    <row r="409" spans="2:21">
      <c r="B409"/>
      <c r="C409"/>
      <c r="D409"/>
      <c r="E409"/>
      <c r="F409"/>
      <c r="H409"/>
      <c r="I409"/>
      <c r="J409" s="5"/>
      <c r="K409"/>
      <c r="L409"/>
      <c r="M409"/>
      <c r="O409"/>
      <c r="Q409"/>
      <c r="S409"/>
      <c r="T409"/>
      <c r="U409"/>
    </row>
    <row r="410" spans="2:21">
      <c r="B410"/>
      <c r="C410"/>
      <c r="D410"/>
      <c r="E410"/>
      <c r="F410"/>
      <c r="H410"/>
      <c r="I410"/>
      <c r="J410" s="5"/>
      <c r="K410"/>
      <c r="L410"/>
      <c r="M410"/>
      <c r="O410"/>
      <c r="Q410"/>
      <c r="S410"/>
      <c r="T410"/>
      <c r="U410"/>
    </row>
    <row r="411" spans="2:21">
      <c r="B411"/>
      <c r="C411"/>
      <c r="D411"/>
      <c r="E411"/>
      <c r="F411"/>
      <c r="H411"/>
      <c r="I411"/>
      <c r="J411" s="5"/>
      <c r="K411"/>
      <c r="L411"/>
      <c r="M411"/>
      <c r="O411"/>
      <c r="Q411"/>
      <c r="S411"/>
      <c r="T411"/>
      <c r="U411"/>
    </row>
    <row r="412" spans="2:21">
      <c r="B412"/>
      <c r="C412"/>
      <c r="D412"/>
      <c r="E412"/>
      <c r="F412"/>
      <c r="H412"/>
      <c r="I412"/>
      <c r="J412" s="5"/>
      <c r="K412"/>
      <c r="L412"/>
      <c r="M412"/>
      <c r="O412"/>
      <c r="Q412"/>
      <c r="S412"/>
      <c r="T412"/>
      <c r="U412"/>
    </row>
    <row r="413" spans="2:21">
      <c r="B413"/>
      <c r="C413"/>
      <c r="D413"/>
      <c r="E413"/>
      <c r="F413"/>
      <c r="H413"/>
      <c r="I413"/>
      <c r="J413" s="5"/>
      <c r="K413"/>
      <c r="L413"/>
      <c r="M413"/>
      <c r="O413"/>
      <c r="Q413"/>
      <c r="S413"/>
      <c r="T413"/>
      <c r="U413"/>
    </row>
    <row r="414" spans="2:21">
      <c r="B414"/>
      <c r="C414"/>
      <c r="D414"/>
      <c r="E414"/>
      <c r="F414"/>
      <c r="H414"/>
      <c r="I414"/>
      <c r="J414" s="5"/>
      <c r="K414"/>
      <c r="L414"/>
      <c r="M414"/>
      <c r="O414"/>
      <c r="Q414"/>
      <c r="S414"/>
      <c r="T414"/>
      <c r="U414"/>
    </row>
    <row r="415" spans="2:21">
      <c r="B415"/>
      <c r="C415"/>
      <c r="D415"/>
      <c r="E415"/>
      <c r="F415"/>
      <c r="H415"/>
      <c r="I415"/>
      <c r="J415" s="5"/>
      <c r="K415"/>
      <c r="L415"/>
      <c r="M415"/>
      <c r="O415"/>
      <c r="Q415"/>
      <c r="S415"/>
      <c r="T415"/>
      <c r="U415"/>
    </row>
    <row r="416" spans="2:21">
      <c r="B416"/>
      <c r="C416"/>
      <c r="D416"/>
      <c r="E416"/>
      <c r="F416"/>
      <c r="H416"/>
      <c r="I416"/>
      <c r="J416" s="5"/>
      <c r="K416"/>
      <c r="L416"/>
      <c r="M416"/>
      <c r="O416"/>
      <c r="Q416"/>
      <c r="S416"/>
      <c r="T416"/>
      <c r="U416"/>
    </row>
    <row r="417" spans="2:21">
      <c r="B417"/>
      <c r="C417"/>
      <c r="D417"/>
      <c r="E417"/>
      <c r="F417"/>
      <c r="H417"/>
      <c r="I417"/>
      <c r="J417" s="5"/>
      <c r="K417"/>
      <c r="L417"/>
      <c r="M417"/>
      <c r="O417"/>
      <c r="Q417"/>
      <c r="S417"/>
      <c r="T417"/>
      <c r="U417"/>
    </row>
    <row r="418" spans="2:21">
      <c r="B418"/>
      <c r="C418"/>
      <c r="D418"/>
      <c r="E418"/>
      <c r="F418"/>
      <c r="H418"/>
      <c r="I418"/>
      <c r="J418" s="5"/>
      <c r="K418"/>
      <c r="L418"/>
      <c r="M418"/>
      <c r="O418"/>
      <c r="Q418"/>
      <c r="S418"/>
      <c r="T418"/>
      <c r="U418"/>
    </row>
    <row r="419" spans="2:21">
      <c r="B419"/>
      <c r="C419"/>
      <c r="D419"/>
      <c r="E419"/>
      <c r="F419"/>
      <c r="H419"/>
      <c r="I419"/>
      <c r="J419" s="5"/>
      <c r="K419"/>
      <c r="L419"/>
      <c r="M419"/>
      <c r="O419"/>
      <c r="Q419"/>
      <c r="S419"/>
      <c r="T419"/>
      <c r="U419"/>
    </row>
    <row r="420" spans="2:21">
      <c r="B420"/>
      <c r="C420"/>
      <c r="D420"/>
      <c r="E420"/>
      <c r="F420"/>
      <c r="H420"/>
      <c r="I420"/>
      <c r="J420" s="5"/>
      <c r="K420"/>
      <c r="L420"/>
      <c r="M420"/>
      <c r="O420"/>
      <c r="Q420"/>
      <c r="S420"/>
      <c r="T420"/>
      <c r="U420"/>
    </row>
    <row r="421" spans="2:21">
      <c r="B421"/>
      <c r="C421"/>
      <c r="D421"/>
      <c r="E421"/>
      <c r="F421"/>
      <c r="H421"/>
      <c r="I421"/>
      <c r="J421" s="5"/>
      <c r="K421"/>
      <c r="L421"/>
      <c r="M421"/>
      <c r="O421"/>
      <c r="Q421"/>
      <c r="S421"/>
      <c r="T421"/>
      <c r="U421"/>
    </row>
    <row r="422" spans="2:21">
      <c r="B422"/>
      <c r="C422"/>
      <c r="D422"/>
      <c r="E422"/>
      <c r="F422"/>
      <c r="H422"/>
      <c r="I422"/>
      <c r="J422" s="5"/>
      <c r="K422"/>
      <c r="L422"/>
      <c r="M422"/>
      <c r="O422"/>
      <c r="Q422"/>
      <c r="S422"/>
      <c r="T422"/>
      <c r="U422"/>
    </row>
    <row r="423" spans="2:21">
      <c r="B423"/>
      <c r="C423"/>
      <c r="D423"/>
      <c r="E423"/>
      <c r="F423"/>
      <c r="H423"/>
      <c r="I423"/>
      <c r="J423" s="5"/>
      <c r="K423"/>
      <c r="L423"/>
      <c r="M423"/>
      <c r="O423"/>
      <c r="Q423"/>
      <c r="S423"/>
      <c r="T423"/>
      <c r="U423"/>
    </row>
    <row r="424" spans="2:21">
      <c r="B424"/>
      <c r="C424"/>
      <c r="D424"/>
      <c r="E424"/>
      <c r="F424"/>
      <c r="H424"/>
      <c r="I424"/>
      <c r="J424" s="5"/>
      <c r="K424"/>
      <c r="L424"/>
      <c r="M424"/>
      <c r="O424"/>
      <c r="Q424"/>
      <c r="S424"/>
      <c r="T424"/>
      <c r="U424"/>
    </row>
    <row r="425" spans="2:21">
      <c r="B425"/>
      <c r="C425"/>
      <c r="D425"/>
      <c r="E425"/>
      <c r="F425"/>
      <c r="H425"/>
      <c r="I425"/>
      <c r="J425" s="5"/>
      <c r="K425"/>
      <c r="L425"/>
      <c r="M425"/>
      <c r="O425"/>
      <c r="Q425"/>
      <c r="S425"/>
      <c r="T425"/>
      <c r="U425"/>
    </row>
    <row r="426" spans="2:21">
      <c r="B426"/>
      <c r="C426"/>
      <c r="D426"/>
      <c r="E426"/>
      <c r="F426"/>
      <c r="H426"/>
      <c r="I426"/>
      <c r="J426" s="5"/>
      <c r="K426"/>
      <c r="L426"/>
      <c r="M426"/>
      <c r="O426"/>
      <c r="Q426"/>
      <c r="S426"/>
      <c r="T426"/>
      <c r="U426"/>
    </row>
    <row r="427" spans="2:21">
      <c r="B427"/>
      <c r="C427"/>
      <c r="D427"/>
      <c r="E427"/>
      <c r="F427"/>
      <c r="H427"/>
      <c r="I427"/>
      <c r="J427" s="5"/>
      <c r="K427"/>
      <c r="L427"/>
      <c r="M427"/>
      <c r="O427"/>
      <c r="Q427"/>
      <c r="S427"/>
      <c r="T427"/>
      <c r="U427"/>
    </row>
    <row r="428" spans="2:21">
      <c r="B428"/>
      <c r="C428"/>
      <c r="D428"/>
      <c r="E428"/>
      <c r="F428"/>
      <c r="H428"/>
      <c r="I428"/>
      <c r="J428" s="5"/>
      <c r="K428"/>
      <c r="L428"/>
      <c r="M428"/>
      <c r="O428"/>
      <c r="Q428"/>
      <c r="S428"/>
      <c r="T428"/>
      <c r="U428"/>
    </row>
    <row r="429" spans="2:21">
      <c r="B429"/>
      <c r="C429"/>
      <c r="D429"/>
      <c r="E429"/>
      <c r="F429"/>
      <c r="H429"/>
      <c r="I429"/>
      <c r="J429" s="5"/>
      <c r="K429"/>
      <c r="L429"/>
      <c r="M429"/>
      <c r="O429"/>
      <c r="Q429"/>
      <c r="S429"/>
      <c r="T429"/>
      <c r="U429"/>
    </row>
    <row r="430" spans="2:21">
      <c r="B430"/>
      <c r="C430"/>
      <c r="D430"/>
      <c r="E430"/>
      <c r="F430"/>
      <c r="H430"/>
      <c r="I430"/>
      <c r="J430" s="5"/>
      <c r="K430"/>
      <c r="L430"/>
      <c r="M430"/>
      <c r="O430"/>
      <c r="Q430"/>
      <c r="S430"/>
      <c r="T430"/>
      <c r="U430"/>
    </row>
    <row r="431" spans="2:21">
      <c r="B431"/>
      <c r="C431"/>
      <c r="D431"/>
      <c r="E431"/>
      <c r="F431"/>
      <c r="H431"/>
      <c r="I431"/>
      <c r="J431" s="5"/>
      <c r="K431"/>
      <c r="L431"/>
      <c r="M431"/>
      <c r="O431"/>
      <c r="Q431"/>
      <c r="S431"/>
      <c r="T431"/>
      <c r="U431"/>
    </row>
    <row r="432" spans="2:21">
      <c r="B432"/>
      <c r="C432"/>
      <c r="D432"/>
      <c r="E432"/>
      <c r="F432"/>
      <c r="H432"/>
      <c r="I432"/>
      <c r="J432" s="5"/>
      <c r="K432"/>
      <c r="L432"/>
      <c r="M432"/>
      <c r="O432"/>
      <c r="Q432"/>
      <c r="S432"/>
      <c r="T432"/>
      <c r="U432"/>
    </row>
    <row r="433" spans="2:21">
      <c r="B433"/>
      <c r="C433"/>
      <c r="D433"/>
      <c r="E433"/>
      <c r="F433"/>
      <c r="H433"/>
      <c r="I433"/>
      <c r="J433" s="5"/>
      <c r="K433"/>
      <c r="L433"/>
      <c r="M433"/>
      <c r="O433"/>
      <c r="Q433"/>
      <c r="S433"/>
      <c r="T433"/>
      <c r="U433"/>
    </row>
    <row r="434" spans="2:21">
      <c r="B434"/>
      <c r="C434"/>
      <c r="D434"/>
      <c r="E434"/>
      <c r="F434"/>
      <c r="H434"/>
      <c r="I434"/>
      <c r="J434" s="5"/>
      <c r="K434"/>
      <c r="L434"/>
      <c r="M434"/>
      <c r="O434"/>
      <c r="Q434"/>
      <c r="S434"/>
      <c r="T434"/>
      <c r="U434"/>
    </row>
    <row r="435" spans="2:21">
      <c r="B435"/>
      <c r="C435"/>
      <c r="D435"/>
      <c r="E435"/>
      <c r="F435"/>
      <c r="H435"/>
      <c r="I435"/>
      <c r="J435" s="5"/>
      <c r="K435"/>
      <c r="L435"/>
      <c r="M435"/>
      <c r="O435"/>
      <c r="Q435"/>
      <c r="S435"/>
      <c r="T435"/>
      <c r="U435"/>
    </row>
    <row r="436" spans="2:21">
      <c r="B436"/>
      <c r="C436"/>
      <c r="D436"/>
      <c r="E436"/>
      <c r="F436"/>
      <c r="H436"/>
      <c r="I436"/>
      <c r="J436" s="5"/>
      <c r="K436"/>
      <c r="L436"/>
      <c r="M436"/>
      <c r="O436"/>
      <c r="Q436"/>
      <c r="S436"/>
      <c r="T436"/>
      <c r="U436"/>
    </row>
    <row r="437" spans="2:21">
      <c r="B437"/>
      <c r="C437"/>
      <c r="D437"/>
      <c r="E437"/>
      <c r="F437"/>
      <c r="H437"/>
      <c r="I437"/>
      <c r="J437" s="5"/>
      <c r="K437"/>
      <c r="L437"/>
      <c r="M437"/>
      <c r="O437"/>
      <c r="Q437"/>
      <c r="S437"/>
      <c r="T437"/>
      <c r="U437"/>
    </row>
    <row r="438" spans="2:21">
      <c r="B438"/>
      <c r="C438"/>
      <c r="D438"/>
      <c r="E438"/>
      <c r="F438"/>
      <c r="H438"/>
      <c r="I438"/>
      <c r="J438" s="5"/>
      <c r="K438"/>
      <c r="L438"/>
      <c r="M438"/>
      <c r="O438"/>
      <c r="Q438"/>
      <c r="S438"/>
      <c r="T438"/>
      <c r="U438"/>
    </row>
    <row r="439" spans="2:21">
      <c r="B439"/>
      <c r="C439"/>
      <c r="D439"/>
      <c r="E439"/>
      <c r="F439"/>
      <c r="H439"/>
      <c r="I439"/>
      <c r="J439" s="5"/>
      <c r="K439"/>
      <c r="L439"/>
      <c r="M439"/>
      <c r="O439"/>
      <c r="Q439"/>
      <c r="S439"/>
      <c r="T439"/>
      <c r="U439"/>
    </row>
    <row r="440" spans="2:21">
      <c r="B440"/>
      <c r="C440"/>
      <c r="D440"/>
      <c r="E440"/>
      <c r="F440"/>
      <c r="H440"/>
      <c r="I440"/>
      <c r="J440" s="5"/>
      <c r="K440"/>
      <c r="L440"/>
      <c r="M440"/>
      <c r="O440"/>
      <c r="Q440"/>
      <c r="S440"/>
      <c r="T440"/>
      <c r="U440"/>
    </row>
    <row r="441" spans="2:21">
      <c r="B441"/>
      <c r="C441"/>
      <c r="D441"/>
      <c r="E441"/>
      <c r="F441"/>
      <c r="H441"/>
      <c r="I441"/>
      <c r="J441" s="5"/>
      <c r="K441"/>
      <c r="L441"/>
      <c r="M441"/>
      <c r="O441"/>
      <c r="Q441"/>
      <c r="S441"/>
      <c r="T441"/>
      <c r="U441"/>
    </row>
    <row r="442" spans="2:21">
      <c r="B442"/>
      <c r="C442"/>
      <c r="D442"/>
      <c r="E442"/>
      <c r="F442"/>
      <c r="H442"/>
      <c r="I442"/>
      <c r="J442" s="5"/>
      <c r="K442"/>
      <c r="L442"/>
      <c r="M442"/>
      <c r="O442"/>
      <c r="Q442"/>
      <c r="S442"/>
      <c r="T442"/>
      <c r="U442"/>
    </row>
    <row r="443" spans="2:21">
      <c r="B443"/>
      <c r="C443"/>
      <c r="D443"/>
      <c r="E443"/>
      <c r="F443"/>
      <c r="H443"/>
      <c r="I443"/>
      <c r="J443" s="5"/>
      <c r="K443"/>
      <c r="L443"/>
      <c r="M443"/>
      <c r="O443"/>
      <c r="Q443"/>
      <c r="S443"/>
      <c r="T443"/>
      <c r="U443"/>
    </row>
    <row r="444" spans="2:21">
      <c r="B444"/>
      <c r="C444"/>
      <c r="D444"/>
      <c r="E444"/>
      <c r="F444"/>
      <c r="H444"/>
      <c r="I444"/>
      <c r="J444" s="5"/>
      <c r="K444"/>
      <c r="L444"/>
      <c r="M444"/>
      <c r="O444"/>
      <c r="Q444"/>
      <c r="S444"/>
      <c r="T444"/>
      <c r="U444"/>
    </row>
    <row r="445" spans="2:21">
      <c r="B445"/>
      <c r="C445"/>
      <c r="D445"/>
      <c r="E445"/>
      <c r="F445"/>
      <c r="H445"/>
      <c r="I445"/>
      <c r="J445" s="5"/>
      <c r="K445"/>
      <c r="L445"/>
      <c r="M445"/>
      <c r="O445"/>
      <c r="Q445"/>
      <c r="S445"/>
      <c r="T445"/>
      <c r="U445"/>
    </row>
    <row r="446" spans="2:21">
      <c r="B446"/>
      <c r="C446"/>
      <c r="D446"/>
      <c r="E446"/>
      <c r="F446"/>
      <c r="H446"/>
      <c r="I446"/>
      <c r="J446" s="5"/>
      <c r="K446"/>
      <c r="L446"/>
      <c r="M446"/>
      <c r="O446"/>
      <c r="Q446"/>
      <c r="S446"/>
      <c r="T446"/>
      <c r="U446"/>
    </row>
    <row r="447" spans="2:21">
      <c r="B447"/>
      <c r="C447"/>
      <c r="D447"/>
      <c r="E447"/>
      <c r="F447"/>
      <c r="H447"/>
      <c r="I447"/>
      <c r="J447" s="5"/>
      <c r="K447"/>
      <c r="L447"/>
      <c r="M447"/>
      <c r="O447"/>
      <c r="Q447"/>
      <c r="S447"/>
      <c r="T447"/>
      <c r="U447"/>
    </row>
    <row r="448" spans="2:21">
      <c r="B448"/>
      <c r="C448"/>
      <c r="D448"/>
      <c r="E448"/>
      <c r="F448"/>
      <c r="H448"/>
      <c r="I448"/>
      <c r="J448" s="5"/>
      <c r="K448"/>
      <c r="L448"/>
      <c r="M448"/>
      <c r="O448"/>
      <c r="Q448"/>
      <c r="S448"/>
      <c r="T448"/>
      <c r="U448"/>
    </row>
    <row r="449" spans="2:21">
      <c r="B449"/>
      <c r="C449"/>
      <c r="D449"/>
      <c r="E449"/>
      <c r="F449"/>
      <c r="H449"/>
      <c r="I449"/>
      <c r="J449" s="5"/>
      <c r="K449"/>
      <c r="L449"/>
      <c r="M449"/>
      <c r="O449"/>
      <c r="Q449"/>
      <c r="S449"/>
      <c r="T449"/>
      <c r="U449"/>
    </row>
    <row r="450" spans="2:21">
      <c r="B450"/>
      <c r="C450"/>
      <c r="D450"/>
      <c r="E450"/>
      <c r="F450"/>
      <c r="H450"/>
      <c r="I450"/>
      <c r="J450" s="5"/>
      <c r="K450"/>
      <c r="L450"/>
      <c r="M450"/>
      <c r="O450"/>
      <c r="Q450"/>
      <c r="S450"/>
      <c r="T450"/>
      <c r="U450"/>
    </row>
    <row r="451" spans="2:21">
      <c r="B451"/>
      <c r="C451"/>
      <c r="D451"/>
      <c r="E451"/>
      <c r="F451"/>
      <c r="H451"/>
      <c r="I451"/>
      <c r="J451" s="5"/>
      <c r="K451"/>
      <c r="L451"/>
      <c r="M451"/>
      <c r="O451"/>
      <c r="Q451"/>
      <c r="S451"/>
      <c r="T451"/>
      <c r="U451"/>
    </row>
    <row r="452" spans="2:21">
      <c r="B452"/>
      <c r="C452"/>
      <c r="D452"/>
      <c r="E452"/>
      <c r="F452"/>
      <c r="H452"/>
      <c r="I452"/>
      <c r="J452" s="5"/>
      <c r="K452"/>
      <c r="L452"/>
      <c r="M452"/>
      <c r="O452"/>
      <c r="Q452"/>
      <c r="S452"/>
      <c r="T452"/>
      <c r="U452"/>
    </row>
    <row r="453" spans="2:21">
      <c r="B453"/>
      <c r="C453"/>
      <c r="D453"/>
      <c r="E453"/>
      <c r="F453"/>
      <c r="H453"/>
      <c r="I453"/>
      <c r="J453" s="5"/>
      <c r="K453"/>
      <c r="L453"/>
      <c r="M453"/>
      <c r="O453"/>
      <c r="Q453"/>
      <c r="S453"/>
      <c r="T453"/>
      <c r="U453"/>
    </row>
    <row r="454" spans="2:21">
      <c r="B454"/>
      <c r="C454"/>
      <c r="D454"/>
      <c r="E454"/>
      <c r="F454"/>
      <c r="H454"/>
      <c r="I454"/>
      <c r="J454" s="5"/>
      <c r="K454"/>
      <c r="L454"/>
      <c r="M454"/>
      <c r="O454"/>
      <c r="Q454"/>
      <c r="S454"/>
      <c r="T454"/>
      <c r="U454"/>
    </row>
    <row r="455" spans="2:21">
      <c r="B455"/>
      <c r="C455"/>
      <c r="D455"/>
      <c r="E455"/>
      <c r="F455"/>
      <c r="H455"/>
      <c r="I455"/>
      <c r="J455" s="5"/>
      <c r="K455"/>
      <c r="L455"/>
      <c r="M455"/>
      <c r="O455"/>
      <c r="Q455"/>
      <c r="S455"/>
      <c r="T455"/>
      <c r="U455"/>
    </row>
    <row r="456" spans="2:21">
      <c r="B456"/>
      <c r="C456"/>
      <c r="D456"/>
      <c r="E456"/>
      <c r="F456"/>
      <c r="H456"/>
      <c r="I456"/>
      <c r="J456" s="5"/>
      <c r="K456"/>
      <c r="L456"/>
      <c r="M456"/>
      <c r="O456"/>
      <c r="Q456"/>
      <c r="S456"/>
      <c r="T456"/>
      <c r="U456"/>
    </row>
    <row r="457" spans="2:21">
      <c r="B457"/>
      <c r="C457"/>
      <c r="D457"/>
      <c r="E457"/>
      <c r="F457"/>
      <c r="H457"/>
      <c r="I457"/>
      <c r="J457" s="5"/>
      <c r="K457"/>
      <c r="L457"/>
      <c r="M457"/>
      <c r="O457"/>
      <c r="Q457"/>
      <c r="S457"/>
      <c r="T457"/>
      <c r="U457"/>
    </row>
    <row r="458" spans="2:21">
      <c r="B458"/>
      <c r="C458"/>
      <c r="D458"/>
      <c r="E458"/>
      <c r="F458"/>
      <c r="H458"/>
      <c r="I458"/>
      <c r="J458" s="5"/>
      <c r="K458"/>
      <c r="L458"/>
      <c r="M458"/>
      <c r="O458"/>
      <c r="Q458"/>
      <c r="S458"/>
      <c r="T458"/>
      <c r="U458"/>
    </row>
    <row r="459" spans="2:21">
      <c r="B459"/>
      <c r="C459"/>
      <c r="D459"/>
      <c r="E459"/>
      <c r="F459"/>
      <c r="H459"/>
      <c r="I459"/>
      <c r="J459" s="5"/>
      <c r="K459"/>
      <c r="L459"/>
      <c r="M459"/>
      <c r="O459"/>
      <c r="Q459"/>
      <c r="S459"/>
      <c r="T459"/>
      <c r="U459"/>
    </row>
    <row r="460" spans="2:21">
      <c r="B460"/>
      <c r="C460"/>
      <c r="D460"/>
      <c r="E460"/>
      <c r="F460"/>
      <c r="H460"/>
      <c r="I460"/>
      <c r="J460" s="5"/>
      <c r="K460"/>
      <c r="L460"/>
      <c r="M460"/>
      <c r="O460"/>
      <c r="Q460"/>
      <c r="S460"/>
      <c r="T460"/>
      <c r="U460"/>
    </row>
    <row r="461" spans="2:21">
      <c r="B461"/>
      <c r="C461"/>
      <c r="D461"/>
      <c r="E461"/>
      <c r="F461"/>
      <c r="H461"/>
      <c r="I461"/>
      <c r="J461" s="5"/>
      <c r="K461"/>
      <c r="L461"/>
      <c r="M461"/>
      <c r="O461"/>
      <c r="Q461"/>
      <c r="S461"/>
      <c r="T461"/>
      <c r="U461"/>
    </row>
    <row r="462" spans="2:21">
      <c r="B462"/>
      <c r="C462"/>
      <c r="D462"/>
      <c r="E462"/>
      <c r="F462"/>
      <c r="H462"/>
      <c r="I462"/>
      <c r="J462" s="5"/>
      <c r="K462"/>
      <c r="L462"/>
      <c r="M462"/>
      <c r="O462"/>
      <c r="Q462"/>
      <c r="S462"/>
      <c r="T462"/>
      <c r="U462"/>
    </row>
    <row r="463" spans="2:21">
      <c r="B463"/>
      <c r="C463"/>
      <c r="D463"/>
      <c r="E463"/>
      <c r="F463"/>
      <c r="H463"/>
      <c r="I463"/>
      <c r="J463" s="5"/>
      <c r="K463"/>
      <c r="L463"/>
      <c r="M463"/>
      <c r="O463"/>
      <c r="Q463"/>
      <c r="S463"/>
      <c r="T463"/>
      <c r="U463"/>
    </row>
    <row r="464" spans="2:21">
      <c r="B464"/>
      <c r="C464"/>
      <c r="D464"/>
      <c r="E464"/>
      <c r="F464"/>
      <c r="H464"/>
      <c r="I464"/>
      <c r="J464" s="5"/>
      <c r="K464"/>
      <c r="L464"/>
      <c r="M464"/>
      <c r="O464"/>
      <c r="Q464"/>
      <c r="S464"/>
      <c r="T464"/>
      <c r="U464"/>
    </row>
    <row r="465" spans="2:21">
      <c r="B465"/>
      <c r="C465"/>
      <c r="D465"/>
      <c r="E465"/>
      <c r="F465"/>
      <c r="H465"/>
      <c r="I465"/>
      <c r="J465" s="5"/>
      <c r="K465"/>
      <c r="L465"/>
      <c r="M465"/>
      <c r="O465"/>
      <c r="Q465"/>
      <c r="S465"/>
      <c r="T465"/>
      <c r="U465"/>
    </row>
    <row r="466" spans="2:21">
      <c r="B466"/>
      <c r="C466"/>
      <c r="D466"/>
      <c r="E466"/>
      <c r="F466"/>
      <c r="H466"/>
      <c r="I466"/>
      <c r="J466" s="5"/>
      <c r="K466"/>
      <c r="L466"/>
      <c r="M466"/>
      <c r="O466"/>
      <c r="Q466"/>
      <c r="S466"/>
      <c r="T466"/>
      <c r="U466"/>
    </row>
    <row r="467" spans="2:21">
      <c r="B467"/>
      <c r="C467"/>
      <c r="D467"/>
      <c r="E467"/>
      <c r="F467"/>
      <c r="H467"/>
      <c r="I467"/>
      <c r="J467" s="5"/>
      <c r="K467"/>
      <c r="L467"/>
      <c r="M467"/>
      <c r="O467"/>
      <c r="Q467"/>
      <c r="S467"/>
      <c r="T467"/>
      <c r="U467"/>
    </row>
    <row r="468" spans="2:21">
      <c r="B468"/>
      <c r="C468"/>
      <c r="D468"/>
      <c r="E468"/>
      <c r="F468"/>
      <c r="H468"/>
      <c r="I468"/>
      <c r="J468" s="5"/>
      <c r="K468"/>
      <c r="L468"/>
      <c r="M468"/>
      <c r="O468"/>
      <c r="Q468"/>
      <c r="S468"/>
      <c r="T468"/>
      <c r="U468"/>
    </row>
    <row r="469" spans="2:21">
      <c r="B469"/>
      <c r="C469"/>
      <c r="D469"/>
      <c r="E469"/>
      <c r="F469"/>
      <c r="H469"/>
      <c r="I469"/>
      <c r="J469" s="5"/>
      <c r="K469"/>
      <c r="L469"/>
      <c r="M469"/>
      <c r="O469"/>
      <c r="Q469"/>
      <c r="S469"/>
      <c r="T469"/>
      <c r="U469"/>
    </row>
    <row r="470" spans="2:21">
      <c r="B470"/>
      <c r="C470"/>
      <c r="D470"/>
      <c r="E470"/>
      <c r="F470"/>
      <c r="H470"/>
      <c r="I470"/>
      <c r="J470" s="5"/>
      <c r="K470"/>
      <c r="L470"/>
      <c r="M470"/>
      <c r="O470"/>
      <c r="Q470"/>
      <c r="S470"/>
      <c r="T470"/>
      <c r="U470"/>
    </row>
    <row r="471" spans="2:21">
      <c r="B471"/>
      <c r="C471"/>
      <c r="D471"/>
      <c r="E471"/>
      <c r="F471"/>
      <c r="H471"/>
      <c r="I471"/>
      <c r="J471" s="5"/>
      <c r="K471"/>
      <c r="L471"/>
      <c r="M471"/>
      <c r="O471"/>
      <c r="Q471"/>
      <c r="S471"/>
      <c r="T471"/>
      <c r="U471"/>
    </row>
    <row r="472" spans="2:21">
      <c r="B472"/>
      <c r="C472"/>
      <c r="D472"/>
      <c r="E472"/>
      <c r="F472"/>
      <c r="H472"/>
      <c r="I472"/>
      <c r="J472" s="5"/>
      <c r="K472"/>
      <c r="L472"/>
      <c r="M472"/>
      <c r="O472"/>
      <c r="Q472"/>
      <c r="S472"/>
      <c r="T472"/>
      <c r="U472"/>
    </row>
    <row r="473" spans="2:21">
      <c r="B473"/>
      <c r="C473"/>
      <c r="D473"/>
      <c r="E473"/>
      <c r="F473"/>
      <c r="H473"/>
      <c r="I473"/>
      <c r="J473" s="5"/>
      <c r="K473"/>
      <c r="L473"/>
      <c r="M473"/>
      <c r="O473"/>
      <c r="Q473"/>
      <c r="S473"/>
      <c r="T473"/>
      <c r="U473"/>
    </row>
    <row r="474" spans="2:21">
      <c r="B474"/>
      <c r="C474"/>
      <c r="D474"/>
      <c r="E474"/>
      <c r="F474"/>
      <c r="H474"/>
      <c r="I474"/>
      <c r="J474" s="5"/>
      <c r="K474"/>
      <c r="L474"/>
      <c r="M474"/>
      <c r="O474"/>
      <c r="Q474"/>
      <c r="S474"/>
      <c r="T474"/>
      <c r="U474"/>
    </row>
    <row r="475" spans="2:21">
      <c r="B475"/>
      <c r="C475"/>
      <c r="D475"/>
      <c r="E475"/>
      <c r="F475"/>
      <c r="H475"/>
      <c r="I475"/>
      <c r="J475" s="5"/>
      <c r="K475"/>
      <c r="L475"/>
      <c r="M475"/>
      <c r="O475"/>
      <c r="Q475"/>
      <c r="S475"/>
      <c r="T475"/>
      <c r="U475"/>
    </row>
    <row r="476" spans="2:21">
      <c r="B476"/>
      <c r="C476"/>
      <c r="D476"/>
      <c r="E476"/>
      <c r="F476"/>
      <c r="H476"/>
      <c r="I476"/>
      <c r="J476" s="5"/>
      <c r="K476"/>
      <c r="L476"/>
      <c r="M476"/>
      <c r="O476"/>
      <c r="Q476"/>
      <c r="S476"/>
      <c r="T476"/>
      <c r="U476"/>
    </row>
    <row r="477" spans="2:21">
      <c r="B477"/>
      <c r="C477"/>
      <c r="D477"/>
      <c r="E477"/>
      <c r="F477"/>
      <c r="H477"/>
      <c r="I477"/>
      <c r="J477" s="5"/>
      <c r="K477"/>
      <c r="L477"/>
      <c r="M477"/>
      <c r="O477"/>
      <c r="Q477"/>
      <c r="S477"/>
      <c r="T477"/>
      <c r="U477"/>
    </row>
    <row r="478" spans="2:21">
      <c r="B478"/>
      <c r="C478"/>
      <c r="D478"/>
      <c r="E478"/>
      <c r="F478"/>
      <c r="H478"/>
      <c r="I478"/>
      <c r="J478" s="5"/>
      <c r="K478"/>
      <c r="L478"/>
      <c r="M478"/>
      <c r="O478"/>
      <c r="Q478"/>
      <c r="S478"/>
      <c r="T478"/>
      <c r="U478"/>
    </row>
    <row r="479" spans="2:21">
      <c r="B479"/>
      <c r="C479"/>
      <c r="D479"/>
      <c r="E479"/>
      <c r="F479"/>
      <c r="H479"/>
      <c r="I479"/>
      <c r="J479" s="5"/>
      <c r="K479"/>
      <c r="L479"/>
      <c r="M479"/>
      <c r="O479"/>
      <c r="Q479"/>
      <c r="S479"/>
      <c r="T479"/>
      <c r="U479"/>
    </row>
    <row r="480" spans="2:21">
      <c r="B480"/>
      <c r="C480"/>
      <c r="D480"/>
      <c r="E480"/>
      <c r="F480"/>
      <c r="H480"/>
      <c r="I480"/>
      <c r="J480" s="5"/>
      <c r="K480"/>
      <c r="L480"/>
      <c r="M480"/>
      <c r="O480"/>
      <c r="Q480"/>
      <c r="S480"/>
      <c r="T480"/>
      <c r="U480"/>
    </row>
    <row r="481" spans="2:21">
      <c r="B481"/>
      <c r="C481"/>
      <c r="D481"/>
      <c r="E481"/>
      <c r="F481"/>
      <c r="H481"/>
      <c r="I481"/>
      <c r="J481" s="5"/>
      <c r="K481"/>
      <c r="L481"/>
      <c r="M481"/>
      <c r="O481"/>
      <c r="Q481"/>
      <c r="S481"/>
      <c r="T481"/>
      <c r="U481"/>
    </row>
    <row r="482" spans="2:21">
      <c r="B482"/>
      <c r="C482"/>
      <c r="D482"/>
      <c r="E482"/>
      <c r="F482"/>
      <c r="H482"/>
      <c r="I482"/>
      <c r="J482" s="5"/>
      <c r="K482"/>
      <c r="L482"/>
      <c r="M482"/>
      <c r="O482"/>
      <c r="Q482"/>
      <c r="S482"/>
      <c r="T482"/>
      <c r="U482"/>
    </row>
    <row r="483" spans="2:21">
      <c r="B483"/>
      <c r="C483"/>
      <c r="D483"/>
      <c r="E483"/>
      <c r="F483"/>
      <c r="H483"/>
      <c r="I483"/>
      <c r="J483" s="5"/>
      <c r="K483"/>
      <c r="L483"/>
      <c r="M483"/>
      <c r="O483"/>
      <c r="Q483"/>
      <c r="S483"/>
      <c r="T483"/>
      <c r="U483"/>
    </row>
    <row r="484" spans="2:21">
      <c r="B484"/>
      <c r="C484"/>
      <c r="D484"/>
      <c r="E484"/>
      <c r="F484"/>
      <c r="H484"/>
      <c r="I484"/>
      <c r="J484" s="5"/>
      <c r="K484"/>
      <c r="L484"/>
      <c r="M484"/>
      <c r="O484"/>
      <c r="Q484"/>
      <c r="S484"/>
      <c r="T484"/>
      <c r="U484"/>
    </row>
    <row r="485" spans="2:21">
      <c r="B485"/>
      <c r="C485"/>
      <c r="D485"/>
      <c r="E485"/>
      <c r="F485"/>
      <c r="H485"/>
      <c r="I485"/>
      <c r="J485" s="5"/>
      <c r="K485"/>
      <c r="L485"/>
      <c r="M485"/>
      <c r="O485"/>
      <c r="Q485"/>
      <c r="S485"/>
      <c r="T485"/>
      <c r="U485"/>
    </row>
    <row r="486" spans="2:21">
      <c r="B486"/>
      <c r="C486"/>
      <c r="D486"/>
      <c r="E486"/>
      <c r="F486"/>
      <c r="H486"/>
      <c r="I486"/>
      <c r="J486" s="5"/>
      <c r="K486"/>
      <c r="L486"/>
      <c r="M486"/>
      <c r="O486"/>
      <c r="Q486"/>
      <c r="S486"/>
      <c r="T486"/>
      <c r="U486"/>
    </row>
    <row r="487" spans="2:21">
      <c r="B487"/>
      <c r="C487"/>
      <c r="D487"/>
      <c r="E487"/>
      <c r="F487"/>
      <c r="H487"/>
      <c r="I487"/>
      <c r="J487" s="5"/>
      <c r="K487"/>
      <c r="L487"/>
      <c r="M487"/>
      <c r="O487"/>
      <c r="Q487"/>
      <c r="S487"/>
      <c r="T487"/>
      <c r="U487"/>
    </row>
    <row r="488" spans="2:21">
      <c r="B488"/>
      <c r="C488"/>
      <c r="D488"/>
      <c r="E488"/>
      <c r="F488"/>
      <c r="H488"/>
      <c r="I488"/>
      <c r="J488" s="5"/>
      <c r="K488"/>
      <c r="L488"/>
      <c r="M488"/>
      <c r="O488"/>
      <c r="Q488"/>
      <c r="S488"/>
      <c r="T488"/>
      <c r="U488"/>
    </row>
    <row r="489" spans="2:21">
      <c r="B489"/>
      <c r="C489"/>
      <c r="D489"/>
      <c r="E489"/>
      <c r="F489"/>
      <c r="H489"/>
      <c r="I489"/>
      <c r="J489" s="5"/>
      <c r="K489"/>
      <c r="L489"/>
      <c r="M489"/>
      <c r="O489"/>
      <c r="Q489"/>
      <c r="S489"/>
      <c r="T489"/>
      <c r="U489"/>
    </row>
    <row r="490" spans="2:21">
      <c r="B490"/>
      <c r="C490"/>
      <c r="D490"/>
      <c r="E490"/>
      <c r="F490"/>
      <c r="H490"/>
      <c r="I490"/>
      <c r="J490" s="5"/>
      <c r="K490"/>
      <c r="L490"/>
      <c r="M490"/>
      <c r="O490"/>
      <c r="Q490"/>
      <c r="S490"/>
      <c r="T490"/>
      <c r="U490"/>
    </row>
    <row r="491" spans="2:21">
      <c r="B491"/>
      <c r="C491"/>
      <c r="D491"/>
      <c r="E491"/>
      <c r="F491"/>
      <c r="H491"/>
      <c r="I491"/>
      <c r="J491" s="5"/>
      <c r="K491"/>
      <c r="L491"/>
      <c r="M491"/>
      <c r="O491"/>
      <c r="Q491"/>
      <c r="S491"/>
      <c r="T491"/>
      <c r="U491"/>
    </row>
    <row r="492" spans="2:21">
      <c r="B492"/>
      <c r="C492"/>
      <c r="D492"/>
      <c r="E492"/>
      <c r="F492"/>
      <c r="H492"/>
      <c r="I492"/>
      <c r="J492" s="5"/>
      <c r="K492"/>
      <c r="L492"/>
      <c r="M492"/>
      <c r="O492"/>
      <c r="Q492"/>
      <c r="S492"/>
      <c r="T492"/>
      <c r="U492"/>
    </row>
    <row r="493" spans="2:21">
      <c r="B493"/>
      <c r="C493"/>
      <c r="D493"/>
      <c r="E493"/>
      <c r="F493"/>
      <c r="H493"/>
      <c r="I493"/>
      <c r="J493" s="5"/>
      <c r="K493"/>
      <c r="L493"/>
      <c r="M493"/>
      <c r="O493"/>
      <c r="Q493"/>
      <c r="S493"/>
      <c r="T493"/>
      <c r="U493"/>
    </row>
    <row r="494" spans="2:21">
      <c r="B494"/>
      <c r="C494"/>
      <c r="D494"/>
      <c r="E494"/>
      <c r="F494"/>
      <c r="H494"/>
      <c r="I494"/>
      <c r="J494" s="5"/>
      <c r="K494"/>
      <c r="L494"/>
      <c r="M494"/>
      <c r="O494"/>
      <c r="Q494"/>
      <c r="S494"/>
      <c r="T494"/>
      <c r="U494"/>
    </row>
    <row r="495" spans="2:21">
      <c r="B495"/>
      <c r="C495"/>
      <c r="D495"/>
      <c r="E495"/>
      <c r="F495"/>
      <c r="H495"/>
      <c r="I495"/>
      <c r="J495" s="5"/>
      <c r="K495"/>
      <c r="L495"/>
      <c r="M495"/>
      <c r="O495"/>
      <c r="Q495"/>
      <c r="S495"/>
      <c r="T495"/>
      <c r="U495"/>
    </row>
    <row r="496" spans="2:21">
      <c r="B496"/>
      <c r="C496"/>
      <c r="D496"/>
      <c r="E496"/>
      <c r="F496"/>
      <c r="H496"/>
      <c r="I496"/>
      <c r="J496" s="5"/>
      <c r="K496"/>
      <c r="L496"/>
      <c r="M496"/>
      <c r="O496"/>
      <c r="Q496"/>
      <c r="S496"/>
      <c r="T496"/>
      <c r="U496"/>
    </row>
    <row r="497" spans="2:21">
      <c r="B497"/>
      <c r="C497"/>
      <c r="D497"/>
      <c r="E497"/>
      <c r="F497"/>
      <c r="H497"/>
      <c r="I497"/>
      <c r="J497" s="5"/>
      <c r="K497"/>
      <c r="L497"/>
      <c r="M497"/>
      <c r="O497"/>
      <c r="Q497"/>
      <c r="S497"/>
      <c r="T497"/>
      <c r="U497"/>
    </row>
    <row r="498" spans="2:21">
      <c r="B498"/>
      <c r="C498"/>
      <c r="D498"/>
      <c r="E498"/>
      <c r="F498"/>
      <c r="H498"/>
      <c r="I498"/>
      <c r="J498" s="5"/>
      <c r="K498"/>
      <c r="L498"/>
      <c r="M498"/>
      <c r="O498"/>
      <c r="Q498"/>
      <c r="S498"/>
      <c r="T498"/>
      <c r="U498"/>
    </row>
    <row r="499" spans="2:21">
      <c r="B499"/>
      <c r="C499"/>
      <c r="D499"/>
      <c r="E499"/>
      <c r="F499"/>
      <c r="H499"/>
      <c r="I499"/>
      <c r="J499" s="5"/>
      <c r="K499"/>
      <c r="L499"/>
      <c r="M499"/>
      <c r="O499"/>
      <c r="Q499"/>
      <c r="S499"/>
      <c r="T499"/>
      <c r="U499"/>
    </row>
    <row r="500" spans="2:21">
      <c r="B500"/>
      <c r="C500"/>
      <c r="D500"/>
      <c r="E500"/>
      <c r="F500"/>
      <c r="H500"/>
      <c r="I500"/>
      <c r="J500" s="5"/>
      <c r="K500"/>
      <c r="L500"/>
      <c r="M500"/>
      <c r="O500"/>
      <c r="Q500"/>
      <c r="S500"/>
      <c r="T500"/>
      <c r="U500"/>
    </row>
    <row r="501" spans="2:21">
      <c r="B501"/>
      <c r="C501"/>
      <c r="D501"/>
      <c r="E501"/>
      <c r="F501"/>
      <c r="H501"/>
      <c r="I501"/>
      <c r="J501" s="5"/>
      <c r="K501"/>
      <c r="L501"/>
      <c r="M501"/>
      <c r="O501"/>
      <c r="Q501"/>
      <c r="S501"/>
      <c r="T501"/>
      <c r="U501"/>
    </row>
    <row r="502" spans="2:21">
      <c r="B502"/>
      <c r="C502"/>
      <c r="D502"/>
      <c r="E502"/>
      <c r="F502"/>
      <c r="H502"/>
      <c r="I502"/>
      <c r="J502" s="5"/>
      <c r="K502"/>
      <c r="L502"/>
      <c r="M502"/>
      <c r="O502"/>
      <c r="Q502"/>
      <c r="S502"/>
      <c r="T502"/>
      <c r="U502"/>
    </row>
    <row r="503" spans="2:21">
      <c r="B503"/>
      <c r="C503"/>
      <c r="D503"/>
      <c r="E503"/>
      <c r="F503"/>
      <c r="H503"/>
      <c r="I503"/>
      <c r="J503" s="5"/>
      <c r="K503"/>
      <c r="L503"/>
      <c r="M503"/>
      <c r="O503"/>
      <c r="Q503"/>
      <c r="S503"/>
      <c r="T503"/>
      <c r="U503"/>
    </row>
    <row r="504" spans="2:21">
      <c r="B504"/>
      <c r="C504"/>
      <c r="D504"/>
      <c r="E504"/>
      <c r="F504"/>
      <c r="H504"/>
      <c r="I504"/>
      <c r="J504" s="5"/>
      <c r="K504"/>
      <c r="L504"/>
      <c r="M504"/>
      <c r="O504"/>
      <c r="Q504"/>
      <c r="S504"/>
      <c r="T504"/>
      <c r="U504"/>
    </row>
    <row r="505" spans="2:21">
      <c r="B505"/>
      <c r="C505"/>
      <c r="D505"/>
      <c r="E505"/>
      <c r="F505"/>
      <c r="H505"/>
      <c r="I505"/>
      <c r="J505" s="5"/>
      <c r="K505"/>
      <c r="L505"/>
      <c r="M505"/>
      <c r="O505"/>
      <c r="Q505"/>
      <c r="S505"/>
      <c r="T505"/>
      <c r="U505"/>
    </row>
    <row r="506" spans="2:21">
      <c r="B506"/>
      <c r="C506"/>
      <c r="D506"/>
      <c r="E506"/>
      <c r="F506"/>
      <c r="H506"/>
      <c r="I506"/>
      <c r="J506" s="5"/>
      <c r="K506"/>
      <c r="L506"/>
      <c r="M506"/>
      <c r="O506"/>
      <c r="Q506"/>
      <c r="S506"/>
      <c r="T506"/>
      <c r="U506"/>
    </row>
    <row r="507" spans="2:21">
      <c r="B507"/>
      <c r="C507"/>
      <c r="D507"/>
      <c r="E507"/>
      <c r="F507"/>
      <c r="H507"/>
      <c r="I507"/>
      <c r="J507" s="5"/>
      <c r="K507"/>
      <c r="L507"/>
      <c r="M507"/>
      <c r="O507"/>
      <c r="Q507"/>
      <c r="S507"/>
      <c r="T507"/>
      <c r="U507"/>
    </row>
    <row r="508" spans="2:21">
      <c r="B508"/>
      <c r="C508"/>
      <c r="D508"/>
      <c r="E508"/>
      <c r="F508"/>
      <c r="H508"/>
      <c r="I508"/>
      <c r="J508" s="5"/>
      <c r="K508"/>
      <c r="L508"/>
      <c r="M508"/>
      <c r="O508"/>
      <c r="Q508"/>
      <c r="S508"/>
      <c r="T508"/>
      <c r="U508"/>
    </row>
    <row r="509" spans="2:21">
      <c r="B509"/>
      <c r="C509"/>
      <c r="D509"/>
      <c r="E509"/>
      <c r="F509"/>
      <c r="H509"/>
      <c r="I509"/>
      <c r="J509" s="5"/>
      <c r="K509"/>
      <c r="L509"/>
      <c r="M509"/>
      <c r="O509"/>
      <c r="Q509"/>
      <c r="S509"/>
      <c r="T509"/>
      <c r="U509"/>
    </row>
    <row r="510" spans="2:21">
      <c r="B510"/>
      <c r="C510"/>
      <c r="D510"/>
      <c r="E510"/>
      <c r="F510"/>
      <c r="H510"/>
      <c r="I510"/>
      <c r="J510" s="5"/>
      <c r="K510"/>
      <c r="L510"/>
      <c r="M510"/>
      <c r="O510"/>
      <c r="Q510"/>
      <c r="S510"/>
      <c r="T510"/>
      <c r="U510"/>
    </row>
    <row r="511" spans="2:21">
      <c r="B511"/>
      <c r="C511"/>
      <c r="D511"/>
      <c r="E511"/>
      <c r="F511"/>
      <c r="H511"/>
      <c r="I511"/>
      <c r="J511" s="5"/>
      <c r="K511"/>
      <c r="L511"/>
      <c r="M511"/>
      <c r="O511"/>
      <c r="Q511"/>
      <c r="S511"/>
      <c r="T511"/>
      <c r="U511"/>
    </row>
    <row r="512" spans="2:21">
      <c r="B512"/>
      <c r="C512"/>
      <c r="D512"/>
      <c r="E512"/>
      <c r="F512"/>
      <c r="H512"/>
      <c r="I512"/>
      <c r="J512" s="5"/>
      <c r="K512"/>
      <c r="L512"/>
      <c r="M512"/>
      <c r="O512"/>
      <c r="Q512"/>
      <c r="S512"/>
      <c r="T512"/>
      <c r="U512"/>
    </row>
    <row r="513" spans="2:21">
      <c r="B513"/>
      <c r="C513"/>
      <c r="D513"/>
      <c r="E513"/>
      <c r="F513"/>
      <c r="H513"/>
      <c r="I513"/>
      <c r="J513" s="5"/>
      <c r="K513"/>
      <c r="L513"/>
      <c r="M513"/>
      <c r="O513"/>
      <c r="Q513"/>
      <c r="S513"/>
      <c r="T513"/>
      <c r="U513"/>
    </row>
    <row r="514" spans="2:21">
      <c r="B514"/>
      <c r="C514"/>
      <c r="D514"/>
      <c r="E514"/>
      <c r="F514"/>
      <c r="H514"/>
      <c r="I514"/>
      <c r="J514" s="5"/>
      <c r="K514"/>
      <c r="L514"/>
      <c r="M514"/>
      <c r="O514"/>
      <c r="Q514"/>
      <c r="S514"/>
      <c r="T514"/>
      <c r="U514"/>
    </row>
    <row r="515" spans="2:21">
      <c r="B515"/>
      <c r="C515"/>
      <c r="D515"/>
      <c r="E515"/>
      <c r="F515"/>
      <c r="H515"/>
      <c r="I515"/>
      <c r="J515" s="5"/>
      <c r="K515"/>
      <c r="L515"/>
      <c r="M515"/>
      <c r="O515"/>
      <c r="Q515"/>
      <c r="S515"/>
      <c r="T515"/>
      <c r="U515"/>
    </row>
    <row r="516" spans="2:21">
      <c r="B516"/>
      <c r="C516"/>
      <c r="D516"/>
      <c r="E516"/>
      <c r="F516"/>
      <c r="H516"/>
      <c r="I516"/>
      <c r="J516" s="5"/>
      <c r="K516"/>
      <c r="L516"/>
      <c r="M516"/>
      <c r="O516"/>
      <c r="Q516"/>
      <c r="S516"/>
      <c r="T516"/>
      <c r="U516"/>
    </row>
    <row r="517" spans="2:21">
      <c r="B517"/>
      <c r="C517"/>
      <c r="D517"/>
      <c r="E517"/>
      <c r="F517"/>
      <c r="H517"/>
      <c r="I517"/>
      <c r="J517" s="5"/>
      <c r="K517"/>
      <c r="L517"/>
      <c r="M517"/>
      <c r="O517"/>
      <c r="Q517"/>
      <c r="S517"/>
      <c r="T517"/>
      <c r="U517"/>
    </row>
    <row r="518" spans="2:21">
      <c r="B518"/>
      <c r="C518"/>
      <c r="D518"/>
      <c r="E518"/>
      <c r="F518"/>
      <c r="H518"/>
      <c r="I518"/>
      <c r="J518" s="5"/>
      <c r="K518"/>
      <c r="L518"/>
      <c r="M518"/>
      <c r="O518"/>
      <c r="Q518"/>
      <c r="S518"/>
      <c r="T518"/>
      <c r="U518"/>
    </row>
    <row r="519" spans="2:21">
      <c r="B519"/>
      <c r="C519"/>
      <c r="D519"/>
      <c r="E519"/>
      <c r="F519"/>
      <c r="H519"/>
      <c r="I519"/>
      <c r="J519" s="5"/>
      <c r="K519"/>
      <c r="L519"/>
      <c r="M519"/>
      <c r="O519"/>
      <c r="Q519"/>
      <c r="S519"/>
      <c r="T519"/>
      <c r="U519"/>
    </row>
    <row r="520" spans="2:21">
      <c r="B520"/>
      <c r="C520"/>
      <c r="D520"/>
      <c r="E520"/>
      <c r="F520"/>
      <c r="H520"/>
      <c r="I520"/>
      <c r="J520" s="5"/>
      <c r="K520"/>
      <c r="L520"/>
      <c r="M520"/>
      <c r="O520"/>
      <c r="Q520"/>
      <c r="S520"/>
      <c r="T520"/>
      <c r="U520"/>
    </row>
    <row r="521" spans="2:21">
      <c r="B521"/>
      <c r="C521"/>
      <c r="D521"/>
      <c r="E521"/>
      <c r="F521"/>
      <c r="H521"/>
      <c r="I521"/>
      <c r="J521" s="5"/>
      <c r="K521"/>
      <c r="L521"/>
      <c r="M521"/>
      <c r="O521"/>
      <c r="Q521"/>
      <c r="S521"/>
      <c r="T521"/>
      <c r="U521"/>
    </row>
    <row r="522" spans="2:21">
      <c r="B522"/>
      <c r="C522"/>
      <c r="D522"/>
      <c r="E522"/>
      <c r="F522"/>
      <c r="H522"/>
      <c r="I522"/>
      <c r="J522" s="5"/>
      <c r="K522"/>
      <c r="L522"/>
      <c r="M522"/>
      <c r="O522"/>
      <c r="Q522"/>
      <c r="S522"/>
      <c r="T522"/>
      <c r="U522"/>
    </row>
    <row r="523" spans="2:21">
      <c r="B523"/>
      <c r="C523"/>
      <c r="D523"/>
      <c r="E523"/>
      <c r="F523"/>
      <c r="H523"/>
      <c r="I523"/>
      <c r="J523" s="5"/>
      <c r="K523"/>
      <c r="L523"/>
      <c r="M523"/>
      <c r="O523"/>
      <c r="Q523"/>
      <c r="S523"/>
      <c r="T523"/>
      <c r="U523"/>
    </row>
    <row r="524" spans="2:21">
      <c r="B524"/>
      <c r="C524"/>
      <c r="D524"/>
      <c r="E524"/>
      <c r="F524"/>
      <c r="H524"/>
      <c r="I524"/>
      <c r="J524" s="5"/>
      <c r="K524"/>
      <c r="L524"/>
      <c r="M524"/>
      <c r="O524"/>
      <c r="Q524"/>
      <c r="S524"/>
      <c r="T524"/>
      <c r="U524"/>
    </row>
    <row r="525" spans="2:21">
      <c r="B525"/>
      <c r="C525"/>
      <c r="D525"/>
      <c r="E525"/>
      <c r="F525"/>
      <c r="H525"/>
      <c r="I525"/>
      <c r="J525" s="5"/>
      <c r="K525"/>
      <c r="L525"/>
      <c r="M525"/>
      <c r="O525"/>
      <c r="Q525"/>
      <c r="S525"/>
      <c r="T525"/>
      <c r="U525"/>
    </row>
    <row r="526" spans="2:21">
      <c r="B526"/>
      <c r="C526"/>
      <c r="D526"/>
      <c r="E526"/>
      <c r="F526"/>
      <c r="H526"/>
      <c r="I526"/>
      <c r="J526" s="5"/>
      <c r="K526"/>
      <c r="L526"/>
      <c r="M526"/>
      <c r="O526"/>
      <c r="Q526"/>
      <c r="S526"/>
      <c r="T526"/>
      <c r="U526"/>
    </row>
    <row r="527" spans="2:21">
      <c r="B527"/>
      <c r="C527"/>
      <c r="D527"/>
      <c r="E527"/>
      <c r="F527"/>
      <c r="H527"/>
      <c r="I527"/>
      <c r="J527" s="5"/>
      <c r="K527"/>
      <c r="L527"/>
      <c r="M527"/>
      <c r="O527"/>
      <c r="Q527"/>
      <c r="S527"/>
      <c r="T527"/>
      <c r="U527"/>
    </row>
    <row r="528" spans="2:21">
      <c r="B528"/>
      <c r="C528"/>
      <c r="D528"/>
      <c r="E528"/>
      <c r="F528"/>
      <c r="H528"/>
      <c r="I528"/>
      <c r="J528" s="5"/>
      <c r="K528"/>
      <c r="L528"/>
      <c r="M528"/>
      <c r="O528"/>
      <c r="Q528"/>
      <c r="S528"/>
      <c r="T528"/>
      <c r="U528"/>
    </row>
    <row r="529" spans="2:21">
      <c r="B529"/>
      <c r="C529"/>
      <c r="D529"/>
      <c r="E529"/>
      <c r="F529"/>
      <c r="H529"/>
      <c r="I529"/>
      <c r="J529" s="5"/>
      <c r="K529"/>
      <c r="L529"/>
      <c r="M529"/>
      <c r="O529"/>
      <c r="Q529"/>
      <c r="S529"/>
      <c r="T529"/>
      <c r="U529"/>
    </row>
    <row r="530" spans="2:21">
      <c r="B530"/>
      <c r="C530"/>
      <c r="D530"/>
      <c r="E530"/>
      <c r="F530"/>
      <c r="H530"/>
      <c r="I530"/>
      <c r="J530" s="5"/>
      <c r="K530"/>
      <c r="L530"/>
      <c r="M530"/>
      <c r="O530"/>
      <c r="Q530"/>
      <c r="S530"/>
      <c r="T530"/>
      <c r="U530"/>
    </row>
    <row r="531" spans="2:21">
      <c r="B531"/>
      <c r="C531"/>
      <c r="D531"/>
      <c r="E531"/>
      <c r="F531"/>
      <c r="H531"/>
      <c r="I531"/>
      <c r="J531" s="5"/>
      <c r="K531"/>
      <c r="L531"/>
      <c r="M531"/>
      <c r="O531"/>
      <c r="Q531"/>
      <c r="S531"/>
      <c r="T531"/>
      <c r="U531"/>
    </row>
    <row r="532" spans="2:21">
      <c r="B532"/>
      <c r="C532"/>
      <c r="D532"/>
      <c r="E532"/>
      <c r="F532"/>
      <c r="H532"/>
      <c r="I532"/>
      <c r="J532" s="5"/>
      <c r="K532"/>
      <c r="L532"/>
      <c r="M532"/>
      <c r="O532"/>
      <c r="Q532"/>
      <c r="S532"/>
      <c r="T532"/>
      <c r="U532"/>
    </row>
    <row r="533" spans="2:21">
      <c r="B533"/>
      <c r="C533"/>
      <c r="D533"/>
      <c r="E533"/>
      <c r="F533"/>
      <c r="H533"/>
      <c r="I533"/>
      <c r="J533" s="5"/>
      <c r="K533"/>
      <c r="L533"/>
      <c r="M533"/>
      <c r="O533"/>
      <c r="Q533"/>
      <c r="S533"/>
      <c r="T533"/>
      <c r="U533"/>
    </row>
    <row r="534" spans="2:21">
      <c r="B534"/>
      <c r="C534"/>
      <c r="D534"/>
      <c r="E534"/>
      <c r="F534"/>
      <c r="H534"/>
      <c r="I534"/>
      <c r="J534" s="5"/>
      <c r="K534"/>
      <c r="L534"/>
      <c r="M534"/>
      <c r="O534"/>
      <c r="Q534"/>
      <c r="S534"/>
      <c r="T534"/>
      <c r="U534"/>
    </row>
    <row r="535" spans="2:21">
      <c r="B535"/>
      <c r="C535"/>
      <c r="D535"/>
      <c r="E535"/>
      <c r="F535"/>
      <c r="H535"/>
      <c r="I535"/>
      <c r="J535" s="5"/>
      <c r="K535"/>
      <c r="L535"/>
      <c r="M535"/>
      <c r="O535"/>
      <c r="Q535"/>
      <c r="S535"/>
      <c r="T535"/>
      <c r="U535"/>
    </row>
    <row r="536" spans="2:21">
      <c r="B536"/>
      <c r="C536"/>
      <c r="D536"/>
      <c r="E536"/>
      <c r="F536"/>
      <c r="H536"/>
      <c r="I536"/>
      <c r="J536" s="5"/>
      <c r="K536"/>
      <c r="L536"/>
      <c r="M536"/>
      <c r="O536"/>
      <c r="Q536"/>
      <c r="S536"/>
      <c r="T536"/>
      <c r="U536"/>
    </row>
    <row r="537" spans="2:21">
      <c r="B537"/>
      <c r="C537"/>
      <c r="D537"/>
      <c r="E537"/>
      <c r="F537"/>
      <c r="H537"/>
      <c r="I537"/>
      <c r="J537" s="5"/>
      <c r="K537"/>
      <c r="L537"/>
      <c r="M537"/>
      <c r="O537"/>
      <c r="Q537"/>
      <c r="S537"/>
      <c r="T537"/>
      <c r="U537"/>
    </row>
    <row r="538" spans="2:21">
      <c r="B538"/>
      <c r="C538"/>
      <c r="D538"/>
      <c r="E538"/>
      <c r="F538"/>
      <c r="H538"/>
      <c r="I538"/>
      <c r="J538" s="5"/>
      <c r="K538"/>
      <c r="L538"/>
      <c r="M538"/>
      <c r="O538"/>
      <c r="Q538"/>
      <c r="S538"/>
      <c r="T538"/>
      <c r="U538"/>
    </row>
    <row r="539" spans="2:21">
      <c r="B539"/>
      <c r="C539"/>
      <c r="D539"/>
      <c r="E539"/>
      <c r="F539"/>
      <c r="H539"/>
      <c r="I539"/>
      <c r="J539" s="5"/>
      <c r="K539"/>
      <c r="L539"/>
      <c r="M539"/>
      <c r="O539"/>
      <c r="Q539"/>
      <c r="S539"/>
      <c r="T539"/>
      <c r="U539"/>
    </row>
    <row r="540" spans="2:21">
      <c r="B540"/>
      <c r="C540"/>
      <c r="D540"/>
      <c r="E540"/>
      <c r="F540"/>
      <c r="H540"/>
      <c r="I540"/>
      <c r="J540" s="5"/>
      <c r="K540"/>
      <c r="L540"/>
      <c r="M540"/>
      <c r="O540"/>
      <c r="Q540"/>
      <c r="S540"/>
      <c r="T540"/>
      <c r="U540"/>
    </row>
    <row r="541" spans="2:21">
      <c r="B541"/>
      <c r="C541"/>
      <c r="D541"/>
      <c r="E541"/>
      <c r="F541"/>
      <c r="H541"/>
      <c r="I541"/>
      <c r="J541" s="5"/>
      <c r="K541"/>
      <c r="L541"/>
      <c r="M541"/>
      <c r="O541"/>
      <c r="Q541"/>
      <c r="S541"/>
      <c r="T541"/>
      <c r="U541"/>
    </row>
    <row r="542" spans="2:21">
      <c r="B542"/>
      <c r="C542"/>
      <c r="D542"/>
      <c r="E542"/>
      <c r="F542"/>
      <c r="H542"/>
      <c r="I542"/>
      <c r="J542" s="5"/>
      <c r="K542"/>
      <c r="L542"/>
      <c r="M542"/>
      <c r="O542"/>
      <c r="Q542"/>
      <c r="S542"/>
      <c r="T542"/>
      <c r="U542"/>
    </row>
    <row r="543" spans="2:21">
      <c r="B543"/>
      <c r="C543"/>
      <c r="D543"/>
      <c r="E543"/>
      <c r="F543"/>
      <c r="H543"/>
      <c r="I543"/>
      <c r="J543" s="5"/>
      <c r="K543"/>
      <c r="L543"/>
      <c r="M543"/>
      <c r="O543"/>
      <c r="Q543"/>
      <c r="S543"/>
      <c r="T543"/>
      <c r="U543"/>
    </row>
    <row r="544" spans="2:21">
      <c r="B544"/>
      <c r="C544"/>
      <c r="D544"/>
      <c r="E544"/>
      <c r="F544"/>
      <c r="H544"/>
      <c r="I544"/>
      <c r="J544" s="5"/>
      <c r="K544"/>
      <c r="L544"/>
      <c r="M544"/>
      <c r="O544"/>
      <c r="Q544"/>
      <c r="S544"/>
      <c r="T544"/>
      <c r="U544"/>
    </row>
    <row r="545" spans="2:21">
      <c r="B545"/>
      <c r="C545"/>
      <c r="D545"/>
      <c r="E545"/>
      <c r="F545"/>
      <c r="H545"/>
      <c r="I545"/>
      <c r="J545" s="5"/>
      <c r="K545"/>
      <c r="L545"/>
      <c r="M545"/>
      <c r="O545"/>
      <c r="Q545"/>
      <c r="S545"/>
      <c r="T545"/>
      <c r="U545"/>
    </row>
    <row r="546" spans="2:21">
      <c r="B546"/>
      <c r="C546"/>
      <c r="D546"/>
      <c r="E546"/>
      <c r="F546"/>
      <c r="H546"/>
      <c r="I546"/>
      <c r="J546" s="5"/>
      <c r="K546"/>
      <c r="L546"/>
      <c r="M546"/>
      <c r="O546"/>
      <c r="Q546"/>
      <c r="S546"/>
      <c r="T546"/>
      <c r="U546"/>
    </row>
    <row r="547" spans="2:21">
      <c r="B547"/>
      <c r="C547"/>
      <c r="D547"/>
      <c r="E547"/>
      <c r="F547"/>
      <c r="H547"/>
      <c r="I547"/>
      <c r="J547" s="5"/>
      <c r="K547"/>
      <c r="L547"/>
      <c r="M547"/>
      <c r="O547"/>
      <c r="Q547"/>
      <c r="S547"/>
      <c r="T547"/>
      <c r="U547"/>
    </row>
    <row r="548" spans="2:21">
      <c r="B548"/>
      <c r="C548"/>
      <c r="D548"/>
      <c r="E548"/>
      <c r="F548"/>
      <c r="H548"/>
      <c r="I548"/>
      <c r="J548" s="5"/>
      <c r="K548"/>
      <c r="L548"/>
      <c r="M548"/>
      <c r="O548"/>
      <c r="Q548"/>
      <c r="S548"/>
      <c r="T548"/>
      <c r="U548"/>
    </row>
    <row r="549" spans="2:21">
      <c r="B549"/>
      <c r="C549"/>
      <c r="D549"/>
      <c r="E549"/>
      <c r="F549"/>
      <c r="H549"/>
      <c r="I549"/>
      <c r="J549" s="5"/>
      <c r="K549"/>
      <c r="L549"/>
      <c r="M549"/>
      <c r="O549"/>
      <c r="Q549"/>
      <c r="S549"/>
      <c r="T549"/>
      <c r="U549"/>
    </row>
    <row r="550" spans="2:21">
      <c r="B550"/>
      <c r="C550"/>
      <c r="D550"/>
      <c r="E550"/>
      <c r="F550"/>
      <c r="H550"/>
      <c r="I550"/>
      <c r="J550" s="5"/>
      <c r="K550"/>
      <c r="L550"/>
      <c r="M550"/>
      <c r="O550"/>
      <c r="Q550"/>
      <c r="S550"/>
      <c r="T550"/>
      <c r="U550"/>
    </row>
    <row r="551" spans="2:21">
      <c r="B551"/>
      <c r="C551"/>
      <c r="D551"/>
      <c r="E551"/>
      <c r="F551"/>
      <c r="H551"/>
      <c r="I551"/>
      <c r="J551" s="5"/>
      <c r="K551"/>
      <c r="L551"/>
      <c r="M551"/>
      <c r="O551"/>
      <c r="Q551"/>
      <c r="S551"/>
      <c r="T551"/>
      <c r="U551"/>
    </row>
    <row r="552" spans="2:21">
      <c r="B552"/>
      <c r="C552"/>
      <c r="D552"/>
      <c r="E552"/>
      <c r="F552"/>
      <c r="H552"/>
      <c r="I552"/>
      <c r="J552" s="5"/>
      <c r="K552"/>
      <c r="L552"/>
      <c r="M552"/>
      <c r="O552"/>
      <c r="Q552"/>
      <c r="S552"/>
      <c r="T552"/>
      <c r="U552"/>
    </row>
    <row r="553" spans="2:21">
      <c r="B553"/>
      <c r="C553"/>
      <c r="D553"/>
      <c r="E553"/>
      <c r="F553"/>
      <c r="H553"/>
      <c r="I553"/>
      <c r="J553" s="5"/>
      <c r="K553"/>
      <c r="L553"/>
      <c r="M553"/>
      <c r="O553"/>
      <c r="Q553"/>
      <c r="S553"/>
      <c r="T553"/>
      <c r="U553"/>
    </row>
    <row r="554" spans="2:21">
      <c r="B554"/>
      <c r="C554"/>
      <c r="D554"/>
      <c r="E554"/>
      <c r="F554"/>
      <c r="H554"/>
      <c r="I554"/>
      <c r="J554" s="5"/>
      <c r="K554"/>
      <c r="L554"/>
      <c r="M554"/>
      <c r="O554"/>
      <c r="Q554"/>
      <c r="S554"/>
      <c r="T554"/>
      <c r="U554"/>
    </row>
    <row r="555" spans="2:21">
      <c r="B555"/>
      <c r="C555"/>
      <c r="D555"/>
      <c r="E555"/>
      <c r="F555"/>
      <c r="H555"/>
      <c r="I555"/>
      <c r="J555" s="5"/>
      <c r="K555"/>
      <c r="L555"/>
      <c r="M555"/>
      <c r="O555"/>
      <c r="Q555"/>
      <c r="S555"/>
      <c r="T555"/>
      <c r="U555"/>
    </row>
    <row r="556" spans="2:21">
      <c r="B556"/>
      <c r="C556"/>
      <c r="D556"/>
      <c r="E556"/>
      <c r="F556"/>
      <c r="H556"/>
      <c r="I556"/>
      <c r="J556" s="5"/>
      <c r="K556"/>
      <c r="L556"/>
      <c r="M556"/>
      <c r="O556"/>
      <c r="Q556"/>
      <c r="S556"/>
      <c r="T556"/>
      <c r="U556"/>
    </row>
    <row r="557" spans="2:21">
      <c r="B557"/>
      <c r="C557"/>
      <c r="D557"/>
      <c r="E557"/>
      <c r="F557"/>
      <c r="H557"/>
      <c r="I557"/>
      <c r="J557" s="5"/>
      <c r="K557"/>
      <c r="L557"/>
      <c r="M557"/>
      <c r="O557"/>
      <c r="Q557"/>
      <c r="S557"/>
      <c r="T557"/>
      <c r="U557"/>
    </row>
    <row r="558" spans="2:21">
      <c r="B558"/>
      <c r="C558"/>
      <c r="D558"/>
      <c r="E558"/>
      <c r="F558"/>
      <c r="H558"/>
      <c r="I558"/>
      <c r="J558" s="5"/>
      <c r="K558"/>
      <c r="L558"/>
      <c r="M558"/>
      <c r="O558"/>
      <c r="Q558"/>
      <c r="S558"/>
      <c r="T558"/>
      <c r="U558"/>
    </row>
    <row r="559" spans="2:21">
      <c r="B559"/>
      <c r="C559"/>
      <c r="D559"/>
      <c r="E559"/>
      <c r="F559"/>
      <c r="H559"/>
      <c r="I559"/>
      <c r="J559" s="5"/>
      <c r="K559"/>
      <c r="L559"/>
      <c r="M559"/>
      <c r="O559"/>
      <c r="Q559"/>
      <c r="S559"/>
      <c r="T559"/>
      <c r="U559"/>
    </row>
    <row r="560" spans="2:21">
      <c r="B560"/>
      <c r="C560"/>
      <c r="D560"/>
      <c r="E560"/>
      <c r="F560"/>
      <c r="H560"/>
      <c r="I560"/>
      <c r="J560" s="5"/>
      <c r="K560"/>
      <c r="L560"/>
      <c r="M560"/>
      <c r="O560"/>
      <c r="Q560"/>
      <c r="S560"/>
      <c r="T560"/>
      <c r="U560"/>
    </row>
    <row r="561" spans="2:21">
      <c r="B561"/>
      <c r="C561"/>
      <c r="D561"/>
      <c r="E561"/>
      <c r="F561"/>
      <c r="H561"/>
      <c r="I561"/>
      <c r="J561" s="5"/>
      <c r="K561"/>
      <c r="L561"/>
      <c r="M561"/>
      <c r="O561"/>
      <c r="Q561"/>
      <c r="S561"/>
      <c r="T561"/>
      <c r="U561"/>
    </row>
    <row r="562" spans="2:21">
      <c r="B562"/>
      <c r="C562"/>
      <c r="D562"/>
      <c r="E562"/>
      <c r="F562"/>
      <c r="H562"/>
      <c r="I562"/>
      <c r="J562" s="5"/>
      <c r="K562"/>
      <c r="L562"/>
      <c r="M562"/>
      <c r="O562"/>
      <c r="Q562"/>
      <c r="S562"/>
      <c r="T562"/>
      <c r="U562"/>
    </row>
    <row r="563" spans="2:21">
      <c r="B563"/>
      <c r="C563"/>
      <c r="D563"/>
      <c r="E563"/>
      <c r="F563"/>
      <c r="H563"/>
      <c r="I563"/>
      <c r="J563" s="5"/>
      <c r="K563"/>
      <c r="L563"/>
      <c r="M563"/>
      <c r="O563"/>
      <c r="Q563"/>
      <c r="S563"/>
      <c r="T563"/>
      <c r="U563"/>
    </row>
    <row r="564" spans="2:21">
      <c r="B564"/>
      <c r="C564"/>
      <c r="D564"/>
      <c r="E564"/>
      <c r="F564"/>
      <c r="H564"/>
      <c r="I564"/>
      <c r="J564" s="5"/>
      <c r="K564"/>
      <c r="L564"/>
      <c r="M564"/>
      <c r="O564"/>
      <c r="Q564"/>
      <c r="S564"/>
      <c r="T564"/>
      <c r="U564"/>
    </row>
    <row r="565" spans="2:21">
      <c r="B565"/>
      <c r="C565"/>
      <c r="D565"/>
      <c r="E565"/>
      <c r="F565"/>
      <c r="H565"/>
      <c r="I565"/>
      <c r="J565" s="5"/>
      <c r="K565"/>
      <c r="L565"/>
      <c r="M565"/>
      <c r="O565"/>
      <c r="Q565"/>
      <c r="S565"/>
      <c r="T565"/>
      <c r="U565"/>
    </row>
    <row r="566" spans="2:21">
      <c r="B566"/>
      <c r="C566"/>
      <c r="D566"/>
      <c r="E566"/>
      <c r="F566"/>
      <c r="H566"/>
      <c r="I566"/>
      <c r="J566" s="5"/>
      <c r="K566"/>
      <c r="L566"/>
      <c r="M566"/>
      <c r="O566"/>
      <c r="Q566"/>
      <c r="S566"/>
      <c r="T566"/>
      <c r="U566"/>
    </row>
    <row r="567" spans="2:21">
      <c r="B567"/>
      <c r="C567"/>
      <c r="D567"/>
      <c r="E567"/>
      <c r="F567"/>
      <c r="H567"/>
      <c r="I567"/>
      <c r="J567" s="5"/>
      <c r="K567"/>
      <c r="L567"/>
      <c r="M567"/>
      <c r="O567"/>
      <c r="Q567"/>
      <c r="S567"/>
      <c r="T567"/>
      <c r="U567"/>
    </row>
    <row r="568" spans="2:21">
      <c r="B568"/>
      <c r="C568"/>
      <c r="D568"/>
      <c r="E568"/>
      <c r="F568"/>
      <c r="H568"/>
      <c r="I568"/>
      <c r="J568" s="5"/>
      <c r="K568"/>
      <c r="L568"/>
      <c r="M568"/>
      <c r="O568"/>
      <c r="Q568"/>
      <c r="S568"/>
      <c r="T568"/>
      <c r="U568"/>
    </row>
    <row r="569" spans="2:21">
      <c r="B569"/>
      <c r="C569"/>
      <c r="D569"/>
      <c r="E569"/>
      <c r="F569"/>
      <c r="H569"/>
      <c r="I569"/>
      <c r="J569" s="5"/>
      <c r="K569"/>
      <c r="L569"/>
      <c r="M569"/>
      <c r="O569"/>
      <c r="Q569"/>
      <c r="S569"/>
      <c r="T569"/>
      <c r="U569"/>
    </row>
    <row r="570" spans="2:21">
      <c r="B570"/>
      <c r="C570"/>
      <c r="D570"/>
      <c r="E570"/>
      <c r="F570"/>
      <c r="H570"/>
      <c r="I570"/>
      <c r="J570" s="5"/>
      <c r="K570"/>
      <c r="L570"/>
      <c r="M570"/>
      <c r="O570"/>
      <c r="Q570"/>
      <c r="S570"/>
      <c r="T570"/>
      <c r="U570"/>
    </row>
    <row r="571" spans="2:21">
      <c r="B571"/>
      <c r="C571"/>
      <c r="D571"/>
      <c r="E571"/>
      <c r="F571"/>
      <c r="H571"/>
      <c r="I571"/>
      <c r="J571" s="5"/>
      <c r="K571"/>
      <c r="L571"/>
      <c r="M571"/>
      <c r="O571"/>
      <c r="Q571"/>
      <c r="S571"/>
      <c r="T571"/>
      <c r="U571"/>
    </row>
    <row r="572" spans="2:21">
      <c r="B572"/>
      <c r="C572"/>
      <c r="D572"/>
      <c r="E572"/>
      <c r="F572"/>
      <c r="H572"/>
      <c r="I572"/>
      <c r="J572" s="5"/>
      <c r="K572"/>
      <c r="L572"/>
      <c r="M572"/>
      <c r="O572"/>
      <c r="Q572"/>
      <c r="S572"/>
      <c r="T572"/>
      <c r="U572"/>
    </row>
    <row r="573" spans="2:21">
      <c r="B573"/>
      <c r="C573"/>
      <c r="D573"/>
      <c r="E573"/>
      <c r="F573"/>
      <c r="H573"/>
      <c r="I573"/>
      <c r="J573" s="5"/>
      <c r="K573"/>
      <c r="L573"/>
      <c r="M573"/>
      <c r="O573"/>
      <c r="Q573"/>
      <c r="S573"/>
      <c r="T573"/>
      <c r="U573"/>
    </row>
    <row r="574" spans="2:21">
      <c r="B574"/>
      <c r="C574"/>
      <c r="D574"/>
      <c r="E574"/>
      <c r="F574"/>
      <c r="H574"/>
      <c r="I574"/>
      <c r="J574" s="5"/>
      <c r="K574"/>
      <c r="L574"/>
      <c r="M574"/>
      <c r="O574"/>
      <c r="Q574"/>
      <c r="S574"/>
      <c r="T574"/>
      <c r="U574"/>
    </row>
    <row r="575" spans="2:21">
      <c r="B575"/>
      <c r="C575"/>
      <c r="D575"/>
      <c r="E575"/>
      <c r="F575"/>
      <c r="H575"/>
      <c r="I575"/>
      <c r="J575" s="5"/>
      <c r="K575"/>
      <c r="L575"/>
      <c r="M575"/>
      <c r="O575"/>
      <c r="Q575"/>
      <c r="S575"/>
      <c r="T575"/>
      <c r="U575"/>
    </row>
    <row r="576" spans="2:21">
      <c r="B576"/>
      <c r="C576"/>
      <c r="D576"/>
      <c r="E576"/>
      <c r="F576"/>
      <c r="H576"/>
      <c r="I576"/>
      <c r="J576" s="5"/>
      <c r="K576"/>
      <c r="L576"/>
      <c r="M576"/>
      <c r="O576"/>
      <c r="Q576"/>
      <c r="S576"/>
      <c r="T576"/>
      <c r="U576"/>
    </row>
    <row r="577" spans="2:21">
      <c r="B577"/>
      <c r="C577"/>
      <c r="D577"/>
      <c r="E577"/>
      <c r="F577"/>
      <c r="H577"/>
      <c r="I577"/>
      <c r="J577" s="5"/>
      <c r="K577"/>
      <c r="L577"/>
      <c r="M577"/>
      <c r="O577"/>
      <c r="Q577"/>
      <c r="S577"/>
      <c r="T577"/>
      <c r="U577"/>
    </row>
    <row r="578" spans="2:21">
      <c r="B578"/>
      <c r="C578"/>
      <c r="D578"/>
      <c r="E578"/>
      <c r="F578"/>
      <c r="H578"/>
      <c r="I578"/>
      <c r="J578" s="5"/>
      <c r="K578"/>
      <c r="L578"/>
      <c r="M578"/>
      <c r="O578"/>
      <c r="Q578"/>
      <c r="S578"/>
      <c r="T578"/>
      <c r="U578"/>
    </row>
    <row r="579" spans="2:21">
      <c r="B579"/>
      <c r="C579"/>
      <c r="D579"/>
      <c r="E579"/>
      <c r="F579"/>
      <c r="H579"/>
      <c r="I579"/>
      <c r="J579" s="5"/>
      <c r="K579"/>
      <c r="L579"/>
      <c r="M579"/>
      <c r="O579"/>
      <c r="Q579"/>
      <c r="S579"/>
      <c r="T579"/>
      <c r="U579"/>
    </row>
    <row r="580" spans="2:21">
      <c r="B580"/>
      <c r="C580"/>
      <c r="D580"/>
      <c r="E580"/>
      <c r="F580"/>
      <c r="H580"/>
      <c r="I580"/>
      <c r="J580" s="5"/>
      <c r="K580"/>
      <c r="L580"/>
      <c r="M580"/>
      <c r="O580"/>
      <c r="Q580"/>
      <c r="S580"/>
      <c r="T580"/>
      <c r="U580"/>
    </row>
    <row r="581" spans="2:21">
      <c r="B581"/>
      <c r="C581"/>
      <c r="D581"/>
      <c r="E581"/>
      <c r="F581"/>
      <c r="H581"/>
      <c r="I581"/>
      <c r="J581" s="5"/>
      <c r="K581"/>
      <c r="L581"/>
      <c r="M581"/>
      <c r="O581"/>
      <c r="Q581"/>
      <c r="S581"/>
      <c r="T581"/>
      <c r="U581"/>
    </row>
    <row r="582" spans="2:21">
      <c r="B582"/>
      <c r="C582"/>
      <c r="D582"/>
      <c r="E582"/>
      <c r="F582"/>
      <c r="H582"/>
      <c r="I582"/>
      <c r="J582" s="5"/>
      <c r="K582"/>
      <c r="L582"/>
      <c r="M582"/>
      <c r="O582"/>
      <c r="Q582"/>
      <c r="S582"/>
      <c r="T582"/>
      <c r="U582"/>
    </row>
    <row r="583" spans="2:21">
      <c r="B583"/>
      <c r="C583"/>
      <c r="D583"/>
      <c r="E583"/>
      <c r="F583"/>
      <c r="H583"/>
      <c r="I583"/>
      <c r="J583" s="5"/>
      <c r="K583"/>
      <c r="L583"/>
      <c r="M583"/>
      <c r="O583"/>
      <c r="Q583"/>
      <c r="S583"/>
      <c r="T583"/>
      <c r="U583"/>
    </row>
    <row r="584" spans="2:21">
      <c r="B584"/>
      <c r="C584"/>
      <c r="D584"/>
      <c r="E584"/>
      <c r="F584"/>
      <c r="H584"/>
      <c r="I584"/>
      <c r="J584" s="5"/>
      <c r="K584"/>
      <c r="L584"/>
      <c r="M584"/>
      <c r="O584"/>
      <c r="Q584"/>
      <c r="S584"/>
      <c r="T584"/>
      <c r="U584"/>
    </row>
    <row r="585" spans="2:21">
      <c r="B585"/>
      <c r="C585"/>
      <c r="D585"/>
      <c r="E585"/>
      <c r="F585"/>
      <c r="H585"/>
      <c r="I585"/>
      <c r="J585" s="5"/>
      <c r="K585"/>
      <c r="L585"/>
      <c r="M585"/>
      <c r="O585"/>
      <c r="Q585"/>
      <c r="S585"/>
      <c r="T585"/>
      <c r="U585"/>
    </row>
    <row r="586" spans="2:21">
      <c r="B586"/>
      <c r="C586"/>
      <c r="D586"/>
      <c r="E586"/>
      <c r="F586"/>
      <c r="H586"/>
      <c r="I586"/>
      <c r="J586" s="5"/>
      <c r="K586"/>
      <c r="L586"/>
      <c r="M586"/>
      <c r="O586"/>
      <c r="Q586"/>
      <c r="S586"/>
      <c r="T586"/>
      <c r="U586"/>
    </row>
    <row r="587" spans="2:21">
      <c r="B587"/>
      <c r="C587"/>
      <c r="D587"/>
      <c r="E587"/>
      <c r="F587"/>
      <c r="H587"/>
      <c r="I587"/>
      <c r="J587" s="5"/>
      <c r="K587"/>
      <c r="L587"/>
      <c r="M587"/>
      <c r="O587"/>
      <c r="Q587"/>
      <c r="S587"/>
      <c r="T587"/>
      <c r="U587"/>
    </row>
    <row r="588" spans="2:21">
      <c r="B588"/>
      <c r="C588"/>
      <c r="D588"/>
      <c r="E588"/>
      <c r="F588"/>
      <c r="H588"/>
      <c r="I588"/>
      <c r="J588" s="5"/>
      <c r="K588"/>
      <c r="L588"/>
      <c r="M588"/>
      <c r="O588"/>
      <c r="Q588"/>
      <c r="S588"/>
      <c r="T588"/>
      <c r="U588"/>
    </row>
    <row r="589" spans="2:21">
      <c r="B589"/>
      <c r="C589"/>
      <c r="D589"/>
      <c r="E589"/>
      <c r="F589"/>
      <c r="H589"/>
      <c r="I589"/>
      <c r="J589" s="5"/>
      <c r="K589"/>
      <c r="L589"/>
      <c r="M589"/>
      <c r="O589"/>
      <c r="Q589"/>
      <c r="S589"/>
      <c r="T589"/>
      <c r="U589"/>
    </row>
    <row r="590" spans="2:21">
      <c r="B590"/>
      <c r="C590"/>
      <c r="D590"/>
      <c r="E590"/>
      <c r="F590"/>
      <c r="H590"/>
      <c r="I590"/>
      <c r="J590" s="5"/>
      <c r="K590"/>
      <c r="L590"/>
      <c r="M590"/>
      <c r="O590"/>
      <c r="Q590"/>
      <c r="S590"/>
      <c r="T590"/>
      <c r="U590"/>
    </row>
    <row r="591" spans="2:21">
      <c r="B591"/>
      <c r="C591"/>
      <c r="D591"/>
      <c r="E591"/>
      <c r="F591"/>
      <c r="H591"/>
      <c r="I591"/>
      <c r="J591" s="5"/>
      <c r="K591"/>
      <c r="L591"/>
      <c r="M591"/>
      <c r="O591"/>
      <c r="Q591"/>
      <c r="S591"/>
      <c r="T591"/>
      <c r="U591"/>
    </row>
    <row r="592" spans="2:21">
      <c r="B592"/>
      <c r="C592"/>
      <c r="D592"/>
      <c r="E592"/>
      <c r="F592"/>
      <c r="H592"/>
      <c r="I592"/>
      <c r="J592" s="5"/>
      <c r="K592"/>
      <c r="L592"/>
      <c r="M592"/>
      <c r="O592"/>
      <c r="Q592"/>
      <c r="S592"/>
      <c r="T592"/>
      <c r="U592"/>
    </row>
    <row r="593" spans="2:21">
      <c r="B593"/>
      <c r="C593"/>
      <c r="D593"/>
      <c r="E593"/>
      <c r="F593"/>
      <c r="H593"/>
      <c r="I593"/>
      <c r="J593" s="5"/>
      <c r="K593"/>
      <c r="L593"/>
      <c r="M593"/>
      <c r="O593"/>
      <c r="Q593"/>
      <c r="S593"/>
      <c r="T593"/>
      <c r="U593"/>
    </row>
    <row r="594" spans="2:21">
      <c r="B594"/>
      <c r="C594"/>
      <c r="D594"/>
      <c r="E594"/>
      <c r="F594"/>
      <c r="H594"/>
      <c r="I594"/>
      <c r="J594" s="5"/>
      <c r="K594"/>
      <c r="L594"/>
      <c r="M594"/>
      <c r="O594"/>
      <c r="Q594"/>
      <c r="S594"/>
      <c r="T594"/>
      <c r="U594"/>
    </row>
    <row r="595" spans="2:21">
      <c r="B595"/>
      <c r="C595"/>
      <c r="D595"/>
      <c r="E595"/>
      <c r="F595"/>
      <c r="H595"/>
      <c r="I595"/>
      <c r="J595" s="5"/>
      <c r="K595"/>
      <c r="L595"/>
      <c r="M595"/>
      <c r="O595"/>
      <c r="Q595"/>
      <c r="S595"/>
      <c r="T595"/>
      <c r="U595"/>
    </row>
    <row r="596" spans="2:21">
      <c r="B596"/>
      <c r="C596"/>
      <c r="D596"/>
      <c r="E596"/>
      <c r="F596"/>
      <c r="H596"/>
      <c r="I596"/>
      <c r="J596" s="5"/>
      <c r="K596"/>
      <c r="L596"/>
      <c r="M596"/>
      <c r="O596"/>
      <c r="Q596"/>
      <c r="S596"/>
      <c r="T596"/>
      <c r="U596"/>
    </row>
    <row r="597" spans="2:21">
      <c r="B597"/>
      <c r="C597"/>
      <c r="D597"/>
      <c r="E597"/>
      <c r="F597"/>
      <c r="H597"/>
      <c r="I597"/>
      <c r="J597" s="5"/>
      <c r="K597"/>
      <c r="L597"/>
      <c r="M597"/>
      <c r="O597"/>
      <c r="Q597"/>
      <c r="S597"/>
      <c r="T597"/>
      <c r="U597"/>
    </row>
    <row r="598" spans="2:21">
      <c r="B598"/>
      <c r="C598"/>
      <c r="D598"/>
      <c r="E598"/>
      <c r="F598"/>
      <c r="H598"/>
      <c r="I598"/>
      <c r="J598" s="5"/>
      <c r="K598"/>
      <c r="L598"/>
      <c r="M598"/>
      <c r="O598"/>
      <c r="Q598"/>
      <c r="S598"/>
      <c r="T598"/>
      <c r="U598"/>
    </row>
    <row r="599" spans="2:21">
      <c r="B599"/>
      <c r="C599"/>
      <c r="D599"/>
      <c r="E599"/>
      <c r="F599"/>
      <c r="H599"/>
      <c r="I599"/>
      <c r="J599" s="5"/>
      <c r="K599"/>
      <c r="L599"/>
      <c r="M599"/>
      <c r="O599"/>
      <c r="Q599"/>
      <c r="S599"/>
      <c r="T599"/>
      <c r="U599"/>
    </row>
    <row r="600" spans="2:21">
      <c r="B600"/>
      <c r="C600"/>
      <c r="D600"/>
      <c r="E600"/>
      <c r="F600"/>
      <c r="H600"/>
      <c r="I600"/>
      <c r="J600" s="5"/>
      <c r="K600"/>
      <c r="L600"/>
      <c r="M600"/>
      <c r="O600"/>
      <c r="Q600"/>
      <c r="S600"/>
      <c r="T600"/>
      <c r="U600"/>
    </row>
    <row r="601" spans="2:21">
      <c r="B601"/>
      <c r="C601"/>
      <c r="D601"/>
      <c r="E601"/>
      <c r="F601"/>
      <c r="H601"/>
      <c r="I601"/>
      <c r="J601" s="5"/>
      <c r="K601"/>
      <c r="L601"/>
      <c r="M601"/>
      <c r="O601"/>
      <c r="Q601"/>
      <c r="S601"/>
      <c r="T601"/>
      <c r="U601"/>
    </row>
    <row r="602" spans="2:21">
      <c r="B602"/>
      <c r="C602"/>
      <c r="D602"/>
      <c r="E602"/>
      <c r="F602"/>
      <c r="H602"/>
      <c r="I602"/>
      <c r="J602" s="5"/>
      <c r="K602"/>
      <c r="L602"/>
      <c r="M602"/>
      <c r="O602"/>
      <c r="Q602"/>
      <c r="S602"/>
      <c r="T602"/>
      <c r="U602"/>
    </row>
    <row r="603" spans="2:21">
      <c r="B603"/>
      <c r="C603"/>
      <c r="D603"/>
      <c r="E603"/>
      <c r="F603"/>
      <c r="H603"/>
      <c r="I603"/>
      <c r="J603" s="5"/>
      <c r="K603"/>
      <c r="L603"/>
      <c r="M603"/>
      <c r="O603"/>
      <c r="Q603"/>
      <c r="S603"/>
      <c r="T603"/>
      <c r="U603"/>
    </row>
    <row r="604" spans="2:21">
      <c r="B604"/>
      <c r="C604"/>
      <c r="D604"/>
      <c r="E604"/>
      <c r="F604"/>
      <c r="H604"/>
      <c r="I604"/>
      <c r="J604" s="5"/>
      <c r="K604"/>
      <c r="L604"/>
      <c r="M604"/>
      <c r="O604"/>
      <c r="Q604"/>
      <c r="S604"/>
      <c r="T604"/>
      <c r="U604"/>
    </row>
    <row r="605" spans="2:21">
      <c r="B605"/>
      <c r="C605"/>
      <c r="D605"/>
      <c r="E605"/>
      <c r="F605"/>
      <c r="H605"/>
      <c r="I605"/>
      <c r="J605" s="5"/>
      <c r="K605"/>
      <c r="L605"/>
      <c r="M605"/>
      <c r="O605"/>
      <c r="Q605"/>
      <c r="S605"/>
      <c r="T605"/>
      <c r="U605"/>
    </row>
    <row r="606" spans="2:21">
      <c r="B606"/>
      <c r="C606"/>
      <c r="D606"/>
      <c r="E606"/>
      <c r="F606"/>
      <c r="H606"/>
      <c r="I606"/>
      <c r="J606" s="5"/>
      <c r="K606"/>
      <c r="L606"/>
      <c r="M606"/>
      <c r="O606"/>
      <c r="Q606"/>
      <c r="S606"/>
      <c r="T606"/>
      <c r="U606"/>
    </row>
    <row r="607" spans="2:21">
      <c r="B607"/>
      <c r="C607"/>
      <c r="D607"/>
      <c r="E607"/>
      <c r="F607"/>
      <c r="H607"/>
      <c r="I607"/>
      <c r="J607" s="5"/>
      <c r="K607"/>
      <c r="L607"/>
      <c r="M607"/>
      <c r="O607"/>
      <c r="Q607"/>
      <c r="S607"/>
      <c r="T607"/>
      <c r="U607"/>
    </row>
    <row r="608" spans="2:21">
      <c r="B608"/>
      <c r="C608"/>
      <c r="D608"/>
      <c r="E608"/>
      <c r="F608"/>
      <c r="H608"/>
      <c r="I608"/>
      <c r="J608" s="5"/>
      <c r="K608"/>
      <c r="L608"/>
      <c r="M608"/>
      <c r="O608"/>
      <c r="Q608"/>
      <c r="S608"/>
      <c r="T608"/>
      <c r="U608"/>
    </row>
    <row r="609" spans="2:21">
      <c r="B609"/>
      <c r="C609"/>
      <c r="D609"/>
      <c r="E609"/>
      <c r="F609"/>
      <c r="H609"/>
      <c r="I609"/>
      <c r="J609" s="5"/>
      <c r="K609"/>
      <c r="L609"/>
      <c r="M609"/>
      <c r="O609"/>
      <c r="Q609"/>
      <c r="S609"/>
      <c r="T609"/>
      <c r="U609"/>
    </row>
    <row r="610" spans="2:21">
      <c r="B610"/>
      <c r="C610"/>
      <c r="D610"/>
      <c r="E610"/>
      <c r="F610"/>
      <c r="H610"/>
      <c r="I610"/>
      <c r="J610" s="5"/>
      <c r="K610"/>
      <c r="L610"/>
      <c r="M610"/>
      <c r="O610"/>
      <c r="Q610"/>
      <c r="S610"/>
      <c r="T610"/>
      <c r="U610"/>
    </row>
    <row r="611" spans="2:21">
      <c r="B611"/>
      <c r="C611"/>
      <c r="D611"/>
      <c r="E611"/>
      <c r="F611"/>
      <c r="H611"/>
      <c r="I611"/>
      <c r="J611" s="5"/>
      <c r="K611"/>
      <c r="L611"/>
      <c r="M611"/>
      <c r="O611"/>
      <c r="Q611"/>
      <c r="S611"/>
      <c r="T611"/>
      <c r="U611"/>
    </row>
    <row r="612" spans="2:21">
      <c r="B612"/>
      <c r="C612"/>
      <c r="D612"/>
      <c r="E612"/>
      <c r="F612"/>
      <c r="H612"/>
      <c r="I612"/>
      <c r="J612" s="5"/>
      <c r="K612"/>
      <c r="L612"/>
      <c r="M612"/>
      <c r="O612"/>
      <c r="Q612"/>
      <c r="S612"/>
      <c r="T612"/>
      <c r="U612"/>
    </row>
    <row r="613" spans="2:21">
      <c r="B613"/>
      <c r="C613"/>
      <c r="D613"/>
      <c r="E613"/>
      <c r="F613"/>
      <c r="H613"/>
      <c r="I613"/>
      <c r="J613" s="5"/>
      <c r="K613"/>
      <c r="L613"/>
      <c r="M613"/>
      <c r="O613"/>
      <c r="Q613"/>
      <c r="S613"/>
      <c r="T613"/>
      <c r="U613"/>
    </row>
    <row r="614" spans="2:21">
      <c r="B614"/>
      <c r="C614"/>
      <c r="D614"/>
      <c r="E614"/>
      <c r="F614"/>
      <c r="H614"/>
      <c r="I614"/>
      <c r="J614" s="5"/>
      <c r="K614"/>
      <c r="L614"/>
      <c r="M614"/>
      <c r="O614"/>
      <c r="Q614"/>
      <c r="S614"/>
      <c r="T614"/>
      <c r="U614"/>
    </row>
    <row r="615" spans="2:21">
      <c r="B615"/>
      <c r="C615"/>
      <c r="D615"/>
      <c r="E615"/>
      <c r="F615"/>
      <c r="H615"/>
      <c r="I615"/>
      <c r="J615" s="5"/>
      <c r="K615"/>
      <c r="L615"/>
      <c r="M615"/>
      <c r="O615"/>
      <c r="Q615"/>
      <c r="S615"/>
      <c r="T615"/>
      <c r="U615"/>
    </row>
    <row r="616" spans="2:21">
      <c r="B616"/>
      <c r="C616"/>
      <c r="D616"/>
      <c r="E616"/>
      <c r="F616"/>
      <c r="H616"/>
      <c r="I616"/>
      <c r="J616" s="5"/>
      <c r="K616"/>
      <c r="L616"/>
      <c r="M616"/>
      <c r="O616"/>
      <c r="Q616"/>
      <c r="S616"/>
      <c r="T616"/>
      <c r="U616"/>
    </row>
    <row r="617" spans="2:21">
      <c r="B617"/>
      <c r="C617"/>
      <c r="D617"/>
      <c r="E617"/>
      <c r="F617"/>
      <c r="H617"/>
      <c r="I617"/>
      <c r="J617" s="5"/>
      <c r="K617"/>
      <c r="L617"/>
      <c r="M617"/>
      <c r="O617"/>
      <c r="Q617"/>
      <c r="S617"/>
      <c r="T617"/>
      <c r="U617"/>
    </row>
    <row r="618" spans="2:21">
      <c r="B618"/>
      <c r="C618"/>
      <c r="D618"/>
      <c r="E618"/>
      <c r="F618"/>
      <c r="H618"/>
      <c r="I618"/>
      <c r="J618" s="5"/>
      <c r="K618"/>
      <c r="L618"/>
      <c r="M618"/>
      <c r="O618"/>
      <c r="Q618"/>
      <c r="S618"/>
      <c r="T618"/>
      <c r="U618"/>
    </row>
    <row r="619" spans="2:21">
      <c r="B619"/>
      <c r="C619"/>
      <c r="D619"/>
      <c r="E619"/>
      <c r="F619"/>
      <c r="H619"/>
      <c r="I619"/>
      <c r="J619" s="5"/>
      <c r="K619"/>
      <c r="L619"/>
      <c r="M619"/>
      <c r="O619"/>
      <c r="Q619"/>
      <c r="S619"/>
      <c r="T619"/>
      <c r="U619"/>
    </row>
    <row r="620" spans="2:21">
      <c r="B620"/>
      <c r="C620"/>
      <c r="D620"/>
      <c r="E620"/>
      <c r="F620"/>
      <c r="H620"/>
      <c r="I620"/>
      <c r="J620" s="5"/>
      <c r="K620"/>
      <c r="L620"/>
      <c r="M620"/>
      <c r="O620"/>
      <c r="Q620"/>
      <c r="S620"/>
      <c r="T620"/>
      <c r="U620"/>
    </row>
    <row r="621" spans="2:21">
      <c r="B621"/>
      <c r="C621"/>
      <c r="D621"/>
      <c r="E621"/>
      <c r="F621"/>
      <c r="H621"/>
      <c r="I621"/>
      <c r="J621" s="5"/>
      <c r="K621"/>
      <c r="L621"/>
      <c r="M621"/>
      <c r="O621"/>
      <c r="Q621"/>
      <c r="S621"/>
      <c r="T621"/>
      <c r="U621"/>
    </row>
    <row r="622" spans="2:21">
      <c r="B622"/>
      <c r="C622"/>
      <c r="D622"/>
      <c r="E622"/>
      <c r="F622"/>
      <c r="H622"/>
      <c r="I622"/>
      <c r="J622" s="5"/>
      <c r="K622"/>
      <c r="L622"/>
      <c r="M622"/>
      <c r="O622"/>
      <c r="Q622"/>
      <c r="S622"/>
      <c r="T622"/>
      <c r="U622"/>
    </row>
    <row r="623" spans="2:21">
      <c r="B623"/>
      <c r="C623"/>
      <c r="D623"/>
      <c r="E623"/>
      <c r="F623"/>
      <c r="H623"/>
      <c r="I623"/>
      <c r="J623" s="5"/>
      <c r="K623"/>
      <c r="L623"/>
      <c r="M623"/>
      <c r="O623"/>
      <c r="Q623"/>
      <c r="S623"/>
      <c r="T623"/>
      <c r="U623"/>
    </row>
    <row r="624" spans="2:21">
      <c r="B624"/>
      <c r="C624"/>
      <c r="D624"/>
      <c r="E624"/>
      <c r="F624"/>
      <c r="H624"/>
      <c r="I624"/>
      <c r="J624" s="5"/>
      <c r="K624"/>
      <c r="L624"/>
      <c r="M624"/>
      <c r="O624"/>
      <c r="Q624"/>
      <c r="S624"/>
      <c r="T624"/>
      <c r="U624"/>
    </row>
    <row r="625" spans="2:21">
      <c r="B625"/>
      <c r="C625"/>
      <c r="D625"/>
      <c r="E625"/>
      <c r="F625"/>
      <c r="H625"/>
      <c r="I625"/>
      <c r="J625" s="5"/>
      <c r="K625"/>
      <c r="L625"/>
      <c r="M625"/>
      <c r="O625"/>
      <c r="Q625"/>
      <c r="S625"/>
      <c r="T625"/>
      <c r="U625"/>
    </row>
    <row r="626" spans="2:21">
      <c r="B626"/>
      <c r="C626"/>
      <c r="D626"/>
      <c r="E626"/>
      <c r="F626"/>
      <c r="H626"/>
      <c r="I626"/>
      <c r="J626" s="5"/>
      <c r="K626"/>
      <c r="L626"/>
      <c r="M626"/>
      <c r="O626"/>
      <c r="Q626"/>
      <c r="S626"/>
      <c r="T626"/>
      <c r="U626"/>
    </row>
    <row r="627" spans="2:21">
      <c r="B627"/>
      <c r="C627"/>
      <c r="D627"/>
      <c r="E627"/>
      <c r="F627"/>
      <c r="H627"/>
      <c r="I627"/>
      <c r="J627" s="5"/>
      <c r="K627"/>
      <c r="L627"/>
      <c r="M627"/>
      <c r="O627"/>
      <c r="Q627"/>
      <c r="S627"/>
      <c r="T627"/>
      <c r="U627"/>
    </row>
    <row r="628" spans="2:21">
      <c r="B628"/>
      <c r="C628"/>
      <c r="D628"/>
      <c r="E628"/>
      <c r="F628"/>
      <c r="H628"/>
      <c r="I628"/>
      <c r="J628" s="5"/>
      <c r="K628"/>
      <c r="L628"/>
      <c r="M628"/>
      <c r="O628"/>
      <c r="Q628"/>
      <c r="S628"/>
      <c r="T628"/>
      <c r="U628"/>
    </row>
    <row r="629" spans="2:21">
      <c r="B629"/>
      <c r="C629"/>
      <c r="D629"/>
      <c r="E629"/>
      <c r="F629"/>
      <c r="H629"/>
      <c r="I629"/>
      <c r="J629" s="5"/>
      <c r="K629"/>
      <c r="L629"/>
      <c r="M629"/>
      <c r="O629"/>
      <c r="Q629"/>
      <c r="S629"/>
      <c r="T629"/>
      <c r="U629"/>
    </row>
    <row r="630" spans="2:21">
      <c r="B630"/>
      <c r="C630"/>
      <c r="D630"/>
      <c r="E630"/>
      <c r="F630"/>
      <c r="H630"/>
      <c r="I630"/>
      <c r="J630" s="5"/>
      <c r="K630"/>
      <c r="L630"/>
      <c r="M630"/>
      <c r="O630"/>
      <c r="Q630"/>
      <c r="S630"/>
      <c r="T630"/>
      <c r="U630"/>
    </row>
    <row r="631" spans="2:21">
      <c r="B631"/>
      <c r="C631"/>
      <c r="D631"/>
      <c r="E631"/>
      <c r="F631"/>
      <c r="H631"/>
      <c r="I631"/>
      <c r="J631" s="5"/>
      <c r="K631"/>
      <c r="L631"/>
      <c r="M631"/>
      <c r="O631"/>
      <c r="Q631"/>
      <c r="S631"/>
      <c r="T631"/>
      <c r="U631"/>
    </row>
    <row r="632" spans="2:21">
      <c r="B632"/>
      <c r="C632"/>
      <c r="D632"/>
      <c r="E632"/>
      <c r="F632"/>
      <c r="H632"/>
      <c r="I632"/>
      <c r="J632" s="5"/>
      <c r="K632"/>
      <c r="L632"/>
      <c r="M632"/>
      <c r="O632"/>
      <c r="Q632"/>
      <c r="S632"/>
      <c r="T632"/>
      <c r="U632"/>
    </row>
    <row r="633" spans="2:21">
      <c r="B633"/>
      <c r="C633"/>
      <c r="D633"/>
      <c r="E633"/>
      <c r="F633"/>
      <c r="H633"/>
      <c r="I633"/>
      <c r="J633" s="5"/>
      <c r="K633"/>
      <c r="L633"/>
      <c r="M633"/>
      <c r="O633"/>
      <c r="Q633"/>
      <c r="S633"/>
      <c r="T633"/>
      <c r="U633"/>
    </row>
    <row r="634" spans="2:21">
      <c r="B634"/>
      <c r="C634"/>
      <c r="D634"/>
      <c r="E634"/>
      <c r="F634"/>
      <c r="H634"/>
      <c r="I634"/>
      <c r="J634" s="5"/>
      <c r="K634"/>
      <c r="L634"/>
      <c r="M634"/>
      <c r="O634"/>
      <c r="Q634"/>
      <c r="S634"/>
      <c r="T634"/>
      <c r="U634"/>
    </row>
    <row r="635" spans="2:21">
      <c r="B635"/>
      <c r="C635"/>
      <c r="D635"/>
      <c r="E635"/>
      <c r="F635"/>
      <c r="H635"/>
      <c r="I635"/>
      <c r="J635" s="5"/>
      <c r="K635"/>
      <c r="L635"/>
      <c r="M635"/>
      <c r="O635"/>
      <c r="Q635"/>
      <c r="S635"/>
      <c r="T635"/>
      <c r="U635"/>
    </row>
    <row r="636" spans="2:21">
      <c r="B636"/>
      <c r="C636"/>
      <c r="D636"/>
      <c r="E636"/>
      <c r="F636"/>
      <c r="H636"/>
      <c r="I636"/>
      <c r="J636" s="5"/>
      <c r="K636"/>
      <c r="L636"/>
      <c r="M636"/>
      <c r="O636"/>
      <c r="Q636"/>
      <c r="S636"/>
      <c r="T636"/>
      <c r="U636"/>
    </row>
    <row r="637" spans="2:21">
      <c r="B637"/>
      <c r="C637"/>
      <c r="D637"/>
      <c r="E637"/>
      <c r="F637"/>
      <c r="H637"/>
      <c r="I637"/>
      <c r="J637" s="5"/>
      <c r="K637"/>
      <c r="L637"/>
      <c r="M637"/>
      <c r="O637"/>
      <c r="Q637"/>
      <c r="S637"/>
      <c r="T637"/>
      <c r="U637"/>
    </row>
    <row r="638" spans="2:21">
      <c r="B638"/>
      <c r="C638"/>
      <c r="D638"/>
      <c r="E638"/>
      <c r="F638"/>
      <c r="H638"/>
      <c r="I638"/>
      <c r="J638" s="5"/>
      <c r="K638"/>
      <c r="L638"/>
      <c r="M638"/>
      <c r="O638"/>
      <c r="Q638"/>
      <c r="S638"/>
      <c r="T638"/>
      <c r="U638"/>
    </row>
    <row r="639" spans="2:21">
      <c r="B639"/>
      <c r="C639"/>
      <c r="D639"/>
      <c r="E639"/>
      <c r="F639"/>
      <c r="H639"/>
      <c r="I639"/>
      <c r="J639" s="5"/>
      <c r="K639"/>
      <c r="L639"/>
      <c r="M639"/>
      <c r="O639"/>
      <c r="Q639"/>
      <c r="S639"/>
      <c r="T639"/>
      <c r="U639"/>
    </row>
    <row r="640" spans="2:21">
      <c r="B640"/>
      <c r="C640"/>
      <c r="D640"/>
      <c r="E640"/>
      <c r="F640"/>
      <c r="H640"/>
      <c r="I640"/>
      <c r="J640" s="5"/>
      <c r="K640"/>
      <c r="L640"/>
      <c r="M640"/>
      <c r="O640"/>
      <c r="Q640"/>
      <c r="S640"/>
      <c r="T640"/>
      <c r="U640"/>
    </row>
    <row r="641" spans="2:21">
      <c r="B641"/>
      <c r="C641"/>
      <c r="D641"/>
      <c r="E641"/>
      <c r="F641"/>
      <c r="H641"/>
      <c r="I641"/>
      <c r="J641" s="5"/>
      <c r="K641"/>
      <c r="L641"/>
      <c r="M641"/>
      <c r="O641"/>
      <c r="Q641"/>
      <c r="S641"/>
      <c r="T641"/>
      <c r="U641"/>
    </row>
    <row r="642" spans="2:21">
      <c r="B642"/>
      <c r="C642"/>
      <c r="D642"/>
      <c r="E642"/>
      <c r="F642"/>
      <c r="H642"/>
      <c r="I642"/>
      <c r="J642" s="5"/>
      <c r="K642"/>
      <c r="L642"/>
      <c r="M642"/>
      <c r="O642"/>
      <c r="Q642"/>
      <c r="S642"/>
      <c r="T642"/>
      <c r="U642"/>
    </row>
    <row r="643" spans="2:21">
      <c r="B643"/>
      <c r="C643"/>
      <c r="D643"/>
      <c r="E643"/>
      <c r="F643"/>
      <c r="H643"/>
      <c r="I643"/>
      <c r="J643" s="5"/>
      <c r="K643"/>
      <c r="L643"/>
      <c r="M643"/>
      <c r="O643"/>
      <c r="Q643"/>
      <c r="S643"/>
      <c r="T643"/>
      <c r="U643"/>
    </row>
    <row r="644" spans="2:21">
      <c r="B644"/>
      <c r="C644"/>
      <c r="D644"/>
      <c r="E644"/>
      <c r="F644"/>
      <c r="H644"/>
      <c r="I644"/>
      <c r="J644" s="5"/>
      <c r="K644"/>
      <c r="L644"/>
      <c r="M644"/>
      <c r="O644"/>
      <c r="Q644"/>
      <c r="S644"/>
      <c r="T644"/>
      <c r="U644"/>
    </row>
    <row r="645" spans="2:21">
      <c r="B645"/>
      <c r="C645"/>
      <c r="D645"/>
      <c r="E645"/>
      <c r="F645"/>
      <c r="H645"/>
      <c r="I645"/>
      <c r="J645" s="5"/>
      <c r="K645"/>
      <c r="L645"/>
      <c r="M645"/>
      <c r="O645"/>
      <c r="Q645"/>
      <c r="S645"/>
      <c r="T645"/>
      <c r="U645"/>
    </row>
    <row r="646" spans="2:21">
      <c r="B646"/>
      <c r="C646"/>
      <c r="D646"/>
      <c r="E646"/>
      <c r="F646"/>
      <c r="H646"/>
      <c r="I646"/>
      <c r="J646" s="5"/>
      <c r="K646"/>
      <c r="L646"/>
      <c r="M646"/>
      <c r="O646"/>
      <c r="Q646"/>
      <c r="S646"/>
      <c r="T646"/>
      <c r="U646"/>
    </row>
    <row r="647" spans="2:21">
      <c r="B647"/>
      <c r="C647"/>
      <c r="D647"/>
      <c r="E647"/>
      <c r="F647"/>
      <c r="H647"/>
      <c r="I647"/>
      <c r="J647" s="5"/>
      <c r="K647"/>
      <c r="L647"/>
      <c r="M647"/>
      <c r="O647"/>
      <c r="Q647"/>
      <c r="S647"/>
      <c r="T647"/>
      <c r="U647"/>
    </row>
    <row r="648" spans="2:21">
      <c r="B648"/>
      <c r="C648"/>
      <c r="D648"/>
      <c r="E648"/>
      <c r="F648"/>
      <c r="H648"/>
      <c r="I648"/>
      <c r="J648" s="5"/>
      <c r="K648"/>
      <c r="L648"/>
      <c r="M648"/>
      <c r="O648"/>
      <c r="Q648"/>
      <c r="S648"/>
      <c r="T648"/>
      <c r="U648"/>
    </row>
    <row r="649" spans="2:21">
      <c r="B649"/>
      <c r="C649"/>
      <c r="D649"/>
      <c r="E649"/>
      <c r="F649"/>
      <c r="H649"/>
      <c r="I649"/>
      <c r="J649" s="5"/>
      <c r="K649"/>
      <c r="L649"/>
      <c r="M649"/>
      <c r="O649"/>
      <c r="Q649"/>
      <c r="S649"/>
      <c r="T649"/>
      <c r="U649"/>
    </row>
    <row r="650" spans="2:21">
      <c r="B650"/>
      <c r="C650"/>
      <c r="D650"/>
      <c r="E650"/>
      <c r="F650"/>
      <c r="H650"/>
      <c r="I650"/>
      <c r="J650" s="5"/>
      <c r="K650"/>
      <c r="L650"/>
      <c r="M650"/>
      <c r="O650"/>
      <c r="Q650"/>
      <c r="S650"/>
      <c r="T650"/>
      <c r="U650"/>
    </row>
    <row r="651" spans="2:21">
      <c r="B651"/>
      <c r="C651"/>
      <c r="D651"/>
      <c r="E651"/>
      <c r="F651"/>
      <c r="H651"/>
      <c r="I651"/>
      <c r="J651" s="5"/>
      <c r="K651"/>
      <c r="L651"/>
      <c r="M651"/>
      <c r="O651"/>
      <c r="Q651"/>
      <c r="S651"/>
      <c r="T651"/>
      <c r="U651"/>
    </row>
    <row r="652" spans="2:21">
      <c r="B652"/>
      <c r="C652"/>
      <c r="D652"/>
      <c r="E652"/>
      <c r="F652"/>
      <c r="H652"/>
      <c r="I652"/>
      <c r="J652" s="5"/>
      <c r="K652"/>
      <c r="L652"/>
      <c r="M652"/>
      <c r="O652"/>
      <c r="Q652"/>
      <c r="S652"/>
      <c r="T652"/>
      <c r="U652"/>
    </row>
    <row r="653" spans="2:21">
      <c r="B653"/>
      <c r="C653"/>
      <c r="D653"/>
      <c r="E653"/>
      <c r="F653"/>
      <c r="H653"/>
      <c r="I653"/>
      <c r="J653" s="5"/>
      <c r="K653"/>
      <c r="L653"/>
      <c r="M653"/>
      <c r="O653"/>
      <c r="Q653"/>
      <c r="S653"/>
      <c r="T653"/>
      <c r="U653"/>
    </row>
    <row r="654" spans="2:21">
      <c r="B654"/>
      <c r="C654"/>
      <c r="D654"/>
      <c r="E654"/>
      <c r="F654"/>
      <c r="H654"/>
      <c r="I654"/>
      <c r="J654" s="5"/>
      <c r="K654"/>
      <c r="L654"/>
      <c r="M654"/>
      <c r="O654"/>
      <c r="Q654"/>
      <c r="S654"/>
      <c r="T654"/>
      <c r="U654"/>
    </row>
    <row r="655" spans="2:21">
      <c r="B655"/>
      <c r="C655"/>
      <c r="D655"/>
      <c r="E655"/>
      <c r="F655"/>
      <c r="H655"/>
      <c r="I655"/>
      <c r="J655" s="5"/>
      <c r="K655"/>
      <c r="L655"/>
      <c r="M655"/>
      <c r="O655"/>
      <c r="Q655"/>
      <c r="S655"/>
      <c r="T655"/>
      <c r="U655"/>
    </row>
    <row r="656" spans="2:21">
      <c r="B656"/>
      <c r="C656"/>
      <c r="D656"/>
      <c r="E656"/>
      <c r="F656"/>
      <c r="H656"/>
      <c r="I656"/>
      <c r="J656" s="5"/>
      <c r="K656"/>
      <c r="L656"/>
      <c r="M656"/>
      <c r="O656"/>
      <c r="Q656"/>
      <c r="S656"/>
      <c r="T656"/>
      <c r="U656"/>
    </row>
    <row r="657" spans="2:21">
      <c r="B657"/>
      <c r="C657"/>
      <c r="D657"/>
      <c r="E657"/>
      <c r="F657"/>
      <c r="H657"/>
      <c r="I657"/>
      <c r="J657" s="5"/>
      <c r="K657"/>
      <c r="L657"/>
      <c r="M657"/>
      <c r="O657"/>
      <c r="Q657"/>
      <c r="S657"/>
      <c r="T657"/>
      <c r="U657"/>
    </row>
    <row r="658" spans="2:21">
      <c r="B658"/>
      <c r="C658"/>
      <c r="D658"/>
      <c r="E658"/>
      <c r="F658"/>
      <c r="H658"/>
      <c r="I658"/>
      <c r="J658" s="5"/>
      <c r="K658"/>
      <c r="L658"/>
      <c r="M658"/>
      <c r="O658"/>
      <c r="Q658"/>
      <c r="S658"/>
      <c r="T658"/>
      <c r="U658"/>
    </row>
    <row r="659" spans="2:21">
      <c r="B659"/>
      <c r="C659"/>
      <c r="D659"/>
      <c r="E659"/>
      <c r="F659"/>
      <c r="H659"/>
      <c r="I659"/>
      <c r="J659" s="5"/>
      <c r="K659"/>
      <c r="L659"/>
      <c r="M659"/>
      <c r="O659"/>
      <c r="Q659"/>
      <c r="S659"/>
      <c r="T659"/>
      <c r="U659"/>
    </row>
    <row r="660" spans="2:21">
      <c r="B660"/>
      <c r="C660"/>
      <c r="D660"/>
      <c r="E660"/>
      <c r="F660"/>
      <c r="H660"/>
      <c r="I660"/>
      <c r="J660" s="5"/>
      <c r="K660"/>
      <c r="L660"/>
      <c r="M660"/>
      <c r="O660"/>
      <c r="Q660"/>
      <c r="S660"/>
      <c r="T660"/>
      <c r="U660"/>
    </row>
    <row r="661" spans="2:21">
      <c r="B661"/>
      <c r="C661"/>
      <c r="D661"/>
      <c r="E661"/>
      <c r="F661"/>
      <c r="H661"/>
      <c r="I661"/>
      <c r="J661" s="5"/>
      <c r="K661"/>
      <c r="L661"/>
      <c r="M661"/>
      <c r="O661"/>
      <c r="Q661"/>
      <c r="S661"/>
      <c r="T661"/>
      <c r="U661"/>
    </row>
    <row r="662" spans="2:21">
      <c r="B662"/>
      <c r="C662"/>
      <c r="D662"/>
      <c r="E662"/>
      <c r="F662"/>
      <c r="H662"/>
      <c r="I662"/>
      <c r="J662" s="5"/>
      <c r="K662"/>
      <c r="L662"/>
      <c r="M662"/>
      <c r="O662"/>
      <c r="Q662"/>
      <c r="S662"/>
      <c r="T662"/>
      <c r="U662"/>
    </row>
    <row r="663" spans="2:21">
      <c r="B663"/>
      <c r="C663"/>
      <c r="D663"/>
      <c r="E663"/>
      <c r="F663"/>
      <c r="H663"/>
      <c r="I663"/>
      <c r="J663" s="5"/>
      <c r="K663"/>
      <c r="L663"/>
      <c r="M663"/>
      <c r="O663"/>
      <c r="Q663"/>
      <c r="S663"/>
      <c r="T663"/>
      <c r="U663"/>
    </row>
    <row r="664" spans="2:21">
      <c r="B664"/>
      <c r="C664"/>
      <c r="D664"/>
      <c r="E664"/>
      <c r="F664"/>
      <c r="H664"/>
      <c r="I664"/>
      <c r="J664" s="5"/>
      <c r="K664"/>
      <c r="L664"/>
      <c r="M664"/>
      <c r="O664"/>
      <c r="Q664"/>
      <c r="S664"/>
      <c r="T664"/>
      <c r="U664"/>
    </row>
    <row r="665" spans="2:21">
      <c r="B665"/>
      <c r="C665"/>
      <c r="D665"/>
      <c r="E665"/>
      <c r="F665"/>
      <c r="H665"/>
      <c r="I665"/>
      <c r="J665" s="5"/>
      <c r="K665"/>
      <c r="L665"/>
      <c r="M665"/>
      <c r="O665"/>
      <c r="Q665"/>
      <c r="S665"/>
      <c r="T665"/>
      <c r="U665"/>
    </row>
    <row r="666" spans="2:21">
      <c r="B666"/>
      <c r="C666"/>
      <c r="D666"/>
      <c r="E666"/>
      <c r="F666"/>
      <c r="H666"/>
      <c r="I666"/>
      <c r="J666" s="5"/>
      <c r="K666"/>
      <c r="L666"/>
      <c r="M666"/>
      <c r="O666"/>
      <c r="Q666"/>
      <c r="S666"/>
      <c r="T666"/>
      <c r="U666"/>
    </row>
    <row r="667" spans="2:21">
      <c r="B667"/>
      <c r="C667"/>
      <c r="D667"/>
      <c r="E667"/>
      <c r="F667"/>
      <c r="H667"/>
      <c r="I667"/>
      <c r="J667" s="5"/>
      <c r="K667"/>
      <c r="L667"/>
      <c r="M667"/>
      <c r="O667"/>
      <c r="Q667"/>
      <c r="S667"/>
      <c r="T667"/>
      <c r="U667"/>
    </row>
    <row r="668" spans="2:21">
      <c r="B668"/>
      <c r="C668"/>
      <c r="D668"/>
      <c r="E668"/>
      <c r="F668"/>
      <c r="H668"/>
      <c r="I668"/>
      <c r="J668" s="5"/>
      <c r="K668"/>
      <c r="L668"/>
      <c r="M668"/>
      <c r="O668"/>
      <c r="Q668"/>
      <c r="S668"/>
      <c r="T668"/>
      <c r="U668"/>
    </row>
    <row r="669" spans="2:21">
      <c r="B669"/>
      <c r="C669"/>
      <c r="D669"/>
      <c r="E669"/>
      <c r="F669"/>
      <c r="H669"/>
      <c r="I669"/>
      <c r="J669" s="5"/>
      <c r="K669"/>
      <c r="L669"/>
      <c r="M669"/>
      <c r="O669"/>
      <c r="Q669"/>
      <c r="S669"/>
      <c r="T669"/>
      <c r="U669"/>
    </row>
    <row r="670" spans="2:21">
      <c r="B670"/>
      <c r="C670"/>
      <c r="D670"/>
      <c r="E670"/>
      <c r="F670"/>
      <c r="H670"/>
      <c r="I670"/>
      <c r="J670" s="5"/>
      <c r="K670"/>
      <c r="L670"/>
      <c r="M670"/>
      <c r="O670"/>
      <c r="Q670"/>
      <c r="S670"/>
      <c r="T670"/>
      <c r="U670"/>
    </row>
    <row r="671" spans="2:21">
      <c r="B671"/>
      <c r="C671"/>
      <c r="D671"/>
      <c r="E671"/>
      <c r="F671"/>
      <c r="H671"/>
      <c r="I671"/>
      <c r="J671" s="5"/>
      <c r="K671"/>
      <c r="L671"/>
      <c r="M671"/>
      <c r="O671"/>
      <c r="Q671"/>
      <c r="S671"/>
      <c r="T671"/>
      <c r="U671"/>
    </row>
    <row r="672" spans="2:21">
      <c r="B672"/>
      <c r="C672"/>
      <c r="D672"/>
      <c r="E672"/>
      <c r="F672"/>
      <c r="H672"/>
      <c r="I672"/>
      <c r="J672" s="5"/>
      <c r="K672"/>
      <c r="L672"/>
      <c r="M672"/>
      <c r="O672"/>
      <c r="Q672"/>
      <c r="S672"/>
      <c r="T672"/>
      <c r="U672"/>
    </row>
    <row r="673" spans="2:21">
      <c r="B673"/>
      <c r="C673"/>
      <c r="D673"/>
      <c r="E673"/>
      <c r="F673"/>
      <c r="H673"/>
      <c r="I673"/>
      <c r="J673" s="5"/>
      <c r="K673"/>
      <c r="L673"/>
      <c r="M673"/>
      <c r="O673"/>
      <c r="Q673"/>
      <c r="S673"/>
      <c r="T673"/>
      <c r="U673"/>
    </row>
    <row r="674" spans="2:21">
      <c r="B674"/>
      <c r="C674"/>
      <c r="D674"/>
      <c r="E674"/>
      <c r="F674"/>
      <c r="H674"/>
      <c r="I674"/>
      <c r="J674" s="5"/>
      <c r="K674"/>
      <c r="L674"/>
      <c r="M674"/>
      <c r="O674"/>
      <c r="Q674"/>
      <c r="S674"/>
      <c r="T674"/>
      <c r="U674"/>
    </row>
    <row r="675" spans="2:21">
      <c r="B675"/>
      <c r="C675"/>
      <c r="D675"/>
      <c r="E675"/>
      <c r="F675"/>
      <c r="H675"/>
      <c r="I675"/>
      <c r="J675" s="5"/>
      <c r="K675"/>
      <c r="L675"/>
      <c r="M675"/>
      <c r="O675"/>
      <c r="Q675"/>
      <c r="S675"/>
      <c r="T675"/>
      <c r="U675"/>
    </row>
    <row r="676" spans="2:21">
      <c r="B676"/>
      <c r="C676"/>
      <c r="D676"/>
      <c r="E676"/>
      <c r="F676"/>
      <c r="H676"/>
      <c r="I676"/>
      <c r="J676" s="5"/>
      <c r="K676"/>
      <c r="L676"/>
      <c r="M676"/>
      <c r="O676"/>
      <c r="Q676"/>
      <c r="S676"/>
      <c r="T676"/>
      <c r="U676"/>
    </row>
    <row r="677" spans="2:21">
      <c r="B677"/>
      <c r="C677"/>
      <c r="D677"/>
      <c r="E677"/>
      <c r="F677"/>
      <c r="H677"/>
      <c r="I677"/>
      <c r="J677" s="5"/>
      <c r="K677"/>
      <c r="L677"/>
      <c r="M677"/>
      <c r="O677"/>
      <c r="Q677"/>
      <c r="S677"/>
      <c r="T677"/>
      <c r="U677"/>
    </row>
    <row r="678" spans="2:21">
      <c r="B678"/>
      <c r="C678"/>
      <c r="D678"/>
      <c r="E678"/>
      <c r="F678"/>
      <c r="H678"/>
      <c r="I678"/>
      <c r="J678" s="5"/>
      <c r="K678"/>
      <c r="L678"/>
      <c r="M678"/>
      <c r="O678"/>
      <c r="Q678"/>
      <c r="S678"/>
      <c r="T678"/>
      <c r="U678"/>
    </row>
    <row r="679" spans="2:21">
      <c r="B679"/>
      <c r="C679"/>
      <c r="D679"/>
      <c r="E679"/>
      <c r="F679"/>
      <c r="H679"/>
      <c r="I679"/>
      <c r="J679" s="5"/>
      <c r="K679"/>
      <c r="L679"/>
      <c r="M679"/>
      <c r="O679"/>
      <c r="Q679"/>
      <c r="S679"/>
      <c r="T679"/>
      <c r="U679"/>
    </row>
    <row r="680" spans="2:21">
      <c r="B680"/>
      <c r="C680"/>
      <c r="D680"/>
      <c r="E680"/>
      <c r="F680"/>
      <c r="H680"/>
      <c r="I680"/>
      <c r="J680" s="5"/>
      <c r="K680"/>
      <c r="L680"/>
      <c r="M680"/>
      <c r="O680"/>
      <c r="Q680"/>
      <c r="S680"/>
      <c r="T680"/>
      <c r="U680"/>
    </row>
    <row r="681" spans="2:21">
      <c r="B681"/>
      <c r="C681"/>
      <c r="D681"/>
      <c r="E681"/>
      <c r="F681"/>
      <c r="H681"/>
      <c r="I681"/>
      <c r="J681" s="5"/>
      <c r="K681"/>
      <c r="L681"/>
      <c r="M681"/>
      <c r="O681"/>
      <c r="Q681"/>
      <c r="S681"/>
      <c r="T681"/>
      <c r="U681"/>
    </row>
    <row r="682" spans="2:21">
      <c r="B682"/>
      <c r="C682"/>
      <c r="D682"/>
      <c r="E682"/>
      <c r="F682"/>
      <c r="H682"/>
      <c r="I682"/>
      <c r="J682" s="5"/>
      <c r="K682"/>
      <c r="L682"/>
      <c r="M682"/>
      <c r="O682"/>
      <c r="Q682"/>
      <c r="S682"/>
      <c r="T682"/>
      <c r="U682"/>
    </row>
    <row r="683" spans="2:21">
      <c r="B683"/>
      <c r="C683"/>
      <c r="D683"/>
      <c r="E683"/>
      <c r="F683"/>
      <c r="H683"/>
      <c r="I683"/>
      <c r="J683" s="5"/>
      <c r="K683"/>
      <c r="L683"/>
      <c r="M683"/>
      <c r="O683"/>
      <c r="Q683"/>
      <c r="S683"/>
      <c r="T683"/>
      <c r="U683"/>
    </row>
    <row r="684" spans="2:21">
      <c r="B684"/>
      <c r="C684"/>
      <c r="D684"/>
      <c r="E684"/>
      <c r="F684"/>
      <c r="H684"/>
      <c r="I684"/>
      <c r="J684" s="5"/>
      <c r="K684"/>
      <c r="L684"/>
      <c r="M684"/>
      <c r="O684"/>
      <c r="Q684"/>
      <c r="S684"/>
      <c r="T684"/>
      <c r="U684"/>
    </row>
    <row r="685" spans="2:21">
      <c r="B685"/>
      <c r="C685"/>
      <c r="D685"/>
      <c r="E685"/>
      <c r="F685"/>
      <c r="H685"/>
      <c r="I685"/>
      <c r="J685" s="5"/>
      <c r="K685"/>
      <c r="L685"/>
      <c r="M685"/>
      <c r="O685"/>
      <c r="Q685"/>
      <c r="S685"/>
      <c r="T685"/>
      <c r="U685"/>
    </row>
    <row r="686" spans="2:21">
      <c r="B686"/>
      <c r="C686"/>
      <c r="D686"/>
      <c r="E686"/>
      <c r="F686"/>
      <c r="H686"/>
      <c r="I686"/>
      <c r="J686" s="5"/>
      <c r="K686"/>
      <c r="L686"/>
      <c r="M686"/>
      <c r="O686"/>
      <c r="Q686"/>
      <c r="S686"/>
      <c r="T686"/>
      <c r="U686"/>
    </row>
    <row r="687" spans="2:21">
      <c r="B687"/>
      <c r="C687"/>
      <c r="D687"/>
      <c r="E687"/>
      <c r="F687"/>
      <c r="H687"/>
      <c r="I687"/>
      <c r="J687" s="5"/>
      <c r="K687"/>
      <c r="L687"/>
      <c r="M687"/>
      <c r="O687"/>
      <c r="Q687"/>
      <c r="S687"/>
      <c r="T687"/>
      <c r="U687"/>
    </row>
    <row r="688" spans="2:21">
      <c r="B688"/>
      <c r="C688"/>
      <c r="D688"/>
      <c r="E688"/>
      <c r="F688"/>
      <c r="H688"/>
      <c r="I688"/>
      <c r="J688" s="5"/>
      <c r="K688"/>
      <c r="L688"/>
      <c r="M688"/>
      <c r="O688"/>
      <c r="Q688"/>
      <c r="S688"/>
      <c r="T688"/>
      <c r="U688"/>
    </row>
    <row r="689" spans="2:21">
      <c r="B689"/>
      <c r="C689"/>
      <c r="D689"/>
      <c r="E689"/>
      <c r="F689"/>
      <c r="H689"/>
      <c r="I689"/>
      <c r="J689" s="5"/>
      <c r="K689"/>
      <c r="L689"/>
      <c r="M689"/>
      <c r="O689"/>
      <c r="Q689"/>
      <c r="S689"/>
      <c r="T689"/>
      <c r="U689"/>
    </row>
    <row r="690" spans="2:21">
      <c r="B690"/>
      <c r="C690"/>
      <c r="D690"/>
      <c r="E690"/>
      <c r="F690"/>
      <c r="H690"/>
      <c r="I690"/>
      <c r="J690" s="5"/>
      <c r="K690"/>
      <c r="L690"/>
      <c r="M690"/>
      <c r="O690"/>
      <c r="Q690"/>
      <c r="S690"/>
      <c r="T690"/>
      <c r="U690"/>
    </row>
    <row r="691" spans="2:21">
      <c r="B691"/>
      <c r="C691"/>
      <c r="D691"/>
      <c r="E691"/>
      <c r="F691"/>
      <c r="H691"/>
      <c r="I691"/>
      <c r="J691" s="5"/>
      <c r="K691"/>
      <c r="L691"/>
      <c r="M691"/>
      <c r="O691"/>
      <c r="Q691"/>
      <c r="S691"/>
      <c r="T691"/>
      <c r="U691"/>
    </row>
    <row r="692" spans="2:21">
      <c r="B692"/>
      <c r="C692"/>
      <c r="D692"/>
      <c r="E692"/>
      <c r="F692"/>
      <c r="H692"/>
      <c r="I692"/>
      <c r="J692" s="5"/>
      <c r="K692"/>
      <c r="L692"/>
      <c r="M692"/>
      <c r="O692"/>
      <c r="Q692"/>
      <c r="S692"/>
      <c r="T692"/>
      <c r="U692"/>
    </row>
    <row r="693" spans="2:21">
      <c r="B693"/>
      <c r="C693"/>
      <c r="D693"/>
      <c r="E693"/>
      <c r="F693"/>
      <c r="H693"/>
      <c r="I693"/>
      <c r="J693" s="5"/>
      <c r="K693"/>
      <c r="L693"/>
      <c r="M693"/>
      <c r="O693"/>
      <c r="Q693"/>
      <c r="S693"/>
      <c r="T693"/>
      <c r="U693"/>
    </row>
    <row r="694" spans="2:21">
      <c r="B694"/>
      <c r="C694"/>
      <c r="D694"/>
      <c r="E694"/>
      <c r="F694"/>
      <c r="H694"/>
      <c r="I694"/>
      <c r="J694" s="5"/>
      <c r="K694"/>
      <c r="L694"/>
      <c r="M694"/>
      <c r="O694"/>
      <c r="Q694"/>
      <c r="S694"/>
      <c r="T694"/>
      <c r="U694"/>
    </row>
    <row r="695" spans="2:21">
      <c r="B695"/>
      <c r="C695"/>
      <c r="D695"/>
      <c r="E695"/>
      <c r="F695"/>
      <c r="H695"/>
      <c r="I695"/>
      <c r="J695" s="5"/>
      <c r="K695"/>
      <c r="L695"/>
      <c r="M695"/>
      <c r="O695"/>
      <c r="Q695"/>
      <c r="S695"/>
      <c r="T695"/>
      <c r="U695"/>
    </row>
    <row r="696" spans="2:21">
      <c r="B696"/>
      <c r="C696"/>
      <c r="D696"/>
      <c r="E696"/>
      <c r="F696"/>
      <c r="H696"/>
      <c r="I696"/>
      <c r="J696" s="5"/>
      <c r="K696"/>
      <c r="L696"/>
      <c r="M696"/>
      <c r="O696"/>
      <c r="Q696"/>
      <c r="S696"/>
      <c r="T696"/>
      <c r="U696"/>
    </row>
    <row r="697" spans="2:21">
      <c r="B697"/>
      <c r="C697"/>
      <c r="D697"/>
      <c r="E697"/>
      <c r="F697"/>
      <c r="H697"/>
      <c r="I697"/>
      <c r="J697" s="5"/>
      <c r="K697"/>
      <c r="L697"/>
      <c r="M697"/>
      <c r="O697"/>
      <c r="Q697"/>
      <c r="S697"/>
      <c r="T697"/>
      <c r="U697"/>
    </row>
    <row r="698" spans="2:21">
      <c r="B698"/>
      <c r="C698"/>
      <c r="D698"/>
      <c r="E698"/>
      <c r="F698"/>
      <c r="H698"/>
      <c r="I698"/>
      <c r="J698" s="5"/>
      <c r="K698"/>
      <c r="L698"/>
      <c r="M698"/>
      <c r="O698"/>
      <c r="Q698"/>
      <c r="S698"/>
      <c r="T698"/>
      <c r="U698"/>
    </row>
    <row r="699" spans="2:21">
      <c r="B699"/>
      <c r="C699"/>
      <c r="D699"/>
      <c r="E699"/>
      <c r="F699"/>
      <c r="H699"/>
      <c r="I699"/>
      <c r="J699" s="5"/>
      <c r="K699"/>
      <c r="L699"/>
      <c r="M699"/>
      <c r="O699"/>
      <c r="Q699"/>
      <c r="S699"/>
      <c r="T699"/>
      <c r="U699"/>
    </row>
    <row r="700" spans="2:21">
      <c r="B700"/>
      <c r="C700"/>
      <c r="D700"/>
      <c r="E700"/>
      <c r="F700"/>
      <c r="H700"/>
      <c r="I700"/>
      <c r="J700" s="5"/>
      <c r="K700"/>
      <c r="L700"/>
      <c r="M700"/>
      <c r="O700"/>
      <c r="Q700"/>
      <c r="S700"/>
      <c r="T700"/>
      <c r="U700"/>
    </row>
    <row r="701" spans="2:21">
      <c r="B701"/>
      <c r="C701"/>
      <c r="D701"/>
      <c r="E701"/>
      <c r="F701"/>
      <c r="H701"/>
      <c r="I701"/>
      <c r="J701" s="5"/>
      <c r="K701"/>
      <c r="L701"/>
      <c r="M701"/>
      <c r="O701"/>
      <c r="Q701"/>
      <c r="S701"/>
      <c r="T701"/>
      <c r="U701"/>
    </row>
    <row r="702" spans="2:21">
      <c r="B702"/>
      <c r="C702"/>
      <c r="D702"/>
      <c r="E702"/>
      <c r="F702"/>
      <c r="H702"/>
      <c r="I702"/>
      <c r="J702" s="5"/>
      <c r="K702"/>
      <c r="L702"/>
      <c r="M702"/>
      <c r="O702"/>
      <c r="Q702"/>
      <c r="S702"/>
      <c r="T702"/>
      <c r="U702"/>
    </row>
    <row r="703" spans="2:21">
      <c r="B703"/>
      <c r="C703"/>
      <c r="D703"/>
      <c r="E703"/>
      <c r="F703"/>
      <c r="H703"/>
      <c r="I703"/>
      <c r="J703" s="5"/>
      <c r="K703"/>
      <c r="L703"/>
      <c r="M703"/>
      <c r="O703"/>
      <c r="Q703"/>
      <c r="S703"/>
      <c r="T703"/>
      <c r="U703"/>
    </row>
    <row r="704" spans="2:21">
      <c r="B704"/>
      <c r="C704"/>
      <c r="D704"/>
      <c r="E704"/>
      <c r="F704"/>
      <c r="H704"/>
      <c r="I704"/>
      <c r="J704" s="5"/>
      <c r="K704"/>
      <c r="L704"/>
      <c r="M704"/>
      <c r="O704"/>
      <c r="Q704"/>
      <c r="S704"/>
      <c r="T704"/>
      <c r="U704"/>
    </row>
    <row r="705" spans="2:21">
      <c r="B705"/>
      <c r="C705"/>
      <c r="D705"/>
      <c r="E705"/>
      <c r="F705"/>
      <c r="H705"/>
      <c r="I705"/>
      <c r="J705" s="5"/>
      <c r="K705"/>
      <c r="L705"/>
      <c r="M705"/>
      <c r="O705"/>
      <c r="Q705"/>
      <c r="S705"/>
      <c r="T705"/>
      <c r="U705"/>
    </row>
    <row r="706" spans="2:21">
      <c r="B706"/>
      <c r="C706"/>
      <c r="D706"/>
      <c r="E706"/>
      <c r="F706"/>
      <c r="H706"/>
      <c r="I706"/>
      <c r="J706" s="5"/>
      <c r="K706"/>
      <c r="L706"/>
      <c r="M706"/>
      <c r="O706"/>
      <c r="Q706"/>
      <c r="S706"/>
      <c r="T706"/>
      <c r="U706"/>
    </row>
    <row r="707" spans="2:21">
      <c r="B707"/>
      <c r="C707"/>
      <c r="D707"/>
      <c r="E707"/>
      <c r="F707"/>
      <c r="H707"/>
      <c r="I707"/>
      <c r="J707" s="5"/>
      <c r="K707"/>
      <c r="L707"/>
      <c r="M707"/>
      <c r="O707"/>
      <c r="Q707"/>
      <c r="S707"/>
      <c r="T707"/>
      <c r="U707"/>
    </row>
    <row r="708" spans="2:21">
      <c r="B708"/>
      <c r="C708"/>
      <c r="D708"/>
      <c r="E708"/>
      <c r="F708"/>
      <c r="H708"/>
      <c r="I708"/>
      <c r="J708" s="5"/>
      <c r="K708"/>
      <c r="L708"/>
      <c r="M708"/>
      <c r="O708"/>
      <c r="Q708"/>
      <c r="S708"/>
      <c r="T708"/>
      <c r="U708"/>
    </row>
    <row r="709" spans="2:21">
      <c r="B709"/>
      <c r="C709"/>
      <c r="D709"/>
      <c r="E709"/>
      <c r="F709"/>
      <c r="H709"/>
      <c r="I709"/>
      <c r="J709" s="5"/>
      <c r="K709"/>
      <c r="L709"/>
      <c r="M709"/>
      <c r="O709"/>
      <c r="Q709"/>
      <c r="S709"/>
      <c r="T709"/>
      <c r="U709"/>
    </row>
    <row r="710" spans="2:21">
      <c r="B710"/>
      <c r="C710"/>
      <c r="D710"/>
      <c r="E710"/>
      <c r="F710"/>
      <c r="H710"/>
      <c r="I710"/>
      <c r="J710" s="5"/>
      <c r="K710"/>
      <c r="L710"/>
      <c r="M710"/>
      <c r="O710"/>
      <c r="Q710"/>
      <c r="S710"/>
      <c r="T710"/>
      <c r="U710"/>
    </row>
    <row r="711" spans="2:21">
      <c r="B711"/>
      <c r="C711"/>
      <c r="D711"/>
      <c r="E711"/>
      <c r="F711"/>
      <c r="H711"/>
      <c r="I711"/>
      <c r="J711" s="5"/>
      <c r="K711"/>
      <c r="L711"/>
      <c r="M711"/>
      <c r="O711"/>
      <c r="Q711"/>
      <c r="S711"/>
      <c r="T711"/>
      <c r="U711"/>
    </row>
    <row r="712" spans="2:21">
      <c r="B712"/>
      <c r="C712"/>
      <c r="D712"/>
      <c r="E712"/>
      <c r="F712"/>
      <c r="H712"/>
      <c r="I712"/>
      <c r="J712" s="5"/>
      <c r="K712"/>
      <c r="L712"/>
      <c r="M712"/>
      <c r="O712"/>
      <c r="Q712"/>
      <c r="S712"/>
      <c r="T712"/>
      <c r="U712"/>
    </row>
    <row r="713" spans="2:21">
      <c r="B713"/>
      <c r="C713"/>
      <c r="D713"/>
      <c r="E713"/>
      <c r="F713"/>
      <c r="H713"/>
      <c r="I713"/>
      <c r="J713" s="5"/>
      <c r="K713"/>
      <c r="L713"/>
      <c r="M713"/>
      <c r="O713"/>
      <c r="Q713"/>
      <c r="S713"/>
      <c r="T713"/>
      <c r="U713"/>
    </row>
    <row r="714" spans="2:21">
      <c r="B714"/>
      <c r="C714"/>
      <c r="D714"/>
      <c r="E714"/>
      <c r="F714"/>
      <c r="H714"/>
      <c r="I714"/>
      <c r="J714" s="5"/>
      <c r="K714"/>
      <c r="L714"/>
      <c r="M714"/>
      <c r="O714"/>
      <c r="Q714"/>
      <c r="S714"/>
      <c r="T714"/>
      <c r="U714"/>
    </row>
    <row r="715" spans="2:21">
      <c r="B715"/>
      <c r="C715"/>
      <c r="D715"/>
      <c r="E715"/>
      <c r="F715"/>
      <c r="H715"/>
      <c r="I715"/>
      <c r="J715" s="5"/>
      <c r="K715"/>
      <c r="L715"/>
      <c r="M715"/>
      <c r="O715"/>
      <c r="Q715"/>
      <c r="S715"/>
      <c r="T715"/>
      <c r="U715"/>
    </row>
    <row r="716" spans="2:21">
      <c r="B716"/>
      <c r="C716"/>
      <c r="D716"/>
      <c r="E716"/>
      <c r="F716"/>
      <c r="H716"/>
      <c r="I716"/>
      <c r="J716" s="5"/>
      <c r="K716"/>
      <c r="L716"/>
      <c r="M716"/>
      <c r="O716"/>
      <c r="Q716"/>
      <c r="S716"/>
      <c r="T716"/>
      <c r="U716"/>
    </row>
    <row r="717" spans="2:21">
      <c r="B717"/>
      <c r="C717"/>
      <c r="D717"/>
      <c r="E717"/>
      <c r="F717"/>
      <c r="H717"/>
      <c r="I717"/>
      <c r="J717" s="5"/>
      <c r="K717"/>
      <c r="L717"/>
      <c r="M717"/>
      <c r="O717"/>
      <c r="Q717"/>
      <c r="S717"/>
      <c r="T717"/>
      <c r="U717"/>
    </row>
    <row r="718" spans="2:21">
      <c r="B718"/>
      <c r="C718"/>
      <c r="D718"/>
      <c r="E718"/>
      <c r="F718"/>
      <c r="H718"/>
      <c r="I718"/>
      <c r="J718" s="5"/>
      <c r="K718"/>
      <c r="L718"/>
      <c r="M718"/>
      <c r="O718"/>
      <c r="Q718"/>
      <c r="S718"/>
      <c r="T718"/>
      <c r="U718"/>
    </row>
    <row r="719" spans="2:21">
      <c r="B719"/>
      <c r="C719"/>
      <c r="D719"/>
      <c r="E719"/>
      <c r="F719"/>
      <c r="H719"/>
      <c r="I719"/>
      <c r="J719" s="5"/>
      <c r="K719"/>
      <c r="L719"/>
      <c r="M719"/>
      <c r="O719"/>
      <c r="Q719"/>
      <c r="S719"/>
      <c r="T719"/>
      <c r="U719"/>
    </row>
    <row r="720" spans="2:21">
      <c r="B720"/>
      <c r="C720"/>
      <c r="D720"/>
      <c r="E720"/>
      <c r="F720"/>
      <c r="H720"/>
      <c r="I720"/>
      <c r="J720" s="5"/>
      <c r="K720"/>
      <c r="L720"/>
      <c r="M720"/>
      <c r="O720"/>
      <c r="Q720"/>
      <c r="S720"/>
      <c r="T720"/>
      <c r="U720"/>
    </row>
    <row r="721" spans="2:21">
      <c r="B721"/>
      <c r="C721"/>
      <c r="D721"/>
      <c r="E721"/>
      <c r="F721"/>
      <c r="H721"/>
      <c r="I721"/>
      <c r="J721" s="5"/>
      <c r="K721"/>
      <c r="L721"/>
      <c r="M721"/>
      <c r="O721"/>
      <c r="Q721"/>
      <c r="S721"/>
      <c r="T721"/>
      <c r="U721"/>
    </row>
    <row r="722" spans="2:21">
      <c r="B722"/>
      <c r="C722"/>
      <c r="D722"/>
      <c r="E722"/>
      <c r="F722"/>
      <c r="H722"/>
      <c r="I722"/>
      <c r="J722" s="5"/>
      <c r="K722"/>
      <c r="L722"/>
      <c r="M722"/>
      <c r="O722"/>
      <c r="Q722"/>
      <c r="S722"/>
      <c r="T722"/>
      <c r="U722"/>
    </row>
    <row r="723" spans="2:21">
      <c r="B723"/>
      <c r="C723"/>
      <c r="D723"/>
      <c r="E723"/>
      <c r="F723"/>
      <c r="H723"/>
      <c r="I723"/>
      <c r="J723" s="5"/>
      <c r="K723"/>
      <c r="L723"/>
      <c r="M723"/>
      <c r="O723"/>
      <c r="Q723"/>
      <c r="S723"/>
      <c r="T723"/>
      <c r="U723"/>
    </row>
    <row r="724" spans="2:21">
      <c r="B724"/>
      <c r="C724"/>
      <c r="D724"/>
      <c r="E724"/>
      <c r="F724"/>
      <c r="H724"/>
      <c r="I724"/>
      <c r="J724" s="5"/>
      <c r="K724"/>
      <c r="L724"/>
      <c r="M724"/>
      <c r="O724"/>
      <c r="Q724"/>
      <c r="S724"/>
      <c r="T724"/>
      <c r="U724"/>
    </row>
    <row r="725" spans="2:21">
      <c r="B725"/>
      <c r="C725"/>
      <c r="D725"/>
      <c r="E725"/>
      <c r="F725"/>
      <c r="H725"/>
      <c r="I725"/>
      <c r="J725" s="5"/>
      <c r="K725"/>
      <c r="L725"/>
      <c r="M725"/>
      <c r="O725"/>
      <c r="Q725"/>
      <c r="S725"/>
      <c r="T725"/>
      <c r="U725"/>
    </row>
    <row r="726" spans="2:21">
      <c r="B726"/>
      <c r="C726"/>
      <c r="D726"/>
      <c r="E726"/>
      <c r="F726"/>
      <c r="H726"/>
      <c r="I726"/>
      <c r="J726" s="5"/>
      <c r="K726"/>
      <c r="L726"/>
      <c r="M726"/>
      <c r="O726"/>
      <c r="Q726"/>
      <c r="S726"/>
      <c r="T726"/>
      <c r="U726"/>
    </row>
    <row r="727" spans="2:21">
      <c r="B727"/>
      <c r="C727"/>
      <c r="D727"/>
      <c r="E727"/>
      <c r="F727"/>
      <c r="H727"/>
      <c r="I727"/>
      <c r="J727" s="5"/>
      <c r="K727"/>
      <c r="L727"/>
      <c r="M727"/>
      <c r="O727"/>
      <c r="Q727"/>
      <c r="S727"/>
      <c r="T727"/>
      <c r="U727"/>
    </row>
    <row r="728" spans="2:21">
      <c r="B728"/>
      <c r="C728"/>
      <c r="D728"/>
      <c r="E728"/>
      <c r="F728"/>
      <c r="H728"/>
      <c r="I728"/>
      <c r="J728" s="5"/>
      <c r="K728"/>
      <c r="L728"/>
      <c r="M728"/>
      <c r="O728"/>
      <c r="Q728"/>
      <c r="S728"/>
      <c r="T728"/>
      <c r="U728"/>
    </row>
    <row r="729" spans="2:21">
      <c r="B729"/>
      <c r="C729"/>
      <c r="D729"/>
      <c r="E729"/>
      <c r="F729"/>
      <c r="H729"/>
      <c r="I729"/>
      <c r="J729" s="5"/>
      <c r="K729"/>
      <c r="L729"/>
      <c r="M729"/>
      <c r="O729"/>
      <c r="Q729"/>
      <c r="S729"/>
      <c r="T729"/>
      <c r="U729"/>
    </row>
    <row r="730" spans="2:21">
      <c r="B730"/>
      <c r="C730"/>
      <c r="D730"/>
      <c r="E730"/>
      <c r="F730"/>
      <c r="H730"/>
      <c r="I730"/>
      <c r="J730" s="5"/>
      <c r="K730"/>
      <c r="L730"/>
      <c r="M730"/>
      <c r="O730"/>
      <c r="Q730"/>
      <c r="S730"/>
      <c r="T730"/>
      <c r="U730"/>
    </row>
    <row r="731" spans="2:21">
      <c r="B731"/>
      <c r="C731"/>
      <c r="D731"/>
      <c r="E731"/>
      <c r="F731"/>
      <c r="H731"/>
      <c r="I731"/>
      <c r="J731" s="5"/>
      <c r="K731"/>
      <c r="L731"/>
      <c r="M731"/>
      <c r="O731"/>
      <c r="Q731"/>
      <c r="S731"/>
      <c r="T731"/>
      <c r="U731"/>
    </row>
    <row r="732" spans="2:21">
      <c r="B732"/>
      <c r="C732"/>
      <c r="D732"/>
      <c r="E732"/>
      <c r="F732"/>
      <c r="H732"/>
      <c r="I732"/>
      <c r="J732" s="5"/>
      <c r="K732"/>
      <c r="L732"/>
      <c r="M732"/>
      <c r="O732"/>
      <c r="Q732"/>
      <c r="S732"/>
      <c r="T732"/>
      <c r="U732"/>
    </row>
    <row r="733" spans="2:21">
      <c r="B733"/>
      <c r="C733"/>
      <c r="D733"/>
      <c r="E733"/>
      <c r="F733"/>
      <c r="H733"/>
      <c r="I733"/>
      <c r="J733" s="5"/>
      <c r="K733"/>
      <c r="L733"/>
      <c r="M733"/>
      <c r="O733"/>
      <c r="Q733"/>
      <c r="S733"/>
      <c r="T733"/>
      <c r="U733"/>
    </row>
    <row r="734" spans="2:21">
      <c r="B734"/>
      <c r="C734"/>
      <c r="D734"/>
      <c r="E734"/>
      <c r="F734"/>
      <c r="H734"/>
      <c r="I734"/>
      <c r="J734" s="5"/>
      <c r="K734"/>
      <c r="L734"/>
      <c r="M734"/>
      <c r="O734"/>
      <c r="Q734"/>
      <c r="S734"/>
      <c r="T734"/>
      <c r="U734"/>
    </row>
    <row r="735" spans="2:21">
      <c r="B735"/>
      <c r="C735"/>
      <c r="D735"/>
      <c r="E735"/>
      <c r="F735"/>
      <c r="H735"/>
      <c r="I735"/>
      <c r="J735" s="5"/>
      <c r="K735"/>
      <c r="L735"/>
      <c r="M735"/>
      <c r="O735"/>
      <c r="Q735"/>
      <c r="S735"/>
      <c r="T735"/>
      <c r="U735"/>
    </row>
    <row r="736" spans="2:21">
      <c r="B736"/>
      <c r="C736"/>
      <c r="D736"/>
      <c r="E736"/>
      <c r="F736"/>
      <c r="H736"/>
      <c r="I736"/>
      <c r="J736" s="5"/>
      <c r="K736"/>
      <c r="L736"/>
      <c r="M736"/>
      <c r="O736"/>
      <c r="Q736"/>
      <c r="S736"/>
      <c r="T736"/>
      <c r="U736"/>
    </row>
    <row r="737" spans="2:21">
      <c r="B737"/>
      <c r="C737"/>
      <c r="D737"/>
      <c r="E737"/>
      <c r="F737"/>
      <c r="H737"/>
      <c r="I737"/>
      <c r="J737" s="5"/>
      <c r="K737"/>
      <c r="L737"/>
      <c r="M737"/>
      <c r="O737"/>
      <c r="Q737"/>
      <c r="S737"/>
      <c r="T737"/>
      <c r="U737"/>
    </row>
    <row r="738" spans="2:21">
      <c r="B738"/>
      <c r="C738"/>
      <c r="D738"/>
      <c r="E738"/>
      <c r="F738"/>
      <c r="H738"/>
      <c r="I738"/>
      <c r="J738" s="5"/>
      <c r="K738"/>
      <c r="L738"/>
      <c r="M738"/>
      <c r="O738"/>
      <c r="Q738"/>
      <c r="S738"/>
      <c r="T738"/>
      <c r="U738"/>
    </row>
    <row r="739" spans="2:21">
      <c r="B739"/>
      <c r="C739"/>
      <c r="D739"/>
      <c r="E739"/>
      <c r="F739"/>
      <c r="H739"/>
      <c r="I739"/>
      <c r="J739" s="5"/>
      <c r="K739"/>
      <c r="L739"/>
      <c r="M739"/>
      <c r="O739"/>
      <c r="Q739"/>
      <c r="S739"/>
      <c r="T739"/>
      <c r="U739"/>
    </row>
    <row r="740" spans="2:21">
      <c r="B740"/>
      <c r="C740"/>
      <c r="D740"/>
      <c r="E740"/>
      <c r="F740"/>
      <c r="H740"/>
      <c r="I740"/>
      <c r="J740" s="5"/>
      <c r="K740"/>
      <c r="L740"/>
      <c r="M740"/>
      <c r="O740"/>
      <c r="Q740"/>
      <c r="S740"/>
      <c r="T740"/>
      <c r="U740"/>
    </row>
    <row r="741" spans="2:21">
      <c r="B741"/>
      <c r="C741"/>
      <c r="D741"/>
      <c r="E741"/>
      <c r="F741"/>
      <c r="H741"/>
      <c r="I741"/>
      <c r="J741" s="5"/>
      <c r="K741"/>
      <c r="L741"/>
      <c r="M741"/>
      <c r="O741"/>
      <c r="Q741"/>
      <c r="S741"/>
      <c r="T741"/>
      <c r="U741"/>
    </row>
    <row r="742" spans="2:21">
      <c r="B742"/>
      <c r="C742"/>
      <c r="D742"/>
      <c r="E742"/>
      <c r="F742"/>
      <c r="H742"/>
      <c r="I742"/>
      <c r="J742" s="5"/>
      <c r="K742"/>
      <c r="L742"/>
      <c r="M742"/>
      <c r="O742"/>
      <c r="Q742"/>
      <c r="S742"/>
      <c r="T742"/>
      <c r="U742"/>
    </row>
    <row r="743" spans="2:21">
      <c r="B743"/>
      <c r="C743"/>
      <c r="D743"/>
      <c r="E743"/>
      <c r="F743"/>
      <c r="H743"/>
      <c r="I743"/>
      <c r="J743" s="5"/>
      <c r="K743"/>
      <c r="L743"/>
      <c r="M743"/>
      <c r="O743"/>
      <c r="Q743"/>
      <c r="S743"/>
      <c r="T743"/>
      <c r="U743"/>
    </row>
    <row r="744" spans="2:21">
      <c r="B744"/>
      <c r="C744"/>
      <c r="D744"/>
      <c r="E744"/>
      <c r="F744"/>
      <c r="H744"/>
      <c r="I744"/>
      <c r="J744" s="5"/>
      <c r="K744"/>
      <c r="L744"/>
      <c r="M744"/>
      <c r="O744"/>
      <c r="Q744"/>
      <c r="S744"/>
      <c r="T744"/>
      <c r="U744"/>
    </row>
    <row r="745" spans="2:21">
      <c r="B745"/>
      <c r="C745"/>
      <c r="D745"/>
      <c r="E745"/>
      <c r="F745"/>
      <c r="H745"/>
      <c r="I745"/>
      <c r="J745" s="5"/>
      <c r="K745"/>
      <c r="L745"/>
      <c r="M745"/>
      <c r="O745"/>
      <c r="Q745"/>
      <c r="S745"/>
      <c r="T745"/>
      <c r="U745"/>
    </row>
    <row r="746" spans="2:21">
      <c r="B746"/>
      <c r="C746"/>
      <c r="D746"/>
      <c r="E746"/>
      <c r="F746"/>
      <c r="H746"/>
      <c r="I746"/>
      <c r="J746" s="5"/>
      <c r="K746"/>
      <c r="L746"/>
      <c r="M746"/>
      <c r="O746"/>
      <c r="Q746"/>
      <c r="S746"/>
      <c r="T746"/>
      <c r="U746"/>
    </row>
    <row r="747" spans="2:21">
      <c r="B747"/>
      <c r="C747"/>
      <c r="D747"/>
      <c r="E747"/>
      <c r="F747"/>
      <c r="H747"/>
      <c r="I747"/>
      <c r="J747" s="5"/>
      <c r="K747"/>
      <c r="L747"/>
      <c r="M747"/>
      <c r="O747"/>
      <c r="Q747"/>
      <c r="S747"/>
      <c r="T747"/>
      <c r="U747"/>
    </row>
    <row r="748" spans="2:21">
      <c r="B748"/>
      <c r="C748"/>
      <c r="D748"/>
      <c r="E748"/>
      <c r="F748"/>
      <c r="H748"/>
      <c r="I748"/>
      <c r="J748" s="5"/>
      <c r="K748"/>
      <c r="L748"/>
      <c r="M748"/>
      <c r="O748"/>
      <c r="Q748"/>
      <c r="S748"/>
      <c r="T748"/>
      <c r="U748"/>
    </row>
    <row r="749" spans="2:21">
      <c r="B749"/>
      <c r="C749"/>
      <c r="D749"/>
      <c r="E749"/>
      <c r="F749"/>
      <c r="H749"/>
      <c r="I749"/>
      <c r="J749" s="5"/>
      <c r="K749"/>
      <c r="L749"/>
      <c r="M749"/>
      <c r="O749"/>
      <c r="Q749"/>
      <c r="S749"/>
      <c r="T749"/>
      <c r="U749"/>
    </row>
    <row r="750" spans="2:21">
      <c r="B750"/>
      <c r="C750"/>
      <c r="D750"/>
      <c r="E750"/>
      <c r="F750"/>
      <c r="H750"/>
      <c r="I750"/>
      <c r="J750" s="5"/>
      <c r="K750"/>
      <c r="L750"/>
      <c r="M750"/>
      <c r="O750"/>
      <c r="Q750"/>
      <c r="S750"/>
      <c r="T750"/>
      <c r="U750"/>
    </row>
    <row r="751" spans="2:21">
      <c r="B751"/>
      <c r="C751"/>
      <c r="D751"/>
      <c r="E751"/>
      <c r="F751"/>
      <c r="H751"/>
      <c r="I751"/>
      <c r="J751" s="5"/>
      <c r="K751"/>
      <c r="L751"/>
      <c r="M751"/>
      <c r="O751"/>
      <c r="Q751"/>
      <c r="S751"/>
      <c r="T751"/>
      <c r="U751"/>
    </row>
    <row r="752" spans="2:21">
      <c r="B752"/>
      <c r="C752"/>
      <c r="D752"/>
      <c r="E752"/>
      <c r="F752"/>
      <c r="H752"/>
      <c r="I752"/>
      <c r="J752" s="5"/>
      <c r="K752"/>
      <c r="L752"/>
      <c r="M752"/>
      <c r="O752"/>
      <c r="Q752"/>
      <c r="S752"/>
      <c r="T752"/>
      <c r="U752"/>
    </row>
    <row r="753" spans="2:21">
      <c r="B753"/>
      <c r="C753"/>
      <c r="D753"/>
      <c r="E753"/>
      <c r="F753"/>
      <c r="H753"/>
      <c r="I753"/>
      <c r="J753" s="5"/>
      <c r="K753"/>
      <c r="L753"/>
      <c r="M753"/>
      <c r="O753"/>
      <c r="Q753"/>
      <c r="S753"/>
      <c r="T753"/>
      <c r="U753"/>
    </row>
    <row r="754" spans="2:21">
      <c r="B754"/>
      <c r="C754"/>
      <c r="D754"/>
      <c r="E754"/>
      <c r="F754"/>
      <c r="H754"/>
      <c r="I754"/>
      <c r="J754" s="5"/>
      <c r="K754"/>
      <c r="L754"/>
      <c r="M754"/>
      <c r="O754"/>
      <c r="Q754"/>
      <c r="S754"/>
      <c r="T754"/>
      <c r="U754"/>
    </row>
    <row r="755" spans="2:21">
      <c r="B755"/>
      <c r="C755"/>
      <c r="D755"/>
      <c r="E755"/>
      <c r="F755"/>
      <c r="H755"/>
      <c r="I755"/>
      <c r="J755" s="5"/>
      <c r="K755"/>
      <c r="L755"/>
      <c r="M755"/>
      <c r="O755"/>
      <c r="Q755"/>
      <c r="S755"/>
      <c r="T755"/>
      <c r="U755"/>
    </row>
    <row r="756" spans="2:21">
      <c r="B756"/>
      <c r="C756"/>
      <c r="D756"/>
      <c r="E756"/>
      <c r="F756"/>
      <c r="H756"/>
      <c r="I756"/>
      <c r="J756" s="5"/>
      <c r="K756"/>
      <c r="L756"/>
      <c r="M756"/>
      <c r="O756"/>
      <c r="Q756"/>
      <c r="S756"/>
      <c r="T756"/>
      <c r="U756"/>
    </row>
    <row r="757" spans="2:21">
      <c r="B757"/>
      <c r="C757"/>
      <c r="D757"/>
      <c r="E757"/>
      <c r="F757"/>
      <c r="H757"/>
      <c r="I757"/>
      <c r="J757" s="5"/>
      <c r="K757"/>
      <c r="L757"/>
      <c r="M757"/>
      <c r="O757"/>
      <c r="Q757"/>
      <c r="S757"/>
      <c r="T757"/>
      <c r="U757"/>
    </row>
    <row r="758" spans="2:21">
      <c r="B758"/>
      <c r="C758"/>
      <c r="D758"/>
      <c r="E758"/>
      <c r="F758"/>
      <c r="H758"/>
      <c r="I758"/>
      <c r="J758" s="5"/>
      <c r="K758"/>
      <c r="L758"/>
      <c r="M758"/>
      <c r="O758"/>
      <c r="Q758"/>
      <c r="S758"/>
      <c r="T758"/>
      <c r="U758"/>
    </row>
    <row r="759" spans="2:21">
      <c r="B759"/>
      <c r="C759"/>
      <c r="D759"/>
      <c r="E759"/>
      <c r="F759"/>
      <c r="H759"/>
      <c r="I759"/>
      <c r="J759" s="5"/>
      <c r="K759"/>
      <c r="L759"/>
      <c r="M759"/>
      <c r="O759"/>
      <c r="Q759"/>
      <c r="S759"/>
      <c r="T759"/>
      <c r="U759"/>
    </row>
    <row r="760" spans="2:21">
      <c r="B760"/>
      <c r="C760"/>
      <c r="D760"/>
      <c r="E760"/>
      <c r="F760"/>
      <c r="H760"/>
      <c r="I760"/>
      <c r="J760" s="5"/>
      <c r="K760"/>
      <c r="L760"/>
      <c r="M760"/>
      <c r="O760"/>
      <c r="Q760"/>
      <c r="S760"/>
      <c r="T760"/>
      <c r="U760"/>
    </row>
    <row r="761" spans="2:21">
      <c r="B761"/>
      <c r="C761"/>
      <c r="D761"/>
      <c r="E761"/>
      <c r="F761"/>
      <c r="H761"/>
      <c r="I761"/>
      <c r="J761" s="5"/>
      <c r="K761"/>
      <c r="L761"/>
      <c r="M761"/>
      <c r="O761"/>
      <c r="Q761"/>
      <c r="S761"/>
      <c r="T761"/>
      <c r="U761"/>
    </row>
    <row r="762" spans="2:21">
      <c r="B762"/>
      <c r="C762"/>
      <c r="D762"/>
      <c r="E762"/>
      <c r="F762"/>
      <c r="H762"/>
      <c r="I762"/>
      <c r="J762" s="5"/>
      <c r="K762"/>
      <c r="L762"/>
      <c r="M762"/>
      <c r="O762"/>
      <c r="Q762"/>
      <c r="S762"/>
      <c r="T762"/>
      <c r="U762"/>
    </row>
    <row r="763" spans="2:21">
      <c r="B763"/>
      <c r="C763"/>
      <c r="D763"/>
      <c r="E763"/>
      <c r="F763"/>
      <c r="H763"/>
      <c r="I763"/>
      <c r="J763" s="5"/>
      <c r="K763"/>
      <c r="L763"/>
      <c r="M763"/>
      <c r="O763"/>
      <c r="Q763"/>
      <c r="S763"/>
      <c r="T763"/>
      <c r="U763"/>
    </row>
    <row r="764" spans="2:21">
      <c r="B764"/>
      <c r="C764"/>
      <c r="D764"/>
      <c r="E764"/>
      <c r="F764"/>
      <c r="H764"/>
      <c r="I764"/>
      <c r="J764" s="5"/>
      <c r="K764"/>
      <c r="L764"/>
      <c r="M764"/>
      <c r="O764"/>
      <c r="Q764"/>
      <c r="S764"/>
      <c r="T764"/>
      <c r="U764"/>
    </row>
    <row r="765" spans="2:21">
      <c r="B765"/>
      <c r="C765"/>
      <c r="D765"/>
      <c r="E765"/>
      <c r="F765"/>
      <c r="H765"/>
      <c r="I765"/>
      <c r="J765" s="5"/>
      <c r="K765"/>
      <c r="L765"/>
      <c r="M765"/>
      <c r="O765"/>
      <c r="Q765"/>
      <c r="S765"/>
      <c r="T765"/>
      <c r="U765"/>
    </row>
    <row r="766" spans="2:21">
      <c r="B766"/>
      <c r="C766"/>
      <c r="D766"/>
      <c r="E766"/>
      <c r="F766"/>
      <c r="H766"/>
      <c r="I766"/>
      <c r="J766" s="5"/>
      <c r="K766"/>
      <c r="L766"/>
      <c r="M766"/>
      <c r="O766"/>
      <c r="Q766"/>
      <c r="S766"/>
      <c r="T766"/>
      <c r="U766"/>
    </row>
    <row r="767" spans="2:21">
      <c r="B767"/>
      <c r="C767"/>
      <c r="D767"/>
      <c r="E767"/>
      <c r="F767"/>
      <c r="H767"/>
      <c r="I767"/>
      <c r="J767" s="5"/>
      <c r="K767"/>
      <c r="L767"/>
      <c r="M767"/>
      <c r="O767"/>
      <c r="Q767"/>
      <c r="S767"/>
      <c r="T767"/>
      <c r="U767"/>
    </row>
    <row r="768" spans="2:21">
      <c r="B768"/>
      <c r="C768"/>
      <c r="D768"/>
      <c r="E768"/>
      <c r="F768"/>
      <c r="H768"/>
      <c r="I768"/>
      <c r="J768" s="5"/>
      <c r="K768"/>
      <c r="L768"/>
      <c r="M768"/>
      <c r="O768"/>
      <c r="Q768"/>
      <c r="S768"/>
      <c r="T768"/>
      <c r="U768"/>
    </row>
    <row r="769" spans="2:21">
      <c r="B769"/>
      <c r="C769"/>
      <c r="D769"/>
      <c r="E769"/>
      <c r="F769"/>
      <c r="H769"/>
      <c r="I769"/>
      <c r="J769" s="5"/>
      <c r="K769"/>
      <c r="L769"/>
      <c r="M769"/>
      <c r="O769"/>
      <c r="Q769"/>
      <c r="S769"/>
      <c r="T769"/>
      <c r="U769"/>
    </row>
    <row r="770" spans="2:21">
      <c r="B770"/>
      <c r="C770"/>
      <c r="D770"/>
      <c r="E770"/>
      <c r="F770"/>
      <c r="H770"/>
      <c r="I770"/>
      <c r="J770" s="5"/>
      <c r="K770"/>
      <c r="L770"/>
      <c r="M770"/>
      <c r="O770"/>
      <c r="Q770"/>
      <c r="S770"/>
      <c r="T770"/>
      <c r="U770"/>
    </row>
    <row r="771" spans="2:21">
      <c r="B771"/>
      <c r="C771"/>
      <c r="D771"/>
      <c r="E771"/>
      <c r="F771"/>
      <c r="H771"/>
      <c r="I771"/>
      <c r="J771" s="5"/>
      <c r="K771"/>
      <c r="L771"/>
      <c r="M771"/>
      <c r="O771"/>
      <c r="Q771"/>
      <c r="S771"/>
      <c r="T771"/>
      <c r="U771"/>
    </row>
    <row r="772" spans="2:21">
      <c r="B772"/>
      <c r="C772"/>
      <c r="D772"/>
      <c r="E772"/>
      <c r="F772"/>
      <c r="H772"/>
      <c r="I772"/>
      <c r="J772" s="5"/>
      <c r="K772"/>
      <c r="L772"/>
      <c r="M772"/>
      <c r="O772"/>
      <c r="Q772"/>
      <c r="S772"/>
      <c r="T772"/>
      <c r="U772"/>
    </row>
    <row r="773" spans="2:21">
      <c r="B773"/>
      <c r="C773"/>
      <c r="D773"/>
      <c r="E773"/>
      <c r="F773"/>
      <c r="H773"/>
      <c r="I773"/>
      <c r="J773" s="5"/>
      <c r="K773"/>
      <c r="L773"/>
      <c r="M773"/>
      <c r="O773"/>
      <c r="Q773"/>
      <c r="S773"/>
      <c r="T773"/>
      <c r="U773"/>
    </row>
    <row r="774" spans="2:21">
      <c r="B774"/>
      <c r="C774"/>
      <c r="D774"/>
      <c r="E774"/>
      <c r="F774"/>
      <c r="H774"/>
      <c r="I774"/>
      <c r="J774" s="5"/>
      <c r="K774"/>
      <c r="L774"/>
      <c r="M774"/>
      <c r="O774"/>
      <c r="Q774"/>
      <c r="S774"/>
      <c r="T774"/>
      <c r="U774"/>
    </row>
    <row r="775" spans="2:21">
      <c r="B775"/>
      <c r="C775"/>
      <c r="D775"/>
      <c r="E775"/>
      <c r="F775"/>
      <c r="H775"/>
      <c r="I775"/>
      <c r="J775" s="5"/>
      <c r="K775"/>
      <c r="L775"/>
      <c r="M775"/>
      <c r="O775"/>
      <c r="Q775"/>
      <c r="S775"/>
      <c r="T775"/>
      <c r="U775"/>
    </row>
    <row r="776" spans="2:21">
      <c r="B776"/>
      <c r="C776"/>
      <c r="D776"/>
      <c r="E776"/>
      <c r="F776"/>
      <c r="H776"/>
      <c r="I776"/>
      <c r="J776" s="5"/>
      <c r="K776"/>
      <c r="L776"/>
      <c r="M776"/>
      <c r="O776"/>
      <c r="Q776"/>
      <c r="S776"/>
      <c r="T776"/>
      <c r="U776"/>
    </row>
    <row r="777" spans="2:21">
      <c r="B777"/>
      <c r="C777"/>
      <c r="D777"/>
      <c r="E777"/>
      <c r="F777"/>
      <c r="H777"/>
      <c r="I777"/>
      <c r="J777" s="5"/>
      <c r="K777"/>
      <c r="L777"/>
      <c r="M777"/>
      <c r="O777"/>
      <c r="Q777"/>
      <c r="S777"/>
      <c r="T777"/>
      <c r="U777"/>
    </row>
    <row r="778" spans="2:21">
      <c r="B778"/>
      <c r="C778"/>
      <c r="D778"/>
      <c r="E778"/>
      <c r="F778"/>
      <c r="H778"/>
      <c r="I778"/>
      <c r="J778" s="5"/>
      <c r="K778"/>
      <c r="L778"/>
      <c r="M778"/>
      <c r="O778"/>
      <c r="Q778"/>
      <c r="S778"/>
      <c r="T778"/>
      <c r="U778"/>
    </row>
    <row r="779" spans="2:21">
      <c r="B779"/>
      <c r="C779"/>
      <c r="D779"/>
      <c r="E779"/>
      <c r="F779"/>
      <c r="H779"/>
      <c r="I779"/>
      <c r="J779" s="5"/>
      <c r="K779"/>
      <c r="L779"/>
      <c r="M779"/>
      <c r="O779"/>
      <c r="Q779"/>
      <c r="S779"/>
      <c r="T779"/>
      <c r="U779"/>
    </row>
    <row r="780" spans="2:21">
      <c r="B780"/>
      <c r="C780"/>
      <c r="D780"/>
      <c r="E780"/>
      <c r="F780"/>
      <c r="H780"/>
      <c r="I780"/>
      <c r="J780" s="5"/>
      <c r="K780"/>
      <c r="L780"/>
      <c r="M780"/>
      <c r="O780"/>
      <c r="Q780"/>
      <c r="S780"/>
      <c r="T780"/>
      <c r="U780"/>
    </row>
    <row r="781" spans="2:21">
      <c r="B781"/>
      <c r="C781"/>
      <c r="D781"/>
      <c r="E781"/>
      <c r="F781"/>
      <c r="H781"/>
      <c r="I781"/>
      <c r="J781" s="5"/>
      <c r="K781"/>
      <c r="L781"/>
      <c r="M781"/>
      <c r="O781"/>
      <c r="Q781"/>
      <c r="S781"/>
      <c r="T781"/>
      <c r="U781"/>
    </row>
    <row r="782" spans="2:21">
      <c r="B782"/>
      <c r="C782"/>
      <c r="D782"/>
      <c r="E782"/>
      <c r="F782"/>
      <c r="H782"/>
      <c r="I782"/>
      <c r="J782" s="5"/>
      <c r="K782"/>
      <c r="L782"/>
      <c r="M782"/>
      <c r="O782"/>
      <c r="Q782"/>
      <c r="S782"/>
      <c r="T782"/>
      <c r="U782"/>
    </row>
    <row r="783" spans="2:21">
      <c r="B783"/>
      <c r="C783"/>
      <c r="D783"/>
      <c r="E783"/>
      <c r="F783"/>
      <c r="H783"/>
      <c r="I783"/>
      <c r="J783" s="5"/>
      <c r="K783"/>
      <c r="L783"/>
      <c r="M783"/>
      <c r="O783"/>
      <c r="Q783"/>
      <c r="S783"/>
      <c r="T783"/>
      <c r="U783"/>
    </row>
    <row r="784" spans="2:21">
      <c r="B784"/>
      <c r="C784"/>
      <c r="D784"/>
      <c r="E784"/>
      <c r="F784"/>
      <c r="H784"/>
      <c r="I784"/>
      <c r="J784" s="5"/>
      <c r="K784"/>
      <c r="L784"/>
      <c r="M784"/>
      <c r="O784"/>
      <c r="Q784"/>
      <c r="S784"/>
      <c r="T784"/>
      <c r="U784"/>
    </row>
    <row r="785" spans="2:21">
      <c r="B785"/>
      <c r="C785"/>
      <c r="D785"/>
      <c r="E785"/>
      <c r="F785"/>
      <c r="H785"/>
      <c r="I785"/>
      <c r="J785" s="5"/>
      <c r="K785"/>
      <c r="L785"/>
      <c r="M785"/>
      <c r="O785"/>
      <c r="Q785"/>
      <c r="S785"/>
      <c r="T785"/>
      <c r="U785"/>
    </row>
    <row r="786" spans="2:21">
      <c r="B786"/>
      <c r="C786"/>
      <c r="D786"/>
      <c r="E786"/>
      <c r="F786"/>
      <c r="H786"/>
      <c r="I786"/>
      <c r="J786" s="5"/>
      <c r="K786"/>
      <c r="L786"/>
      <c r="M786"/>
      <c r="O786"/>
      <c r="Q786"/>
      <c r="S786"/>
      <c r="T786"/>
      <c r="U786"/>
    </row>
    <row r="787" spans="2:21">
      <c r="B787"/>
      <c r="C787"/>
      <c r="D787"/>
      <c r="E787"/>
      <c r="F787"/>
      <c r="H787"/>
      <c r="I787"/>
      <c r="J787" s="5"/>
      <c r="K787"/>
      <c r="L787"/>
      <c r="M787"/>
      <c r="O787"/>
      <c r="Q787"/>
      <c r="S787"/>
      <c r="T787"/>
      <c r="U787"/>
    </row>
    <row r="788" spans="2:21">
      <c r="B788"/>
      <c r="C788"/>
      <c r="D788"/>
      <c r="E788"/>
      <c r="F788"/>
      <c r="H788"/>
      <c r="I788"/>
      <c r="J788" s="5"/>
      <c r="K788"/>
      <c r="L788"/>
      <c r="M788"/>
      <c r="O788"/>
      <c r="Q788"/>
      <c r="S788"/>
      <c r="T788"/>
      <c r="U788"/>
    </row>
    <row r="789" spans="2:21">
      <c r="B789"/>
      <c r="C789"/>
      <c r="D789"/>
      <c r="E789"/>
      <c r="F789"/>
      <c r="H789"/>
      <c r="I789"/>
      <c r="J789" s="5"/>
      <c r="K789"/>
      <c r="L789"/>
      <c r="M789"/>
      <c r="O789"/>
      <c r="Q789"/>
      <c r="S789"/>
      <c r="T789"/>
      <c r="U789"/>
    </row>
    <row r="790" spans="2:21">
      <c r="B790"/>
      <c r="C790"/>
      <c r="D790"/>
      <c r="E790"/>
      <c r="F790"/>
      <c r="H790"/>
      <c r="I790"/>
      <c r="J790" s="5"/>
      <c r="K790"/>
      <c r="L790"/>
      <c r="M790"/>
      <c r="O790"/>
      <c r="Q790"/>
      <c r="S790"/>
      <c r="T790"/>
      <c r="U790"/>
    </row>
    <row r="791" spans="2:21">
      <c r="B791"/>
      <c r="C791"/>
      <c r="D791"/>
      <c r="E791"/>
      <c r="F791"/>
      <c r="H791"/>
      <c r="I791"/>
      <c r="J791" s="5"/>
      <c r="K791"/>
      <c r="L791"/>
      <c r="M791"/>
      <c r="O791"/>
      <c r="Q791"/>
      <c r="S791"/>
      <c r="T791"/>
      <c r="U791"/>
    </row>
    <row r="792" spans="2:21">
      <c r="B792"/>
      <c r="C792"/>
      <c r="D792"/>
      <c r="E792"/>
      <c r="F792"/>
      <c r="H792"/>
      <c r="I792"/>
      <c r="J792" s="5"/>
      <c r="K792"/>
      <c r="L792"/>
      <c r="M792"/>
      <c r="O792"/>
      <c r="Q792"/>
      <c r="S792"/>
      <c r="T792"/>
      <c r="U792"/>
    </row>
    <row r="793" spans="2:21">
      <c r="B793"/>
      <c r="C793"/>
      <c r="D793"/>
      <c r="E793"/>
      <c r="F793"/>
      <c r="H793"/>
      <c r="I793"/>
      <c r="J793" s="5"/>
      <c r="K793"/>
      <c r="L793"/>
      <c r="M793"/>
      <c r="O793"/>
      <c r="Q793"/>
      <c r="S793"/>
      <c r="T793"/>
      <c r="U793"/>
    </row>
    <row r="794" spans="2:21">
      <c r="B794"/>
      <c r="C794"/>
      <c r="D794"/>
      <c r="E794"/>
      <c r="F794"/>
      <c r="H794"/>
      <c r="I794"/>
      <c r="J794" s="5"/>
      <c r="K794"/>
      <c r="L794"/>
      <c r="M794"/>
      <c r="O794"/>
      <c r="Q794"/>
      <c r="S794"/>
      <c r="T794"/>
      <c r="U794"/>
    </row>
    <row r="795" spans="2:21">
      <c r="B795"/>
      <c r="C795"/>
      <c r="D795"/>
      <c r="E795"/>
      <c r="F795"/>
      <c r="H795"/>
      <c r="I795"/>
      <c r="J795" s="5"/>
      <c r="K795"/>
      <c r="L795"/>
      <c r="M795"/>
      <c r="O795"/>
      <c r="Q795"/>
      <c r="S795"/>
      <c r="T795"/>
      <c r="U795"/>
    </row>
    <row r="796" spans="2:21">
      <c r="B796"/>
      <c r="C796"/>
      <c r="D796"/>
      <c r="E796"/>
      <c r="F796"/>
      <c r="H796"/>
      <c r="I796"/>
      <c r="J796" s="5"/>
      <c r="K796"/>
      <c r="L796"/>
      <c r="M796"/>
      <c r="O796"/>
      <c r="Q796"/>
      <c r="S796"/>
      <c r="T796"/>
      <c r="U796"/>
    </row>
    <row r="797" spans="2:21">
      <c r="B797"/>
      <c r="C797"/>
      <c r="D797"/>
      <c r="E797"/>
      <c r="F797"/>
      <c r="H797"/>
      <c r="I797"/>
      <c r="J797" s="5"/>
      <c r="K797"/>
      <c r="L797"/>
      <c r="M797"/>
      <c r="O797"/>
      <c r="Q797"/>
      <c r="S797"/>
      <c r="T797"/>
      <c r="U797"/>
    </row>
    <row r="798" spans="2:21">
      <c r="B798"/>
      <c r="C798"/>
      <c r="D798"/>
      <c r="E798"/>
      <c r="F798"/>
      <c r="H798"/>
      <c r="I798"/>
      <c r="J798" s="5"/>
      <c r="K798"/>
      <c r="L798"/>
      <c r="M798"/>
      <c r="O798"/>
      <c r="Q798"/>
      <c r="S798"/>
      <c r="T798"/>
      <c r="U798"/>
    </row>
    <row r="799" spans="2:21">
      <c r="B799"/>
      <c r="C799"/>
      <c r="D799"/>
      <c r="E799"/>
      <c r="F799"/>
      <c r="H799"/>
      <c r="I799"/>
      <c r="J799" s="5"/>
      <c r="K799"/>
      <c r="L799"/>
      <c r="M799"/>
      <c r="O799"/>
      <c r="Q799"/>
      <c r="S799"/>
      <c r="T799"/>
      <c r="U799"/>
    </row>
    <row r="800" spans="2:21">
      <c r="B800"/>
      <c r="C800"/>
      <c r="D800"/>
      <c r="E800"/>
      <c r="F800"/>
      <c r="H800"/>
      <c r="I800"/>
      <c r="J800" s="5"/>
      <c r="K800"/>
      <c r="L800"/>
      <c r="M800"/>
      <c r="O800"/>
      <c r="Q800"/>
      <c r="S800"/>
      <c r="T800"/>
      <c r="U800"/>
    </row>
    <row r="801" spans="2:21">
      <c r="B801"/>
      <c r="C801"/>
      <c r="D801"/>
      <c r="E801"/>
      <c r="F801"/>
      <c r="H801"/>
      <c r="I801"/>
      <c r="J801" s="5"/>
      <c r="K801"/>
      <c r="L801"/>
      <c r="M801"/>
      <c r="O801"/>
      <c r="Q801"/>
      <c r="S801"/>
      <c r="T801"/>
      <c r="U801"/>
    </row>
    <row r="802" spans="2:21">
      <c r="B802"/>
      <c r="C802"/>
      <c r="D802"/>
      <c r="E802"/>
      <c r="F802"/>
      <c r="H802"/>
      <c r="I802"/>
      <c r="J802" s="5"/>
      <c r="K802"/>
      <c r="L802"/>
      <c r="M802"/>
      <c r="O802"/>
      <c r="Q802"/>
      <c r="S802"/>
      <c r="T802"/>
      <c r="U802"/>
    </row>
    <row r="803" spans="2:21">
      <c r="B803"/>
      <c r="C803"/>
      <c r="D803"/>
      <c r="E803"/>
      <c r="F803"/>
      <c r="H803"/>
      <c r="I803"/>
      <c r="J803" s="5"/>
      <c r="K803"/>
      <c r="L803"/>
      <c r="M803"/>
      <c r="O803"/>
      <c r="Q803"/>
      <c r="S803"/>
      <c r="T803"/>
      <c r="U803"/>
    </row>
    <row r="804" spans="2:21">
      <c r="B804"/>
      <c r="C804"/>
      <c r="D804"/>
      <c r="E804"/>
      <c r="F804"/>
      <c r="H804"/>
      <c r="I804"/>
      <c r="J804" s="5"/>
      <c r="K804"/>
      <c r="L804"/>
      <c r="M804"/>
      <c r="O804"/>
      <c r="Q804"/>
      <c r="S804"/>
      <c r="T804"/>
      <c r="U804"/>
    </row>
    <row r="805" spans="2:21">
      <c r="B805"/>
      <c r="C805"/>
      <c r="D805"/>
      <c r="E805"/>
      <c r="F805"/>
      <c r="H805"/>
      <c r="I805"/>
      <c r="J805" s="5"/>
      <c r="K805"/>
      <c r="L805"/>
      <c r="M805"/>
      <c r="O805"/>
      <c r="Q805"/>
      <c r="S805"/>
      <c r="T805"/>
      <c r="U805"/>
    </row>
    <row r="806" spans="2:21">
      <c r="B806"/>
      <c r="C806"/>
      <c r="D806"/>
      <c r="E806"/>
      <c r="F806"/>
      <c r="H806"/>
      <c r="I806"/>
      <c r="J806" s="5"/>
      <c r="K806"/>
      <c r="L806"/>
      <c r="M806"/>
      <c r="O806"/>
      <c r="Q806"/>
      <c r="S806"/>
      <c r="T806"/>
      <c r="U806"/>
    </row>
    <row r="807" spans="2:21">
      <c r="B807"/>
      <c r="C807"/>
      <c r="D807"/>
      <c r="E807"/>
      <c r="F807"/>
      <c r="H807"/>
      <c r="I807"/>
      <c r="J807" s="5"/>
      <c r="K807"/>
      <c r="L807"/>
      <c r="M807"/>
      <c r="O807"/>
      <c r="Q807"/>
      <c r="S807"/>
      <c r="T807"/>
      <c r="U807"/>
    </row>
    <row r="808" spans="2:21">
      <c r="B808"/>
      <c r="C808"/>
      <c r="D808"/>
      <c r="E808"/>
      <c r="F808"/>
      <c r="H808"/>
      <c r="I808"/>
      <c r="J808" s="5"/>
      <c r="K808"/>
      <c r="L808"/>
      <c r="M808"/>
      <c r="O808"/>
      <c r="Q808"/>
      <c r="S808"/>
      <c r="T808"/>
      <c r="U808"/>
    </row>
    <row r="809" spans="2:21">
      <c r="B809"/>
      <c r="C809"/>
      <c r="D809"/>
      <c r="E809"/>
      <c r="F809"/>
      <c r="H809"/>
      <c r="I809"/>
      <c r="J809" s="5"/>
      <c r="K809"/>
      <c r="L809"/>
      <c r="M809"/>
      <c r="O809"/>
      <c r="Q809"/>
      <c r="S809"/>
      <c r="T809"/>
      <c r="U809"/>
    </row>
    <row r="810" spans="2:21">
      <c r="B810"/>
      <c r="C810"/>
      <c r="D810"/>
      <c r="E810"/>
      <c r="F810"/>
      <c r="H810"/>
      <c r="I810"/>
      <c r="J810" s="5"/>
      <c r="K810"/>
      <c r="L810"/>
      <c r="M810"/>
      <c r="O810"/>
      <c r="Q810"/>
      <c r="S810"/>
      <c r="T810"/>
      <c r="U810"/>
    </row>
    <row r="811" spans="2:21">
      <c r="B811"/>
      <c r="C811"/>
      <c r="D811"/>
      <c r="E811"/>
      <c r="F811"/>
      <c r="H811"/>
      <c r="I811"/>
      <c r="J811" s="5"/>
      <c r="K811"/>
      <c r="L811"/>
      <c r="M811"/>
      <c r="O811"/>
      <c r="Q811"/>
      <c r="S811"/>
      <c r="T811"/>
      <c r="U811"/>
    </row>
    <row r="812" spans="2:21">
      <c r="B812"/>
      <c r="C812"/>
      <c r="D812"/>
      <c r="E812"/>
      <c r="F812"/>
      <c r="H812"/>
      <c r="I812"/>
      <c r="J812" s="5"/>
      <c r="K812"/>
      <c r="L812"/>
      <c r="M812"/>
      <c r="O812"/>
      <c r="Q812"/>
      <c r="S812"/>
      <c r="T812"/>
      <c r="U812"/>
    </row>
    <row r="813" spans="2:21">
      <c r="B813"/>
      <c r="C813"/>
      <c r="D813"/>
      <c r="E813"/>
      <c r="F813"/>
      <c r="H813"/>
      <c r="I813"/>
      <c r="J813" s="5"/>
      <c r="K813"/>
      <c r="L813"/>
      <c r="M813"/>
      <c r="O813"/>
      <c r="Q813"/>
      <c r="S813"/>
      <c r="T813"/>
      <c r="U813"/>
    </row>
    <row r="814" spans="2:21">
      <c r="B814"/>
      <c r="C814"/>
      <c r="D814"/>
      <c r="E814"/>
      <c r="F814"/>
      <c r="H814"/>
      <c r="I814"/>
      <c r="J814" s="5"/>
      <c r="K814"/>
      <c r="L814"/>
      <c r="M814"/>
      <c r="O814"/>
      <c r="Q814"/>
      <c r="S814"/>
      <c r="T814"/>
      <c r="U814"/>
    </row>
    <row r="815" spans="2:21">
      <c r="B815"/>
      <c r="C815"/>
      <c r="D815"/>
      <c r="E815"/>
      <c r="F815"/>
      <c r="H815"/>
      <c r="I815"/>
      <c r="J815" s="5"/>
      <c r="K815"/>
      <c r="L815"/>
      <c r="M815"/>
      <c r="O815"/>
      <c r="Q815"/>
      <c r="S815"/>
      <c r="T815"/>
      <c r="U815"/>
    </row>
    <row r="816" spans="2:21">
      <c r="B816"/>
      <c r="C816"/>
      <c r="D816"/>
      <c r="E816"/>
      <c r="F816"/>
      <c r="H816"/>
      <c r="I816"/>
      <c r="J816" s="5"/>
      <c r="K816"/>
      <c r="L816"/>
      <c r="M816"/>
      <c r="O816"/>
      <c r="Q816"/>
      <c r="S816"/>
      <c r="T816"/>
      <c r="U816"/>
    </row>
    <row r="817" spans="2:21">
      <c r="B817"/>
      <c r="C817"/>
      <c r="D817"/>
      <c r="E817"/>
      <c r="F817"/>
      <c r="H817"/>
      <c r="I817"/>
      <c r="J817" s="5"/>
      <c r="K817"/>
      <c r="L817"/>
      <c r="M817"/>
      <c r="O817"/>
      <c r="Q817"/>
      <c r="S817"/>
      <c r="T817"/>
      <c r="U817"/>
    </row>
    <row r="818" spans="2:21">
      <c r="B818"/>
      <c r="C818"/>
      <c r="D818"/>
      <c r="E818"/>
      <c r="F818"/>
      <c r="H818"/>
      <c r="I818"/>
      <c r="J818" s="5"/>
      <c r="K818"/>
      <c r="L818"/>
      <c r="M818"/>
      <c r="O818"/>
      <c r="Q818"/>
      <c r="S818"/>
      <c r="T818"/>
      <c r="U818"/>
    </row>
    <row r="819" spans="2:21">
      <c r="B819"/>
      <c r="C819"/>
      <c r="D819"/>
      <c r="E819"/>
      <c r="F819"/>
      <c r="H819"/>
      <c r="I819"/>
      <c r="J819" s="5"/>
      <c r="K819"/>
      <c r="L819"/>
      <c r="M819"/>
      <c r="O819"/>
      <c r="Q819"/>
      <c r="S819"/>
      <c r="T819"/>
      <c r="U819"/>
    </row>
    <row r="820" spans="2:21">
      <c r="B820"/>
      <c r="C820"/>
      <c r="D820"/>
      <c r="E820"/>
      <c r="F820"/>
      <c r="H820"/>
      <c r="I820"/>
      <c r="J820" s="5"/>
      <c r="K820"/>
      <c r="L820"/>
      <c r="M820"/>
      <c r="O820"/>
      <c r="Q820"/>
      <c r="S820"/>
      <c r="T820"/>
      <c r="U820"/>
    </row>
    <row r="821" spans="2:21">
      <c r="B821"/>
      <c r="C821"/>
      <c r="D821"/>
      <c r="E821"/>
      <c r="F821"/>
      <c r="H821"/>
      <c r="I821"/>
      <c r="J821" s="5"/>
      <c r="K821"/>
      <c r="L821"/>
      <c r="M821"/>
      <c r="O821"/>
      <c r="Q821"/>
      <c r="S821"/>
      <c r="T821"/>
      <c r="U821"/>
    </row>
    <row r="822" spans="2:21">
      <c r="B822"/>
      <c r="C822"/>
      <c r="D822"/>
      <c r="E822"/>
      <c r="F822"/>
      <c r="H822"/>
      <c r="I822"/>
      <c r="J822" s="5"/>
      <c r="K822"/>
      <c r="L822"/>
      <c r="M822"/>
      <c r="O822"/>
      <c r="Q822"/>
      <c r="S822"/>
      <c r="T822"/>
      <c r="U822"/>
    </row>
    <row r="823" spans="2:21">
      <c r="B823"/>
      <c r="C823"/>
      <c r="D823"/>
      <c r="E823"/>
      <c r="F823"/>
      <c r="H823"/>
      <c r="I823"/>
      <c r="J823" s="5"/>
      <c r="K823"/>
      <c r="L823"/>
      <c r="M823"/>
      <c r="O823"/>
      <c r="Q823"/>
      <c r="S823"/>
      <c r="T823"/>
      <c r="U823"/>
    </row>
    <row r="824" spans="2:21">
      <c r="B824"/>
      <c r="C824"/>
      <c r="D824"/>
      <c r="E824"/>
      <c r="F824"/>
      <c r="H824"/>
      <c r="I824"/>
      <c r="J824" s="5"/>
      <c r="K824"/>
      <c r="L824"/>
      <c r="M824"/>
      <c r="O824"/>
      <c r="Q824"/>
      <c r="S824"/>
      <c r="T824"/>
      <c r="U824"/>
    </row>
    <row r="825" spans="2:21">
      <c r="B825"/>
      <c r="C825"/>
      <c r="D825"/>
      <c r="E825"/>
      <c r="F825"/>
      <c r="H825"/>
      <c r="I825"/>
      <c r="J825" s="5"/>
      <c r="K825"/>
      <c r="L825"/>
      <c r="M825"/>
      <c r="O825"/>
      <c r="Q825"/>
      <c r="S825"/>
      <c r="T825"/>
      <c r="U825"/>
    </row>
    <row r="826" spans="2:21">
      <c r="B826"/>
      <c r="C826"/>
      <c r="D826"/>
      <c r="E826"/>
      <c r="F826"/>
      <c r="H826"/>
      <c r="I826"/>
      <c r="J826" s="5"/>
      <c r="K826"/>
      <c r="L826"/>
      <c r="M826"/>
      <c r="O826"/>
      <c r="Q826"/>
      <c r="S826"/>
      <c r="T826"/>
      <c r="U826"/>
    </row>
    <row r="827" spans="2:21">
      <c r="B827"/>
      <c r="C827"/>
      <c r="D827"/>
      <c r="E827"/>
      <c r="F827"/>
      <c r="H827"/>
      <c r="I827"/>
      <c r="J827" s="5"/>
      <c r="K827"/>
      <c r="L827"/>
      <c r="M827"/>
      <c r="O827"/>
      <c r="Q827"/>
      <c r="S827"/>
      <c r="T827"/>
      <c r="U827"/>
    </row>
    <row r="828" spans="2:21">
      <c r="B828"/>
      <c r="C828"/>
      <c r="D828"/>
      <c r="E828"/>
      <c r="F828"/>
      <c r="H828"/>
      <c r="I828"/>
      <c r="J828" s="5"/>
      <c r="K828"/>
      <c r="L828"/>
      <c r="M828"/>
      <c r="O828"/>
      <c r="Q828"/>
      <c r="S828"/>
      <c r="T828"/>
      <c r="U828"/>
    </row>
    <row r="829" spans="2:21">
      <c r="B829"/>
      <c r="C829"/>
      <c r="D829"/>
      <c r="E829"/>
      <c r="F829"/>
      <c r="H829"/>
      <c r="I829"/>
      <c r="J829" s="5"/>
      <c r="K829"/>
      <c r="L829"/>
      <c r="M829"/>
      <c r="O829"/>
      <c r="Q829"/>
      <c r="S829"/>
      <c r="T829"/>
      <c r="U829"/>
    </row>
    <row r="830" spans="2:21">
      <c r="B830"/>
      <c r="C830"/>
      <c r="D830"/>
      <c r="E830"/>
      <c r="F830"/>
      <c r="H830"/>
      <c r="I830"/>
      <c r="J830" s="5"/>
      <c r="K830"/>
      <c r="L830"/>
      <c r="M830"/>
      <c r="O830"/>
      <c r="Q830"/>
      <c r="S830"/>
      <c r="T830"/>
      <c r="U830"/>
    </row>
    <row r="831" spans="2:21">
      <c r="B831"/>
      <c r="C831"/>
      <c r="D831"/>
      <c r="E831"/>
      <c r="F831"/>
      <c r="H831"/>
      <c r="I831"/>
      <c r="J831" s="5"/>
      <c r="K831"/>
      <c r="L831"/>
      <c r="M831"/>
      <c r="O831"/>
      <c r="Q831"/>
      <c r="S831"/>
      <c r="T831"/>
      <c r="U831"/>
    </row>
    <row r="832" spans="2:21">
      <c r="B832"/>
      <c r="C832"/>
      <c r="D832"/>
      <c r="E832"/>
      <c r="F832"/>
      <c r="H832"/>
      <c r="I832"/>
      <c r="J832" s="5"/>
      <c r="K832"/>
      <c r="L832"/>
      <c r="M832"/>
      <c r="O832"/>
      <c r="Q832"/>
      <c r="S832"/>
      <c r="T832"/>
      <c r="U832"/>
    </row>
    <row r="833" spans="2:21">
      <c r="B833"/>
      <c r="C833"/>
      <c r="D833"/>
      <c r="E833"/>
      <c r="F833"/>
      <c r="H833"/>
      <c r="I833"/>
      <c r="J833" s="5"/>
      <c r="K833"/>
      <c r="L833"/>
      <c r="M833"/>
      <c r="O833"/>
      <c r="Q833"/>
      <c r="S833"/>
      <c r="T833"/>
      <c r="U833"/>
    </row>
    <row r="834" spans="2:21">
      <c r="B834"/>
      <c r="C834"/>
      <c r="D834"/>
      <c r="E834"/>
      <c r="F834"/>
      <c r="H834"/>
      <c r="I834"/>
      <c r="J834" s="5"/>
      <c r="K834"/>
      <c r="L834"/>
      <c r="M834"/>
      <c r="O834"/>
      <c r="Q834"/>
      <c r="S834"/>
      <c r="T834"/>
      <c r="U834"/>
    </row>
    <row r="835" spans="2:21">
      <c r="B835"/>
      <c r="C835"/>
      <c r="D835"/>
      <c r="E835"/>
      <c r="F835"/>
      <c r="H835"/>
      <c r="I835"/>
      <c r="J835" s="5"/>
      <c r="K835"/>
      <c r="L835"/>
      <c r="M835"/>
      <c r="O835"/>
      <c r="Q835"/>
      <c r="S835"/>
      <c r="T835"/>
      <c r="U835"/>
    </row>
    <row r="836" spans="2:21">
      <c r="B836"/>
      <c r="C836"/>
      <c r="D836"/>
      <c r="E836"/>
      <c r="F836"/>
      <c r="H836"/>
      <c r="I836"/>
      <c r="J836" s="5"/>
      <c r="K836"/>
      <c r="L836"/>
      <c r="M836"/>
      <c r="O836"/>
      <c r="Q836"/>
      <c r="S836"/>
      <c r="T836"/>
      <c r="U836"/>
    </row>
    <row r="837" spans="2:21">
      <c r="B837"/>
      <c r="C837"/>
      <c r="D837"/>
      <c r="E837"/>
      <c r="F837"/>
      <c r="H837"/>
      <c r="I837"/>
      <c r="J837" s="5"/>
      <c r="K837"/>
      <c r="L837"/>
      <c r="M837"/>
      <c r="O837"/>
      <c r="Q837"/>
      <c r="S837"/>
      <c r="T837"/>
      <c r="U837"/>
    </row>
    <row r="838" spans="2:21">
      <c r="B838"/>
      <c r="C838"/>
      <c r="D838"/>
      <c r="E838"/>
      <c r="F838"/>
      <c r="H838"/>
      <c r="I838"/>
      <c r="J838" s="5"/>
      <c r="K838"/>
      <c r="L838"/>
      <c r="M838"/>
      <c r="O838"/>
      <c r="Q838"/>
      <c r="S838"/>
      <c r="T838"/>
      <c r="U838"/>
    </row>
    <row r="839" spans="2:21">
      <c r="B839"/>
      <c r="C839"/>
      <c r="D839"/>
      <c r="E839"/>
      <c r="F839"/>
      <c r="H839"/>
      <c r="I839"/>
      <c r="J839" s="5"/>
      <c r="K839"/>
      <c r="L839"/>
      <c r="M839"/>
      <c r="O839"/>
      <c r="Q839"/>
      <c r="S839"/>
      <c r="T839"/>
      <c r="U839"/>
    </row>
    <row r="840" spans="2:21">
      <c r="B840"/>
      <c r="C840"/>
      <c r="D840"/>
      <c r="E840"/>
      <c r="F840"/>
      <c r="H840"/>
      <c r="I840"/>
      <c r="J840" s="5"/>
      <c r="K840"/>
      <c r="L840"/>
      <c r="M840"/>
      <c r="O840"/>
      <c r="Q840"/>
      <c r="S840"/>
      <c r="T840"/>
      <c r="U840"/>
    </row>
    <row r="841" spans="2:21">
      <c r="B841"/>
      <c r="C841"/>
      <c r="D841"/>
      <c r="E841"/>
      <c r="F841"/>
      <c r="H841"/>
      <c r="I841"/>
      <c r="J841" s="5"/>
      <c r="K841"/>
      <c r="L841"/>
      <c r="M841"/>
      <c r="O841"/>
      <c r="Q841"/>
      <c r="S841"/>
      <c r="T841"/>
      <c r="U841"/>
    </row>
    <row r="842" spans="2:21">
      <c r="B842"/>
      <c r="C842"/>
      <c r="D842"/>
      <c r="E842"/>
      <c r="F842"/>
      <c r="H842"/>
      <c r="I842"/>
      <c r="J842" s="5"/>
      <c r="K842"/>
      <c r="L842"/>
      <c r="M842"/>
      <c r="O842"/>
      <c r="Q842"/>
      <c r="S842"/>
      <c r="T842"/>
      <c r="U842"/>
    </row>
    <row r="843" spans="2:21">
      <c r="B843"/>
      <c r="C843"/>
      <c r="D843"/>
      <c r="E843"/>
      <c r="F843"/>
      <c r="H843"/>
      <c r="I843"/>
      <c r="J843" s="5"/>
      <c r="K843"/>
      <c r="L843"/>
      <c r="M843"/>
      <c r="O843"/>
      <c r="Q843"/>
      <c r="S843"/>
      <c r="T843"/>
      <c r="U843"/>
    </row>
    <row r="844" spans="2:21">
      <c r="B844"/>
      <c r="C844"/>
      <c r="D844"/>
      <c r="E844"/>
      <c r="F844"/>
      <c r="H844"/>
      <c r="I844"/>
      <c r="J844" s="5"/>
      <c r="K844"/>
      <c r="L844"/>
      <c r="M844"/>
      <c r="O844"/>
      <c r="Q844"/>
      <c r="S844"/>
      <c r="T844"/>
      <c r="U844"/>
    </row>
    <row r="845" spans="2:21">
      <c r="B845"/>
      <c r="C845"/>
      <c r="D845"/>
      <c r="E845"/>
      <c r="F845"/>
      <c r="H845"/>
      <c r="I845"/>
      <c r="J845" s="5"/>
      <c r="K845"/>
      <c r="L845"/>
      <c r="M845"/>
      <c r="O845"/>
      <c r="Q845"/>
      <c r="S845"/>
      <c r="T845"/>
      <c r="U845"/>
    </row>
    <row r="846" spans="2:21">
      <c r="B846"/>
      <c r="C846"/>
      <c r="D846"/>
      <c r="E846"/>
      <c r="F846"/>
      <c r="H846"/>
      <c r="I846"/>
      <c r="J846" s="5"/>
      <c r="K846"/>
      <c r="L846"/>
      <c r="M846"/>
      <c r="O846"/>
      <c r="Q846"/>
      <c r="S846"/>
      <c r="T846"/>
      <c r="U846"/>
    </row>
    <row r="847" spans="2:21">
      <c r="B847"/>
      <c r="C847"/>
      <c r="D847"/>
      <c r="E847"/>
      <c r="F847"/>
      <c r="H847"/>
      <c r="I847"/>
      <c r="J847" s="5"/>
      <c r="K847"/>
      <c r="L847"/>
      <c r="M847"/>
      <c r="O847"/>
      <c r="Q847"/>
      <c r="S847"/>
      <c r="T847"/>
      <c r="U847"/>
    </row>
    <row r="848" spans="2:21">
      <c r="B848"/>
      <c r="C848"/>
      <c r="D848"/>
      <c r="E848"/>
      <c r="F848"/>
      <c r="H848"/>
      <c r="I848"/>
      <c r="J848" s="5"/>
      <c r="K848"/>
      <c r="L848"/>
      <c r="M848"/>
      <c r="O848"/>
      <c r="Q848"/>
      <c r="S848"/>
      <c r="T848"/>
      <c r="U848"/>
    </row>
    <row r="849" spans="2:21">
      <c r="B849"/>
      <c r="C849"/>
      <c r="D849"/>
      <c r="E849"/>
      <c r="F849"/>
      <c r="H849"/>
      <c r="I849"/>
      <c r="J849" s="5"/>
      <c r="K849"/>
      <c r="L849"/>
      <c r="M849"/>
      <c r="O849"/>
      <c r="Q849"/>
      <c r="S849"/>
      <c r="T849"/>
      <c r="U849"/>
    </row>
    <row r="850" spans="2:21">
      <c r="B850"/>
      <c r="C850"/>
      <c r="D850"/>
      <c r="E850"/>
      <c r="F850"/>
      <c r="H850"/>
      <c r="I850"/>
      <c r="J850" s="5"/>
      <c r="K850"/>
      <c r="L850"/>
      <c r="M850"/>
      <c r="O850"/>
      <c r="Q850"/>
      <c r="S850"/>
      <c r="T850"/>
      <c r="U850"/>
    </row>
    <row r="851" spans="2:21">
      <c r="B851"/>
      <c r="C851"/>
      <c r="D851"/>
      <c r="E851"/>
      <c r="F851"/>
      <c r="H851"/>
      <c r="I851"/>
      <c r="J851" s="5"/>
      <c r="K851"/>
      <c r="L851"/>
      <c r="M851"/>
      <c r="O851"/>
      <c r="Q851"/>
      <c r="S851"/>
      <c r="T851"/>
      <c r="U851"/>
    </row>
    <row r="852" spans="2:21">
      <c r="B852"/>
      <c r="C852"/>
      <c r="D852"/>
      <c r="E852"/>
      <c r="F852"/>
      <c r="H852"/>
      <c r="I852"/>
      <c r="J852" s="5"/>
      <c r="K852"/>
      <c r="L852"/>
      <c r="M852"/>
      <c r="O852"/>
      <c r="Q852"/>
      <c r="S852"/>
      <c r="T852"/>
      <c r="U852"/>
    </row>
    <row r="853" spans="2:21">
      <c r="B853"/>
      <c r="C853"/>
      <c r="D853"/>
      <c r="E853"/>
      <c r="F853"/>
      <c r="H853"/>
      <c r="I853"/>
      <c r="J853" s="5"/>
      <c r="K853"/>
      <c r="L853"/>
      <c r="M853"/>
      <c r="O853"/>
      <c r="Q853"/>
      <c r="S853"/>
      <c r="T853"/>
      <c r="U853"/>
    </row>
    <row r="854" spans="2:21">
      <c r="B854"/>
      <c r="C854"/>
      <c r="D854"/>
      <c r="E854"/>
      <c r="F854"/>
      <c r="H854"/>
      <c r="I854"/>
      <c r="J854" s="5"/>
      <c r="K854"/>
      <c r="L854"/>
      <c r="M854"/>
      <c r="O854"/>
      <c r="Q854"/>
      <c r="S854"/>
      <c r="T854"/>
      <c r="U854"/>
    </row>
    <row r="855" spans="2:21">
      <c r="B855"/>
      <c r="C855"/>
      <c r="D855"/>
      <c r="E855"/>
      <c r="F855"/>
      <c r="H855"/>
      <c r="I855"/>
      <c r="J855" s="5"/>
      <c r="K855"/>
      <c r="L855"/>
      <c r="M855"/>
      <c r="O855"/>
      <c r="Q855"/>
      <c r="S855"/>
      <c r="T855"/>
      <c r="U855"/>
    </row>
    <row r="856" spans="2:21">
      <c r="B856"/>
      <c r="C856"/>
      <c r="D856"/>
      <c r="E856"/>
      <c r="F856"/>
      <c r="H856"/>
      <c r="I856"/>
      <c r="J856" s="5"/>
      <c r="K856"/>
      <c r="L856"/>
      <c r="M856"/>
      <c r="O856"/>
      <c r="Q856"/>
      <c r="S856"/>
      <c r="T856"/>
      <c r="U856"/>
    </row>
    <row r="857" spans="2:21">
      <c r="B857"/>
      <c r="C857"/>
      <c r="D857"/>
      <c r="E857"/>
      <c r="F857"/>
      <c r="H857"/>
      <c r="I857"/>
      <c r="J857" s="5"/>
      <c r="K857"/>
      <c r="L857"/>
      <c r="M857"/>
      <c r="O857"/>
      <c r="Q857"/>
      <c r="S857"/>
      <c r="T857"/>
      <c r="U857"/>
    </row>
    <row r="858" spans="2:21">
      <c r="B858"/>
      <c r="C858"/>
      <c r="D858"/>
      <c r="E858"/>
      <c r="F858"/>
      <c r="H858"/>
      <c r="I858"/>
      <c r="J858" s="5"/>
      <c r="K858"/>
      <c r="L858"/>
      <c r="M858"/>
      <c r="O858"/>
      <c r="Q858"/>
      <c r="S858"/>
      <c r="T858"/>
      <c r="U858"/>
    </row>
    <row r="859" spans="2:21">
      <c r="B859"/>
      <c r="C859"/>
      <c r="D859"/>
      <c r="E859"/>
      <c r="F859"/>
      <c r="H859"/>
      <c r="I859"/>
      <c r="J859" s="5"/>
      <c r="K859"/>
      <c r="L859"/>
      <c r="M859"/>
      <c r="O859"/>
      <c r="Q859"/>
      <c r="S859"/>
      <c r="T859"/>
      <c r="U859"/>
    </row>
    <row r="860" spans="2:21">
      <c r="B860"/>
      <c r="C860"/>
      <c r="D860"/>
      <c r="E860"/>
      <c r="F860"/>
      <c r="H860"/>
      <c r="I860"/>
      <c r="J860" s="5"/>
      <c r="K860"/>
      <c r="L860"/>
      <c r="M860"/>
      <c r="O860"/>
      <c r="Q860"/>
      <c r="S860"/>
      <c r="T860"/>
      <c r="U860"/>
    </row>
    <row r="861" spans="2:21">
      <c r="B861"/>
      <c r="C861"/>
      <c r="D861"/>
      <c r="E861"/>
      <c r="F861"/>
      <c r="H861"/>
      <c r="I861"/>
      <c r="J861" s="5"/>
      <c r="K861"/>
      <c r="L861"/>
      <c r="M861"/>
      <c r="O861"/>
      <c r="Q861"/>
      <c r="S861"/>
      <c r="T861"/>
      <c r="U861"/>
    </row>
    <row r="862" spans="2:21">
      <c r="B862"/>
      <c r="C862"/>
      <c r="D862"/>
      <c r="E862"/>
      <c r="F862"/>
      <c r="H862"/>
      <c r="I862"/>
      <c r="J862" s="5"/>
      <c r="K862"/>
      <c r="L862"/>
      <c r="M862"/>
      <c r="O862"/>
      <c r="Q862"/>
      <c r="S862"/>
      <c r="T862"/>
      <c r="U862"/>
    </row>
    <row r="863" spans="2:21">
      <c r="B863"/>
      <c r="C863"/>
      <c r="D863"/>
      <c r="E863"/>
      <c r="F863"/>
      <c r="H863"/>
      <c r="I863"/>
      <c r="J863" s="5"/>
      <c r="K863"/>
      <c r="L863"/>
      <c r="M863"/>
      <c r="O863"/>
      <c r="Q863"/>
      <c r="S863"/>
      <c r="T863"/>
      <c r="U863"/>
    </row>
    <row r="864" spans="2:21">
      <c r="B864"/>
      <c r="C864"/>
      <c r="D864"/>
      <c r="E864"/>
      <c r="F864"/>
      <c r="H864"/>
      <c r="I864"/>
      <c r="J864" s="5"/>
      <c r="K864"/>
      <c r="L864"/>
      <c r="M864"/>
      <c r="O864"/>
      <c r="Q864"/>
      <c r="S864"/>
      <c r="T864"/>
      <c r="U864"/>
    </row>
    <row r="865" spans="2:21">
      <c r="B865"/>
      <c r="C865"/>
      <c r="D865"/>
      <c r="E865"/>
      <c r="F865"/>
      <c r="H865"/>
      <c r="I865"/>
      <c r="J865" s="5"/>
      <c r="K865"/>
      <c r="L865"/>
      <c r="M865"/>
      <c r="O865"/>
      <c r="Q865"/>
      <c r="S865"/>
      <c r="T865"/>
      <c r="U865"/>
    </row>
    <row r="866" spans="2:21">
      <c r="B866"/>
      <c r="C866"/>
      <c r="D866"/>
      <c r="E866"/>
      <c r="F866"/>
      <c r="H866"/>
      <c r="I866"/>
      <c r="J866" s="5"/>
      <c r="K866"/>
      <c r="L866"/>
      <c r="M866"/>
      <c r="O866"/>
      <c r="Q866"/>
      <c r="S866"/>
      <c r="T866"/>
      <c r="U866"/>
    </row>
    <row r="867" spans="2:21">
      <c r="B867"/>
      <c r="C867"/>
      <c r="D867"/>
      <c r="E867"/>
      <c r="F867"/>
      <c r="H867"/>
      <c r="I867"/>
      <c r="J867" s="5"/>
      <c r="K867"/>
      <c r="L867"/>
      <c r="M867"/>
      <c r="O867"/>
      <c r="Q867"/>
      <c r="S867"/>
      <c r="T867"/>
      <c r="U867"/>
    </row>
    <row r="868" spans="2:21">
      <c r="B868"/>
      <c r="C868"/>
      <c r="D868"/>
      <c r="E868"/>
      <c r="F868"/>
      <c r="H868"/>
      <c r="I868"/>
      <c r="J868" s="5"/>
      <c r="K868"/>
      <c r="L868"/>
      <c r="M868"/>
      <c r="O868"/>
      <c r="Q868"/>
      <c r="S868"/>
      <c r="T868"/>
      <c r="U868"/>
    </row>
    <row r="869" spans="2:21">
      <c r="B869"/>
      <c r="C869"/>
      <c r="D869"/>
      <c r="E869"/>
      <c r="F869"/>
      <c r="H869"/>
      <c r="I869"/>
      <c r="J869" s="5"/>
      <c r="K869"/>
      <c r="L869"/>
      <c r="M869"/>
      <c r="O869"/>
      <c r="Q869"/>
      <c r="S869"/>
      <c r="T869"/>
      <c r="U869"/>
    </row>
    <row r="870" spans="2:21">
      <c r="B870"/>
      <c r="C870"/>
      <c r="D870"/>
      <c r="E870"/>
      <c r="F870"/>
      <c r="H870"/>
      <c r="I870"/>
      <c r="J870" s="5"/>
      <c r="K870"/>
      <c r="L870"/>
      <c r="M870"/>
      <c r="O870"/>
      <c r="Q870"/>
      <c r="S870"/>
      <c r="T870"/>
      <c r="U870"/>
    </row>
    <row r="871" spans="2:21">
      <c r="B871"/>
      <c r="C871"/>
      <c r="D871"/>
      <c r="E871"/>
      <c r="F871"/>
      <c r="H871"/>
      <c r="I871"/>
      <c r="J871" s="5"/>
      <c r="K871"/>
      <c r="L871"/>
      <c r="M871"/>
      <c r="O871"/>
      <c r="Q871"/>
      <c r="S871"/>
      <c r="T871"/>
      <c r="U871"/>
    </row>
    <row r="872" spans="2:21">
      <c r="B872"/>
      <c r="C872"/>
      <c r="D872"/>
      <c r="E872"/>
      <c r="F872"/>
      <c r="H872"/>
      <c r="I872"/>
      <c r="J872" s="5"/>
      <c r="K872"/>
      <c r="L872"/>
      <c r="M872"/>
      <c r="O872"/>
      <c r="Q872"/>
      <c r="S872"/>
      <c r="T872"/>
      <c r="U872"/>
    </row>
    <row r="873" spans="2:21">
      <c r="B873"/>
      <c r="C873"/>
      <c r="D873"/>
      <c r="E873"/>
      <c r="F873"/>
      <c r="H873"/>
      <c r="I873"/>
      <c r="J873" s="5"/>
      <c r="K873"/>
      <c r="L873"/>
      <c r="M873"/>
      <c r="O873"/>
      <c r="Q873"/>
      <c r="S873"/>
      <c r="T873"/>
      <c r="U873"/>
    </row>
    <row r="874" spans="2:21">
      <c r="B874"/>
      <c r="C874"/>
      <c r="D874"/>
      <c r="E874"/>
      <c r="F874"/>
      <c r="H874"/>
      <c r="I874"/>
      <c r="J874" s="5"/>
      <c r="K874"/>
      <c r="L874"/>
      <c r="M874"/>
      <c r="O874"/>
      <c r="Q874"/>
      <c r="S874"/>
      <c r="T874"/>
      <c r="U874"/>
    </row>
    <row r="875" spans="2:21">
      <c r="B875"/>
      <c r="C875"/>
      <c r="D875"/>
      <c r="E875"/>
      <c r="F875"/>
      <c r="H875"/>
      <c r="I875"/>
      <c r="J875" s="5"/>
      <c r="K875"/>
      <c r="L875"/>
      <c r="M875"/>
      <c r="O875"/>
      <c r="Q875"/>
      <c r="S875"/>
      <c r="T875"/>
      <c r="U875"/>
    </row>
    <row r="876" spans="2:21">
      <c r="B876"/>
      <c r="C876"/>
      <c r="D876"/>
      <c r="E876"/>
      <c r="F876"/>
      <c r="H876"/>
      <c r="I876"/>
      <c r="J876" s="5"/>
      <c r="K876"/>
      <c r="L876"/>
      <c r="M876"/>
      <c r="O876"/>
      <c r="Q876"/>
      <c r="S876"/>
      <c r="T876"/>
      <c r="U876"/>
    </row>
    <row r="877" spans="2:21">
      <c r="B877"/>
      <c r="C877"/>
      <c r="D877"/>
      <c r="E877"/>
      <c r="F877"/>
      <c r="H877"/>
      <c r="I877"/>
      <c r="J877" s="5"/>
      <c r="K877"/>
      <c r="L877"/>
      <c r="M877"/>
      <c r="O877"/>
      <c r="Q877"/>
      <c r="S877"/>
      <c r="T877"/>
      <c r="U877"/>
    </row>
    <row r="878" spans="2:21">
      <c r="B878"/>
      <c r="C878"/>
      <c r="D878"/>
      <c r="E878"/>
      <c r="F878"/>
      <c r="H878"/>
      <c r="I878"/>
      <c r="J878" s="5"/>
      <c r="K878"/>
      <c r="L878"/>
      <c r="M878"/>
      <c r="O878"/>
      <c r="Q878"/>
      <c r="S878"/>
      <c r="T878"/>
      <c r="U878"/>
    </row>
    <row r="879" spans="2:21">
      <c r="B879"/>
      <c r="C879"/>
      <c r="D879"/>
      <c r="E879"/>
      <c r="F879"/>
      <c r="H879"/>
      <c r="I879"/>
      <c r="J879" s="5"/>
      <c r="K879"/>
      <c r="L879"/>
      <c r="M879"/>
      <c r="O879"/>
      <c r="Q879"/>
      <c r="S879"/>
      <c r="T879"/>
      <c r="U879"/>
    </row>
    <row r="880" spans="2:21">
      <c r="B880"/>
      <c r="C880"/>
      <c r="D880"/>
      <c r="E880"/>
      <c r="F880"/>
      <c r="H880"/>
      <c r="I880"/>
      <c r="J880" s="5"/>
      <c r="K880"/>
      <c r="L880"/>
      <c r="M880"/>
      <c r="O880"/>
      <c r="Q880"/>
      <c r="S880"/>
      <c r="T880"/>
      <c r="U880"/>
    </row>
    <row r="881" spans="2:21">
      <c r="B881"/>
      <c r="C881"/>
      <c r="D881"/>
      <c r="E881"/>
      <c r="F881"/>
      <c r="H881"/>
      <c r="I881"/>
      <c r="J881" s="5"/>
      <c r="K881"/>
      <c r="L881"/>
      <c r="M881"/>
      <c r="O881"/>
      <c r="Q881"/>
      <c r="S881"/>
      <c r="T881"/>
      <c r="U881"/>
    </row>
    <row r="882" spans="2:21">
      <c r="B882"/>
      <c r="C882"/>
      <c r="D882"/>
      <c r="E882"/>
      <c r="F882"/>
      <c r="H882"/>
      <c r="I882"/>
      <c r="J882" s="5"/>
      <c r="K882"/>
      <c r="L882"/>
      <c r="M882"/>
      <c r="O882"/>
      <c r="Q882"/>
      <c r="S882"/>
      <c r="T882"/>
      <c r="U882"/>
    </row>
    <row r="883" spans="2:21">
      <c r="B883"/>
      <c r="C883"/>
      <c r="D883"/>
      <c r="E883"/>
      <c r="F883"/>
      <c r="H883"/>
      <c r="I883"/>
      <c r="J883" s="5"/>
      <c r="K883"/>
      <c r="L883"/>
      <c r="M883"/>
      <c r="O883"/>
      <c r="Q883"/>
      <c r="S883"/>
      <c r="T883"/>
      <c r="U883"/>
    </row>
    <row r="884" spans="2:21">
      <c r="B884"/>
      <c r="C884"/>
      <c r="D884"/>
      <c r="E884"/>
      <c r="F884"/>
      <c r="H884"/>
      <c r="I884"/>
      <c r="J884" s="5"/>
      <c r="K884"/>
      <c r="L884"/>
      <c r="M884"/>
      <c r="O884"/>
      <c r="Q884"/>
      <c r="S884"/>
      <c r="T884"/>
      <c r="U884"/>
    </row>
    <row r="885" spans="2:21">
      <c r="B885"/>
      <c r="C885"/>
      <c r="D885"/>
      <c r="E885"/>
      <c r="F885"/>
      <c r="H885"/>
      <c r="I885"/>
      <c r="J885" s="5"/>
      <c r="K885"/>
      <c r="L885"/>
      <c r="M885"/>
      <c r="O885"/>
      <c r="Q885"/>
      <c r="S885"/>
      <c r="T885"/>
      <c r="U885"/>
    </row>
    <row r="886" spans="2:21">
      <c r="B886"/>
      <c r="C886"/>
      <c r="D886"/>
      <c r="E886"/>
      <c r="F886"/>
      <c r="H886"/>
      <c r="I886"/>
      <c r="J886" s="5"/>
      <c r="K886"/>
      <c r="L886"/>
      <c r="M886"/>
      <c r="O886"/>
      <c r="Q886"/>
      <c r="S886"/>
      <c r="T886"/>
      <c r="U886"/>
    </row>
    <row r="887" spans="2:21">
      <c r="B887"/>
      <c r="C887"/>
      <c r="D887"/>
      <c r="E887"/>
      <c r="F887"/>
      <c r="H887"/>
      <c r="I887"/>
      <c r="J887" s="5"/>
      <c r="K887"/>
      <c r="L887"/>
      <c r="M887"/>
      <c r="O887"/>
      <c r="Q887"/>
      <c r="S887"/>
      <c r="T887"/>
      <c r="U887"/>
    </row>
    <row r="888" spans="2:21">
      <c r="B888"/>
      <c r="C888"/>
      <c r="D888"/>
      <c r="E888"/>
      <c r="F888"/>
      <c r="H888"/>
      <c r="I888"/>
      <c r="J888" s="5"/>
      <c r="K888"/>
      <c r="L888"/>
      <c r="M888"/>
      <c r="O888"/>
      <c r="Q888"/>
      <c r="S888"/>
      <c r="T888"/>
      <c r="U888"/>
    </row>
    <row r="889" spans="2:21">
      <c r="B889"/>
      <c r="C889"/>
      <c r="D889"/>
      <c r="E889"/>
      <c r="F889"/>
      <c r="H889"/>
      <c r="I889"/>
      <c r="J889" s="5"/>
      <c r="K889"/>
      <c r="L889"/>
      <c r="M889"/>
      <c r="O889"/>
      <c r="Q889"/>
      <c r="S889"/>
      <c r="T889"/>
      <c r="U889"/>
    </row>
    <row r="890" spans="2:21">
      <c r="B890"/>
      <c r="C890"/>
      <c r="D890"/>
      <c r="E890"/>
      <c r="F890"/>
      <c r="H890"/>
      <c r="I890"/>
      <c r="J890" s="5"/>
      <c r="K890"/>
      <c r="L890"/>
      <c r="M890"/>
      <c r="O890"/>
      <c r="Q890"/>
      <c r="S890"/>
      <c r="T890"/>
      <c r="U890"/>
    </row>
    <row r="891" spans="2:21">
      <c r="B891"/>
      <c r="C891"/>
      <c r="D891"/>
      <c r="E891"/>
      <c r="F891"/>
      <c r="H891"/>
      <c r="I891"/>
      <c r="J891" s="5"/>
      <c r="K891"/>
      <c r="L891"/>
      <c r="M891"/>
      <c r="O891"/>
      <c r="Q891"/>
      <c r="S891"/>
      <c r="T891"/>
      <c r="U891"/>
    </row>
    <row r="892" spans="2:21">
      <c r="B892"/>
      <c r="C892"/>
      <c r="D892"/>
      <c r="E892"/>
      <c r="F892"/>
      <c r="H892"/>
      <c r="I892"/>
      <c r="J892" s="5"/>
      <c r="K892"/>
      <c r="L892"/>
      <c r="M892"/>
      <c r="O892"/>
      <c r="Q892"/>
      <c r="S892"/>
      <c r="T892"/>
      <c r="U892"/>
    </row>
    <row r="893" spans="2:21">
      <c r="B893"/>
      <c r="C893"/>
      <c r="D893"/>
      <c r="E893"/>
      <c r="F893"/>
      <c r="H893"/>
      <c r="I893"/>
      <c r="J893" s="5"/>
      <c r="K893"/>
      <c r="L893"/>
      <c r="M893"/>
      <c r="O893"/>
      <c r="Q893"/>
      <c r="S893"/>
      <c r="T893"/>
      <c r="U893"/>
    </row>
    <row r="894" spans="2:21">
      <c r="B894"/>
      <c r="C894"/>
      <c r="D894"/>
      <c r="E894"/>
      <c r="F894"/>
      <c r="H894"/>
      <c r="I894"/>
      <c r="J894" s="5"/>
      <c r="K894"/>
      <c r="L894"/>
      <c r="M894"/>
      <c r="O894"/>
      <c r="Q894"/>
      <c r="S894"/>
      <c r="T894"/>
      <c r="U894"/>
    </row>
    <row r="895" spans="2:21">
      <c r="B895"/>
      <c r="C895"/>
      <c r="D895"/>
      <c r="E895"/>
      <c r="F895"/>
      <c r="H895"/>
      <c r="I895"/>
      <c r="J895" s="5"/>
      <c r="K895"/>
      <c r="L895"/>
      <c r="M895"/>
      <c r="O895"/>
      <c r="Q895"/>
      <c r="S895"/>
      <c r="T895"/>
      <c r="U895"/>
    </row>
    <row r="896" spans="2:21">
      <c r="B896"/>
      <c r="C896"/>
      <c r="D896"/>
      <c r="E896"/>
      <c r="F896"/>
      <c r="H896"/>
      <c r="I896"/>
      <c r="J896" s="5"/>
      <c r="K896"/>
      <c r="L896"/>
      <c r="M896"/>
      <c r="O896"/>
      <c r="Q896"/>
      <c r="S896"/>
      <c r="T896"/>
      <c r="U896"/>
    </row>
    <row r="897" spans="2:21">
      <c r="B897"/>
      <c r="C897"/>
      <c r="D897"/>
      <c r="E897"/>
      <c r="F897"/>
      <c r="H897"/>
      <c r="I897"/>
      <c r="J897" s="5"/>
      <c r="K897"/>
      <c r="L897"/>
      <c r="M897"/>
      <c r="O897"/>
      <c r="Q897"/>
      <c r="S897"/>
      <c r="T897"/>
      <c r="U897"/>
    </row>
    <row r="898" spans="2:21">
      <c r="B898"/>
      <c r="C898"/>
      <c r="D898"/>
      <c r="E898"/>
      <c r="F898"/>
      <c r="H898"/>
      <c r="I898"/>
      <c r="J898" s="5"/>
      <c r="K898"/>
      <c r="L898"/>
      <c r="M898"/>
      <c r="O898"/>
      <c r="Q898"/>
      <c r="S898"/>
      <c r="T898"/>
      <c r="U898"/>
    </row>
    <row r="899" spans="2:21">
      <c r="B899"/>
      <c r="C899"/>
      <c r="D899"/>
      <c r="E899"/>
      <c r="F899"/>
      <c r="H899"/>
      <c r="I899"/>
      <c r="J899" s="5"/>
      <c r="K899"/>
      <c r="L899"/>
      <c r="M899"/>
      <c r="O899"/>
      <c r="Q899"/>
      <c r="S899"/>
      <c r="T899"/>
      <c r="U899"/>
    </row>
    <row r="900" spans="2:21">
      <c r="B900"/>
      <c r="C900"/>
      <c r="D900"/>
      <c r="E900"/>
      <c r="F900"/>
      <c r="H900"/>
      <c r="I900"/>
      <c r="J900" s="5"/>
      <c r="K900"/>
      <c r="L900"/>
      <c r="M900"/>
      <c r="O900"/>
      <c r="Q900"/>
      <c r="S900"/>
      <c r="T900"/>
      <c r="U900"/>
    </row>
    <row r="901" spans="2:21">
      <c r="B901"/>
      <c r="C901"/>
      <c r="D901"/>
      <c r="E901"/>
      <c r="F901"/>
      <c r="H901"/>
      <c r="I901"/>
      <c r="J901" s="5"/>
      <c r="K901"/>
      <c r="L901"/>
      <c r="M901"/>
      <c r="O901"/>
      <c r="Q901"/>
      <c r="S901"/>
      <c r="T901"/>
      <c r="U901"/>
    </row>
    <row r="902" spans="2:21">
      <c r="B902"/>
      <c r="C902"/>
      <c r="D902"/>
      <c r="E902"/>
      <c r="F902"/>
      <c r="H902"/>
      <c r="I902"/>
      <c r="J902" s="5"/>
      <c r="K902"/>
      <c r="L902"/>
      <c r="M902"/>
      <c r="O902"/>
      <c r="Q902"/>
      <c r="S902"/>
      <c r="T902"/>
      <c r="U902"/>
    </row>
    <row r="903" spans="2:21">
      <c r="B903"/>
      <c r="C903"/>
      <c r="D903"/>
      <c r="E903"/>
      <c r="F903"/>
      <c r="H903"/>
      <c r="I903"/>
      <c r="J903" s="5"/>
      <c r="K903"/>
      <c r="L903"/>
      <c r="M903"/>
      <c r="O903"/>
      <c r="Q903"/>
      <c r="S903"/>
      <c r="T903"/>
      <c r="U903"/>
    </row>
    <row r="904" spans="2:21">
      <c r="B904"/>
      <c r="C904"/>
      <c r="D904"/>
      <c r="E904"/>
      <c r="F904"/>
      <c r="H904"/>
      <c r="I904"/>
      <c r="J904" s="5"/>
      <c r="K904"/>
      <c r="L904"/>
      <c r="M904"/>
      <c r="O904"/>
      <c r="Q904"/>
      <c r="S904"/>
      <c r="T904"/>
      <c r="U904"/>
    </row>
    <row r="905" spans="2:21">
      <c r="B905"/>
      <c r="C905"/>
      <c r="D905"/>
      <c r="E905"/>
      <c r="F905"/>
      <c r="H905"/>
      <c r="I905"/>
      <c r="J905" s="5"/>
      <c r="K905"/>
      <c r="L905"/>
      <c r="M905"/>
      <c r="O905"/>
      <c r="Q905"/>
      <c r="S905"/>
      <c r="T905"/>
      <c r="U905"/>
    </row>
    <row r="906" spans="2:21">
      <c r="B906"/>
      <c r="C906"/>
      <c r="D906"/>
      <c r="E906"/>
      <c r="F906"/>
      <c r="H906"/>
      <c r="I906"/>
      <c r="J906" s="5"/>
      <c r="K906"/>
      <c r="L906"/>
      <c r="M906"/>
      <c r="O906"/>
      <c r="Q906"/>
      <c r="S906"/>
      <c r="T906"/>
      <c r="U906"/>
    </row>
    <row r="907" spans="2:21">
      <c r="B907"/>
      <c r="C907"/>
      <c r="D907"/>
      <c r="E907"/>
      <c r="F907"/>
      <c r="H907"/>
      <c r="I907"/>
      <c r="J907" s="5"/>
      <c r="K907"/>
      <c r="L907"/>
      <c r="M907"/>
      <c r="O907"/>
      <c r="Q907"/>
      <c r="S907"/>
      <c r="T907"/>
      <c r="U907"/>
    </row>
    <row r="908" spans="2:21">
      <c r="B908"/>
      <c r="C908"/>
      <c r="D908"/>
      <c r="E908"/>
      <c r="F908"/>
      <c r="H908"/>
      <c r="I908"/>
      <c r="J908" s="5"/>
      <c r="K908"/>
      <c r="L908"/>
      <c r="M908"/>
      <c r="O908"/>
      <c r="Q908"/>
      <c r="S908"/>
      <c r="T908"/>
      <c r="U908"/>
    </row>
    <row r="909" spans="2:21">
      <c r="B909"/>
      <c r="C909"/>
      <c r="D909"/>
      <c r="E909"/>
      <c r="F909"/>
      <c r="H909"/>
      <c r="I909"/>
      <c r="J909" s="5"/>
      <c r="K909"/>
      <c r="L909"/>
      <c r="M909"/>
      <c r="O909"/>
      <c r="Q909"/>
      <c r="S909"/>
      <c r="T909"/>
      <c r="U909"/>
    </row>
    <row r="910" spans="2:21">
      <c r="B910"/>
      <c r="C910"/>
      <c r="D910"/>
      <c r="E910"/>
      <c r="F910"/>
      <c r="H910"/>
      <c r="I910"/>
      <c r="J910" s="5"/>
      <c r="K910"/>
      <c r="L910"/>
      <c r="M910"/>
      <c r="O910"/>
      <c r="Q910"/>
      <c r="S910"/>
      <c r="T910"/>
      <c r="U910"/>
    </row>
    <row r="911" spans="2:21">
      <c r="B911"/>
      <c r="C911"/>
      <c r="D911"/>
      <c r="E911"/>
      <c r="F911"/>
      <c r="H911"/>
      <c r="I911"/>
      <c r="J911" s="5"/>
      <c r="K911"/>
      <c r="L911"/>
      <c r="M911"/>
      <c r="O911"/>
      <c r="Q911"/>
      <c r="S911"/>
      <c r="T911"/>
      <c r="U911"/>
    </row>
    <row r="912" spans="2:21">
      <c r="B912"/>
      <c r="C912"/>
      <c r="D912"/>
      <c r="E912"/>
      <c r="F912"/>
      <c r="H912"/>
      <c r="I912"/>
      <c r="J912" s="5"/>
      <c r="K912"/>
      <c r="L912"/>
      <c r="M912"/>
      <c r="O912"/>
      <c r="Q912"/>
      <c r="S912"/>
      <c r="T912"/>
      <c r="U912"/>
    </row>
    <row r="913" spans="2:21">
      <c r="B913"/>
      <c r="C913"/>
      <c r="D913"/>
      <c r="E913"/>
      <c r="F913"/>
      <c r="H913"/>
      <c r="I913"/>
      <c r="J913" s="5"/>
      <c r="K913"/>
      <c r="L913"/>
      <c r="M913"/>
      <c r="O913"/>
      <c r="Q913"/>
      <c r="S913"/>
      <c r="T913"/>
      <c r="U913"/>
    </row>
    <row r="914" spans="2:21">
      <c r="B914"/>
      <c r="C914"/>
      <c r="D914"/>
      <c r="E914"/>
      <c r="F914"/>
      <c r="H914"/>
      <c r="I914"/>
      <c r="J914" s="5"/>
      <c r="K914"/>
      <c r="L914"/>
      <c r="M914"/>
      <c r="O914"/>
      <c r="Q914"/>
      <c r="S914"/>
      <c r="T914"/>
      <c r="U914"/>
    </row>
    <row r="915" spans="2:21">
      <c r="B915"/>
      <c r="C915"/>
      <c r="D915"/>
      <c r="E915"/>
      <c r="F915"/>
      <c r="H915"/>
      <c r="I915"/>
      <c r="J915" s="5"/>
      <c r="K915"/>
      <c r="L915"/>
      <c r="M915"/>
      <c r="O915"/>
      <c r="Q915"/>
      <c r="S915"/>
      <c r="T915"/>
      <c r="U915"/>
    </row>
    <row r="916" spans="2:21">
      <c r="B916"/>
      <c r="C916"/>
      <c r="D916"/>
      <c r="E916"/>
      <c r="F916"/>
      <c r="H916"/>
      <c r="I916"/>
      <c r="J916" s="5"/>
      <c r="K916"/>
      <c r="L916"/>
      <c r="M916"/>
      <c r="O916"/>
      <c r="Q916"/>
      <c r="S916"/>
      <c r="T916"/>
      <c r="U916"/>
    </row>
    <row r="917" spans="2:21">
      <c r="B917"/>
      <c r="C917"/>
      <c r="D917"/>
      <c r="E917"/>
      <c r="F917"/>
      <c r="H917"/>
      <c r="I917"/>
      <c r="J917" s="5"/>
      <c r="K917"/>
      <c r="L917"/>
      <c r="M917"/>
      <c r="O917"/>
      <c r="Q917"/>
      <c r="S917"/>
      <c r="T917"/>
      <c r="U917"/>
    </row>
    <row r="918" spans="2:21">
      <c r="B918"/>
      <c r="C918"/>
      <c r="D918"/>
      <c r="E918"/>
      <c r="F918"/>
      <c r="H918"/>
      <c r="I918"/>
      <c r="J918" s="5"/>
      <c r="K918"/>
      <c r="L918"/>
      <c r="M918"/>
      <c r="O918"/>
      <c r="Q918"/>
      <c r="S918"/>
      <c r="T918"/>
      <c r="U918"/>
    </row>
    <row r="919" spans="2:21">
      <c r="B919"/>
      <c r="C919"/>
      <c r="D919"/>
      <c r="E919"/>
      <c r="F919"/>
      <c r="H919"/>
      <c r="I919"/>
      <c r="J919" s="5"/>
      <c r="K919"/>
      <c r="L919"/>
      <c r="M919"/>
      <c r="O919"/>
      <c r="Q919"/>
      <c r="S919"/>
      <c r="T919"/>
      <c r="U919"/>
    </row>
    <row r="920" spans="2:21">
      <c r="B920"/>
      <c r="C920"/>
      <c r="D920"/>
      <c r="E920"/>
      <c r="F920"/>
      <c r="H920"/>
      <c r="I920"/>
      <c r="J920" s="5"/>
      <c r="K920"/>
      <c r="L920"/>
      <c r="M920"/>
      <c r="O920"/>
      <c r="Q920"/>
      <c r="S920"/>
      <c r="T920"/>
      <c r="U920"/>
    </row>
    <row r="921" spans="2:21">
      <c r="B921"/>
      <c r="C921"/>
      <c r="D921"/>
      <c r="E921"/>
      <c r="F921"/>
      <c r="H921"/>
      <c r="I921"/>
      <c r="J921" s="5"/>
      <c r="K921"/>
      <c r="L921"/>
      <c r="M921"/>
      <c r="O921"/>
      <c r="Q921"/>
      <c r="S921"/>
      <c r="T921"/>
      <c r="U921"/>
    </row>
    <row r="922" spans="2:21">
      <c r="B922"/>
      <c r="C922"/>
      <c r="D922"/>
      <c r="E922"/>
      <c r="F922"/>
      <c r="H922"/>
      <c r="I922"/>
      <c r="J922" s="5"/>
      <c r="K922"/>
      <c r="L922"/>
      <c r="M922"/>
      <c r="O922"/>
      <c r="Q922"/>
      <c r="S922"/>
      <c r="T922"/>
      <c r="U922"/>
    </row>
    <row r="923" spans="2:21">
      <c r="B923"/>
      <c r="C923"/>
      <c r="D923"/>
      <c r="E923"/>
      <c r="F923"/>
      <c r="H923"/>
      <c r="I923"/>
      <c r="J923" s="5"/>
      <c r="K923"/>
      <c r="L923"/>
      <c r="M923"/>
      <c r="O923"/>
      <c r="Q923"/>
      <c r="S923"/>
      <c r="T923"/>
      <c r="U923"/>
    </row>
    <row r="924" spans="2:21">
      <c r="B924"/>
      <c r="C924"/>
      <c r="D924"/>
      <c r="E924"/>
      <c r="F924"/>
      <c r="H924"/>
      <c r="I924"/>
      <c r="J924" s="5"/>
      <c r="K924"/>
      <c r="L924"/>
      <c r="M924"/>
      <c r="O924"/>
      <c r="Q924"/>
      <c r="S924"/>
      <c r="T924"/>
      <c r="U924"/>
    </row>
    <row r="925" spans="2:21">
      <c r="B925"/>
      <c r="C925"/>
      <c r="D925"/>
      <c r="E925"/>
      <c r="F925"/>
      <c r="H925"/>
      <c r="I925"/>
      <c r="J925" s="5"/>
      <c r="K925"/>
      <c r="L925"/>
      <c r="M925"/>
      <c r="O925"/>
      <c r="Q925"/>
      <c r="S925"/>
      <c r="T925"/>
      <c r="U925"/>
    </row>
    <row r="926" spans="2:21">
      <c r="B926"/>
      <c r="C926"/>
      <c r="D926"/>
      <c r="E926"/>
      <c r="F926"/>
      <c r="H926"/>
      <c r="I926"/>
      <c r="J926" s="5"/>
      <c r="K926"/>
      <c r="L926"/>
      <c r="M926"/>
      <c r="O926"/>
      <c r="Q926"/>
      <c r="S926"/>
      <c r="T926"/>
      <c r="U926"/>
    </row>
    <row r="927" spans="2:21">
      <c r="B927"/>
      <c r="C927"/>
      <c r="D927"/>
      <c r="E927"/>
      <c r="F927"/>
      <c r="H927"/>
      <c r="I927"/>
      <c r="J927" s="5"/>
      <c r="K927"/>
      <c r="L927"/>
      <c r="M927"/>
      <c r="O927"/>
      <c r="Q927"/>
      <c r="S927"/>
      <c r="T927"/>
      <c r="U927"/>
    </row>
    <row r="928" spans="2:21">
      <c r="B928"/>
      <c r="C928"/>
      <c r="D928"/>
      <c r="E928"/>
      <c r="F928"/>
      <c r="H928"/>
      <c r="I928"/>
      <c r="J928" s="5"/>
      <c r="K928"/>
      <c r="L928"/>
      <c r="M928"/>
      <c r="O928"/>
      <c r="Q928"/>
      <c r="S928"/>
      <c r="T928"/>
      <c r="U928"/>
    </row>
    <row r="929" spans="2:21">
      <c r="B929"/>
      <c r="C929"/>
      <c r="D929"/>
      <c r="E929"/>
      <c r="F929"/>
      <c r="H929"/>
      <c r="I929"/>
      <c r="J929" s="5"/>
      <c r="K929"/>
      <c r="L929"/>
      <c r="M929"/>
      <c r="O929"/>
      <c r="Q929"/>
      <c r="S929"/>
      <c r="T929"/>
      <c r="U929"/>
    </row>
    <row r="930" spans="2:21">
      <c r="B930"/>
      <c r="C930"/>
      <c r="D930"/>
      <c r="E930"/>
      <c r="F930"/>
      <c r="H930"/>
      <c r="I930"/>
      <c r="J930" s="5"/>
      <c r="K930"/>
      <c r="L930"/>
      <c r="M930"/>
      <c r="O930"/>
      <c r="Q930"/>
      <c r="S930"/>
      <c r="T930"/>
      <c r="U930"/>
    </row>
    <row r="931" spans="2:21">
      <c r="B931"/>
      <c r="C931"/>
      <c r="D931"/>
      <c r="E931"/>
      <c r="F931"/>
      <c r="H931"/>
      <c r="I931"/>
      <c r="J931" s="5"/>
      <c r="K931"/>
      <c r="L931"/>
      <c r="M931"/>
      <c r="O931"/>
      <c r="Q931"/>
      <c r="S931"/>
      <c r="T931"/>
      <c r="U931"/>
    </row>
    <row r="932" spans="2:21">
      <c r="B932"/>
      <c r="C932"/>
      <c r="D932"/>
      <c r="E932"/>
      <c r="F932"/>
      <c r="H932"/>
      <c r="I932"/>
      <c r="J932" s="5"/>
      <c r="K932"/>
      <c r="L932"/>
      <c r="M932"/>
      <c r="O932"/>
      <c r="Q932"/>
      <c r="S932"/>
      <c r="T932"/>
      <c r="U932"/>
    </row>
    <row r="933" spans="2:21">
      <c r="B933"/>
      <c r="C933"/>
      <c r="D933"/>
      <c r="E933"/>
      <c r="F933"/>
      <c r="H933"/>
      <c r="I933"/>
      <c r="J933" s="5"/>
      <c r="K933"/>
      <c r="L933"/>
      <c r="M933"/>
      <c r="O933"/>
      <c r="Q933"/>
      <c r="S933"/>
      <c r="T933"/>
      <c r="U933"/>
    </row>
    <row r="934" spans="2:21">
      <c r="B934"/>
      <c r="C934"/>
      <c r="D934"/>
      <c r="E934"/>
      <c r="F934"/>
      <c r="H934"/>
      <c r="I934"/>
      <c r="J934" s="5"/>
      <c r="K934"/>
      <c r="L934"/>
      <c r="M934"/>
      <c r="O934"/>
      <c r="Q934"/>
      <c r="S934"/>
      <c r="T934"/>
      <c r="U934"/>
    </row>
    <row r="935" spans="2:21">
      <c r="B935"/>
      <c r="C935"/>
      <c r="D935"/>
      <c r="E935"/>
      <c r="F935"/>
      <c r="H935"/>
      <c r="I935"/>
      <c r="J935" s="5"/>
      <c r="K935"/>
      <c r="L935"/>
      <c r="M935"/>
      <c r="O935"/>
      <c r="Q935"/>
      <c r="S935"/>
      <c r="T935"/>
      <c r="U935"/>
    </row>
    <row r="936" spans="2:21">
      <c r="B936"/>
      <c r="C936"/>
      <c r="D936"/>
      <c r="E936"/>
      <c r="F936"/>
      <c r="H936"/>
      <c r="I936"/>
      <c r="J936" s="5"/>
      <c r="K936"/>
      <c r="L936"/>
      <c r="M936"/>
      <c r="O936"/>
      <c r="Q936"/>
      <c r="S936"/>
      <c r="T936"/>
      <c r="U936"/>
    </row>
    <row r="937" spans="2:21">
      <c r="B937"/>
      <c r="C937"/>
      <c r="D937"/>
      <c r="E937"/>
      <c r="F937"/>
      <c r="H937"/>
      <c r="I937"/>
      <c r="J937" s="5"/>
      <c r="K937"/>
      <c r="L937"/>
      <c r="M937"/>
      <c r="O937"/>
      <c r="Q937"/>
      <c r="S937"/>
      <c r="T937"/>
      <c r="U937"/>
    </row>
    <row r="938" spans="2:21">
      <c r="B938"/>
      <c r="C938"/>
      <c r="D938"/>
      <c r="E938"/>
      <c r="F938"/>
      <c r="H938"/>
      <c r="I938"/>
      <c r="J938" s="5"/>
      <c r="K938"/>
      <c r="L938"/>
      <c r="M938"/>
      <c r="O938"/>
      <c r="Q938"/>
      <c r="S938"/>
      <c r="T938"/>
      <c r="U938"/>
    </row>
    <row r="939" spans="2:21">
      <c r="B939"/>
      <c r="C939"/>
      <c r="D939"/>
      <c r="E939"/>
      <c r="F939"/>
      <c r="H939"/>
      <c r="I939"/>
      <c r="J939" s="5"/>
      <c r="K939"/>
      <c r="L939"/>
      <c r="M939"/>
      <c r="O939"/>
      <c r="Q939"/>
      <c r="S939"/>
      <c r="T939"/>
      <c r="U939"/>
    </row>
    <row r="940" spans="2:21">
      <c r="B940"/>
      <c r="C940"/>
      <c r="D940"/>
      <c r="E940"/>
      <c r="F940"/>
      <c r="H940"/>
      <c r="I940"/>
      <c r="J940" s="5"/>
      <c r="K940"/>
      <c r="L940"/>
      <c r="M940"/>
      <c r="O940"/>
      <c r="Q940"/>
      <c r="S940"/>
      <c r="T940"/>
      <c r="U940"/>
    </row>
    <row r="941" spans="2:21">
      <c r="B941"/>
      <c r="C941"/>
      <c r="D941"/>
      <c r="E941"/>
      <c r="F941"/>
      <c r="H941"/>
      <c r="I941"/>
      <c r="J941" s="5"/>
      <c r="K941"/>
      <c r="L941"/>
      <c r="M941"/>
      <c r="O941"/>
      <c r="Q941"/>
      <c r="S941"/>
      <c r="T941"/>
      <c r="U941"/>
    </row>
    <row r="942" spans="2:21">
      <c r="B942"/>
      <c r="C942"/>
      <c r="D942"/>
      <c r="E942"/>
      <c r="F942"/>
      <c r="H942"/>
      <c r="I942"/>
      <c r="J942" s="5"/>
      <c r="K942"/>
      <c r="L942"/>
      <c r="M942"/>
      <c r="O942"/>
      <c r="Q942"/>
      <c r="S942"/>
      <c r="T942"/>
      <c r="U942"/>
    </row>
    <row r="943" spans="2:21">
      <c r="B943"/>
      <c r="C943"/>
      <c r="D943"/>
      <c r="E943"/>
      <c r="F943"/>
      <c r="H943"/>
      <c r="I943"/>
      <c r="J943" s="5"/>
      <c r="K943"/>
      <c r="L943"/>
      <c r="M943"/>
      <c r="O943"/>
      <c r="Q943"/>
      <c r="S943"/>
      <c r="T943"/>
      <c r="U943"/>
    </row>
    <row r="944" spans="2:21">
      <c r="B944"/>
      <c r="C944"/>
      <c r="D944"/>
      <c r="E944"/>
      <c r="F944"/>
      <c r="H944"/>
      <c r="I944"/>
      <c r="J944" s="5"/>
      <c r="K944"/>
      <c r="L944"/>
      <c r="M944"/>
      <c r="O944"/>
      <c r="Q944"/>
      <c r="S944"/>
      <c r="T944"/>
      <c r="U944"/>
    </row>
    <row r="945" spans="2:21">
      <c r="B945"/>
      <c r="C945"/>
      <c r="D945"/>
      <c r="E945"/>
      <c r="F945"/>
      <c r="H945"/>
      <c r="I945"/>
      <c r="J945" s="5"/>
      <c r="K945"/>
      <c r="L945"/>
      <c r="M945"/>
      <c r="O945"/>
      <c r="Q945"/>
      <c r="S945"/>
      <c r="T945"/>
      <c r="U945"/>
    </row>
    <row r="946" spans="2:21">
      <c r="B946"/>
      <c r="C946"/>
      <c r="D946"/>
      <c r="E946"/>
      <c r="F946"/>
      <c r="H946"/>
      <c r="I946"/>
      <c r="J946" s="5"/>
      <c r="K946"/>
      <c r="L946"/>
      <c r="M946"/>
      <c r="O946"/>
      <c r="Q946"/>
      <c r="S946"/>
      <c r="T946"/>
      <c r="U946"/>
    </row>
    <row r="947" spans="2:21">
      <c r="B947"/>
      <c r="C947"/>
      <c r="D947"/>
      <c r="E947"/>
      <c r="F947"/>
      <c r="H947"/>
      <c r="I947"/>
      <c r="J947" s="5"/>
      <c r="K947"/>
      <c r="L947"/>
      <c r="M947"/>
      <c r="O947"/>
      <c r="Q947"/>
      <c r="S947"/>
      <c r="T947"/>
      <c r="U947"/>
    </row>
    <row r="948" spans="2:21">
      <c r="B948"/>
      <c r="C948"/>
      <c r="D948"/>
      <c r="E948"/>
      <c r="F948"/>
      <c r="H948"/>
      <c r="I948"/>
      <c r="J948" s="5"/>
      <c r="K948"/>
      <c r="L948"/>
      <c r="M948"/>
      <c r="O948"/>
      <c r="Q948"/>
      <c r="S948"/>
      <c r="T948"/>
      <c r="U948"/>
    </row>
    <row r="949" spans="2:21">
      <c r="B949"/>
      <c r="C949"/>
      <c r="D949"/>
      <c r="E949"/>
      <c r="F949"/>
      <c r="H949"/>
      <c r="I949"/>
      <c r="J949" s="5"/>
      <c r="K949"/>
      <c r="L949"/>
      <c r="M949"/>
      <c r="O949"/>
      <c r="Q949"/>
      <c r="S949"/>
      <c r="T949"/>
      <c r="U949"/>
    </row>
    <row r="950" spans="2:21">
      <c r="B950"/>
      <c r="C950"/>
      <c r="D950"/>
      <c r="E950"/>
      <c r="F950"/>
      <c r="H950"/>
      <c r="I950"/>
      <c r="J950" s="5"/>
      <c r="K950"/>
      <c r="L950"/>
      <c r="M950"/>
      <c r="O950"/>
      <c r="Q950"/>
      <c r="S950"/>
      <c r="T950"/>
      <c r="U950"/>
    </row>
    <row r="951" spans="2:21">
      <c r="B951"/>
      <c r="C951"/>
      <c r="D951"/>
      <c r="E951"/>
      <c r="F951"/>
      <c r="H951"/>
      <c r="I951"/>
      <c r="J951" s="5"/>
      <c r="K951"/>
      <c r="L951"/>
      <c r="M951"/>
      <c r="O951"/>
      <c r="Q951"/>
      <c r="S951"/>
      <c r="T951"/>
      <c r="U951"/>
    </row>
    <row r="952" spans="2:21">
      <c r="B952"/>
      <c r="C952"/>
      <c r="D952"/>
      <c r="E952"/>
      <c r="F952"/>
      <c r="H952"/>
      <c r="I952"/>
      <c r="J952" s="5"/>
      <c r="K952"/>
      <c r="L952"/>
      <c r="M952"/>
      <c r="O952"/>
      <c r="Q952"/>
      <c r="S952"/>
      <c r="T952"/>
      <c r="U952"/>
    </row>
    <row r="953" spans="2:21">
      <c r="B953"/>
      <c r="C953"/>
      <c r="D953"/>
      <c r="E953"/>
      <c r="F953"/>
      <c r="H953"/>
      <c r="I953"/>
      <c r="J953" s="5"/>
      <c r="K953"/>
      <c r="L953"/>
      <c r="M953"/>
      <c r="O953"/>
      <c r="Q953"/>
      <c r="S953"/>
      <c r="T953"/>
      <c r="U953"/>
    </row>
    <row r="954" spans="2:21">
      <c r="B954"/>
      <c r="C954"/>
      <c r="D954"/>
      <c r="E954"/>
      <c r="F954"/>
      <c r="H954"/>
      <c r="I954"/>
      <c r="J954" s="5"/>
      <c r="K954"/>
      <c r="L954"/>
      <c r="M954"/>
      <c r="O954"/>
      <c r="Q954"/>
      <c r="S954"/>
      <c r="T954"/>
      <c r="U954"/>
    </row>
    <row r="955" spans="2:21">
      <c r="B955"/>
      <c r="C955"/>
      <c r="D955"/>
      <c r="E955"/>
      <c r="F955"/>
      <c r="H955"/>
      <c r="I955"/>
      <c r="J955" s="5"/>
      <c r="K955"/>
      <c r="L955"/>
      <c r="M955"/>
      <c r="O955"/>
      <c r="Q955"/>
      <c r="S955"/>
      <c r="T955"/>
      <c r="U955"/>
    </row>
    <row r="956" spans="2:21">
      <c r="B956"/>
      <c r="C956"/>
      <c r="D956"/>
      <c r="E956"/>
      <c r="F956"/>
      <c r="H956"/>
      <c r="I956"/>
      <c r="J956" s="5"/>
      <c r="K956"/>
      <c r="L956"/>
      <c r="M956"/>
      <c r="O956"/>
      <c r="Q956"/>
      <c r="S956"/>
      <c r="T956"/>
      <c r="U956"/>
    </row>
    <row r="957" spans="2:21">
      <c r="B957"/>
      <c r="C957"/>
      <c r="D957"/>
      <c r="E957"/>
      <c r="F957"/>
      <c r="H957"/>
      <c r="I957"/>
      <c r="J957" s="5"/>
      <c r="K957"/>
      <c r="L957"/>
      <c r="M957"/>
      <c r="O957"/>
      <c r="Q957"/>
      <c r="S957"/>
      <c r="T957"/>
      <c r="U957"/>
    </row>
    <row r="958" spans="2:21">
      <c r="B958"/>
      <c r="C958"/>
      <c r="D958"/>
      <c r="E958"/>
      <c r="F958"/>
      <c r="H958"/>
      <c r="I958"/>
      <c r="J958" s="5"/>
      <c r="K958"/>
      <c r="L958"/>
      <c r="M958"/>
      <c r="O958"/>
      <c r="Q958"/>
      <c r="S958"/>
      <c r="T958"/>
      <c r="U958"/>
    </row>
    <row r="959" spans="2:21">
      <c r="B959"/>
      <c r="C959"/>
      <c r="D959"/>
      <c r="E959"/>
      <c r="F959"/>
      <c r="H959"/>
      <c r="I959"/>
      <c r="J959" s="5"/>
      <c r="K959"/>
      <c r="L959"/>
      <c r="M959"/>
      <c r="O959"/>
      <c r="Q959"/>
      <c r="S959"/>
      <c r="T959"/>
      <c r="U959"/>
    </row>
    <row r="960" spans="2:21">
      <c r="B960"/>
      <c r="C960"/>
      <c r="D960"/>
      <c r="E960"/>
      <c r="F960"/>
      <c r="H960"/>
      <c r="I960"/>
      <c r="J960" s="5"/>
      <c r="K960"/>
      <c r="L960"/>
      <c r="M960"/>
      <c r="O960"/>
      <c r="Q960"/>
      <c r="S960"/>
      <c r="T960"/>
      <c r="U960"/>
    </row>
    <row r="961" spans="2:21">
      <c r="B961"/>
      <c r="C961"/>
      <c r="D961"/>
      <c r="E961"/>
      <c r="F961"/>
      <c r="H961"/>
      <c r="I961"/>
      <c r="J961" s="5"/>
      <c r="K961"/>
      <c r="L961"/>
      <c r="M961"/>
      <c r="O961"/>
      <c r="Q961"/>
      <c r="S961"/>
      <c r="T961"/>
      <c r="U961"/>
    </row>
    <row r="962" spans="2:21">
      <c r="B962"/>
      <c r="C962"/>
      <c r="D962"/>
      <c r="E962"/>
      <c r="F962"/>
      <c r="H962"/>
      <c r="I962"/>
      <c r="J962" s="5"/>
      <c r="K962"/>
      <c r="L962"/>
      <c r="M962"/>
      <c r="O962"/>
      <c r="Q962"/>
      <c r="S962"/>
      <c r="T962"/>
      <c r="U962"/>
    </row>
    <row r="963" spans="2:21">
      <c r="B963"/>
      <c r="C963"/>
      <c r="D963"/>
      <c r="E963"/>
      <c r="F963"/>
      <c r="H963"/>
      <c r="I963"/>
      <c r="J963" s="5"/>
      <c r="K963"/>
      <c r="L963"/>
      <c r="M963"/>
      <c r="O963"/>
      <c r="Q963"/>
      <c r="S963"/>
      <c r="T963"/>
      <c r="U963"/>
    </row>
    <row r="964" spans="2:21">
      <c r="B964"/>
      <c r="C964"/>
      <c r="D964"/>
      <c r="E964"/>
      <c r="F964"/>
      <c r="H964"/>
      <c r="I964"/>
      <c r="J964" s="5"/>
      <c r="K964"/>
      <c r="L964"/>
      <c r="M964"/>
      <c r="O964"/>
      <c r="Q964"/>
      <c r="S964"/>
      <c r="T964"/>
      <c r="U964"/>
    </row>
    <row r="965" spans="2:21">
      <c r="B965"/>
      <c r="C965"/>
      <c r="D965"/>
      <c r="E965"/>
      <c r="F965"/>
      <c r="H965"/>
      <c r="I965"/>
      <c r="J965" s="5"/>
      <c r="K965"/>
      <c r="L965"/>
      <c r="M965"/>
      <c r="O965"/>
      <c r="Q965"/>
      <c r="S965"/>
      <c r="T965"/>
      <c r="U965"/>
    </row>
    <row r="966" spans="2:21">
      <c r="B966"/>
      <c r="C966"/>
      <c r="D966"/>
      <c r="E966"/>
      <c r="F966"/>
      <c r="H966"/>
      <c r="I966"/>
      <c r="J966" s="5"/>
      <c r="K966"/>
      <c r="L966"/>
      <c r="M966"/>
      <c r="O966"/>
      <c r="Q966"/>
      <c r="S966"/>
      <c r="T966"/>
      <c r="U966"/>
    </row>
    <row r="967" spans="2:21">
      <c r="B967"/>
      <c r="C967"/>
      <c r="D967"/>
      <c r="E967"/>
      <c r="F967"/>
      <c r="H967"/>
      <c r="I967"/>
      <c r="J967" s="5"/>
      <c r="K967"/>
      <c r="L967"/>
      <c r="M967"/>
      <c r="O967"/>
      <c r="Q967"/>
      <c r="S967"/>
      <c r="T967"/>
      <c r="U967"/>
    </row>
    <row r="968" spans="2:21">
      <c r="B968"/>
      <c r="C968"/>
      <c r="D968"/>
      <c r="E968"/>
      <c r="F968"/>
      <c r="H968"/>
      <c r="I968"/>
      <c r="J968" s="5"/>
      <c r="K968"/>
      <c r="L968"/>
      <c r="M968"/>
      <c r="O968"/>
      <c r="Q968"/>
      <c r="S968"/>
      <c r="T968"/>
      <c r="U968"/>
    </row>
    <row r="969" spans="2:21">
      <c r="B969"/>
      <c r="C969"/>
      <c r="D969"/>
      <c r="E969"/>
      <c r="F969"/>
      <c r="H969"/>
      <c r="I969"/>
      <c r="J969" s="5"/>
      <c r="K969"/>
      <c r="L969"/>
      <c r="M969"/>
      <c r="O969"/>
      <c r="Q969"/>
      <c r="S969"/>
      <c r="T969"/>
      <c r="U969"/>
    </row>
    <row r="970" spans="2:21">
      <c r="B970"/>
      <c r="C970"/>
      <c r="D970"/>
      <c r="E970"/>
      <c r="F970"/>
      <c r="H970"/>
      <c r="I970"/>
      <c r="J970" s="5"/>
      <c r="K970"/>
      <c r="L970"/>
      <c r="M970"/>
      <c r="O970"/>
      <c r="Q970"/>
      <c r="S970"/>
      <c r="T970"/>
      <c r="U970"/>
    </row>
    <row r="971" spans="2:21">
      <c r="B971"/>
      <c r="C971"/>
      <c r="D971"/>
      <c r="E971"/>
      <c r="F971"/>
      <c r="H971"/>
      <c r="I971"/>
      <c r="J971" s="5"/>
      <c r="K971"/>
      <c r="L971"/>
      <c r="M971"/>
      <c r="O971"/>
      <c r="Q971"/>
      <c r="S971"/>
      <c r="T971"/>
      <c r="U971"/>
    </row>
    <row r="972" spans="2:21">
      <c r="B972"/>
      <c r="C972"/>
      <c r="D972"/>
      <c r="E972"/>
      <c r="F972"/>
      <c r="H972"/>
      <c r="I972"/>
      <c r="J972" s="5"/>
      <c r="K972"/>
      <c r="L972"/>
      <c r="M972"/>
      <c r="O972"/>
      <c r="Q972"/>
      <c r="S972"/>
      <c r="T972"/>
      <c r="U972"/>
    </row>
    <row r="973" spans="2:21">
      <c r="B973"/>
      <c r="C973"/>
      <c r="D973"/>
      <c r="E973"/>
      <c r="F973"/>
      <c r="H973"/>
      <c r="I973"/>
      <c r="J973" s="5"/>
      <c r="K973"/>
      <c r="L973"/>
      <c r="M973"/>
      <c r="O973"/>
      <c r="Q973"/>
      <c r="S973"/>
      <c r="T973"/>
      <c r="U973"/>
    </row>
    <row r="974" spans="2:21">
      <c r="B974"/>
      <c r="C974"/>
      <c r="D974"/>
      <c r="E974"/>
      <c r="F974"/>
      <c r="H974"/>
      <c r="I974"/>
      <c r="J974" s="5"/>
      <c r="K974"/>
      <c r="L974"/>
      <c r="M974"/>
      <c r="O974"/>
      <c r="Q974"/>
      <c r="S974"/>
      <c r="T974"/>
      <c r="U974"/>
    </row>
    <row r="975" spans="2:21">
      <c r="B975"/>
      <c r="C975"/>
      <c r="D975"/>
      <c r="E975"/>
      <c r="F975"/>
      <c r="H975"/>
      <c r="I975"/>
      <c r="J975" s="5"/>
      <c r="K975"/>
      <c r="L975"/>
      <c r="M975"/>
      <c r="O975"/>
      <c r="Q975"/>
      <c r="S975"/>
      <c r="T975"/>
      <c r="U975"/>
    </row>
    <row r="976" spans="2:21">
      <c r="B976"/>
      <c r="C976"/>
      <c r="D976"/>
      <c r="E976"/>
      <c r="F976"/>
      <c r="H976"/>
      <c r="I976"/>
      <c r="J976" s="5"/>
      <c r="K976"/>
      <c r="L976"/>
      <c r="M976"/>
      <c r="O976"/>
      <c r="Q976"/>
      <c r="S976"/>
      <c r="T976"/>
      <c r="U976"/>
    </row>
    <row r="977" spans="2:21">
      <c r="B977"/>
      <c r="C977"/>
      <c r="D977"/>
      <c r="E977"/>
      <c r="F977"/>
      <c r="H977"/>
      <c r="I977"/>
      <c r="J977" s="5"/>
      <c r="K977"/>
      <c r="L977"/>
      <c r="M977"/>
      <c r="O977"/>
      <c r="Q977"/>
      <c r="S977"/>
      <c r="T977"/>
      <c r="U977"/>
    </row>
    <row r="978" spans="2:21">
      <c r="B978"/>
      <c r="C978"/>
      <c r="D978"/>
      <c r="E978"/>
      <c r="F978"/>
      <c r="H978"/>
      <c r="I978"/>
      <c r="J978" s="5"/>
      <c r="K978"/>
      <c r="L978"/>
      <c r="M978"/>
      <c r="O978"/>
      <c r="Q978"/>
      <c r="S978"/>
      <c r="T978"/>
      <c r="U978"/>
    </row>
    <row r="979" spans="2:21">
      <c r="B979"/>
      <c r="C979"/>
      <c r="D979"/>
      <c r="E979"/>
      <c r="F979"/>
      <c r="H979"/>
      <c r="I979"/>
      <c r="J979" s="5"/>
      <c r="K979"/>
      <c r="L979"/>
      <c r="M979"/>
      <c r="O979"/>
      <c r="Q979"/>
      <c r="S979"/>
      <c r="T979"/>
      <c r="U979"/>
    </row>
    <row r="980" spans="2:21">
      <c r="B980"/>
      <c r="C980"/>
      <c r="D980"/>
      <c r="E980"/>
      <c r="F980"/>
      <c r="H980"/>
      <c r="I980"/>
      <c r="J980" s="5"/>
      <c r="K980"/>
      <c r="L980"/>
      <c r="M980"/>
      <c r="O980"/>
      <c r="Q980"/>
      <c r="S980"/>
      <c r="T980"/>
      <c r="U980"/>
    </row>
    <row r="981" spans="2:21">
      <c r="B981"/>
      <c r="C981"/>
      <c r="D981"/>
      <c r="E981"/>
      <c r="F981"/>
      <c r="H981"/>
      <c r="I981"/>
      <c r="J981" s="5"/>
      <c r="K981"/>
      <c r="L981"/>
      <c r="M981"/>
      <c r="O981"/>
      <c r="Q981"/>
      <c r="S981"/>
      <c r="T981"/>
      <c r="U981"/>
    </row>
    <row r="982" spans="2:21">
      <c r="B982"/>
      <c r="C982"/>
      <c r="D982"/>
      <c r="E982"/>
      <c r="F982"/>
      <c r="H982"/>
      <c r="I982"/>
      <c r="J982" s="5"/>
      <c r="K982"/>
      <c r="L982"/>
      <c r="M982"/>
      <c r="O982"/>
      <c r="Q982"/>
      <c r="S982"/>
      <c r="T982"/>
      <c r="U982"/>
    </row>
    <row r="983" spans="2:21">
      <c r="B983"/>
      <c r="C983"/>
      <c r="D983"/>
      <c r="E983"/>
      <c r="F983"/>
      <c r="H983"/>
      <c r="I983"/>
      <c r="J983" s="5"/>
      <c r="K983"/>
      <c r="L983"/>
      <c r="M983"/>
      <c r="O983"/>
      <c r="Q983"/>
      <c r="S983"/>
      <c r="T983"/>
      <c r="U983"/>
    </row>
    <row r="984" spans="2:21">
      <c r="B984"/>
      <c r="C984"/>
      <c r="D984"/>
      <c r="E984"/>
      <c r="F984"/>
      <c r="H984"/>
      <c r="I984"/>
      <c r="J984" s="5"/>
      <c r="K984"/>
      <c r="L984"/>
      <c r="M984"/>
      <c r="O984"/>
      <c r="Q984"/>
      <c r="S984"/>
      <c r="T984"/>
      <c r="U984"/>
    </row>
    <row r="985" spans="2:21">
      <c r="B985"/>
      <c r="C985"/>
      <c r="D985"/>
      <c r="E985"/>
      <c r="F985"/>
      <c r="H985"/>
      <c r="I985"/>
      <c r="J985" s="5"/>
      <c r="K985"/>
      <c r="L985"/>
      <c r="M985"/>
      <c r="O985"/>
      <c r="Q985"/>
      <c r="S985"/>
      <c r="T985"/>
      <c r="U985"/>
    </row>
    <row r="986" spans="2:21">
      <c r="B986"/>
      <c r="C986"/>
      <c r="D986"/>
      <c r="E986"/>
      <c r="F986"/>
      <c r="H986"/>
      <c r="I986"/>
      <c r="J986" s="5"/>
      <c r="K986"/>
      <c r="L986"/>
      <c r="M986"/>
      <c r="O986"/>
      <c r="Q986"/>
      <c r="S986"/>
      <c r="T986"/>
      <c r="U986"/>
    </row>
    <row r="987" spans="2:21">
      <c r="B987"/>
      <c r="C987"/>
      <c r="D987"/>
      <c r="E987"/>
      <c r="F987"/>
      <c r="H987"/>
      <c r="I987"/>
      <c r="J987" s="5"/>
      <c r="K987"/>
      <c r="L987"/>
      <c r="M987"/>
      <c r="O987"/>
      <c r="Q987"/>
      <c r="S987"/>
      <c r="T987"/>
      <c r="U987"/>
    </row>
    <row r="988" spans="2:21">
      <c r="B988"/>
      <c r="C988"/>
      <c r="D988"/>
      <c r="E988"/>
      <c r="F988"/>
      <c r="H988"/>
      <c r="I988"/>
      <c r="J988" s="5"/>
      <c r="K988"/>
      <c r="L988"/>
      <c r="M988"/>
      <c r="O988"/>
      <c r="Q988"/>
      <c r="S988"/>
      <c r="T988"/>
      <c r="U988"/>
    </row>
    <row r="989" spans="2:21">
      <c r="B989"/>
      <c r="C989"/>
      <c r="D989"/>
      <c r="E989"/>
      <c r="F989"/>
      <c r="H989"/>
      <c r="I989"/>
      <c r="J989" s="5"/>
      <c r="K989"/>
      <c r="L989"/>
      <c r="M989"/>
      <c r="O989"/>
      <c r="Q989"/>
      <c r="S989"/>
      <c r="T989"/>
      <c r="U989"/>
    </row>
    <row r="990" spans="2:21">
      <c r="B990"/>
      <c r="C990"/>
      <c r="D990"/>
      <c r="E990"/>
      <c r="F990"/>
      <c r="H990"/>
      <c r="I990"/>
      <c r="J990" s="5"/>
      <c r="K990"/>
      <c r="L990"/>
      <c r="M990"/>
      <c r="O990"/>
      <c r="Q990"/>
      <c r="S990"/>
      <c r="T990"/>
      <c r="U990"/>
    </row>
    <row r="991" spans="2:21">
      <c r="B991"/>
      <c r="C991"/>
      <c r="D991"/>
      <c r="E991"/>
      <c r="F991"/>
      <c r="H991"/>
      <c r="I991"/>
      <c r="J991" s="5"/>
      <c r="K991"/>
      <c r="L991"/>
      <c r="M991"/>
      <c r="O991"/>
      <c r="Q991"/>
      <c r="S991"/>
      <c r="T991"/>
      <c r="U991"/>
    </row>
    <row r="992" spans="2:21">
      <c r="B992"/>
      <c r="C992"/>
      <c r="D992"/>
      <c r="E992"/>
      <c r="F992"/>
      <c r="H992"/>
      <c r="I992"/>
      <c r="J992" s="5"/>
      <c r="K992"/>
      <c r="L992"/>
      <c r="M992"/>
      <c r="O992"/>
      <c r="Q992"/>
      <c r="S992"/>
      <c r="T992"/>
      <c r="U992"/>
    </row>
    <row r="993" spans="2:21">
      <c r="B993"/>
      <c r="C993"/>
      <c r="D993"/>
      <c r="E993"/>
      <c r="F993"/>
      <c r="H993"/>
      <c r="I993"/>
      <c r="J993" s="5"/>
      <c r="K993"/>
      <c r="L993"/>
      <c r="M993"/>
      <c r="O993"/>
      <c r="Q993"/>
      <c r="S993"/>
      <c r="T993"/>
      <c r="U993"/>
    </row>
    <row r="994" spans="2:21">
      <c r="B994"/>
      <c r="C994"/>
      <c r="D994"/>
      <c r="E994"/>
      <c r="F994"/>
      <c r="H994"/>
      <c r="I994"/>
      <c r="J994" s="5"/>
      <c r="K994"/>
      <c r="L994"/>
      <c r="M994"/>
      <c r="O994"/>
      <c r="Q994"/>
      <c r="S994"/>
      <c r="T994"/>
      <c r="U994"/>
    </row>
    <row r="995" spans="2:21">
      <c r="B995"/>
      <c r="C995"/>
      <c r="D995"/>
      <c r="E995"/>
      <c r="F995"/>
      <c r="H995"/>
      <c r="I995"/>
      <c r="J995" s="5"/>
      <c r="K995"/>
      <c r="L995"/>
      <c r="M995"/>
      <c r="O995"/>
      <c r="Q995"/>
      <c r="S995"/>
      <c r="T995"/>
      <c r="U995"/>
    </row>
    <row r="996" spans="2:21">
      <c r="B996"/>
      <c r="C996"/>
      <c r="D996"/>
      <c r="E996"/>
      <c r="F996"/>
      <c r="H996"/>
      <c r="I996"/>
      <c r="J996" s="5"/>
      <c r="K996"/>
      <c r="L996"/>
      <c r="M996"/>
      <c r="O996"/>
      <c r="Q996"/>
      <c r="S996"/>
      <c r="T996"/>
      <c r="U996"/>
    </row>
    <row r="997" spans="2:21">
      <c r="B997"/>
      <c r="C997"/>
      <c r="D997"/>
      <c r="E997"/>
      <c r="F997"/>
      <c r="H997"/>
      <c r="I997"/>
      <c r="J997" s="5"/>
      <c r="K997"/>
      <c r="L997"/>
      <c r="M997"/>
      <c r="O997"/>
      <c r="Q997"/>
      <c r="S997"/>
      <c r="T997"/>
      <c r="U997"/>
    </row>
    <row r="998" spans="2:21">
      <c r="B998"/>
      <c r="C998"/>
      <c r="D998"/>
      <c r="E998"/>
      <c r="F998"/>
      <c r="H998"/>
      <c r="I998"/>
      <c r="J998" s="5"/>
      <c r="K998"/>
      <c r="L998"/>
      <c r="M998"/>
      <c r="O998"/>
      <c r="Q998"/>
      <c r="S998"/>
      <c r="T998"/>
      <c r="U998"/>
    </row>
    <row r="999" spans="2:21">
      <c r="B999"/>
      <c r="C999"/>
      <c r="D999"/>
      <c r="E999"/>
      <c r="F999"/>
      <c r="H999"/>
      <c r="I999"/>
      <c r="J999" s="5"/>
      <c r="K999"/>
      <c r="L999"/>
      <c r="M999"/>
      <c r="O999"/>
      <c r="Q999"/>
      <c r="S999"/>
      <c r="T999"/>
      <c r="U999"/>
    </row>
    <row r="1000" spans="2:21">
      <c r="B1000"/>
      <c r="C1000"/>
      <c r="D1000"/>
      <c r="E1000"/>
      <c r="F1000"/>
      <c r="H1000"/>
      <c r="I1000"/>
      <c r="J1000" s="5"/>
      <c r="K1000"/>
      <c r="L1000"/>
      <c r="M1000"/>
      <c r="O1000"/>
      <c r="Q1000"/>
      <c r="S1000"/>
      <c r="T1000"/>
      <c r="U1000"/>
    </row>
    <row r="1001" spans="2:21">
      <c r="B1001"/>
      <c r="C1001"/>
      <c r="D1001"/>
      <c r="E1001"/>
      <c r="F1001"/>
      <c r="H1001"/>
      <c r="I1001"/>
      <c r="J1001" s="5"/>
      <c r="K1001"/>
      <c r="L1001"/>
      <c r="M1001"/>
      <c r="O1001"/>
      <c r="Q1001"/>
      <c r="S1001"/>
      <c r="T1001"/>
      <c r="U1001"/>
    </row>
    <row r="1002" spans="2:21">
      <c r="B1002"/>
      <c r="C1002"/>
      <c r="D1002"/>
      <c r="E1002"/>
      <c r="F1002"/>
      <c r="H1002"/>
      <c r="I1002"/>
      <c r="J1002" s="5"/>
      <c r="K1002"/>
      <c r="L1002"/>
      <c r="M1002"/>
      <c r="O1002"/>
      <c r="Q1002"/>
      <c r="S1002"/>
      <c r="T1002"/>
      <c r="U1002"/>
    </row>
    <row r="1003" spans="2:21">
      <c r="B1003"/>
      <c r="C1003"/>
      <c r="D1003"/>
      <c r="E1003"/>
      <c r="F1003"/>
      <c r="H1003"/>
      <c r="I1003"/>
      <c r="J1003" s="5"/>
      <c r="K1003"/>
      <c r="L1003"/>
      <c r="M1003"/>
      <c r="O1003"/>
      <c r="Q1003"/>
      <c r="S1003"/>
      <c r="T1003"/>
      <c r="U1003"/>
    </row>
    <row r="1004" spans="2:21">
      <c r="B1004"/>
      <c r="C1004"/>
      <c r="D1004"/>
      <c r="E1004"/>
      <c r="F1004"/>
      <c r="H1004"/>
      <c r="I1004"/>
      <c r="J1004" s="5"/>
      <c r="K1004"/>
      <c r="L1004"/>
      <c r="M1004"/>
      <c r="O1004"/>
      <c r="Q1004"/>
      <c r="S1004"/>
      <c r="T1004"/>
      <c r="U1004"/>
    </row>
    <row r="1005" spans="2:21">
      <c r="B1005"/>
      <c r="C1005"/>
      <c r="D1005"/>
      <c r="E1005"/>
      <c r="F1005"/>
      <c r="H1005"/>
      <c r="I1005"/>
      <c r="J1005" s="5"/>
      <c r="K1005"/>
      <c r="L1005"/>
      <c r="M1005"/>
      <c r="O1005"/>
      <c r="Q1005"/>
      <c r="S1005"/>
      <c r="T1005"/>
      <c r="U1005"/>
    </row>
    <row r="1006" spans="2:21">
      <c r="B1006"/>
      <c r="C1006"/>
      <c r="D1006"/>
      <c r="E1006"/>
      <c r="F1006"/>
      <c r="H1006"/>
      <c r="I1006"/>
      <c r="J1006" s="5"/>
      <c r="K1006"/>
      <c r="L1006"/>
      <c r="M1006"/>
      <c r="O1006"/>
      <c r="Q1006"/>
      <c r="S1006"/>
      <c r="T1006"/>
      <c r="U1006"/>
    </row>
    <row r="1007" spans="2:21">
      <c r="B1007"/>
      <c r="C1007"/>
      <c r="D1007"/>
      <c r="E1007"/>
      <c r="F1007"/>
      <c r="H1007"/>
      <c r="I1007"/>
      <c r="J1007" s="5"/>
      <c r="K1007"/>
      <c r="L1007"/>
      <c r="M1007"/>
      <c r="O1007"/>
      <c r="Q1007"/>
      <c r="S1007"/>
      <c r="T1007"/>
      <c r="U1007"/>
    </row>
    <row r="1008" spans="2:21">
      <c r="B1008"/>
      <c r="C1008"/>
      <c r="D1008"/>
      <c r="E1008"/>
      <c r="F1008"/>
      <c r="H1008"/>
      <c r="I1008"/>
      <c r="J1008" s="5"/>
      <c r="K1008"/>
      <c r="L1008"/>
      <c r="M1008"/>
      <c r="O1008"/>
      <c r="Q1008"/>
      <c r="S1008"/>
      <c r="T1008"/>
      <c r="U1008"/>
    </row>
    <row r="1009" spans="2:21">
      <c r="B1009"/>
      <c r="C1009"/>
      <c r="D1009"/>
      <c r="E1009"/>
      <c r="F1009"/>
      <c r="H1009"/>
      <c r="I1009"/>
      <c r="J1009" s="5"/>
      <c r="K1009"/>
      <c r="L1009"/>
      <c r="M1009"/>
      <c r="O1009"/>
      <c r="Q1009"/>
      <c r="S1009"/>
      <c r="T1009"/>
      <c r="U1009"/>
    </row>
    <row r="1010" spans="2:21">
      <c r="B1010"/>
      <c r="C1010"/>
      <c r="D1010"/>
      <c r="E1010"/>
      <c r="F1010"/>
      <c r="H1010"/>
      <c r="I1010"/>
      <c r="J1010" s="5"/>
      <c r="K1010"/>
      <c r="L1010"/>
      <c r="M1010"/>
      <c r="O1010"/>
      <c r="Q1010"/>
      <c r="S1010"/>
      <c r="T1010"/>
      <c r="U1010"/>
    </row>
    <row r="1011" spans="2:21">
      <c r="B1011"/>
      <c r="C1011"/>
      <c r="D1011"/>
      <c r="E1011"/>
      <c r="F1011"/>
      <c r="H1011"/>
      <c r="I1011"/>
      <c r="J1011" s="5"/>
      <c r="K1011"/>
      <c r="L1011"/>
      <c r="M1011"/>
      <c r="O1011"/>
      <c r="Q1011"/>
      <c r="S1011"/>
      <c r="T1011"/>
      <c r="U1011"/>
    </row>
    <row r="1012" spans="2:21">
      <c r="B1012"/>
      <c r="C1012"/>
      <c r="D1012"/>
      <c r="E1012"/>
      <c r="F1012"/>
      <c r="H1012"/>
      <c r="I1012"/>
      <c r="J1012" s="5"/>
      <c r="K1012"/>
      <c r="L1012"/>
      <c r="M1012"/>
      <c r="O1012"/>
      <c r="Q1012"/>
      <c r="S1012"/>
      <c r="T1012"/>
      <c r="U1012"/>
    </row>
    <row r="1013" spans="2:21">
      <c r="B1013"/>
      <c r="C1013"/>
      <c r="D1013"/>
      <c r="E1013"/>
      <c r="F1013"/>
      <c r="H1013"/>
      <c r="I1013"/>
      <c r="J1013" s="5"/>
      <c r="K1013"/>
      <c r="L1013"/>
      <c r="M1013"/>
      <c r="O1013"/>
      <c r="Q1013"/>
      <c r="S1013"/>
      <c r="T1013"/>
      <c r="U1013"/>
    </row>
    <row r="1014" spans="2:21">
      <c r="B1014"/>
      <c r="C1014"/>
      <c r="D1014"/>
      <c r="E1014"/>
      <c r="F1014"/>
      <c r="H1014"/>
      <c r="I1014"/>
      <c r="J1014" s="5"/>
      <c r="K1014"/>
      <c r="L1014"/>
      <c r="M1014"/>
      <c r="O1014"/>
      <c r="Q1014"/>
      <c r="S1014"/>
      <c r="T1014"/>
      <c r="U1014"/>
    </row>
    <row r="1015" spans="2:21">
      <c r="B1015"/>
      <c r="C1015"/>
      <c r="D1015"/>
      <c r="E1015"/>
      <c r="F1015"/>
      <c r="H1015"/>
      <c r="I1015"/>
      <c r="J1015" s="5"/>
      <c r="K1015"/>
      <c r="L1015"/>
      <c r="M1015"/>
      <c r="O1015"/>
      <c r="Q1015"/>
      <c r="S1015"/>
      <c r="T1015"/>
      <c r="U1015"/>
    </row>
    <row r="1016" spans="2:21">
      <c r="B1016"/>
      <c r="C1016"/>
      <c r="D1016"/>
      <c r="E1016"/>
      <c r="F1016"/>
      <c r="H1016"/>
      <c r="I1016"/>
      <c r="J1016" s="5"/>
      <c r="K1016"/>
      <c r="L1016"/>
      <c r="M1016"/>
      <c r="O1016"/>
      <c r="Q1016"/>
      <c r="S1016"/>
      <c r="T1016"/>
      <c r="U1016"/>
    </row>
    <row r="1017" spans="2:21">
      <c r="B1017"/>
      <c r="C1017"/>
      <c r="D1017"/>
      <c r="E1017"/>
      <c r="F1017"/>
      <c r="H1017"/>
      <c r="I1017"/>
      <c r="J1017" s="5"/>
      <c r="K1017"/>
      <c r="L1017"/>
      <c r="M1017"/>
      <c r="O1017"/>
      <c r="Q1017"/>
      <c r="S1017"/>
      <c r="T1017"/>
      <c r="U1017"/>
    </row>
    <row r="1018" spans="2:21">
      <c r="B1018"/>
      <c r="C1018"/>
      <c r="D1018"/>
      <c r="E1018"/>
      <c r="F1018"/>
      <c r="H1018"/>
      <c r="I1018"/>
      <c r="J1018" s="5"/>
      <c r="K1018"/>
      <c r="L1018"/>
      <c r="M1018"/>
      <c r="O1018"/>
      <c r="Q1018"/>
      <c r="S1018"/>
      <c r="T1018"/>
      <c r="U1018"/>
    </row>
    <row r="1019" spans="2:21">
      <c r="B1019"/>
      <c r="C1019"/>
      <c r="D1019"/>
      <c r="E1019"/>
      <c r="F1019"/>
      <c r="H1019"/>
      <c r="I1019"/>
      <c r="J1019" s="5"/>
      <c r="K1019"/>
      <c r="L1019"/>
      <c r="M1019"/>
      <c r="O1019"/>
      <c r="Q1019"/>
      <c r="S1019"/>
      <c r="T1019"/>
      <c r="U1019"/>
    </row>
    <row r="1020" spans="2:21">
      <c r="B1020"/>
      <c r="C1020"/>
      <c r="D1020"/>
      <c r="E1020"/>
      <c r="F1020"/>
      <c r="H1020"/>
      <c r="I1020"/>
      <c r="J1020" s="5"/>
      <c r="K1020"/>
      <c r="L1020"/>
      <c r="M1020"/>
      <c r="O1020"/>
      <c r="Q1020"/>
      <c r="S1020"/>
      <c r="T1020"/>
      <c r="U1020"/>
    </row>
    <row r="1021" spans="2:21">
      <c r="B1021"/>
      <c r="C1021"/>
      <c r="D1021"/>
      <c r="E1021"/>
      <c r="F1021"/>
      <c r="H1021"/>
      <c r="I1021"/>
      <c r="J1021" s="5"/>
      <c r="K1021"/>
      <c r="L1021"/>
      <c r="M1021"/>
      <c r="O1021"/>
      <c r="Q1021"/>
      <c r="S1021"/>
      <c r="T1021"/>
      <c r="U1021"/>
    </row>
    <row r="1022" spans="2:21">
      <c r="B1022"/>
      <c r="C1022"/>
      <c r="D1022"/>
      <c r="E1022"/>
      <c r="F1022"/>
      <c r="H1022"/>
      <c r="I1022"/>
      <c r="J1022" s="5"/>
      <c r="K1022"/>
      <c r="L1022"/>
      <c r="M1022"/>
      <c r="O1022"/>
      <c r="Q1022"/>
      <c r="S1022"/>
      <c r="T1022"/>
      <c r="U1022"/>
    </row>
    <row r="1023" spans="2:21">
      <c r="B1023"/>
      <c r="C1023"/>
      <c r="D1023"/>
      <c r="E1023"/>
      <c r="F1023"/>
      <c r="H1023"/>
      <c r="I1023"/>
      <c r="J1023" s="5"/>
      <c r="K1023"/>
      <c r="L1023"/>
      <c r="M1023"/>
      <c r="O1023"/>
      <c r="Q1023"/>
      <c r="S1023"/>
      <c r="T1023"/>
      <c r="U1023"/>
    </row>
    <row r="1024" spans="2:21">
      <c r="B1024"/>
      <c r="C1024"/>
      <c r="D1024"/>
      <c r="E1024"/>
      <c r="F1024"/>
      <c r="H1024"/>
      <c r="I1024"/>
      <c r="J1024" s="5"/>
      <c r="K1024"/>
      <c r="L1024"/>
      <c r="M1024"/>
      <c r="O1024"/>
      <c r="Q1024"/>
      <c r="S1024"/>
      <c r="T1024"/>
      <c r="U1024"/>
    </row>
    <row r="1025" spans="2:21">
      <c r="B1025"/>
      <c r="C1025"/>
      <c r="D1025"/>
      <c r="E1025"/>
      <c r="F1025"/>
      <c r="H1025"/>
      <c r="I1025"/>
      <c r="J1025" s="5"/>
      <c r="K1025"/>
      <c r="L1025"/>
      <c r="M1025"/>
      <c r="O1025"/>
      <c r="Q1025"/>
      <c r="S1025"/>
      <c r="T1025"/>
      <c r="U1025"/>
    </row>
    <row r="1026" spans="2:21">
      <c r="B1026"/>
      <c r="C1026"/>
      <c r="D1026"/>
      <c r="E1026"/>
      <c r="F1026"/>
      <c r="H1026"/>
      <c r="I1026"/>
      <c r="J1026" s="5"/>
      <c r="K1026"/>
      <c r="L1026"/>
      <c r="M1026"/>
      <c r="O1026"/>
      <c r="Q1026"/>
      <c r="S1026"/>
      <c r="T1026"/>
      <c r="U1026"/>
    </row>
    <row r="1027" spans="2:21">
      <c r="B1027"/>
      <c r="C1027"/>
      <c r="D1027"/>
      <c r="E1027"/>
      <c r="F1027"/>
      <c r="H1027"/>
      <c r="I1027"/>
      <c r="J1027" s="5"/>
      <c r="K1027"/>
      <c r="L1027"/>
      <c r="M1027"/>
      <c r="O1027"/>
      <c r="Q1027"/>
      <c r="S1027"/>
      <c r="T1027"/>
      <c r="U1027"/>
    </row>
    <row r="1028" spans="2:21">
      <c r="B1028"/>
      <c r="C1028"/>
      <c r="D1028"/>
      <c r="E1028"/>
      <c r="F1028"/>
      <c r="H1028"/>
      <c r="I1028"/>
      <c r="J1028" s="5"/>
      <c r="K1028"/>
      <c r="L1028"/>
      <c r="M1028"/>
      <c r="O1028"/>
      <c r="Q1028"/>
      <c r="S1028"/>
      <c r="T1028"/>
      <c r="U1028"/>
    </row>
    <row r="1029" spans="2:21">
      <c r="B1029"/>
      <c r="C1029"/>
      <c r="D1029"/>
      <c r="E1029"/>
      <c r="F1029"/>
      <c r="H1029"/>
      <c r="I1029"/>
      <c r="J1029" s="5"/>
      <c r="K1029"/>
      <c r="L1029"/>
      <c r="M1029"/>
      <c r="O1029"/>
      <c r="Q1029"/>
      <c r="S1029"/>
      <c r="T1029"/>
      <c r="U1029"/>
    </row>
    <row r="1030" spans="2:21">
      <c r="B1030"/>
      <c r="C1030"/>
      <c r="D1030"/>
      <c r="E1030"/>
      <c r="F1030"/>
      <c r="H1030"/>
      <c r="I1030"/>
      <c r="J1030" s="5"/>
      <c r="K1030"/>
      <c r="L1030"/>
      <c r="M1030"/>
      <c r="O1030"/>
      <c r="Q1030"/>
      <c r="S1030"/>
      <c r="T1030"/>
      <c r="U1030"/>
    </row>
    <row r="1031" spans="2:21">
      <c r="B1031"/>
      <c r="C1031"/>
      <c r="D1031"/>
      <c r="E1031"/>
      <c r="F1031"/>
      <c r="H1031"/>
      <c r="I1031"/>
      <c r="J1031" s="5"/>
      <c r="K1031"/>
      <c r="L1031"/>
      <c r="M1031"/>
      <c r="O1031"/>
      <c r="Q1031"/>
      <c r="S1031"/>
      <c r="T1031"/>
      <c r="U1031"/>
    </row>
    <row r="1032" spans="2:21">
      <c r="B1032"/>
      <c r="C1032"/>
      <c r="D1032"/>
      <c r="E1032"/>
      <c r="F1032"/>
      <c r="H1032"/>
      <c r="I1032"/>
      <c r="J1032" s="5"/>
      <c r="K1032"/>
      <c r="L1032"/>
      <c r="M1032"/>
      <c r="O1032"/>
      <c r="Q1032"/>
      <c r="S1032"/>
      <c r="T1032"/>
      <c r="U1032"/>
    </row>
    <row r="1033" spans="2:21">
      <c r="B1033"/>
      <c r="C1033"/>
      <c r="D1033"/>
      <c r="E1033"/>
      <c r="F1033"/>
      <c r="H1033"/>
      <c r="I1033"/>
      <c r="J1033" s="5"/>
      <c r="K1033"/>
      <c r="L1033"/>
      <c r="M1033"/>
      <c r="O1033"/>
      <c r="Q1033"/>
      <c r="S1033"/>
      <c r="T1033"/>
      <c r="U1033"/>
    </row>
    <row r="1034" spans="2:21">
      <c r="B1034"/>
      <c r="C1034"/>
      <c r="D1034"/>
      <c r="E1034"/>
      <c r="F1034"/>
      <c r="H1034"/>
      <c r="I1034"/>
      <c r="J1034" s="5"/>
      <c r="K1034"/>
      <c r="L1034"/>
      <c r="M1034"/>
      <c r="O1034"/>
      <c r="Q1034"/>
      <c r="S1034"/>
      <c r="T1034"/>
      <c r="U1034"/>
    </row>
    <row r="1035" spans="2:21">
      <c r="B1035"/>
      <c r="C1035"/>
      <c r="D1035"/>
      <c r="E1035"/>
      <c r="F1035"/>
      <c r="H1035"/>
      <c r="I1035"/>
      <c r="J1035" s="5"/>
      <c r="K1035"/>
      <c r="L1035"/>
      <c r="M1035"/>
      <c r="O1035"/>
      <c r="Q1035"/>
      <c r="S1035"/>
      <c r="T1035"/>
      <c r="U1035"/>
    </row>
    <row r="1036" spans="2:21">
      <c r="B1036"/>
      <c r="C1036"/>
      <c r="D1036"/>
      <c r="E1036"/>
      <c r="F1036"/>
      <c r="H1036"/>
      <c r="I1036"/>
      <c r="J1036" s="5"/>
      <c r="K1036"/>
      <c r="L1036"/>
      <c r="M1036"/>
      <c r="O1036"/>
      <c r="Q1036"/>
      <c r="S1036"/>
      <c r="T1036"/>
      <c r="U1036"/>
    </row>
    <row r="1037" spans="2:21">
      <c r="B1037"/>
      <c r="C1037"/>
      <c r="D1037"/>
      <c r="E1037"/>
      <c r="F1037"/>
      <c r="H1037"/>
      <c r="I1037"/>
      <c r="J1037" s="5"/>
      <c r="K1037"/>
      <c r="L1037"/>
      <c r="M1037"/>
      <c r="O1037"/>
      <c r="Q1037"/>
      <c r="S1037"/>
      <c r="T1037"/>
      <c r="U1037"/>
    </row>
    <row r="1038" spans="2:21">
      <c r="B1038"/>
      <c r="C1038"/>
      <c r="D1038"/>
      <c r="E1038"/>
      <c r="F1038"/>
      <c r="H1038"/>
      <c r="I1038"/>
      <c r="J1038" s="5"/>
      <c r="K1038"/>
      <c r="L1038"/>
      <c r="M1038"/>
      <c r="O1038"/>
      <c r="Q1038"/>
      <c r="S1038"/>
      <c r="T1038"/>
      <c r="U1038"/>
    </row>
    <row r="1039" spans="2:21">
      <c r="B1039"/>
      <c r="C1039"/>
      <c r="D1039"/>
      <c r="E1039"/>
      <c r="F1039"/>
      <c r="H1039"/>
      <c r="I1039"/>
      <c r="J1039" s="5"/>
      <c r="K1039"/>
      <c r="L1039"/>
      <c r="M1039"/>
      <c r="O1039"/>
      <c r="Q1039"/>
      <c r="S1039"/>
      <c r="T1039"/>
      <c r="U1039"/>
    </row>
    <row r="1040" spans="2:21">
      <c r="B1040"/>
      <c r="C1040"/>
      <c r="D1040"/>
      <c r="E1040"/>
      <c r="F1040"/>
      <c r="H1040"/>
      <c r="I1040"/>
      <c r="J1040" s="5"/>
      <c r="K1040"/>
      <c r="L1040"/>
      <c r="M1040"/>
      <c r="O1040"/>
      <c r="Q1040"/>
      <c r="S1040"/>
      <c r="T1040"/>
      <c r="U1040"/>
    </row>
    <row r="1041" spans="2:21">
      <c r="B1041"/>
      <c r="C1041"/>
      <c r="D1041"/>
      <c r="E1041"/>
      <c r="F1041"/>
      <c r="H1041"/>
      <c r="I1041"/>
      <c r="J1041" s="5"/>
      <c r="K1041"/>
      <c r="L1041"/>
      <c r="M1041"/>
      <c r="O1041"/>
      <c r="Q1041"/>
      <c r="S1041"/>
      <c r="T1041"/>
      <c r="U1041"/>
    </row>
    <row r="1042" spans="2:21">
      <c r="B1042"/>
      <c r="C1042"/>
      <c r="D1042"/>
      <c r="E1042"/>
      <c r="F1042"/>
      <c r="H1042"/>
      <c r="I1042"/>
      <c r="J1042" s="5"/>
      <c r="K1042"/>
      <c r="L1042"/>
      <c r="M1042"/>
      <c r="O1042"/>
      <c r="Q1042"/>
      <c r="S1042"/>
      <c r="T1042"/>
      <c r="U1042"/>
    </row>
    <row r="1043" spans="2:21">
      <c r="B1043"/>
      <c r="C1043"/>
      <c r="D1043"/>
      <c r="E1043"/>
      <c r="F1043"/>
      <c r="H1043"/>
      <c r="I1043"/>
      <c r="J1043" s="5"/>
      <c r="K1043"/>
      <c r="L1043"/>
      <c r="M1043"/>
      <c r="O1043"/>
      <c r="Q1043"/>
      <c r="S1043"/>
      <c r="T1043"/>
      <c r="U1043"/>
    </row>
    <row r="1044" spans="2:21">
      <c r="B1044"/>
      <c r="C1044"/>
      <c r="D1044"/>
      <c r="E1044"/>
      <c r="F1044"/>
      <c r="H1044"/>
      <c r="I1044"/>
      <c r="J1044" s="5"/>
      <c r="K1044"/>
      <c r="L1044"/>
      <c r="M1044"/>
      <c r="O1044"/>
      <c r="Q1044"/>
      <c r="S1044"/>
      <c r="T1044"/>
      <c r="U1044"/>
    </row>
    <row r="1045" spans="2:21">
      <c r="B1045"/>
      <c r="C1045"/>
      <c r="D1045"/>
      <c r="E1045"/>
      <c r="F1045"/>
      <c r="H1045"/>
      <c r="I1045"/>
      <c r="J1045" s="5"/>
      <c r="K1045"/>
      <c r="L1045"/>
      <c r="M1045"/>
      <c r="O1045"/>
      <c r="Q1045"/>
      <c r="S1045"/>
      <c r="T1045"/>
      <c r="U1045"/>
    </row>
    <row r="1046" spans="2:21">
      <c r="B1046"/>
      <c r="C1046"/>
      <c r="D1046"/>
      <c r="E1046"/>
      <c r="F1046"/>
      <c r="H1046"/>
      <c r="I1046"/>
      <c r="J1046" s="5"/>
      <c r="K1046"/>
      <c r="L1046"/>
      <c r="M1046"/>
      <c r="O1046"/>
      <c r="Q1046"/>
      <c r="S1046"/>
      <c r="T1046"/>
      <c r="U1046"/>
    </row>
    <row r="1047" spans="2:21">
      <c r="B1047"/>
      <c r="C1047"/>
      <c r="D1047"/>
      <c r="E1047"/>
      <c r="F1047"/>
      <c r="H1047"/>
      <c r="I1047"/>
      <c r="J1047" s="5"/>
      <c r="K1047"/>
      <c r="L1047"/>
      <c r="M1047"/>
      <c r="O1047"/>
      <c r="Q1047"/>
      <c r="S1047"/>
      <c r="T1047"/>
      <c r="U1047"/>
    </row>
    <row r="1048" spans="2:21">
      <c r="B1048"/>
      <c r="C1048"/>
      <c r="D1048"/>
      <c r="E1048"/>
      <c r="F1048"/>
      <c r="H1048"/>
      <c r="I1048"/>
      <c r="J1048" s="5"/>
      <c r="K1048"/>
      <c r="L1048"/>
      <c r="M1048"/>
      <c r="O1048"/>
      <c r="Q1048"/>
      <c r="S1048"/>
      <c r="T1048"/>
      <c r="U1048"/>
    </row>
    <row r="1049" spans="2:21">
      <c r="B1049"/>
      <c r="C1049"/>
      <c r="D1049"/>
      <c r="E1049"/>
      <c r="F1049"/>
      <c r="H1049"/>
      <c r="I1049"/>
      <c r="J1049" s="5"/>
      <c r="K1049"/>
      <c r="L1049"/>
      <c r="M1049"/>
      <c r="O1049"/>
      <c r="Q1049"/>
      <c r="S1049"/>
      <c r="T1049"/>
      <c r="U1049"/>
    </row>
    <row r="1050" spans="2:21">
      <c r="B1050"/>
      <c r="C1050"/>
      <c r="D1050"/>
      <c r="E1050"/>
      <c r="F1050"/>
      <c r="H1050"/>
      <c r="I1050"/>
      <c r="J1050" s="5"/>
      <c r="K1050"/>
      <c r="L1050"/>
      <c r="M1050"/>
      <c r="O1050"/>
      <c r="Q1050"/>
      <c r="S1050"/>
      <c r="T1050"/>
      <c r="U1050"/>
    </row>
    <row r="1051" spans="2:21">
      <c r="B1051"/>
      <c r="C1051"/>
      <c r="D1051"/>
      <c r="E1051"/>
      <c r="F1051"/>
      <c r="H1051"/>
      <c r="I1051"/>
      <c r="J1051" s="5"/>
      <c r="K1051"/>
      <c r="L1051"/>
      <c r="M1051"/>
      <c r="O1051"/>
      <c r="Q1051"/>
      <c r="S1051"/>
      <c r="T1051"/>
      <c r="U1051"/>
    </row>
    <row r="1052" spans="2:21">
      <c r="B1052"/>
      <c r="C1052"/>
      <c r="D1052"/>
      <c r="E1052"/>
      <c r="F1052"/>
      <c r="H1052"/>
      <c r="I1052"/>
      <c r="J1052" s="5"/>
      <c r="K1052"/>
      <c r="L1052"/>
      <c r="M1052"/>
      <c r="O1052"/>
      <c r="Q1052"/>
      <c r="S1052"/>
      <c r="T1052"/>
      <c r="U1052"/>
    </row>
    <row r="1053" spans="2:21">
      <c r="B1053"/>
      <c r="C1053"/>
      <c r="D1053"/>
      <c r="E1053"/>
      <c r="F1053"/>
      <c r="H1053"/>
      <c r="I1053"/>
      <c r="J1053" s="5"/>
      <c r="K1053"/>
      <c r="L1053"/>
      <c r="M1053"/>
      <c r="O1053"/>
      <c r="Q1053"/>
      <c r="S1053"/>
      <c r="T1053"/>
      <c r="U1053"/>
    </row>
    <row r="1054" spans="2:21">
      <c r="B1054"/>
      <c r="C1054"/>
      <c r="D1054"/>
      <c r="E1054"/>
      <c r="F1054"/>
      <c r="H1054"/>
      <c r="I1054"/>
      <c r="J1054" s="5"/>
      <c r="K1054"/>
      <c r="L1054"/>
      <c r="M1054"/>
      <c r="O1054"/>
      <c r="Q1054"/>
      <c r="S1054"/>
      <c r="T1054"/>
      <c r="U1054"/>
    </row>
    <row r="1055" spans="2:21">
      <c r="B1055"/>
      <c r="C1055"/>
      <c r="D1055"/>
      <c r="E1055"/>
      <c r="F1055"/>
      <c r="H1055"/>
      <c r="I1055"/>
      <c r="J1055" s="5"/>
      <c r="K1055"/>
      <c r="L1055"/>
      <c r="M1055"/>
      <c r="O1055"/>
      <c r="Q1055"/>
      <c r="S1055"/>
      <c r="T1055"/>
      <c r="U1055"/>
    </row>
    <row r="1056" spans="2:21">
      <c r="B1056"/>
      <c r="C1056"/>
      <c r="D1056"/>
      <c r="E1056"/>
      <c r="F1056"/>
      <c r="H1056"/>
      <c r="I1056"/>
      <c r="J1056" s="5"/>
      <c r="K1056"/>
      <c r="L1056"/>
      <c r="M1056"/>
      <c r="O1056"/>
      <c r="Q1056"/>
      <c r="S1056"/>
      <c r="T1056"/>
      <c r="U1056"/>
    </row>
    <row r="1057" spans="2:21">
      <c r="B1057"/>
      <c r="C1057"/>
      <c r="D1057"/>
      <c r="E1057"/>
      <c r="F1057"/>
      <c r="H1057"/>
      <c r="I1057"/>
      <c r="J1057" s="5"/>
      <c r="K1057"/>
      <c r="L1057"/>
      <c r="M1057"/>
      <c r="O1057"/>
      <c r="Q1057"/>
      <c r="S1057"/>
      <c r="T1057"/>
      <c r="U1057"/>
    </row>
    <row r="1058" spans="2:21">
      <c r="B1058"/>
      <c r="C1058"/>
      <c r="D1058"/>
      <c r="E1058"/>
      <c r="F1058"/>
      <c r="H1058"/>
      <c r="I1058"/>
      <c r="J1058" s="5"/>
      <c r="K1058"/>
      <c r="L1058"/>
      <c r="M1058"/>
      <c r="O1058"/>
      <c r="Q1058"/>
      <c r="S1058"/>
      <c r="T1058"/>
      <c r="U1058"/>
    </row>
    <row r="1059" spans="2:21">
      <c r="B1059"/>
      <c r="C1059"/>
      <c r="D1059"/>
      <c r="E1059"/>
      <c r="F1059"/>
      <c r="H1059"/>
      <c r="I1059"/>
      <c r="J1059" s="5"/>
      <c r="K1059"/>
      <c r="L1059"/>
      <c r="M1059"/>
      <c r="O1059"/>
      <c r="Q1059"/>
      <c r="S1059"/>
      <c r="T1059"/>
      <c r="U1059"/>
    </row>
    <row r="1060" spans="2:21">
      <c r="B1060"/>
      <c r="C1060"/>
      <c r="D1060"/>
      <c r="E1060"/>
      <c r="F1060"/>
      <c r="H1060"/>
      <c r="I1060"/>
      <c r="J1060" s="5"/>
      <c r="K1060"/>
      <c r="L1060"/>
      <c r="M1060"/>
      <c r="O1060"/>
      <c r="Q1060"/>
      <c r="S1060"/>
      <c r="T1060"/>
      <c r="U1060"/>
    </row>
    <row r="1061" spans="2:21">
      <c r="B1061"/>
      <c r="C1061"/>
      <c r="D1061"/>
      <c r="E1061"/>
      <c r="F1061"/>
      <c r="H1061"/>
      <c r="I1061"/>
      <c r="J1061" s="5"/>
      <c r="K1061"/>
      <c r="L1061"/>
      <c r="M1061"/>
      <c r="O1061"/>
      <c r="Q1061"/>
      <c r="S1061"/>
      <c r="T1061"/>
      <c r="U1061"/>
    </row>
    <row r="1062" spans="2:21">
      <c r="B1062"/>
      <c r="C1062"/>
      <c r="D1062"/>
      <c r="E1062"/>
      <c r="F1062"/>
      <c r="H1062"/>
      <c r="I1062"/>
      <c r="J1062" s="5"/>
      <c r="K1062"/>
      <c r="L1062"/>
      <c r="M1062"/>
      <c r="O1062"/>
      <c r="Q1062"/>
      <c r="S1062"/>
      <c r="T1062"/>
      <c r="U1062"/>
    </row>
    <row r="1063" spans="2:21">
      <c r="B1063"/>
      <c r="C1063"/>
      <c r="D1063"/>
      <c r="E1063"/>
      <c r="F1063"/>
      <c r="H1063"/>
      <c r="I1063"/>
      <c r="J1063" s="5"/>
      <c r="K1063"/>
      <c r="L1063"/>
      <c r="M1063"/>
      <c r="O1063"/>
      <c r="Q1063"/>
      <c r="S1063"/>
      <c r="T1063"/>
      <c r="U1063"/>
    </row>
    <row r="1064" spans="2:21">
      <c r="B1064"/>
      <c r="C1064"/>
      <c r="D1064"/>
      <c r="E1064"/>
      <c r="F1064"/>
      <c r="H1064"/>
      <c r="I1064"/>
      <c r="J1064" s="5"/>
      <c r="K1064"/>
      <c r="L1064"/>
      <c r="M1064"/>
      <c r="O1064"/>
      <c r="Q1064"/>
      <c r="S1064"/>
      <c r="T1064"/>
      <c r="U1064"/>
    </row>
    <row r="1065" spans="2:21">
      <c r="B1065"/>
      <c r="C1065"/>
      <c r="D1065"/>
      <c r="E1065"/>
      <c r="F1065"/>
      <c r="H1065"/>
      <c r="I1065"/>
      <c r="J1065" s="5"/>
      <c r="K1065"/>
      <c r="L1065"/>
      <c r="M1065"/>
      <c r="O1065"/>
      <c r="Q1065"/>
      <c r="S1065"/>
      <c r="T1065"/>
      <c r="U1065"/>
    </row>
    <row r="1066" spans="2:21">
      <c r="B1066"/>
      <c r="C1066"/>
      <c r="D1066"/>
      <c r="E1066"/>
      <c r="F1066"/>
      <c r="H1066"/>
      <c r="I1066"/>
      <c r="J1066" s="5"/>
      <c r="K1066"/>
      <c r="L1066"/>
      <c r="M1066"/>
      <c r="O1066"/>
      <c r="Q1066"/>
      <c r="S1066"/>
      <c r="T1066"/>
      <c r="U1066"/>
    </row>
    <row r="1067" spans="2:21">
      <c r="B1067"/>
      <c r="C1067"/>
      <c r="D1067"/>
      <c r="E1067"/>
      <c r="F1067"/>
      <c r="H1067"/>
      <c r="I1067"/>
      <c r="J1067" s="5"/>
      <c r="K1067"/>
      <c r="L1067"/>
      <c r="M1067"/>
      <c r="O1067"/>
      <c r="Q1067"/>
      <c r="S1067"/>
      <c r="T1067"/>
      <c r="U1067"/>
    </row>
    <row r="1068" spans="2:21">
      <c r="B1068"/>
      <c r="C1068"/>
      <c r="D1068"/>
      <c r="E1068"/>
      <c r="F1068"/>
      <c r="H1068"/>
      <c r="I1068"/>
      <c r="J1068" s="5"/>
      <c r="K1068"/>
      <c r="L1068"/>
      <c r="M1068"/>
      <c r="O1068"/>
      <c r="Q1068"/>
      <c r="S1068"/>
      <c r="T1068"/>
      <c r="U1068"/>
    </row>
    <row r="1069" spans="2:21">
      <c r="B1069"/>
      <c r="C1069"/>
      <c r="D1069"/>
      <c r="E1069"/>
      <c r="F1069"/>
      <c r="H1069"/>
      <c r="I1069"/>
      <c r="J1069" s="5"/>
      <c r="K1069"/>
      <c r="L1069"/>
      <c r="M1069"/>
      <c r="O1069"/>
      <c r="Q1069"/>
      <c r="S1069"/>
      <c r="T1069"/>
      <c r="U1069"/>
    </row>
    <row r="1070" spans="2:21">
      <c r="B1070"/>
      <c r="C1070"/>
      <c r="D1070"/>
      <c r="E1070"/>
      <c r="F1070"/>
      <c r="H1070"/>
      <c r="I1070"/>
      <c r="J1070" s="5"/>
      <c r="K1070"/>
      <c r="L1070"/>
      <c r="M1070"/>
      <c r="O1070"/>
      <c r="Q1070"/>
      <c r="S1070"/>
      <c r="T1070"/>
      <c r="U1070"/>
    </row>
    <row r="1071" spans="2:21">
      <c r="B1071"/>
      <c r="C1071"/>
      <c r="D1071"/>
      <c r="E1071"/>
      <c r="F1071"/>
      <c r="H1071"/>
      <c r="I1071"/>
      <c r="J1071" s="5"/>
      <c r="K1071"/>
      <c r="L1071"/>
      <c r="M1071"/>
      <c r="O1071"/>
      <c r="Q1071"/>
      <c r="S1071"/>
      <c r="T1071"/>
      <c r="U1071"/>
    </row>
    <row r="1072" spans="2:21">
      <c r="B1072"/>
      <c r="C1072"/>
      <c r="D1072"/>
      <c r="E1072"/>
      <c r="F1072"/>
      <c r="H1072"/>
      <c r="I1072"/>
      <c r="J1072" s="5"/>
      <c r="K1072"/>
      <c r="L1072"/>
      <c r="M1072"/>
      <c r="O1072"/>
      <c r="Q1072"/>
      <c r="S1072"/>
      <c r="T1072"/>
      <c r="U1072"/>
    </row>
    <row r="1073" spans="2:21">
      <c r="B1073"/>
      <c r="C1073"/>
      <c r="D1073"/>
      <c r="E1073"/>
      <c r="F1073"/>
      <c r="H1073"/>
      <c r="I1073"/>
      <c r="J1073" s="5"/>
      <c r="K1073"/>
      <c r="L1073"/>
      <c r="M1073"/>
      <c r="O1073"/>
      <c r="Q1073"/>
      <c r="S1073"/>
      <c r="T1073"/>
      <c r="U1073"/>
    </row>
    <row r="1074" spans="2:21">
      <c r="B1074"/>
      <c r="C1074"/>
      <c r="D1074"/>
      <c r="E1074"/>
      <c r="F1074"/>
      <c r="H1074"/>
      <c r="I1074"/>
      <c r="J1074" s="5"/>
      <c r="K1074"/>
      <c r="L1074"/>
      <c r="M1074"/>
      <c r="O1074"/>
      <c r="Q1074"/>
      <c r="S1074"/>
      <c r="T1074"/>
      <c r="U1074"/>
    </row>
    <row r="1075" spans="2:21">
      <c r="B1075"/>
      <c r="C1075"/>
      <c r="D1075"/>
      <c r="E1075"/>
      <c r="F1075"/>
      <c r="H1075"/>
      <c r="I1075"/>
      <c r="J1075" s="5"/>
      <c r="K1075"/>
      <c r="L1075"/>
      <c r="M1075"/>
      <c r="O1075"/>
      <c r="Q1075"/>
      <c r="S1075"/>
      <c r="T1075"/>
      <c r="U1075"/>
    </row>
    <row r="1076" spans="2:21">
      <c r="B1076"/>
      <c r="C1076"/>
      <c r="D1076"/>
      <c r="E1076"/>
      <c r="F1076"/>
      <c r="H1076"/>
      <c r="I1076"/>
      <c r="J1076" s="5"/>
      <c r="K1076"/>
      <c r="L1076"/>
      <c r="M1076"/>
      <c r="O1076"/>
      <c r="Q1076"/>
      <c r="S1076"/>
      <c r="T1076"/>
      <c r="U1076"/>
    </row>
    <row r="1077" spans="2:21">
      <c r="B1077"/>
      <c r="C1077"/>
      <c r="D1077"/>
      <c r="E1077"/>
      <c r="F1077"/>
      <c r="H1077"/>
      <c r="I1077"/>
      <c r="J1077" s="5"/>
      <c r="K1077"/>
      <c r="L1077"/>
      <c r="M1077"/>
      <c r="O1077"/>
      <c r="Q1077"/>
      <c r="S1077"/>
      <c r="T1077"/>
      <c r="U1077"/>
    </row>
    <row r="1078" spans="2:21">
      <c r="B1078"/>
      <c r="C1078"/>
      <c r="D1078"/>
      <c r="E1078"/>
      <c r="F1078"/>
      <c r="H1078"/>
      <c r="I1078"/>
      <c r="J1078" s="5"/>
      <c r="K1078"/>
      <c r="L1078"/>
      <c r="M1078"/>
      <c r="O1078"/>
      <c r="Q1078"/>
      <c r="S1078"/>
      <c r="T1078"/>
      <c r="U1078"/>
    </row>
    <row r="1079" spans="2:21">
      <c r="B1079"/>
      <c r="C1079"/>
      <c r="D1079"/>
      <c r="E1079"/>
      <c r="F1079"/>
      <c r="H1079"/>
      <c r="I1079"/>
      <c r="J1079" s="5"/>
      <c r="K1079"/>
      <c r="L1079"/>
      <c r="M1079"/>
      <c r="O1079"/>
      <c r="Q1079"/>
      <c r="S1079"/>
      <c r="T1079"/>
      <c r="U1079"/>
    </row>
    <row r="1080" spans="2:21">
      <c r="B1080"/>
      <c r="C1080"/>
      <c r="D1080"/>
      <c r="E1080"/>
      <c r="F1080"/>
      <c r="H1080"/>
      <c r="I1080"/>
      <c r="J1080" s="5"/>
      <c r="K1080"/>
      <c r="L1080"/>
      <c r="M1080"/>
      <c r="O1080"/>
      <c r="Q1080"/>
      <c r="S1080"/>
      <c r="T1080"/>
      <c r="U1080"/>
    </row>
    <row r="1081" spans="2:21">
      <c r="B1081"/>
      <c r="C1081"/>
      <c r="D1081"/>
      <c r="E1081"/>
      <c r="F1081"/>
      <c r="H1081"/>
      <c r="I1081"/>
      <c r="J1081" s="5"/>
      <c r="K1081"/>
      <c r="L1081"/>
      <c r="M1081"/>
      <c r="O1081"/>
      <c r="Q1081"/>
      <c r="S1081"/>
      <c r="T1081"/>
      <c r="U1081"/>
    </row>
    <row r="1082" spans="2:21">
      <c r="B1082"/>
      <c r="C1082"/>
      <c r="D1082"/>
      <c r="E1082"/>
      <c r="F1082"/>
      <c r="H1082"/>
      <c r="I1082"/>
      <c r="J1082" s="5"/>
      <c r="K1082"/>
      <c r="L1082"/>
      <c r="M1082"/>
      <c r="O1082"/>
      <c r="Q1082"/>
      <c r="S1082"/>
      <c r="T1082"/>
      <c r="U1082"/>
    </row>
    <row r="1083" spans="2:21">
      <c r="B1083"/>
      <c r="C1083"/>
      <c r="D1083"/>
      <c r="E1083"/>
      <c r="F1083"/>
      <c r="H1083"/>
      <c r="I1083"/>
      <c r="J1083" s="5"/>
      <c r="K1083"/>
      <c r="L1083"/>
      <c r="M1083"/>
      <c r="O1083"/>
      <c r="Q1083"/>
      <c r="S1083"/>
      <c r="T1083"/>
      <c r="U1083"/>
    </row>
    <row r="1084" spans="2:21">
      <c r="B1084"/>
      <c r="C1084"/>
      <c r="D1084"/>
      <c r="E1084"/>
      <c r="F1084"/>
      <c r="H1084"/>
      <c r="I1084"/>
      <c r="J1084" s="5"/>
      <c r="K1084"/>
      <c r="L1084"/>
      <c r="M1084"/>
      <c r="O1084"/>
      <c r="Q1084"/>
      <c r="S1084"/>
      <c r="T1084"/>
      <c r="U1084"/>
    </row>
    <row r="1085" spans="2:21">
      <c r="B1085"/>
      <c r="C1085"/>
      <c r="D1085"/>
      <c r="E1085"/>
      <c r="F1085"/>
      <c r="H1085"/>
      <c r="I1085"/>
      <c r="J1085" s="5"/>
      <c r="K1085"/>
      <c r="L1085"/>
      <c r="M1085"/>
      <c r="O1085"/>
      <c r="Q1085"/>
      <c r="S1085"/>
      <c r="T1085"/>
      <c r="U1085"/>
    </row>
    <row r="1086" spans="2:21">
      <c r="B1086"/>
      <c r="C1086"/>
      <c r="D1086"/>
      <c r="E1086"/>
      <c r="F1086"/>
      <c r="H1086"/>
      <c r="I1086"/>
      <c r="J1086" s="5"/>
      <c r="K1086"/>
      <c r="L1086"/>
      <c r="M1086"/>
      <c r="O1086"/>
      <c r="Q1086"/>
      <c r="S1086"/>
      <c r="T1086"/>
      <c r="U1086"/>
    </row>
    <row r="1087" spans="2:21">
      <c r="B1087"/>
      <c r="C1087"/>
      <c r="D1087"/>
      <c r="E1087"/>
      <c r="F1087"/>
      <c r="H1087"/>
      <c r="I1087"/>
      <c r="J1087" s="5"/>
      <c r="K1087"/>
      <c r="L1087"/>
      <c r="M1087"/>
      <c r="O1087"/>
      <c r="Q1087"/>
      <c r="S1087"/>
      <c r="T1087"/>
      <c r="U1087"/>
    </row>
    <row r="1088" spans="2:21">
      <c r="B1088"/>
      <c r="C1088"/>
      <c r="D1088"/>
      <c r="E1088"/>
      <c r="F1088"/>
      <c r="H1088"/>
      <c r="I1088"/>
      <c r="J1088" s="5"/>
      <c r="K1088"/>
      <c r="L1088"/>
      <c r="M1088"/>
      <c r="O1088"/>
      <c r="Q1088"/>
      <c r="S1088"/>
      <c r="T1088"/>
      <c r="U1088"/>
    </row>
    <row r="1089" spans="2:21">
      <c r="B1089"/>
      <c r="C1089"/>
      <c r="D1089"/>
      <c r="E1089"/>
      <c r="F1089"/>
      <c r="H1089"/>
      <c r="I1089"/>
      <c r="J1089" s="5"/>
      <c r="K1089"/>
      <c r="L1089"/>
      <c r="M1089"/>
      <c r="O1089"/>
      <c r="Q1089"/>
      <c r="S1089"/>
      <c r="T1089"/>
      <c r="U1089"/>
    </row>
    <row r="1090" spans="2:21">
      <c r="B1090"/>
      <c r="C1090"/>
      <c r="D1090"/>
      <c r="E1090"/>
      <c r="F1090"/>
      <c r="H1090"/>
      <c r="I1090"/>
      <c r="J1090" s="5"/>
      <c r="K1090"/>
      <c r="L1090"/>
      <c r="M1090"/>
      <c r="O1090"/>
      <c r="Q1090"/>
      <c r="S1090"/>
      <c r="T1090"/>
      <c r="U1090"/>
    </row>
    <row r="1091" spans="2:21">
      <c r="B1091"/>
      <c r="C1091"/>
      <c r="D1091"/>
      <c r="E1091"/>
      <c r="F1091"/>
      <c r="H1091"/>
      <c r="I1091"/>
      <c r="J1091" s="5"/>
      <c r="K1091"/>
      <c r="L1091"/>
      <c r="M1091"/>
      <c r="O1091"/>
      <c r="Q1091"/>
      <c r="S1091"/>
      <c r="T1091"/>
      <c r="U1091"/>
    </row>
    <row r="1092" spans="2:21">
      <c r="B1092"/>
      <c r="C1092"/>
      <c r="D1092"/>
      <c r="E1092"/>
      <c r="F1092"/>
      <c r="H1092"/>
      <c r="I1092"/>
      <c r="J1092" s="5"/>
      <c r="K1092"/>
      <c r="L1092"/>
      <c r="M1092"/>
      <c r="O1092"/>
      <c r="Q1092"/>
      <c r="S1092"/>
      <c r="T1092"/>
      <c r="U1092"/>
    </row>
    <row r="1093" spans="2:21">
      <c r="B1093"/>
      <c r="C1093"/>
      <c r="D1093"/>
      <c r="E1093"/>
      <c r="F1093"/>
      <c r="H1093"/>
      <c r="I1093"/>
      <c r="J1093" s="5"/>
      <c r="K1093"/>
      <c r="L1093"/>
      <c r="M1093"/>
      <c r="O1093"/>
      <c r="Q1093"/>
      <c r="S1093"/>
      <c r="T1093"/>
      <c r="U1093"/>
    </row>
    <row r="1094" spans="2:21">
      <c r="B1094"/>
      <c r="C1094"/>
      <c r="D1094"/>
      <c r="E1094"/>
      <c r="F1094"/>
      <c r="H1094"/>
      <c r="I1094"/>
      <c r="J1094" s="5"/>
      <c r="K1094"/>
      <c r="L1094"/>
      <c r="M1094"/>
      <c r="O1094"/>
      <c r="Q1094"/>
      <c r="S1094"/>
      <c r="T1094"/>
      <c r="U1094"/>
    </row>
    <row r="1095" spans="2:21">
      <c r="B1095"/>
      <c r="C1095"/>
      <c r="D1095"/>
      <c r="E1095"/>
      <c r="F1095"/>
      <c r="H1095"/>
      <c r="I1095"/>
      <c r="J1095" s="5"/>
      <c r="K1095"/>
      <c r="L1095"/>
      <c r="M1095"/>
      <c r="O1095"/>
      <c r="Q1095"/>
      <c r="S1095"/>
      <c r="T1095"/>
      <c r="U1095"/>
    </row>
    <row r="1096" spans="2:21">
      <c r="B1096"/>
      <c r="C1096"/>
      <c r="D1096"/>
      <c r="E1096"/>
      <c r="F1096"/>
      <c r="H1096"/>
      <c r="I1096"/>
      <c r="J1096" s="5"/>
      <c r="K1096"/>
      <c r="L1096"/>
      <c r="M1096"/>
      <c r="O1096"/>
      <c r="Q1096"/>
      <c r="S1096"/>
      <c r="T1096"/>
      <c r="U1096"/>
    </row>
    <row r="1097" spans="2:21">
      <c r="B1097"/>
      <c r="C1097"/>
      <c r="D1097"/>
      <c r="E1097"/>
      <c r="F1097"/>
      <c r="H1097"/>
      <c r="I1097"/>
      <c r="J1097" s="5"/>
      <c r="K1097"/>
      <c r="L1097"/>
      <c r="M1097"/>
      <c r="O1097"/>
      <c r="Q1097"/>
      <c r="S1097"/>
      <c r="T1097"/>
      <c r="U1097"/>
    </row>
    <row r="1098" spans="2:21">
      <c r="B1098"/>
      <c r="C1098"/>
      <c r="D1098"/>
      <c r="E1098"/>
      <c r="F1098"/>
      <c r="H1098"/>
      <c r="I1098"/>
      <c r="J1098" s="5"/>
      <c r="K1098"/>
      <c r="L1098"/>
      <c r="M1098"/>
      <c r="O1098"/>
      <c r="Q1098"/>
      <c r="S1098"/>
      <c r="T1098"/>
      <c r="U1098"/>
    </row>
    <row r="1099" spans="2:21">
      <c r="B1099"/>
      <c r="C1099"/>
      <c r="D1099"/>
      <c r="E1099"/>
      <c r="F1099"/>
      <c r="H1099"/>
      <c r="I1099"/>
      <c r="J1099" s="5"/>
      <c r="K1099"/>
      <c r="L1099"/>
      <c r="M1099"/>
      <c r="O1099"/>
      <c r="Q1099"/>
      <c r="S1099"/>
      <c r="T1099"/>
      <c r="U1099"/>
    </row>
    <row r="1100" spans="2:21">
      <c r="B1100"/>
      <c r="C1100"/>
      <c r="D1100"/>
      <c r="E1100"/>
      <c r="F1100"/>
      <c r="H1100"/>
      <c r="I1100"/>
      <c r="J1100" s="5"/>
      <c r="K1100"/>
      <c r="L1100"/>
      <c r="M1100"/>
      <c r="O1100"/>
      <c r="Q1100"/>
      <c r="S1100"/>
      <c r="T1100"/>
      <c r="U1100"/>
    </row>
    <row r="1101" spans="2:21">
      <c r="B1101"/>
      <c r="C1101"/>
      <c r="D1101"/>
      <c r="E1101"/>
      <c r="F1101"/>
      <c r="H1101"/>
      <c r="I1101"/>
      <c r="J1101" s="5"/>
      <c r="K1101"/>
      <c r="L1101"/>
      <c r="M1101"/>
      <c r="O1101"/>
      <c r="Q1101"/>
      <c r="S1101"/>
      <c r="T1101"/>
      <c r="U1101"/>
    </row>
    <row r="1102" spans="2:21">
      <c r="B1102"/>
      <c r="C1102"/>
      <c r="D1102"/>
      <c r="E1102"/>
      <c r="F1102"/>
      <c r="H1102"/>
      <c r="I1102"/>
      <c r="J1102" s="5"/>
      <c r="K1102"/>
      <c r="L1102"/>
      <c r="M1102"/>
      <c r="O1102"/>
      <c r="Q1102"/>
      <c r="S1102"/>
      <c r="T1102"/>
      <c r="U1102"/>
    </row>
    <row r="1103" spans="2:21">
      <c r="B1103"/>
      <c r="C1103"/>
      <c r="D1103"/>
      <c r="E1103"/>
      <c r="F1103"/>
      <c r="H1103"/>
      <c r="I1103"/>
      <c r="J1103" s="5"/>
      <c r="K1103"/>
      <c r="L1103"/>
      <c r="M1103"/>
      <c r="O1103"/>
      <c r="Q1103"/>
      <c r="S1103"/>
      <c r="T1103"/>
      <c r="U1103"/>
    </row>
    <row r="1104" spans="2:21">
      <c r="B1104"/>
      <c r="C1104"/>
      <c r="D1104"/>
      <c r="E1104"/>
      <c r="F1104"/>
      <c r="H1104"/>
      <c r="I1104"/>
      <c r="J1104" s="5"/>
      <c r="K1104"/>
      <c r="L1104"/>
      <c r="M1104"/>
      <c r="O1104"/>
      <c r="Q1104"/>
      <c r="S1104"/>
      <c r="T1104"/>
      <c r="U1104"/>
    </row>
    <row r="1105" spans="2:21">
      <c r="B1105"/>
      <c r="C1105"/>
      <c r="D1105"/>
      <c r="E1105"/>
      <c r="F1105"/>
      <c r="H1105"/>
      <c r="I1105"/>
      <c r="J1105" s="5"/>
      <c r="K1105"/>
      <c r="L1105"/>
      <c r="M1105"/>
      <c r="O1105"/>
      <c r="Q1105"/>
      <c r="S1105"/>
      <c r="T1105"/>
      <c r="U1105"/>
    </row>
    <row r="1106" spans="2:21">
      <c r="B1106"/>
      <c r="C1106"/>
      <c r="D1106"/>
      <c r="E1106"/>
      <c r="F1106"/>
      <c r="H1106"/>
      <c r="I1106"/>
      <c r="J1106" s="5"/>
      <c r="K1106"/>
      <c r="L1106"/>
      <c r="M1106"/>
      <c r="O1106"/>
      <c r="Q1106"/>
      <c r="S1106"/>
      <c r="T1106"/>
      <c r="U1106"/>
    </row>
    <row r="1107" spans="2:21">
      <c r="B1107"/>
      <c r="C1107"/>
      <c r="D1107"/>
      <c r="E1107"/>
      <c r="F1107"/>
      <c r="H1107"/>
      <c r="I1107"/>
      <c r="J1107" s="5"/>
      <c r="K1107"/>
      <c r="L1107"/>
      <c r="M1107"/>
      <c r="O1107"/>
      <c r="Q1107"/>
      <c r="S1107"/>
      <c r="T1107"/>
      <c r="U1107"/>
    </row>
    <row r="1108" spans="2:21">
      <c r="B1108"/>
      <c r="C1108"/>
      <c r="D1108"/>
      <c r="E1108"/>
      <c r="F1108"/>
      <c r="H1108"/>
      <c r="I1108"/>
      <c r="J1108" s="5"/>
      <c r="K1108"/>
      <c r="L1108"/>
      <c r="M1108"/>
      <c r="O1108"/>
      <c r="Q1108"/>
      <c r="S1108"/>
      <c r="T1108"/>
      <c r="U1108"/>
    </row>
    <row r="1109" spans="2:21">
      <c r="B1109"/>
      <c r="C1109"/>
      <c r="D1109"/>
      <c r="E1109"/>
      <c r="F1109"/>
      <c r="H1109"/>
      <c r="I1109"/>
      <c r="J1109" s="5"/>
      <c r="K1109"/>
      <c r="L1109"/>
      <c r="M1109"/>
      <c r="O1109"/>
      <c r="Q1109"/>
      <c r="S1109"/>
      <c r="T1109"/>
      <c r="U1109"/>
    </row>
    <row r="1110" spans="2:21">
      <c r="B1110"/>
      <c r="C1110"/>
      <c r="D1110"/>
      <c r="E1110"/>
      <c r="F1110"/>
      <c r="H1110"/>
      <c r="I1110"/>
      <c r="J1110" s="5"/>
      <c r="K1110"/>
      <c r="L1110"/>
      <c r="M1110"/>
      <c r="O1110"/>
      <c r="Q1110"/>
      <c r="S1110"/>
      <c r="T1110"/>
      <c r="U1110"/>
    </row>
    <row r="1111" spans="2:21">
      <c r="B1111"/>
      <c r="C1111"/>
      <c r="D1111"/>
      <c r="E1111"/>
      <c r="F1111"/>
      <c r="H1111"/>
      <c r="I1111"/>
      <c r="J1111" s="5"/>
      <c r="K1111"/>
      <c r="L1111"/>
      <c r="M1111"/>
      <c r="O1111"/>
      <c r="Q1111"/>
      <c r="S1111"/>
      <c r="T1111"/>
      <c r="U1111"/>
    </row>
    <row r="1112" spans="2:21">
      <c r="B1112"/>
      <c r="C1112"/>
      <c r="D1112"/>
      <c r="E1112"/>
      <c r="F1112"/>
      <c r="H1112"/>
      <c r="I1112"/>
      <c r="J1112" s="5"/>
      <c r="K1112"/>
      <c r="L1112"/>
      <c r="M1112"/>
      <c r="O1112"/>
      <c r="Q1112"/>
      <c r="S1112"/>
      <c r="T1112"/>
      <c r="U1112"/>
    </row>
    <row r="1113" spans="2:21">
      <c r="B1113"/>
      <c r="C1113"/>
      <c r="D1113"/>
      <c r="E1113"/>
      <c r="F1113"/>
      <c r="H1113"/>
      <c r="I1113"/>
      <c r="J1113" s="5"/>
      <c r="K1113"/>
      <c r="L1113"/>
      <c r="M1113"/>
      <c r="O1113"/>
      <c r="Q1113"/>
      <c r="S1113"/>
      <c r="T1113"/>
      <c r="U1113"/>
    </row>
    <row r="1114" spans="2:21">
      <c r="B1114"/>
      <c r="C1114"/>
      <c r="D1114"/>
      <c r="E1114"/>
      <c r="F1114"/>
      <c r="H1114"/>
      <c r="I1114"/>
      <c r="J1114" s="5"/>
      <c r="K1114"/>
      <c r="L1114"/>
      <c r="M1114"/>
      <c r="O1114"/>
      <c r="Q1114"/>
      <c r="S1114"/>
      <c r="T1114"/>
      <c r="U1114"/>
    </row>
    <row r="1115" spans="2:21">
      <c r="B1115"/>
      <c r="C1115"/>
      <c r="D1115"/>
      <c r="E1115"/>
      <c r="F1115"/>
      <c r="H1115"/>
      <c r="I1115"/>
      <c r="J1115" s="5"/>
      <c r="K1115"/>
      <c r="L1115"/>
      <c r="M1115"/>
      <c r="O1115"/>
      <c r="Q1115"/>
      <c r="S1115"/>
      <c r="T1115"/>
      <c r="U1115"/>
    </row>
    <row r="1116" spans="2:21">
      <c r="B1116"/>
      <c r="C1116"/>
      <c r="D1116"/>
      <c r="E1116"/>
      <c r="F1116"/>
      <c r="H1116"/>
      <c r="I1116"/>
      <c r="J1116" s="5"/>
      <c r="K1116"/>
      <c r="L1116"/>
      <c r="M1116"/>
      <c r="O1116"/>
      <c r="Q1116"/>
      <c r="S1116"/>
      <c r="T1116"/>
      <c r="U1116"/>
    </row>
    <row r="1117" spans="2:21">
      <c r="B1117"/>
      <c r="C1117"/>
      <c r="D1117"/>
      <c r="E1117"/>
      <c r="F1117"/>
      <c r="H1117"/>
      <c r="I1117"/>
      <c r="J1117" s="5"/>
      <c r="K1117"/>
      <c r="L1117"/>
      <c r="M1117"/>
      <c r="O1117"/>
      <c r="Q1117"/>
      <c r="S1117"/>
      <c r="T1117"/>
      <c r="U1117"/>
    </row>
    <row r="1118" spans="2:21">
      <c r="B1118"/>
      <c r="C1118"/>
      <c r="D1118"/>
      <c r="E1118"/>
      <c r="F1118"/>
      <c r="H1118"/>
      <c r="I1118"/>
      <c r="J1118" s="5"/>
      <c r="K1118"/>
      <c r="L1118"/>
      <c r="M1118"/>
      <c r="O1118"/>
      <c r="Q1118"/>
      <c r="S1118"/>
      <c r="T1118"/>
      <c r="U1118"/>
    </row>
    <row r="1119" spans="2:21">
      <c r="B1119"/>
      <c r="C1119"/>
      <c r="D1119"/>
      <c r="E1119"/>
      <c r="F1119"/>
      <c r="H1119"/>
      <c r="I1119"/>
      <c r="J1119" s="5"/>
      <c r="K1119"/>
      <c r="L1119"/>
      <c r="M1119"/>
      <c r="O1119"/>
      <c r="Q1119"/>
      <c r="S1119"/>
      <c r="T1119"/>
      <c r="U1119"/>
    </row>
    <row r="1120" spans="2:21">
      <c r="B1120"/>
      <c r="C1120"/>
      <c r="D1120"/>
      <c r="E1120"/>
      <c r="F1120"/>
      <c r="H1120"/>
      <c r="I1120"/>
      <c r="J1120" s="5"/>
      <c r="K1120"/>
      <c r="L1120"/>
      <c r="M1120"/>
      <c r="O1120"/>
      <c r="Q1120"/>
      <c r="S1120"/>
      <c r="T1120"/>
      <c r="U1120"/>
    </row>
    <row r="1121" spans="2:21">
      <c r="B1121"/>
      <c r="C1121"/>
      <c r="D1121"/>
      <c r="E1121"/>
      <c r="F1121"/>
      <c r="H1121"/>
      <c r="I1121"/>
      <c r="J1121" s="5"/>
      <c r="K1121"/>
      <c r="L1121"/>
      <c r="M1121"/>
      <c r="O1121"/>
      <c r="Q1121"/>
      <c r="S1121"/>
      <c r="T1121"/>
      <c r="U1121"/>
    </row>
    <row r="1122" spans="2:21">
      <c r="B1122"/>
      <c r="C1122"/>
      <c r="D1122"/>
      <c r="E1122"/>
      <c r="F1122"/>
      <c r="H1122"/>
      <c r="I1122"/>
      <c r="J1122" s="5"/>
      <c r="K1122"/>
      <c r="L1122"/>
      <c r="M1122"/>
      <c r="O1122"/>
      <c r="Q1122"/>
      <c r="S1122"/>
      <c r="T1122"/>
      <c r="U1122"/>
    </row>
    <row r="1123" spans="2:21">
      <c r="B1123"/>
      <c r="C1123"/>
      <c r="D1123"/>
      <c r="E1123"/>
      <c r="F1123"/>
      <c r="H1123"/>
      <c r="I1123"/>
      <c r="J1123" s="5"/>
      <c r="K1123"/>
      <c r="L1123"/>
      <c r="M1123"/>
      <c r="O1123"/>
      <c r="Q1123"/>
      <c r="S1123"/>
      <c r="T1123"/>
      <c r="U1123"/>
    </row>
    <row r="1124" spans="2:21">
      <c r="B1124"/>
      <c r="C1124"/>
      <c r="D1124"/>
      <c r="E1124"/>
      <c r="F1124"/>
      <c r="H1124"/>
      <c r="I1124"/>
      <c r="J1124" s="5"/>
      <c r="K1124"/>
      <c r="L1124"/>
      <c r="M1124"/>
      <c r="O1124"/>
      <c r="Q1124"/>
      <c r="S1124"/>
      <c r="T1124"/>
      <c r="U1124"/>
    </row>
    <row r="1125" spans="2:21">
      <c r="B1125"/>
      <c r="C1125"/>
      <c r="D1125"/>
      <c r="E1125"/>
      <c r="F1125"/>
      <c r="H1125"/>
      <c r="I1125"/>
      <c r="J1125" s="5"/>
      <c r="K1125"/>
      <c r="L1125"/>
      <c r="M1125"/>
      <c r="O1125"/>
      <c r="Q1125"/>
      <c r="S1125"/>
      <c r="T1125"/>
      <c r="U1125"/>
    </row>
    <row r="1126" spans="2:21">
      <c r="B1126"/>
      <c r="C1126"/>
      <c r="D1126"/>
      <c r="E1126"/>
      <c r="F1126"/>
      <c r="H1126"/>
      <c r="I1126"/>
      <c r="J1126" s="5"/>
      <c r="K1126"/>
      <c r="L1126"/>
      <c r="M1126"/>
      <c r="O1126"/>
      <c r="Q1126"/>
      <c r="S1126"/>
      <c r="T1126"/>
      <c r="U1126"/>
    </row>
    <row r="1127" spans="2:21">
      <c r="B1127"/>
      <c r="C1127"/>
      <c r="D1127"/>
      <c r="E1127"/>
      <c r="F1127"/>
      <c r="H1127"/>
      <c r="I1127"/>
      <c r="J1127" s="5"/>
      <c r="K1127"/>
      <c r="L1127"/>
      <c r="M1127"/>
      <c r="O1127"/>
      <c r="Q1127"/>
      <c r="S1127"/>
      <c r="T1127"/>
      <c r="U1127"/>
    </row>
    <row r="1128" spans="2:21">
      <c r="B1128"/>
      <c r="C1128"/>
      <c r="D1128"/>
      <c r="E1128"/>
      <c r="F1128"/>
      <c r="H1128"/>
      <c r="I1128"/>
      <c r="J1128" s="5"/>
      <c r="K1128"/>
      <c r="L1128"/>
      <c r="M1128"/>
      <c r="O1128"/>
      <c r="Q1128"/>
      <c r="S1128"/>
      <c r="T1128"/>
      <c r="U1128"/>
    </row>
    <row r="1129" spans="2:21">
      <c r="B1129"/>
      <c r="C1129"/>
      <c r="D1129"/>
      <c r="E1129"/>
      <c r="F1129"/>
      <c r="H1129"/>
      <c r="I1129"/>
      <c r="J1129" s="5"/>
      <c r="K1129"/>
      <c r="L1129"/>
      <c r="M1129"/>
      <c r="O1129"/>
      <c r="Q1129"/>
      <c r="S1129"/>
      <c r="T1129"/>
      <c r="U1129"/>
    </row>
    <row r="1130" spans="2:21">
      <c r="B1130"/>
      <c r="C1130"/>
      <c r="D1130"/>
      <c r="E1130"/>
      <c r="F1130"/>
      <c r="H1130"/>
      <c r="I1130"/>
      <c r="J1130" s="5"/>
      <c r="K1130"/>
      <c r="L1130"/>
      <c r="M1130"/>
      <c r="O1130"/>
      <c r="Q1130"/>
      <c r="S1130"/>
      <c r="T1130"/>
      <c r="U1130"/>
    </row>
    <row r="1131" spans="2:21">
      <c r="B1131"/>
      <c r="C1131"/>
      <c r="D1131"/>
      <c r="E1131"/>
      <c r="F1131"/>
      <c r="H1131"/>
      <c r="I1131"/>
      <c r="J1131" s="5"/>
      <c r="K1131"/>
      <c r="L1131"/>
      <c r="M1131"/>
      <c r="O1131"/>
      <c r="Q1131"/>
      <c r="S1131"/>
      <c r="T1131"/>
      <c r="U1131"/>
    </row>
    <row r="1132" spans="2:21">
      <c r="B1132"/>
      <c r="C1132"/>
      <c r="D1132"/>
      <c r="E1132"/>
      <c r="F1132"/>
      <c r="H1132"/>
      <c r="I1132"/>
      <c r="J1132" s="5"/>
      <c r="K1132"/>
      <c r="L1132"/>
      <c r="M1132"/>
      <c r="O1132"/>
      <c r="Q1132"/>
      <c r="S1132"/>
      <c r="T1132"/>
      <c r="U1132"/>
    </row>
    <row r="1133" spans="2:21">
      <c r="B1133"/>
      <c r="C1133"/>
      <c r="D1133"/>
      <c r="E1133"/>
      <c r="F1133"/>
      <c r="H1133"/>
      <c r="I1133"/>
      <c r="J1133" s="5"/>
      <c r="K1133"/>
      <c r="L1133"/>
      <c r="M1133"/>
      <c r="O1133"/>
      <c r="Q1133"/>
      <c r="S1133"/>
      <c r="T1133"/>
      <c r="U1133"/>
    </row>
    <row r="1134" spans="2:21">
      <c r="B1134"/>
      <c r="C1134"/>
      <c r="D1134"/>
      <c r="E1134"/>
      <c r="F1134"/>
      <c r="H1134"/>
      <c r="I1134"/>
      <c r="J1134" s="5"/>
      <c r="K1134"/>
      <c r="L1134"/>
      <c r="M1134"/>
      <c r="O1134"/>
      <c r="Q1134"/>
      <c r="S1134"/>
      <c r="T1134"/>
      <c r="U1134"/>
    </row>
    <row r="1135" spans="2:21">
      <c r="B1135"/>
      <c r="C1135"/>
      <c r="D1135"/>
      <c r="E1135"/>
      <c r="F1135"/>
      <c r="H1135"/>
      <c r="I1135"/>
      <c r="J1135" s="5"/>
      <c r="K1135"/>
      <c r="L1135"/>
      <c r="M1135"/>
      <c r="O1135"/>
      <c r="Q1135"/>
      <c r="S1135"/>
      <c r="T1135"/>
      <c r="U1135"/>
    </row>
    <row r="1136" spans="2:21">
      <c r="B1136"/>
      <c r="C1136"/>
      <c r="D1136"/>
      <c r="E1136"/>
      <c r="F1136"/>
      <c r="H1136"/>
      <c r="I1136"/>
      <c r="J1136" s="5"/>
      <c r="K1136"/>
      <c r="L1136"/>
      <c r="M1136"/>
      <c r="O1136"/>
      <c r="Q1136"/>
      <c r="S1136"/>
      <c r="T1136"/>
      <c r="U1136"/>
    </row>
    <row r="1137" spans="2:21">
      <c r="B1137"/>
      <c r="C1137"/>
      <c r="D1137"/>
      <c r="E1137"/>
      <c r="F1137"/>
      <c r="H1137"/>
      <c r="I1137"/>
      <c r="J1137" s="5"/>
      <c r="K1137"/>
      <c r="L1137"/>
      <c r="M1137"/>
      <c r="O1137"/>
      <c r="Q1137"/>
      <c r="S1137"/>
      <c r="T1137"/>
      <c r="U1137"/>
    </row>
    <row r="1138" spans="2:21">
      <c r="B1138"/>
      <c r="C1138"/>
      <c r="D1138"/>
      <c r="E1138"/>
      <c r="F1138"/>
      <c r="H1138"/>
      <c r="I1138"/>
      <c r="J1138" s="5"/>
      <c r="K1138"/>
      <c r="L1138"/>
      <c r="M1138"/>
      <c r="O1138"/>
      <c r="Q1138"/>
      <c r="S1138"/>
      <c r="T1138"/>
      <c r="U1138"/>
    </row>
    <row r="1139" spans="2:21">
      <c r="B1139"/>
      <c r="C1139"/>
      <c r="D1139"/>
      <c r="E1139"/>
      <c r="F1139"/>
      <c r="H1139"/>
      <c r="I1139"/>
      <c r="J1139" s="5"/>
      <c r="K1139"/>
      <c r="L1139"/>
      <c r="M1139"/>
      <c r="O1139"/>
      <c r="Q1139"/>
      <c r="S1139"/>
      <c r="T1139"/>
      <c r="U1139"/>
    </row>
    <row r="1140" spans="2:21">
      <c r="B1140"/>
      <c r="C1140"/>
      <c r="D1140"/>
      <c r="E1140"/>
      <c r="F1140"/>
      <c r="H1140"/>
      <c r="I1140"/>
      <c r="J1140" s="5"/>
      <c r="K1140"/>
      <c r="L1140"/>
      <c r="M1140"/>
      <c r="O1140"/>
      <c r="Q1140"/>
      <c r="S1140"/>
      <c r="T1140"/>
      <c r="U1140"/>
    </row>
    <row r="1141" spans="2:21">
      <c r="B1141"/>
      <c r="C1141"/>
      <c r="D1141"/>
      <c r="E1141"/>
      <c r="F1141"/>
      <c r="H1141"/>
      <c r="I1141"/>
      <c r="J1141" s="5"/>
      <c r="K1141"/>
      <c r="L1141"/>
      <c r="M1141"/>
      <c r="O1141"/>
      <c r="Q1141"/>
      <c r="S1141"/>
      <c r="T1141"/>
      <c r="U1141"/>
    </row>
    <row r="1142" spans="2:21">
      <c r="B1142"/>
      <c r="C1142"/>
      <c r="D1142"/>
      <c r="E1142"/>
      <c r="F1142"/>
      <c r="H1142"/>
      <c r="I1142"/>
      <c r="J1142" s="5"/>
      <c r="K1142"/>
      <c r="L1142"/>
      <c r="M1142"/>
      <c r="O1142"/>
      <c r="Q1142"/>
      <c r="S1142"/>
      <c r="T1142"/>
      <c r="U1142"/>
    </row>
    <row r="1143" spans="2:21">
      <c r="B1143"/>
      <c r="C1143"/>
      <c r="D1143"/>
      <c r="E1143"/>
      <c r="F1143"/>
      <c r="H1143"/>
      <c r="I1143"/>
      <c r="J1143" s="5"/>
      <c r="K1143"/>
      <c r="L1143"/>
      <c r="M1143"/>
      <c r="O1143"/>
      <c r="Q1143"/>
      <c r="S1143"/>
      <c r="T1143"/>
      <c r="U1143"/>
    </row>
    <row r="1144" spans="2:21">
      <c r="B1144"/>
      <c r="C1144"/>
      <c r="D1144"/>
      <c r="E1144"/>
      <c r="F1144"/>
      <c r="H1144"/>
      <c r="I1144"/>
      <c r="J1144" s="5"/>
      <c r="K1144"/>
      <c r="L1144"/>
      <c r="M1144"/>
      <c r="O1144"/>
      <c r="Q1144"/>
      <c r="S1144"/>
      <c r="T1144"/>
      <c r="U1144"/>
    </row>
    <row r="1145" spans="2:21">
      <c r="B1145"/>
      <c r="C1145"/>
      <c r="D1145"/>
      <c r="E1145"/>
      <c r="F1145"/>
      <c r="H1145"/>
      <c r="I1145"/>
      <c r="J1145" s="5"/>
      <c r="K1145"/>
      <c r="L1145"/>
      <c r="M1145"/>
      <c r="O1145"/>
      <c r="Q1145"/>
      <c r="S1145"/>
      <c r="T1145"/>
      <c r="U1145"/>
    </row>
    <row r="1146" spans="2:21">
      <c r="B1146"/>
      <c r="C1146"/>
      <c r="D1146"/>
      <c r="E1146"/>
      <c r="F1146"/>
      <c r="H1146"/>
      <c r="I1146"/>
      <c r="J1146" s="5"/>
      <c r="K1146"/>
      <c r="L1146"/>
      <c r="M1146"/>
      <c r="O1146"/>
      <c r="Q1146"/>
      <c r="S1146"/>
      <c r="T1146"/>
      <c r="U1146"/>
    </row>
    <row r="1147" spans="2:21">
      <c r="B1147"/>
      <c r="C1147"/>
      <c r="D1147"/>
      <c r="E1147"/>
      <c r="F1147"/>
      <c r="H1147"/>
      <c r="I1147"/>
      <c r="J1147" s="5"/>
      <c r="K1147"/>
      <c r="L1147"/>
      <c r="M1147"/>
      <c r="O1147"/>
      <c r="Q1147"/>
      <c r="S1147"/>
      <c r="T1147"/>
      <c r="U1147"/>
    </row>
    <row r="1148" spans="2:21">
      <c r="B1148"/>
      <c r="C1148"/>
      <c r="D1148"/>
      <c r="E1148"/>
      <c r="F1148"/>
      <c r="H1148"/>
      <c r="I1148"/>
      <c r="J1148" s="5"/>
      <c r="K1148"/>
      <c r="L1148"/>
      <c r="M1148"/>
      <c r="O1148"/>
      <c r="Q1148"/>
      <c r="S1148"/>
      <c r="T1148"/>
      <c r="U1148"/>
    </row>
    <row r="1149" spans="2:21">
      <c r="B1149"/>
      <c r="C1149"/>
      <c r="D1149"/>
      <c r="E1149"/>
      <c r="F1149"/>
      <c r="H1149"/>
      <c r="I1149"/>
      <c r="J1149" s="5"/>
      <c r="K1149"/>
      <c r="L1149"/>
      <c r="M1149"/>
      <c r="O1149"/>
      <c r="Q1149"/>
      <c r="S1149"/>
      <c r="T1149"/>
      <c r="U1149"/>
    </row>
    <row r="1150" spans="2:21">
      <c r="B1150"/>
      <c r="C1150"/>
      <c r="D1150"/>
      <c r="E1150"/>
      <c r="F1150"/>
      <c r="H1150"/>
      <c r="I1150"/>
      <c r="J1150" s="5"/>
      <c r="K1150"/>
      <c r="L1150"/>
      <c r="M1150"/>
      <c r="O1150"/>
      <c r="Q1150"/>
      <c r="S1150"/>
      <c r="T1150"/>
      <c r="U1150"/>
    </row>
    <row r="1151" spans="2:21">
      <c r="B1151"/>
      <c r="C1151"/>
      <c r="D1151"/>
      <c r="E1151"/>
      <c r="F1151"/>
      <c r="H1151"/>
      <c r="I1151"/>
      <c r="J1151" s="5"/>
      <c r="K1151"/>
      <c r="L1151"/>
      <c r="M1151"/>
      <c r="O1151"/>
      <c r="Q1151"/>
      <c r="S1151"/>
      <c r="T1151"/>
      <c r="U1151"/>
    </row>
    <row r="1152" spans="2:21">
      <c r="B1152"/>
      <c r="C1152"/>
      <c r="D1152"/>
      <c r="E1152"/>
      <c r="F1152"/>
      <c r="H1152"/>
      <c r="I1152"/>
      <c r="J1152" s="5"/>
      <c r="K1152"/>
      <c r="L1152"/>
      <c r="M1152"/>
      <c r="O1152"/>
      <c r="Q1152"/>
      <c r="S1152"/>
      <c r="T1152"/>
      <c r="U1152"/>
    </row>
    <row r="1153" spans="2:21">
      <c r="B1153"/>
      <c r="C1153"/>
      <c r="D1153"/>
      <c r="E1153"/>
      <c r="F1153"/>
      <c r="H1153"/>
      <c r="I1153"/>
      <c r="J1153" s="5"/>
      <c r="K1153"/>
      <c r="L1153"/>
      <c r="M1153"/>
      <c r="O1153"/>
      <c r="Q1153"/>
      <c r="S1153"/>
      <c r="T1153"/>
      <c r="U1153"/>
    </row>
    <row r="1154" spans="2:21">
      <c r="B1154"/>
      <c r="C1154"/>
      <c r="D1154"/>
      <c r="E1154"/>
      <c r="F1154"/>
      <c r="H1154"/>
      <c r="I1154"/>
      <c r="J1154" s="5"/>
      <c r="K1154"/>
      <c r="L1154"/>
      <c r="M1154"/>
      <c r="O1154"/>
      <c r="Q1154"/>
      <c r="S1154"/>
      <c r="T1154"/>
      <c r="U1154"/>
    </row>
    <row r="1155" spans="2:21">
      <c r="B1155"/>
      <c r="C1155"/>
      <c r="D1155"/>
      <c r="E1155"/>
      <c r="F1155"/>
      <c r="H1155"/>
      <c r="I1155"/>
      <c r="J1155" s="5"/>
      <c r="K1155"/>
      <c r="L1155"/>
      <c r="M1155"/>
      <c r="O1155"/>
      <c r="Q1155"/>
      <c r="S1155"/>
      <c r="T1155"/>
      <c r="U1155"/>
    </row>
    <row r="1156" spans="2:21">
      <c r="B1156"/>
      <c r="C1156"/>
      <c r="D1156"/>
      <c r="E1156"/>
      <c r="F1156"/>
      <c r="H1156"/>
      <c r="I1156"/>
      <c r="J1156" s="5"/>
      <c r="K1156"/>
      <c r="L1156"/>
      <c r="M1156"/>
      <c r="O1156"/>
      <c r="Q1156"/>
      <c r="S1156"/>
      <c r="T1156"/>
      <c r="U1156"/>
    </row>
    <row r="1157" spans="2:21">
      <c r="B1157"/>
      <c r="C1157"/>
      <c r="D1157"/>
      <c r="E1157"/>
      <c r="F1157"/>
      <c r="H1157"/>
      <c r="I1157"/>
      <c r="J1157" s="5"/>
      <c r="K1157"/>
      <c r="L1157"/>
      <c r="M1157"/>
      <c r="O1157"/>
      <c r="Q1157"/>
      <c r="S1157"/>
      <c r="T1157"/>
      <c r="U1157"/>
    </row>
    <row r="1158" spans="2:21">
      <c r="B1158"/>
      <c r="C1158"/>
      <c r="D1158"/>
      <c r="E1158"/>
      <c r="F1158"/>
      <c r="H1158"/>
      <c r="I1158"/>
      <c r="J1158" s="5"/>
      <c r="K1158"/>
      <c r="L1158"/>
      <c r="M1158"/>
      <c r="O1158"/>
      <c r="Q1158"/>
      <c r="S1158"/>
      <c r="T1158"/>
      <c r="U1158"/>
    </row>
    <row r="1159" spans="2:21">
      <c r="B1159"/>
      <c r="C1159"/>
      <c r="D1159"/>
      <c r="E1159"/>
      <c r="F1159"/>
      <c r="H1159"/>
      <c r="I1159"/>
      <c r="J1159" s="5"/>
      <c r="K1159"/>
      <c r="L1159"/>
      <c r="M1159"/>
      <c r="O1159"/>
      <c r="Q1159"/>
      <c r="S1159"/>
      <c r="T1159"/>
      <c r="U1159"/>
    </row>
    <row r="1160" spans="2:21">
      <c r="B1160"/>
      <c r="C1160"/>
      <c r="D1160"/>
      <c r="E1160"/>
      <c r="F1160"/>
      <c r="H1160"/>
      <c r="I1160"/>
      <c r="J1160" s="5"/>
      <c r="K1160"/>
      <c r="L1160"/>
      <c r="M1160"/>
      <c r="O1160"/>
      <c r="Q1160"/>
      <c r="S1160"/>
      <c r="T1160"/>
      <c r="U1160"/>
    </row>
    <row r="1161" spans="2:21">
      <c r="B1161"/>
      <c r="C1161"/>
      <c r="D1161"/>
      <c r="E1161"/>
      <c r="F1161"/>
      <c r="H1161"/>
      <c r="I1161"/>
      <c r="J1161" s="5"/>
      <c r="K1161"/>
      <c r="L1161"/>
      <c r="M1161"/>
      <c r="O1161"/>
      <c r="Q1161"/>
      <c r="S1161"/>
      <c r="T1161"/>
      <c r="U1161"/>
    </row>
    <row r="1162" spans="2:21">
      <c r="B1162"/>
      <c r="C1162"/>
      <c r="D1162"/>
      <c r="E1162"/>
      <c r="F1162"/>
      <c r="H1162"/>
      <c r="I1162"/>
      <c r="J1162" s="5"/>
      <c r="K1162"/>
      <c r="L1162"/>
      <c r="M1162"/>
      <c r="O1162"/>
      <c r="Q1162"/>
      <c r="S1162"/>
      <c r="T1162"/>
      <c r="U1162"/>
    </row>
    <row r="1163" spans="2:21">
      <c r="B1163"/>
      <c r="C1163"/>
      <c r="D1163"/>
      <c r="E1163"/>
      <c r="F1163"/>
      <c r="H1163"/>
      <c r="I1163"/>
      <c r="J1163" s="5"/>
      <c r="K1163"/>
      <c r="L1163"/>
      <c r="M1163"/>
      <c r="O1163"/>
      <c r="Q1163"/>
      <c r="S1163"/>
      <c r="T1163"/>
      <c r="U1163"/>
    </row>
    <row r="1164" spans="2:21">
      <c r="B1164"/>
      <c r="C1164"/>
      <c r="D1164"/>
      <c r="E1164"/>
      <c r="F1164"/>
      <c r="H1164"/>
      <c r="I1164"/>
      <c r="J1164" s="5"/>
      <c r="K1164"/>
      <c r="L1164"/>
      <c r="M1164"/>
      <c r="O1164"/>
      <c r="Q1164"/>
      <c r="S1164"/>
      <c r="T1164"/>
      <c r="U1164"/>
    </row>
    <row r="1165" spans="2:21">
      <c r="B1165"/>
      <c r="C1165"/>
      <c r="D1165"/>
      <c r="E1165"/>
      <c r="F1165"/>
      <c r="H1165"/>
      <c r="I1165"/>
      <c r="J1165" s="5"/>
      <c r="K1165"/>
      <c r="L1165"/>
      <c r="M1165"/>
      <c r="O1165"/>
      <c r="Q1165"/>
      <c r="S1165"/>
      <c r="T1165"/>
      <c r="U1165"/>
    </row>
    <row r="1166" spans="2:21">
      <c r="B1166"/>
      <c r="C1166"/>
      <c r="D1166"/>
      <c r="E1166"/>
      <c r="F1166"/>
      <c r="H1166"/>
      <c r="I1166"/>
      <c r="J1166" s="5"/>
      <c r="K1166"/>
      <c r="L1166"/>
      <c r="M1166"/>
      <c r="O1166"/>
      <c r="Q1166"/>
      <c r="S1166"/>
      <c r="T1166"/>
      <c r="U1166"/>
    </row>
    <row r="1167" spans="2:21">
      <c r="B1167"/>
      <c r="C1167"/>
      <c r="D1167"/>
      <c r="E1167"/>
      <c r="F1167"/>
      <c r="H1167"/>
      <c r="I1167"/>
      <c r="J1167" s="5"/>
      <c r="K1167"/>
      <c r="L1167"/>
      <c r="M1167"/>
      <c r="O1167"/>
      <c r="Q1167"/>
      <c r="S1167"/>
      <c r="T1167"/>
      <c r="U1167"/>
    </row>
    <row r="1168" spans="2:21">
      <c r="B1168"/>
      <c r="C1168"/>
      <c r="D1168"/>
      <c r="E1168"/>
      <c r="F1168"/>
      <c r="H1168"/>
      <c r="I1168"/>
      <c r="J1168" s="5"/>
      <c r="K1168"/>
      <c r="L1168"/>
      <c r="M1168"/>
      <c r="O1168"/>
      <c r="Q1168"/>
      <c r="S1168"/>
      <c r="T1168"/>
      <c r="U1168"/>
    </row>
    <row r="1169" spans="2:21">
      <c r="B1169"/>
      <c r="C1169"/>
      <c r="D1169"/>
      <c r="E1169"/>
      <c r="F1169"/>
      <c r="H1169"/>
      <c r="I1169"/>
      <c r="J1169" s="5"/>
      <c r="K1169"/>
      <c r="L1169"/>
      <c r="M1169"/>
      <c r="O1169"/>
      <c r="Q1169"/>
      <c r="S1169"/>
      <c r="T1169"/>
      <c r="U1169"/>
    </row>
    <row r="1170" spans="2:21">
      <c r="B1170"/>
      <c r="C1170"/>
      <c r="D1170"/>
      <c r="E1170"/>
      <c r="F1170"/>
      <c r="H1170"/>
      <c r="I1170"/>
      <c r="J1170" s="5"/>
      <c r="K1170"/>
      <c r="L1170"/>
      <c r="M1170"/>
      <c r="O1170"/>
      <c r="Q1170"/>
      <c r="S1170"/>
      <c r="T1170"/>
      <c r="U1170"/>
    </row>
    <row r="1171" spans="2:21">
      <c r="B1171"/>
      <c r="C1171"/>
      <c r="D1171"/>
      <c r="E1171"/>
      <c r="F1171"/>
      <c r="H1171"/>
      <c r="I1171"/>
      <c r="J1171" s="5"/>
      <c r="K1171"/>
      <c r="L1171"/>
      <c r="M1171"/>
      <c r="O1171"/>
      <c r="Q1171"/>
      <c r="S1171"/>
      <c r="T1171"/>
      <c r="U1171"/>
    </row>
    <row r="1172" spans="2:21">
      <c r="B1172"/>
      <c r="C1172"/>
      <c r="D1172"/>
      <c r="E1172"/>
      <c r="F1172"/>
      <c r="H1172"/>
      <c r="I1172"/>
      <c r="J1172" s="5"/>
      <c r="K1172"/>
      <c r="L1172"/>
      <c r="M1172"/>
      <c r="O1172"/>
      <c r="Q1172"/>
      <c r="S1172"/>
      <c r="T1172"/>
      <c r="U1172"/>
    </row>
    <row r="1173" spans="2:21">
      <c r="B1173"/>
      <c r="C1173"/>
      <c r="D1173"/>
      <c r="E1173"/>
      <c r="F1173"/>
      <c r="H1173"/>
      <c r="I1173"/>
      <c r="J1173" s="5"/>
      <c r="K1173"/>
      <c r="L1173"/>
      <c r="M1173"/>
      <c r="O1173"/>
      <c r="Q1173"/>
      <c r="S1173"/>
      <c r="T1173"/>
      <c r="U1173"/>
    </row>
    <row r="1174" spans="2:21">
      <c r="B1174"/>
      <c r="C1174"/>
      <c r="D1174"/>
      <c r="E1174"/>
      <c r="F1174"/>
      <c r="H1174"/>
      <c r="I1174"/>
      <c r="J1174" s="5"/>
      <c r="K1174"/>
      <c r="L1174"/>
      <c r="M1174"/>
      <c r="O1174"/>
      <c r="Q1174"/>
      <c r="S1174"/>
      <c r="T1174"/>
      <c r="U1174"/>
    </row>
    <row r="1175" spans="2:21">
      <c r="B1175"/>
      <c r="C1175"/>
      <c r="D1175"/>
      <c r="E1175"/>
      <c r="F1175"/>
      <c r="H1175"/>
      <c r="I1175"/>
      <c r="J1175" s="5"/>
      <c r="K1175"/>
      <c r="L1175"/>
      <c r="M1175"/>
      <c r="O1175"/>
      <c r="Q1175"/>
      <c r="S1175"/>
      <c r="T1175"/>
      <c r="U1175"/>
    </row>
    <row r="1176" spans="2:21">
      <c r="B1176"/>
      <c r="C1176"/>
      <c r="D1176"/>
      <c r="E1176"/>
      <c r="F1176"/>
      <c r="H1176"/>
      <c r="I1176"/>
      <c r="J1176" s="5"/>
      <c r="K1176"/>
      <c r="L1176"/>
      <c r="M1176"/>
      <c r="O1176"/>
      <c r="Q1176"/>
      <c r="S1176"/>
      <c r="T1176"/>
      <c r="U1176"/>
    </row>
    <row r="1177" spans="2:21">
      <c r="B1177"/>
      <c r="C1177"/>
      <c r="D1177"/>
      <c r="E1177"/>
      <c r="F1177"/>
      <c r="H1177"/>
      <c r="I1177"/>
      <c r="J1177" s="5"/>
      <c r="K1177"/>
      <c r="L1177"/>
      <c r="M1177"/>
      <c r="O1177"/>
      <c r="Q1177"/>
      <c r="S1177"/>
      <c r="T1177"/>
      <c r="U1177"/>
    </row>
    <row r="1178" spans="2:21">
      <c r="B1178"/>
      <c r="C1178"/>
      <c r="D1178"/>
      <c r="E1178"/>
      <c r="F1178"/>
      <c r="H1178"/>
      <c r="I1178"/>
      <c r="J1178" s="5"/>
      <c r="K1178"/>
      <c r="L1178"/>
      <c r="M1178"/>
      <c r="O1178"/>
      <c r="Q1178"/>
      <c r="S1178"/>
      <c r="T1178"/>
      <c r="U1178"/>
    </row>
    <row r="1179" spans="2:21">
      <c r="B1179"/>
      <c r="C1179"/>
      <c r="D1179"/>
      <c r="E1179"/>
      <c r="F1179"/>
      <c r="H1179"/>
      <c r="I1179"/>
      <c r="J1179" s="5"/>
      <c r="K1179"/>
      <c r="L1179"/>
      <c r="M1179"/>
      <c r="O1179"/>
      <c r="Q1179"/>
      <c r="S1179"/>
      <c r="T1179"/>
      <c r="U1179"/>
    </row>
    <row r="1180" spans="2:21">
      <c r="B1180"/>
      <c r="C1180"/>
      <c r="D1180"/>
      <c r="E1180"/>
      <c r="F1180"/>
      <c r="H1180"/>
      <c r="I1180"/>
      <c r="J1180" s="5"/>
      <c r="K1180"/>
      <c r="L1180"/>
      <c r="M1180"/>
      <c r="O1180"/>
      <c r="Q1180"/>
      <c r="S1180"/>
      <c r="T1180"/>
      <c r="U1180"/>
    </row>
    <row r="1181" spans="2:21">
      <c r="B1181"/>
      <c r="C1181"/>
      <c r="D1181"/>
      <c r="E1181"/>
      <c r="F1181"/>
      <c r="H1181"/>
      <c r="I1181"/>
      <c r="J1181" s="5"/>
      <c r="K1181"/>
      <c r="L1181"/>
      <c r="M1181"/>
      <c r="O1181"/>
      <c r="Q1181"/>
      <c r="S1181"/>
      <c r="T1181"/>
      <c r="U1181"/>
    </row>
    <row r="1182" spans="2:21">
      <c r="B1182"/>
      <c r="C1182"/>
      <c r="D1182"/>
      <c r="E1182"/>
      <c r="F1182"/>
      <c r="H1182"/>
      <c r="I1182"/>
      <c r="J1182" s="5"/>
      <c r="K1182"/>
      <c r="L1182"/>
      <c r="M1182"/>
      <c r="O1182"/>
      <c r="Q1182"/>
      <c r="S1182"/>
      <c r="T1182"/>
      <c r="U1182"/>
    </row>
    <row r="1183" spans="2:21">
      <c r="B1183"/>
      <c r="C1183"/>
      <c r="D1183"/>
      <c r="E1183"/>
      <c r="F1183"/>
      <c r="H1183"/>
      <c r="I1183"/>
      <c r="J1183" s="5"/>
      <c r="K1183"/>
      <c r="L1183"/>
      <c r="M1183"/>
      <c r="O1183"/>
      <c r="Q1183"/>
      <c r="S1183"/>
      <c r="T1183"/>
      <c r="U1183"/>
    </row>
    <row r="1184" spans="2:21">
      <c r="B1184"/>
      <c r="C1184"/>
      <c r="D1184"/>
      <c r="E1184"/>
      <c r="F1184"/>
      <c r="H1184"/>
      <c r="I1184"/>
      <c r="J1184" s="5"/>
      <c r="K1184"/>
      <c r="L1184"/>
      <c r="M1184"/>
      <c r="O1184"/>
      <c r="Q1184"/>
      <c r="S1184"/>
      <c r="T1184"/>
      <c r="U1184"/>
    </row>
    <row r="1185" spans="2:21">
      <c r="B1185"/>
      <c r="C1185"/>
      <c r="D1185"/>
      <c r="E1185"/>
      <c r="F1185"/>
      <c r="H1185"/>
      <c r="I1185"/>
      <c r="J1185" s="5"/>
      <c r="K1185"/>
      <c r="L1185"/>
      <c r="M1185"/>
      <c r="O1185"/>
      <c r="Q1185"/>
      <c r="S1185"/>
      <c r="T1185"/>
      <c r="U1185"/>
    </row>
    <row r="1186" spans="2:21">
      <c r="B1186"/>
      <c r="C1186"/>
      <c r="D1186"/>
      <c r="E1186"/>
      <c r="F1186"/>
      <c r="H1186"/>
      <c r="I1186"/>
      <c r="J1186" s="5"/>
      <c r="K1186"/>
      <c r="L1186"/>
      <c r="M1186"/>
      <c r="O1186"/>
      <c r="Q1186"/>
      <c r="S1186"/>
      <c r="T1186"/>
      <c r="U1186"/>
    </row>
    <row r="1187" spans="2:21">
      <c r="B1187"/>
      <c r="C1187"/>
      <c r="D1187"/>
      <c r="E1187"/>
      <c r="F1187"/>
      <c r="H1187"/>
      <c r="I1187"/>
      <c r="J1187" s="5"/>
      <c r="K1187"/>
      <c r="L1187"/>
      <c r="M1187"/>
      <c r="O1187"/>
      <c r="Q1187"/>
      <c r="S1187"/>
      <c r="T1187"/>
      <c r="U1187"/>
    </row>
    <row r="1188" spans="2:21">
      <c r="B1188"/>
      <c r="C1188"/>
      <c r="D1188"/>
      <c r="E1188"/>
      <c r="F1188"/>
      <c r="H1188"/>
      <c r="I1188"/>
      <c r="J1188" s="5"/>
      <c r="K1188"/>
      <c r="L1188"/>
      <c r="M1188"/>
      <c r="O1188"/>
      <c r="Q1188"/>
      <c r="S1188"/>
      <c r="T1188"/>
      <c r="U1188"/>
    </row>
    <row r="1189" spans="2:21">
      <c r="B1189"/>
      <c r="C1189"/>
      <c r="D1189"/>
      <c r="E1189"/>
      <c r="F1189"/>
      <c r="H1189"/>
      <c r="I1189"/>
      <c r="J1189" s="5"/>
      <c r="K1189"/>
      <c r="L1189"/>
      <c r="M1189"/>
      <c r="O1189"/>
      <c r="Q1189"/>
      <c r="S1189"/>
      <c r="T1189"/>
      <c r="U1189"/>
    </row>
    <row r="1190" spans="2:21">
      <c r="B1190"/>
      <c r="C1190"/>
      <c r="D1190"/>
      <c r="E1190"/>
      <c r="F1190"/>
      <c r="H1190"/>
      <c r="I1190"/>
      <c r="J1190" s="5"/>
      <c r="K1190"/>
      <c r="L1190"/>
      <c r="M1190"/>
      <c r="O1190"/>
      <c r="Q1190"/>
      <c r="S1190"/>
      <c r="T1190"/>
      <c r="U1190"/>
    </row>
    <row r="1191" spans="2:21">
      <c r="B1191"/>
      <c r="C1191"/>
      <c r="D1191"/>
      <c r="E1191"/>
      <c r="F1191"/>
      <c r="H1191"/>
      <c r="I1191"/>
      <c r="J1191" s="5"/>
      <c r="K1191"/>
      <c r="L1191"/>
      <c r="M1191"/>
      <c r="O1191"/>
      <c r="Q1191"/>
      <c r="S1191"/>
      <c r="T1191"/>
      <c r="U1191"/>
    </row>
    <row r="1192" spans="2:21">
      <c r="B1192"/>
      <c r="C1192"/>
      <c r="D1192"/>
      <c r="E1192"/>
      <c r="F1192"/>
      <c r="H1192"/>
      <c r="I1192"/>
      <c r="J1192" s="5"/>
      <c r="K1192"/>
      <c r="L1192"/>
      <c r="M1192"/>
      <c r="O1192"/>
      <c r="Q1192"/>
      <c r="S1192"/>
      <c r="T1192"/>
      <c r="U1192"/>
    </row>
    <row r="1193" spans="2:21">
      <c r="B1193"/>
      <c r="C1193"/>
      <c r="D1193"/>
      <c r="E1193"/>
      <c r="F1193"/>
      <c r="H1193"/>
      <c r="I1193"/>
      <c r="J1193" s="5"/>
      <c r="K1193"/>
      <c r="L1193"/>
      <c r="M1193"/>
      <c r="O1193"/>
      <c r="Q1193"/>
      <c r="S1193"/>
      <c r="T1193"/>
      <c r="U1193"/>
    </row>
    <row r="1194" spans="2:21">
      <c r="B1194"/>
      <c r="C1194"/>
      <c r="D1194"/>
      <c r="E1194"/>
      <c r="F1194"/>
      <c r="H1194"/>
      <c r="I1194"/>
      <c r="J1194" s="5"/>
      <c r="K1194"/>
      <c r="L1194"/>
      <c r="M1194"/>
      <c r="O1194"/>
      <c r="Q1194"/>
      <c r="S1194"/>
      <c r="T1194"/>
      <c r="U1194"/>
    </row>
    <row r="1195" spans="2:21">
      <c r="B1195"/>
      <c r="C1195"/>
      <c r="D1195"/>
      <c r="E1195"/>
      <c r="F1195"/>
      <c r="H1195"/>
      <c r="I1195"/>
      <c r="J1195" s="5"/>
      <c r="K1195"/>
      <c r="L1195"/>
      <c r="M1195"/>
      <c r="O1195"/>
      <c r="Q1195"/>
      <c r="S1195"/>
      <c r="T1195"/>
      <c r="U1195"/>
    </row>
    <row r="1196" spans="2:21">
      <c r="B1196"/>
      <c r="C1196"/>
      <c r="D1196"/>
      <c r="E1196"/>
      <c r="F1196"/>
      <c r="H1196"/>
      <c r="I1196"/>
      <c r="J1196" s="5"/>
      <c r="K1196"/>
      <c r="L1196"/>
      <c r="M1196"/>
      <c r="O1196"/>
      <c r="Q1196"/>
      <c r="S1196"/>
      <c r="T1196"/>
      <c r="U1196"/>
    </row>
    <row r="1197" spans="2:21">
      <c r="B1197"/>
      <c r="C1197"/>
      <c r="D1197"/>
      <c r="E1197"/>
      <c r="F1197"/>
      <c r="H1197"/>
      <c r="I1197"/>
      <c r="J1197" s="5"/>
      <c r="K1197"/>
      <c r="L1197"/>
      <c r="M1197"/>
      <c r="O1197"/>
      <c r="Q1197"/>
      <c r="S1197"/>
      <c r="T1197"/>
      <c r="U1197"/>
    </row>
    <row r="1198" spans="2:21">
      <c r="B1198"/>
      <c r="C1198"/>
      <c r="D1198"/>
      <c r="E1198"/>
      <c r="F1198"/>
      <c r="H1198"/>
      <c r="I1198"/>
      <c r="J1198" s="5"/>
      <c r="K1198"/>
      <c r="L1198"/>
      <c r="M1198"/>
      <c r="O1198"/>
      <c r="Q1198"/>
      <c r="S1198"/>
      <c r="T1198"/>
      <c r="U1198"/>
    </row>
    <row r="1199" spans="2:21">
      <c r="B1199"/>
      <c r="C1199"/>
      <c r="D1199"/>
      <c r="E1199"/>
      <c r="F1199"/>
      <c r="H1199"/>
      <c r="I1199"/>
      <c r="J1199" s="5"/>
      <c r="K1199"/>
      <c r="L1199"/>
      <c r="M1199"/>
      <c r="O1199"/>
      <c r="Q1199"/>
      <c r="S1199"/>
      <c r="T1199"/>
      <c r="U1199"/>
    </row>
    <row r="1200" spans="2:21">
      <c r="B1200"/>
      <c r="C1200"/>
      <c r="D1200"/>
      <c r="E1200"/>
      <c r="F1200"/>
      <c r="H1200"/>
      <c r="I1200"/>
      <c r="J1200" s="5"/>
      <c r="K1200"/>
      <c r="L1200"/>
      <c r="M1200"/>
      <c r="O1200"/>
      <c r="Q1200"/>
      <c r="S1200"/>
      <c r="T1200"/>
      <c r="U1200"/>
    </row>
    <row r="1201" spans="2:21">
      <c r="B1201"/>
      <c r="C1201"/>
      <c r="D1201"/>
      <c r="E1201"/>
      <c r="F1201"/>
      <c r="H1201"/>
      <c r="I1201"/>
      <c r="J1201" s="5"/>
      <c r="K1201"/>
      <c r="L1201"/>
      <c r="M1201"/>
      <c r="O1201"/>
      <c r="Q1201"/>
      <c r="S1201"/>
      <c r="T1201"/>
      <c r="U1201"/>
    </row>
    <row r="1202" spans="2:21">
      <c r="B1202"/>
      <c r="C1202"/>
      <c r="D1202"/>
      <c r="E1202"/>
      <c r="F1202"/>
      <c r="H1202"/>
      <c r="I1202"/>
      <c r="J1202" s="5"/>
      <c r="K1202"/>
      <c r="L1202"/>
      <c r="M1202"/>
      <c r="O1202"/>
      <c r="Q1202"/>
      <c r="S1202"/>
      <c r="T1202"/>
      <c r="U1202"/>
    </row>
    <row r="1203" spans="2:21">
      <c r="B1203"/>
      <c r="C1203"/>
      <c r="D1203"/>
      <c r="E1203"/>
      <c r="F1203"/>
      <c r="H1203"/>
      <c r="I1203"/>
      <c r="J1203" s="5"/>
      <c r="K1203"/>
      <c r="L1203"/>
      <c r="M1203"/>
      <c r="O1203"/>
      <c r="Q1203"/>
      <c r="S1203"/>
      <c r="T1203"/>
      <c r="U1203"/>
    </row>
    <row r="1204" spans="2:21">
      <c r="B1204"/>
      <c r="C1204"/>
      <c r="D1204"/>
      <c r="E1204"/>
      <c r="F1204"/>
      <c r="H1204"/>
      <c r="I1204"/>
      <c r="J1204" s="5"/>
      <c r="K1204"/>
      <c r="L1204"/>
      <c r="M1204"/>
      <c r="O1204"/>
      <c r="Q1204"/>
      <c r="S1204"/>
      <c r="T1204"/>
      <c r="U1204"/>
    </row>
    <row r="1205" spans="2:21">
      <c r="B1205"/>
      <c r="C1205"/>
      <c r="D1205"/>
      <c r="E1205"/>
      <c r="F1205"/>
      <c r="H1205"/>
      <c r="I1205"/>
      <c r="J1205" s="5"/>
      <c r="K1205"/>
      <c r="L1205"/>
      <c r="M1205"/>
      <c r="O1205"/>
      <c r="Q1205"/>
      <c r="S1205"/>
      <c r="T1205"/>
      <c r="U1205"/>
    </row>
    <row r="1206" spans="2:21">
      <c r="B1206"/>
      <c r="C1206"/>
      <c r="D1206"/>
      <c r="E1206"/>
      <c r="F1206"/>
      <c r="H1206"/>
      <c r="I1206"/>
      <c r="J1206" s="5"/>
      <c r="K1206"/>
      <c r="L1206"/>
      <c r="M1206"/>
      <c r="O1206"/>
      <c r="Q1206"/>
      <c r="S1206"/>
      <c r="T1206"/>
      <c r="U1206"/>
    </row>
    <row r="1207" spans="2:21">
      <c r="B1207"/>
      <c r="C1207"/>
      <c r="D1207"/>
      <c r="E1207"/>
      <c r="F1207"/>
      <c r="H1207"/>
      <c r="I1207"/>
      <c r="J1207" s="5"/>
      <c r="K1207"/>
      <c r="L1207"/>
      <c r="M1207"/>
      <c r="O1207"/>
      <c r="Q1207"/>
      <c r="S1207"/>
      <c r="T1207"/>
      <c r="U1207"/>
    </row>
    <row r="1208" spans="2:21">
      <c r="B1208"/>
      <c r="C1208"/>
      <c r="D1208"/>
      <c r="E1208"/>
      <c r="F1208"/>
      <c r="H1208"/>
      <c r="I1208"/>
      <c r="J1208" s="5"/>
      <c r="K1208"/>
      <c r="L1208"/>
      <c r="M1208"/>
      <c r="O1208"/>
      <c r="Q1208"/>
      <c r="S1208"/>
      <c r="T1208"/>
      <c r="U1208"/>
    </row>
    <row r="1209" spans="2:21">
      <c r="B1209"/>
      <c r="C1209"/>
      <c r="D1209"/>
      <c r="E1209"/>
      <c r="F1209"/>
      <c r="H1209"/>
      <c r="I1209"/>
      <c r="J1209" s="5"/>
      <c r="K1209"/>
      <c r="L1209"/>
      <c r="M1209"/>
      <c r="O1209"/>
      <c r="Q1209"/>
      <c r="S1209"/>
      <c r="T1209"/>
      <c r="U1209"/>
    </row>
    <row r="1210" spans="2:21">
      <c r="B1210"/>
      <c r="C1210"/>
      <c r="D1210"/>
      <c r="E1210"/>
      <c r="F1210"/>
      <c r="H1210"/>
      <c r="I1210"/>
      <c r="J1210" s="5"/>
      <c r="K1210"/>
      <c r="L1210"/>
      <c r="M1210"/>
      <c r="O1210"/>
      <c r="Q1210"/>
      <c r="S1210"/>
      <c r="T1210"/>
      <c r="U1210"/>
    </row>
    <row r="1211" spans="2:21">
      <c r="B1211"/>
      <c r="C1211"/>
      <c r="D1211"/>
      <c r="E1211"/>
      <c r="F1211"/>
      <c r="H1211"/>
      <c r="I1211"/>
      <c r="J1211" s="5"/>
      <c r="K1211"/>
      <c r="L1211"/>
      <c r="M1211"/>
      <c r="O1211"/>
      <c r="Q1211"/>
      <c r="S1211"/>
      <c r="T1211"/>
      <c r="U1211"/>
    </row>
    <row r="1212" spans="2:21">
      <c r="B1212"/>
      <c r="C1212"/>
      <c r="D1212"/>
      <c r="E1212"/>
      <c r="F1212"/>
      <c r="H1212"/>
      <c r="I1212"/>
      <c r="J1212" s="5"/>
      <c r="K1212"/>
      <c r="L1212"/>
      <c r="M1212"/>
      <c r="O1212"/>
      <c r="Q1212"/>
      <c r="S1212"/>
      <c r="T1212"/>
      <c r="U1212"/>
    </row>
    <row r="1213" spans="2:21">
      <c r="B1213"/>
      <c r="C1213"/>
      <c r="D1213"/>
      <c r="E1213"/>
      <c r="F1213"/>
      <c r="H1213"/>
      <c r="I1213"/>
      <c r="J1213" s="5"/>
      <c r="K1213"/>
      <c r="L1213"/>
      <c r="M1213"/>
      <c r="O1213"/>
      <c r="Q1213"/>
      <c r="S1213"/>
      <c r="T1213"/>
      <c r="U1213"/>
    </row>
    <row r="1214" spans="2:21">
      <c r="B1214"/>
      <c r="C1214"/>
      <c r="D1214"/>
      <c r="E1214"/>
      <c r="F1214"/>
      <c r="H1214"/>
      <c r="I1214"/>
      <c r="J1214" s="5"/>
      <c r="K1214"/>
      <c r="L1214"/>
      <c r="M1214"/>
      <c r="O1214"/>
      <c r="Q1214"/>
      <c r="S1214"/>
      <c r="T1214"/>
      <c r="U1214"/>
    </row>
    <row r="1215" spans="2:21">
      <c r="B1215"/>
      <c r="C1215"/>
      <c r="D1215"/>
      <c r="E1215"/>
      <c r="F1215"/>
      <c r="H1215"/>
      <c r="I1215"/>
      <c r="J1215" s="5"/>
      <c r="K1215"/>
      <c r="L1215"/>
      <c r="M1215"/>
      <c r="O1215"/>
      <c r="Q1215"/>
      <c r="S1215"/>
      <c r="T1215"/>
      <c r="U1215"/>
    </row>
    <row r="1216" spans="2:21">
      <c r="B1216"/>
      <c r="C1216"/>
      <c r="D1216"/>
      <c r="E1216"/>
      <c r="F1216"/>
      <c r="H1216"/>
      <c r="I1216"/>
      <c r="J1216" s="5"/>
      <c r="K1216"/>
      <c r="L1216"/>
      <c r="M1216"/>
      <c r="O1216"/>
      <c r="Q1216"/>
      <c r="S1216"/>
      <c r="T1216"/>
      <c r="U1216"/>
    </row>
    <row r="1217" spans="2:21">
      <c r="B1217"/>
      <c r="C1217"/>
      <c r="D1217"/>
      <c r="E1217"/>
      <c r="F1217"/>
      <c r="H1217"/>
      <c r="I1217"/>
      <c r="J1217" s="5"/>
      <c r="K1217"/>
      <c r="L1217"/>
      <c r="M1217"/>
      <c r="O1217"/>
      <c r="Q1217"/>
      <c r="S1217"/>
      <c r="T1217"/>
      <c r="U1217"/>
    </row>
    <row r="1218" spans="2:21">
      <c r="B1218"/>
      <c r="C1218"/>
      <c r="D1218"/>
      <c r="E1218"/>
      <c r="F1218"/>
      <c r="H1218"/>
      <c r="I1218"/>
      <c r="J1218" s="5"/>
      <c r="K1218"/>
      <c r="L1218"/>
      <c r="M1218"/>
      <c r="O1218"/>
      <c r="Q1218"/>
      <c r="S1218"/>
      <c r="T1218"/>
      <c r="U1218"/>
    </row>
    <row r="1219" spans="2:21">
      <c r="B1219"/>
      <c r="C1219"/>
      <c r="D1219"/>
      <c r="E1219"/>
      <c r="F1219"/>
      <c r="H1219"/>
      <c r="I1219"/>
      <c r="J1219" s="5"/>
      <c r="K1219"/>
      <c r="L1219"/>
      <c r="M1219"/>
      <c r="O1219"/>
      <c r="Q1219"/>
      <c r="S1219"/>
      <c r="T1219"/>
      <c r="U1219"/>
    </row>
    <row r="1220" spans="2:21">
      <c r="B1220"/>
      <c r="C1220"/>
      <c r="D1220"/>
      <c r="E1220"/>
      <c r="F1220"/>
      <c r="H1220"/>
      <c r="I1220"/>
      <c r="J1220" s="5"/>
      <c r="K1220"/>
      <c r="L1220"/>
      <c r="M1220"/>
      <c r="O1220"/>
      <c r="Q1220"/>
      <c r="S1220"/>
      <c r="T1220"/>
      <c r="U1220"/>
    </row>
    <row r="1221" spans="2:21">
      <c r="B1221"/>
      <c r="C1221"/>
      <c r="D1221"/>
      <c r="E1221"/>
      <c r="F1221"/>
      <c r="H1221"/>
      <c r="I1221"/>
      <c r="J1221" s="5"/>
      <c r="K1221"/>
      <c r="L1221"/>
      <c r="M1221"/>
      <c r="O1221"/>
      <c r="Q1221"/>
      <c r="S1221"/>
      <c r="T1221"/>
      <c r="U1221"/>
    </row>
    <row r="1222" spans="2:21">
      <c r="B1222"/>
      <c r="C1222"/>
      <c r="D1222"/>
      <c r="E1222"/>
      <c r="F1222"/>
      <c r="H1222"/>
      <c r="I1222"/>
      <c r="J1222" s="5"/>
      <c r="K1222"/>
      <c r="L1222"/>
      <c r="M1222"/>
      <c r="O1222"/>
      <c r="Q1222"/>
      <c r="S1222"/>
      <c r="T1222"/>
      <c r="U1222"/>
    </row>
    <row r="1223" spans="2:21">
      <c r="B1223"/>
      <c r="C1223"/>
      <c r="D1223"/>
      <c r="E1223"/>
      <c r="F1223"/>
      <c r="H1223"/>
      <c r="I1223"/>
      <c r="J1223" s="5"/>
      <c r="K1223"/>
      <c r="L1223"/>
      <c r="M1223"/>
      <c r="O1223"/>
      <c r="Q1223"/>
      <c r="S1223"/>
      <c r="T1223"/>
      <c r="U1223"/>
    </row>
    <row r="1224" spans="2:21">
      <c r="B1224"/>
      <c r="C1224"/>
      <c r="D1224"/>
      <c r="E1224"/>
      <c r="F1224"/>
      <c r="H1224"/>
      <c r="I1224"/>
      <c r="J1224" s="5"/>
      <c r="K1224"/>
      <c r="L1224"/>
      <c r="M1224"/>
      <c r="O1224"/>
      <c r="Q1224"/>
      <c r="S1224"/>
      <c r="T1224"/>
      <c r="U1224"/>
    </row>
    <row r="1225" spans="2:21">
      <c r="B1225"/>
      <c r="C1225"/>
      <c r="D1225"/>
      <c r="E1225"/>
      <c r="F1225"/>
      <c r="H1225"/>
      <c r="I1225"/>
      <c r="J1225" s="5"/>
      <c r="K1225"/>
      <c r="L1225"/>
      <c r="M1225"/>
      <c r="O1225"/>
      <c r="Q1225"/>
      <c r="S1225"/>
      <c r="T1225"/>
      <c r="U1225"/>
    </row>
    <row r="1226" spans="2:21">
      <c r="B1226"/>
      <c r="C1226"/>
      <c r="D1226"/>
      <c r="E1226"/>
      <c r="F1226"/>
      <c r="H1226"/>
      <c r="I1226"/>
      <c r="J1226" s="5"/>
      <c r="K1226"/>
      <c r="L1226"/>
      <c r="M1226"/>
      <c r="O1226"/>
      <c r="Q1226"/>
      <c r="S1226"/>
      <c r="T1226"/>
      <c r="U1226"/>
    </row>
    <row r="1227" spans="2:21">
      <c r="B1227"/>
      <c r="C1227"/>
      <c r="D1227"/>
      <c r="E1227"/>
      <c r="F1227"/>
      <c r="H1227"/>
      <c r="I1227"/>
      <c r="J1227" s="5"/>
      <c r="K1227"/>
      <c r="L1227"/>
      <c r="M1227"/>
      <c r="O1227"/>
      <c r="Q1227"/>
      <c r="S1227"/>
      <c r="T1227"/>
      <c r="U1227"/>
    </row>
    <row r="1228" spans="2:21">
      <c r="B1228"/>
      <c r="C1228"/>
      <c r="D1228"/>
      <c r="E1228"/>
      <c r="F1228"/>
      <c r="H1228"/>
      <c r="I1228"/>
      <c r="J1228" s="5"/>
      <c r="K1228"/>
      <c r="L1228"/>
      <c r="M1228"/>
      <c r="O1228"/>
      <c r="Q1228"/>
      <c r="S1228"/>
      <c r="T1228"/>
      <c r="U1228"/>
    </row>
    <row r="1229" spans="2:21">
      <c r="B1229"/>
      <c r="C1229"/>
      <c r="D1229"/>
      <c r="E1229"/>
      <c r="F1229"/>
      <c r="H1229"/>
      <c r="I1229"/>
      <c r="J1229" s="5"/>
      <c r="K1229"/>
      <c r="L1229"/>
      <c r="M1229"/>
      <c r="O1229"/>
      <c r="Q1229"/>
      <c r="S1229"/>
      <c r="T1229"/>
      <c r="U1229"/>
    </row>
    <row r="1230" spans="2:21">
      <c r="B1230"/>
      <c r="C1230"/>
      <c r="D1230"/>
      <c r="E1230"/>
      <c r="F1230"/>
      <c r="H1230"/>
      <c r="I1230"/>
      <c r="J1230" s="5"/>
      <c r="K1230"/>
      <c r="L1230"/>
      <c r="M1230"/>
      <c r="O1230"/>
      <c r="Q1230"/>
      <c r="S1230"/>
      <c r="T1230"/>
      <c r="U1230"/>
    </row>
    <row r="1231" spans="2:21">
      <c r="B1231"/>
      <c r="C1231"/>
      <c r="D1231"/>
      <c r="E1231"/>
      <c r="F1231"/>
      <c r="H1231"/>
      <c r="I1231"/>
      <c r="J1231" s="5"/>
      <c r="K1231"/>
      <c r="L1231"/>
      <c r="M1231"/>
      <c r="O1231"/>
      <c r="Q1231"/>
      <c r="S1231"/>
      <c r="T1231"/>
      <c r="U1231"/>
    </row>
    <row r="1232" spans="2:21">
      <c r="B1232"/>
      <c r="C1232"/>
      <c r="D1232"/>
      <c r="E1232"/>
      <c r="F1232"/>
      <c r="H1232"/>
      <c r="I1232"/>
      <c r="J1232" s="5"/>
      <c r="K1232"/>
      <c r="L1232"/>
      <c r="M1232"/>
      <c r="O1232"/>
      <c r="Q1232"/>
      <c r="S1232"/>
      <c r="T1232"/>
      <c r="U1232"/>
    </row>
    <row r="1233" spans="2:21">
      <c r="B1233"/>
      <c r="C1233"/>
      <c r="D1233"/>
      <c r="E1233"/>
      <c r="F1233"/>
      <c r="H1233"/>
      <c r="I1233"/>
      <c r="J1233" s="5"/>
      <c r="K1233"/>
      <c r="L1233"/>
      <c r="M1233"/>
      <c r="O1233"/>
      <c r="Q1233"/>
      <c r="S1233"/>
      <c r="T1233"/>
      <c r="U1233"/>
    </row>
    <row r="1234" spans="2:21">
      <c r="B1234"/>
      <c r="C1234"/>
      <c r="D1234"/>
      <c r="E1234"/>
      <c r="F1234"/>
      <c r="H1234"/>
      <c r="I1234"/>
      <c r="J1234" s="5"/>
      <c r="K1234"/>
      <c r="L1234"/>
      <c r="M1234"/>
      <c r="O1234"/>
      <c r="Q1234"/>
      <c r="S1234"/>
      <c r="T1234"/>
      <c r="U1234"/>
    </row>
    <row r="1235" spans="2:21">
      <c r="B1235"/>
      <c r="C1235"/>
      <c r="D1235"/>
      <c r="E1235"/>
      <c r="F1235"/>
      <c r="H1235"/>
      <c r="I1235"/>
      <c r="J1235" s="5"/>
      <c r="K1235"/>
      <c r="L1235"/>
      <c r="M1235"/>
      <c r="O1235"/>
      <c r="Q1235"/>
      <c r="S1235"/>
      <c r="T1235"/>
      <c r="U1235"/>
    </row>
    <row r="1236" spans="2:21">
      <c r="B1236"/>
      <c r="C1236"/>
      <c r="D1236"/>
      <c r="E1236"/>
      <c r="F1236"/>
      <c r="H1236"/>
      <c r="I1236"/>
      <c r="J1236" s="5"/>
      <c r="K1236"/>
      <c r="L1236"/>
      <c r="M1236"/>
      <c r="O1236"/>
      <c r="Q1236"/>
      <c r="S1236"/>
      <c r="T1236"/>
      <c r="U1236"/>
    </row>
    <row r="1237" spans="2:21">
      <c r="B1237"/>
      <c r="C1237"/>
      <c r="D1237"/>
      <c r="E1237"/>
      <c r="F1237"/>
      <c r="H1237"/>
      <c r="I1237"/>
      <c r="J1237" s="5"/>
      <c r="K1237"/>
      <c r="L1237"/>
      <c r="M1237"/>
      <c r="O1237"/>
      <c r="Q1237"/>
      <c r="S1237"/>
      <c r="T1237"/>
      <c r="U1237"/>
    </row>
    <row r="1238" spans="2:21">
      <c r="B1238"/>
      <c r="C1238"/>
      <c r="D1238"/>
      <c r="E1238"/>
      <c r="F1238"/>
      <c r="H1238"/>
      <c r="I1238"/>
      <c r="J1238" s="5"/>
      <c r="K1238"/>
      <c r="L1238"/>
      <c r="M1238"/>
      <c r="O1238"/>
      <c r="Q1238"/>
      <c r="S1238"/>
      <c r="T1238"/>
      <c r="U1238"/>
    </row>
    <row r="1239" spans="2:21">
      <c r="B1239"/>
      <c r="C1239"/>
      <c r="D1239"/>
      <c r="E1239"/>
      <c r="F1239"/>
      <c r="H1239"/>
      <c r="I1239"/>
      <c r="J1239" s="5"/>
      <c r="K1239"/>
      <c r="L1239"/>
      <c r="M1239"/>
      <c r="O1239"/>
      <c r="Q1239"/>
      <c r="S1239"/>
      <c r="T1239"/>
      <c r="U1239"/>
    </row>
    <row r="1240" spans="2:21">
      <c r="B1240"/>
      <c r="C1240"/>
      <c r="D1240"/>
      <c r="E1240"/>
      <c r="F1240"/>
      <c r="H1240"/>
      <c r="I1240"/>
      <c r="J1240" s="5"/>
      <c r="K1240"/>
      <c r="L1240"/>
      <c r="M1240"/>
      <c r="O1240"/>
      <c r="Q1240"/>
      <c r="S1240"/>
      <c r="T1240"/>
      <c r="U1240"/>
    </row>
    <row r="1241" spans="2:21">
      <c r="B1241"/>
      <c r="C1241"/>
      <c r="D1241"/>
      <c r="E1241"/>
      <c r="F1241"/>
      <c r="H1241"/>
      <c r="I1241"/>
      <c r="J1241" s="5"/>
      <c r="K1241"/>
      <c r="L1241"/>
      <c r="M1241"/>
      <c r="O1241"/>
      <c r="Q1241"/>
      <c r="S1241"/>
      <c r="T1241"/>
      <c r="U1241"/>
    </row>
    <row r="1242" spans="2:21">
      <c r="B1242"/>
      <c r="C1242"/>
      <c r="D1242"/>
      <c r="E1242"/>
      <c r="F1242"/>
      <c r="H1242"/>
      <c r="I1242"/>
      <c r="J1242" s="5"/>
      <c r="K1242"/>
      <c r="L1242"/>
      <c r="M1242"/>
      <c r="O1242"/>
      <c r="Q1242"/>
      <c r="S1242"/>
      <c r="T1242"/>
      <c r="U1242"/>
    </row>
    <row r="1243" spans="2:21">
      <c r="B1243"/>
      <c r="C1243"/>
      <c r="D1243"/>
      <c r="E1243"/>
      <c r="F1243"/>
      <c r="H1243"/>
      <c r="I1243"/>
      <c r="J1243" s="5"/>
      <c r="K1243"/>
      <c r="L1243"/>
      <c r="M1243"/>
      <c r="O1243"/>
      <c r="Q1243"/>
      <c r="S1243"/>
      <c r="T1243"/>
      <c r="U1243"/>
    </row>
    <row r="1244" spans="2:21">
      <c r="B1244"/>
      <c r="C1244"/>
      <c r="D1244"/>
      <c r="E1244"/>
      <c r="F1244"/>
      <c r="H1244"/>
      <c r="I1244"/>
      <c r="J1244" s="5"/>
      <c r="K1244"/>
      <c r="L1244"/>
      <c r="M1244"/>
      <c r="O1244"/>
      <c r="Q1244"/>
      <c r="S1244"/>
      <c r="T1244"/>
      <c r="U1244"/>
    </row>
    <row r="1245" spans="2:21">
      <c r="B1245"/>
      <c r="C1245"/>
      <c r="D1245"/>
      <c r="E1245"/>
      <c r="F1245"/>
      <c r="H1245"/>
      <c r="I1245"/>
      <c r="J1245" s="5"/>
      <c r="K1245"/>
      <c r="L1245"/>
      <c r="M1245"/>
      <c r="O1245"/>
      <c r="Q1245"/>
      <c r="S1245"/>
      <c r="T1245"/>
      <c r="U1245"/>
    </row>
    <row r="1246" spans="2:21">
      <c r="B1246"/>
      <c r="C1246"/>
      <c r="D1246"/>
      <c r="E1246"/>
      <c r="F1246"/>
      <c r="H1246"/>
      <c r="I1246"/>
      <c r="J1246" s="5"/>
      <c r="K1246"/>
      <c r="L1246"/>
      <c r="M1246"/>
      <c r="O1246"/>
      <c r="Q1246"/>
      <c r="S1246"/>
      <c r="T1246"/>
      <c r="U1246"/>
    </row>
    <row r="1247" spans="2:21">
      <c r="B1247"/>
      <c r="C1247"/>
      <c r="D1247"/>
      <c r="E1247"/>
      <c r="F1247"/>
      <c r="H1247"/>
      <c r="I1247"/>
      <c r="J1247" s="5"/>
      <c r="K1247"/>
      <c r="L1247"/>
      <c r="M1247"/>
      <c r="O1247"/>
      <c r="Q1247"/>
      <c r="S1247"/>
      <c r="T1247"/>
      <c r="U1247"/>
    </row>
    <row r="1248" spans="2:21">
      <c r="B1248"/>
      <c r="C1248"/>
      <c r="D1248"/>
      <c r="E1248"/>
      <c r="F1248"/>
      <c r="H1248"/>
      <c r="I1248"/>
      <c r="J1248" s="5"/>
      <c r="K1248"/>
      <c r="L1248"/>
      <c r="M1248"/>
      <c r="O1248"/>
      <c r="Q1248"/>
      <c r="S1248"/>
      <c r="T1248"/>
      <c r="U1248"/>
    </row>
    <row r="1249" spans="2:21">
      <c r="B1249"/>
      <c r="C1249"/>
      <c r="D1249"/>
      <c r="E1249"/>
      <c r="F1249"/>
      <c r="H1249"/>
      <c r="I1249"/>
      <c r="J1249" s="5"/>
      <c r="K1249"/>
      <c r="L1249"/>
      <c r="M1249"/>
      <c r="O1249"/>
      <c r="Q1249"/>
      <c r="S1249"/>
      <c r="T1249"/>
      <c r="U1249"/>
    </row>
    <row r="1250" spans="2:21">
      <c r="B1250"/>
      <c r="C1250"/>
      <c r="D1250"/>
      <c r="E1250"/>
      <c r="F1250"/>
      <c r="H1250"/>
      <c r="I1250"/>
      <c r="J1250" s="5"/>
      <c r="K1250"/>
      <c r="L1250"/>
      <c r="M1250"/>
      <c r="O1250"/>
      <c r="Q1250"/>
      <c r="S1250"/>
      <c r="T1250"/>
      <c r="U1250"/>
    </row>
    <row r="1251" spans="2:21">
      <c r="B1251"/>
      <c r="C1251"/>
      <c r="D1251"/>
      <c r="E1251"/>
      <c r="F1251"/>
      <c r="H1251"/>
      <c r="I1251"/>
      <c r="J1251" s="5"/>
      <c r="K1251"/>
      <c r="L1251"/>
      <c r="M1251"/>
      <c r="O1251"/>
      <c r="Q1251"/>
      <c r="S1251"/>
      <c r="T1251"/>
      <c r="U1251"/>
    </row>
    <row r="1252" spans="2:21">
      <c r="B1252"/>
      <c r="C1252"/>
      <c r="D1252"/>
      <c r="E1252"/>
      <c r="F1252"/>
      <c r="H1252"/>
      <c r="I1252"/>
      <c r="J1252" s="5"/>
      <c r="K1252"/>
      <c r="L1252"/>
      <c r="M1252"/>
      <c r="O1252"/>
      <c r="Q1252"/>
      <c r="S1252"/>
      <c r="T1252"/>
      <c r="U1252"/>
    </row>
    <row r="1253" spans="2:21">
      <c r="B1253"/>
      <c r="C1253"/>
      <c r="D1253"/>
      <c r="E1253"/>
      <c r="F1253"/>
      <c r="H1253"/>
      <c r="I1253"/>
      <c r="J1253" s="5"/>
      <c r="K1253"/>
      <c r="L1253"/>
      <c r="M1253"/>
      <c r="O1253"/>
      <c r="Q1253"/>
      <c r="S1253"/>
      <c r="T1253"/>
      <c r="U1253"/>
    </row>
    <row r="1254" spans="2:21">
      <c r="B1254"/>
      <c r="C1254"/>
      <c r="D1254"/>
      <c r="E1254"/>
      <c r="F1254"/>
      <c r="H1254"/>
      <c r="I1254"/>
      <c r="J1254" s="5"/>
      <c r="K1254"/>
      <c r="L1254"/>
      <c r="M1254"/>
      <c r="O1254"/>
      <c r="Q1254"/>
      <c r="S1254"/>
      <c r="T1254"/>
      <c r="U1254"/>
    </row>
    <row r="1255" spans="2:21">
      <c r="B1255"/>
      <c r="C1255"/>
      <c r="D1255"/>
      <c r="E1255"/>
      <c r="F1255"/>
      <c r="H1255"/>
      <c r="I1255"/>
      <c r="J1255" s="5"/>
      <c r="K1255"/>
      <c r="L1255"/>
      <c r="M1255"/>
      <c r="O1255"/>
      <c r="Q1255"/>
      <c r="S1255"/>
      <c r="T1255"/>
      <c r="U1255"/>
    </row>
    <row r="1256" spans="2:21">
      <c r="B1256"/>
      <c r="C1256"/>
      <c r="D1256"/>
      <c r="E1256"/>
      <c r="F1256"/>
      <c r="H1256"/>
      <c r="I1256"/>
      <c r="J1256" s="5"/>
      <c r="K1256"/>
      <c r="L1256"/>
      <c r="M1256"/>
      <c r="O1256"/>
      <c r="Q1256"/>
      <c r="S1256"/>
      <c r="T1256"/>
      <c r="U1256"/>
    </row>
    <row r="1257" spans="2:21">
      <c r="B1257"/>
      <c r="C1257"/>
      <c r="D1257"/>
      <c r="E1257"/>
      <c r="F1257"/>
      <c r="H1257"/>
      <c r="I1257"/>
      <c r="J1257" s="5"/>
      <c r="K1257"/>
      <c r="L1257"/>
      <c r="M1257"/>
      <c r="O1257"/>
      <c r="Q1257"/>
      <c r="S1257"/>
      <c r="T1257"/>
      <c r="U1257"/>
    </row>
    <row r="1258" spans="2:21">
      <c r="B1258"/>
      <c r="C1258"/>
      <c r="D1258"/>
      <c r="E1258"/>
      <c r="F1258"/>
      <c r="H1258"/>
      <c r="I1258"/>
      <c r="J1258" s="5"/>
      <c r="K1258"/>
      <c r="L1258"/>
      <c r="M1258"/>
      <c r="O1258"/>
      <c r="Q1258"/>
      <c r="S1258"/>
      <c r="T1258"/>
      <c r="U1258"/>
    </row>
    <row r="1259" spans="2:21">
      <c r="B1259"/>
      <c r="C1259"/>
      <c r="D1259"/>
      <c r="E1259"/>
      <c r="F1259"/>
      <c r="H1259"/>
      <c r="I1259"/>
      <c r="J1259" s="5"/>
      <c r="K1259"/>
      <c r="L1259"/>
      <c r="M1259"/>
      <c r="O1259"/>
      <c r="Q1259"/>
      <c r="S1259"/>
      <c r="T1259"/>
      <c r="U1259"/>
    </row>
    <row r="1260" spans="2:21">
      <c r="B1260"/>
      <c r="C1260"/>
      <c r="D1260"/>
      <c r="E1260"/>
      <c r="F1260"/>
      <c r="H1260"/>
      <c r="I1260"/>
      <c r="J1260" s="5"/>
      <c r="K1260"/>
      <c r="L1260"/>
      <c r="M1260"/>
      <c r="O1260"/>
      <c r="Q1260"/>
      <c r="S1260"/>
      <c r="T1260"/>
      <c r="U1260"/>
    </row>
    <row r="1261" spans="2:21">
      <c r="B1261"/>
      <c r="C1261"/>
      <c r="D1261"/>
      <c r="E1261"/>
      <c r="F1261"/>
      <c r="H1261"/>
      <c r="I1261"/>
      <c r="J1261" s="5"/>
      <c r="K1261"/>
      <c r="L1261"/>
      <c r="M1261"/>
      <c r="O1261"/>
      <c r="Q1261"/>
      <c r="S1261"/>
      <c r="T1261"/>
      <c r="U1261"/>
    </row>
    <row r="1262" spans="2:21">
      <c r="B1262"/>
      <c r="C1262"/>
      <c r="D1262"/>
      <c r="E1262"/>
      <c r="F1262"/>
      <c r="H1262"/>
      <c r="I1262"/>
      <c r="J1262" s="5"/>
      <c r="K1262"/>
      <c r="L1262"/>
      <c r="M1262"/>
      <c r="O1262"/>
      <c r="Q1262"/>
      <c r="S1262"/>
      <c r="T1262"/>
      <c r="U1262"/>
    </row>
    <row r="1263" spans="2:21">
      <c r="B1263"/>
      <c r="C1263"/>
      <c r="D1263"/>
      <c r="E1263"/>
      <c r="F1263"/>
      <c r="H1263"/>
      <c r="I1263"/>
      <c r="J1263" s="5"/>
      <c r="K1263"/>
      <c r="L1263"/>
      <c r="M1263"/>
      <c r="O1263"/>
      <c r="Q1263"/>
      <c r="S1263"/>
      <c r="T1263"/>
      <c r="U1263"/>
    </row>
    <row r="1264" spans="2:21">
      <c r="B1264"/>
      <c r="C1264"/>
      <c r="D1264"/>
      <c r="E1264"/>
      <c r="F1264"/>
      <c r="H1264"/>
      <c r="I1264"/>
      <c r="J1264" s="5"/>
      <c r="K1264"/>
      <c r="L1264"/>
      <c r="M1264"/>
      <c r="O1264"/>
      <c r="Q1264"/>
      <c r="S1264"/>
      <c r="T1264"/>
      <c r="U1264"/>
    </row>
    <row r="1265" spans="2:21">
      <c r="B1265"/>
      <c r="C1265"/>
      <c r="D1265"/>
      <c r="E1265"/>
      <c r="F1265"/>
      <c r="H1265"/>
      <c r="I1265"/>
      <c r="J1265" s="5"/>
      <c r="K1265"/>
      <c r="L1265"/>
      <c r="M1265"/>
      <c r="O1265"/>
      <c r="Q1265"/>
      <c r="S1265"/>
      <c r="T1265"/>
      <c r="U1265"/>
    </row>
    <row r="1266" spans="2:21">
      <c r="B1266"/>
      <c r="C1266"/>
      <c r="D1266"/>
      <c r="E1266"/>
      <c r="F1266"/>
      <c r="H1266"/>
      <c r="I1266"/>
      <c r="J1266" s="5"/>
      <c r="K1266"/>
      <c r="L1266"/>
      <c r="M1266"/>
      <c r="O1266"/>
      <c r="Q1266"/>
      <c r="S1266"/>
      <c r="T1266"/>
      <c r="U1266"/>
    </row>
    <row r="1267" spans="2:21">
      <c r="B1267"/>
      <c r="C1267"/>
      <c r="D1267"/>
      <c r="E1267"/>
      <c r="F1267"/>
      <c r="H1267"/>
      <c r="I1267"/>
      <c r="J1267" s="5"/>
      <c r="K1267"/>
      <c r="L1267"/>
      <c r="M1267"/>
      <c r="O1267"/>
      <c r="Q1267"/>
      <c r="S1267"/>
      <c r="T1267"/>
      <c r="U1267"/>
    </row>
    <row r="1268" spans="2:21">
      <c r="B1268"/>
      <c r="C1268"/>
      <c r="D1268"/>
      <c r="E1268"/>
      <c r="F1268"/>
      <c r="H1268"/>
      <c r="I1268"/>
      <c r="J1268" s="5"/>
      <c r="K1268"/>
      <c r="L1268"/>
      <c r="M1268"/>
      <c r="O1268"/>
      <c r="Q1268"/>
      <c r="S1268"/>
      <c r="T1268"/>
      <c r="U1268"/>
    </row>
    <row r="1269" spans="2:21">
      <c r="B1269"/>
      <c r="C1269"/>
      <c r="D1269"/>
      <c r="E1269"/>
      <c r="F1269"/>
      <c r="H1269"/>
      <c r="I1269"/>
      <c r="J1269" s="5"/>
      <c r="K1269"/>
      <c r="L1269"/>
      <c r="M1269"/>
      <c r="O1269"/>
      <c r="Q1269"/>
      <c r="S1269"/>
      <c r="T1269"/>
      <c r="U1269"/>
    </row>
    <row r="1270" spans="2:21">
      <c r="B1270"/>
      <c r="C1270"/>
      <c r="D1270"/>
      <c r="E1270"/>
      <c r="F1270"/>
      <c r="H1270"/>
      <c r="I1270"/>
      <c r="J1270" s="5"/>
      <c r="K1270"/>
      <c r="L1270"/>
      <c r="M1270"/>
      <c r="O1270"/>
      <c r="Q1270"/>
      <c r="S1270"/>
      <c r="T1270"/>
      <c r="U1270"/>
    </row>
    <row r="1271" spans="2:21">
      <c r="B1271"/>
      <c r="C1271"/>
      <c r="D1271"/>
      <c r="E1271"/>
      <c r="F1271"/>
      <c r="H1271"/>
      <c r="I1271"/>
      <c r="J1271" s="5"/>
      <c r="K1271"/>
      <c r="L1271"/>
      <c r="M1271"/>
      <c r="O1271"/>
      <c r="Q1271"/>
      <c r="S1271"/>
      <c r="T1271"/>
      <c r="U1271"/>
    </row>
    <row r="1272" spans="2:21">
      <c r="B1272"/>
      <c r="C1272"/>
      <c r="D1272"/>
      <c r="E1272"/>
      <c r="F1272"/>
      <c r="H1272"/>
      <c r="I1272"/>
      <c r="J1272" s="5"/>
      <c r="K1272"/>
      <c r="L1272"/>
      <c r="M1272"/>
      <c r="O1272"/>
      <c r="Q1272"/>
      <c r="S1272"/>
      <c r="T1272"/>
      <c r="U1272"/>
    </row>
    <row r="1273" spans="2:21">
      <c r="B1273"/>
      <c r="C1273"/>
      <c r="D1273"/>
      <c r="E1273"/>
      <c r="F1273"/>
      <c r="H1273"/>
      <c r="I1273"/>
      <c r="J1273" s="5"/>
      <c r="K1273"/>
      <c r="L1273"/>
      <c r="M1273"/>
      <c r="O1273"/>
      <c r="Q1273"/>
      <c r="S1273"/>
      <c r="T1273"/>
      <c r="U1273"/>
    </row>
    <row r="1274" spans="2:21">
      <c r="B1274"/>
      <c r="C1274"/>
      <c r="D1274"/>
      <c r="E1274"/>
      <c r="F1274"/>
      <c r="H1274"/>
      <c r="I1274"/>
      <c r="J1274" s="5"/>
      <c r="K1274"/>
      <c r="L1274"/>
      <c r="M1274"/>
      <c r="O1274"/>
      <c r="Q1274"/>
      <c r="S1274"/>
      <c r="T1274"/>
      <c r="U1274"/>
    </row>
    <row r="1275" spans="2:21">
      <c r="B1275"/>
      <c r="C1275"/>
      <c r="D1275"/>
      <c r="E1275"/>
      <c r="F1275"/>
      <c r="H1275"/>
      <c r="I1275"/>
      <c r="J1275" s="5"/>
      <c r="K1275"/>
      <c r="L1275"/>
      <c r="M1275"/>
      <c r="O1275"/>
      <c r="Q1275"/>
      <c r="S1275"/>
      <c r="T1275"/>
      <c r="U1275"/>
    </row>
    <row r="1276" spans="2:21">
      <c r="B1276"/>
      <c r="C1276"/>
      <c r="D1276"/>
      <c r="E1276"/>
      <c r="F1276"/>
      <c r="H1276"/>
      <c r="I1276"/>
      <c r="J1276" s="5"/>
      <c r="K1276"/>
      <c r="L1276"/>
      <c r="M1276"/>
      <c r="O1276"/>
      <c r="Q1276"/>
      <c r="S1276"/>
      <c r="T1276"/>
      <c r="U1276"/>
    </row>
    <row r="1277" spans="2:21">
      <c r="B1277"/>
      <c r="C1277"/>
      <c r="D1277"/>
      <c r="E1277"/>
      <c r="F1277"/>
      <c r="H1277"/>
      <c r="I1277"/>
      <c r="J1277" s="5"/>
      <c r="K1277"/>
      <c r="L1277"/>
      <c r="M1277"/>
      <c r="O1277"/>
      <c r="Q1277"/>
      <c r="S1277"/>
      <c r="T1277"/>
      <c r="U1277"/>
    </row>
    <row r="1278" spans="2:21">
      <c r="B1278"/>
      <c r="C1278"/>
      <c r="D1278"/>
      <c r="E1278"/>
      <c r="F1278"/>
      <c r="H1278"/>
      <c r="I1278"/>
      <c r="J1278" s="5"/>
      <c r="K1278"/>
      <c r="L1278"/>
      <c r="M1278"/>
      <c r="O1278"/>
      <c r="Q1278"/>
      <c r="S1278"/>
      <c r="T1278"/>
      <c r="U1278"/>
    </row>
    <row r="1279" spans="2:21">
      <c r="B1279"/>
      <c r="C1279"/>
      <c r="D1279"/>
      <c r="E1279"/>
      <c r="F1279"/>
      <c r="H1279"/>
      <c r="I1279"/>
      <c r="J1279" s="5"/>
      <c r="K1279"/>
      <c r="L1279"/>
      <c r="M1279"/>
      <c r="O1279"/>
      <c r="Q1279"/>
      <c r="S1279"/>
      <c r="T1279"/>
      <c r="U1279"/>
    </row>
    <row r="1280" spans="2:21">
      <c r="B1280"/>
      <c r="C1280"/>
      <c r="D1280"/>
      <c r="E1280"/>
      <c r="F1280"/>
      <c r="H1280"/>
      <c r="I1280"/>
      <c r="J1280" s="5"/>
      <c r="K1280"/>
      <c r="L1280"/>
      <c r="M1280"/>
      <c r="O1280"/>
      <c r="Q1280"/>
      <c r="S1280"/>
      <c r="T1280"/>
      <c r="U1280"/>
    </row>
    <row r="1281" spans="2:21">
      <c r="B1281"/>
      <c r="C1281"/>
      <c r="D1281"/>
      <c r="E1281"/>
      <c r="F1281"/>
      <c r="H1281"/>
      <c r="I1281"/>
      <c r="J1281" s="5"/>
      <c r="K1281"/>
      <c r="L1281"/>
      <c r="M1281"/>
      <c r="O1281"/>
      <c r="Q1281"/>
      <c r="S1281"/>
      <c r="T1281"/>
      <c r="U1281"/>
    </row>
    <row r="1282" spans="2:21">
      <c r="B1282"/>
      <c r="C1282"/>
      <c r="D1282"/>
      <c r="E1282"/>
      <c r="F1282"/>
      <c r="H1282"/>
      <c r="I1282"/>
      <c r="J1282" s="5"/>
      <c r="K1282"/>
      <c r="L1282"/>
      <c r="M1282"/>
      <c r="O1282"/>
      <c r="Q1282"/>
      <c r="S1282"/>
      <c r="T1282"/>
      <c r="U1282"/>
    </row>
    <row r="1283" spans="2:21">
      <c r="B1283"/>
      <c r="C1283"/>
      <c r="D1283"/>
      <c r="E1283"/>
      <c r="F1283"/>
      <c r="H1283"/>
      <c r="I1283"/>
      <c r="J1283" s="5"/>
      <c r="K1283"/>
      <c r="L1283"/>
      <c r="M1283"/>
      <c r="O1283"/>
      <c r="Q1283"/>
      <c r="S1283"/>
      <c r="T1283"/>
      <c r="U1283"/>
    </row>
    <row r="1284" spans="2:21">
      <c r="B1284"/>
      <c r="C1284"/>
      <c r="D1284"/>
      <c r="E1284"/>
      <c r="F1284"/>
      <c r="H1284"/>
      <c r="I1284"/>
      <c r="J1284" s="5"/>
      <c r="K1284"/>
      <c r="L1284"/>
      <c r="M1284"/>
      <c r="O1284"/>
      <c r="Q1284"/>
      <c r="S1284"/>
      <c r="T1284"/>
      <c r="U1284"/>
    </row>
    <row r="1285" spans="2:21">
      <c r="B1285"/>
      <c r="C1285"/>
      <c r="D1285"/>
      <c r="E1285"/>
      <c r="F1285"/>
      <c r="H1285"/>
      <c r="I1285"/>
      <c r="J1285" s="5"/>
      <c r="K1285"/>
      <c r="L1285"/>
      <c r="M1285"/>
      <c r="O1285"/>
      <c r="Q1285"/>
      <c r="S1285"/>
      <c r="T1285"/>
      <c r="U1285"/>
    </row>
    <row r="1286" spans="2:21">
      <c r="B1286"/>
      <c r="C1286"/>
      <c r="D1286"/>
      <c r="E1286"/>
      <c r="F1286"/>
      <c r="H1286"/>
      <c r="I1286"/>
      <c r="J1286" s="5"/>
      <c r="K1286"/>
      <c r="L1286"/>
      <c r="M1286"/>
      <c r="O1286"/>
      <c r="Q1286"/>
      <c r="S1286"/>
      <c r="T1286"/>
      <c r="U1286"/>
    </row>
    <row r="1287" spans="2:21">
      <c r="B1287"/>
      <c r="C1287"/>
      <c r="D1287"/>
      <c r="E1287"/>
      <c r="F1287"/>
      <c r="H1287"/>
      <c r="I1287"/>
      <c r="J1287" s="5"/>
      <c r="K1287"/>
      <c r="L1287"/>
      <c r="M1287"/>
      <c r="O1287"/>
      <c r="Q1287"/>
      <c r="S1287"/>
      <c r="T1287"/>
      <c r="U1287"/>
    </row>
    <row r="1288" spans="2:21">
      <c r="B1288"/>
      <c r="C1288"/>
      <c r="D1288"/>
      <c r="E1288"/>
      <c r="F1288"/>
      <c r="H1288"/>
      <c r="I1288"/>
      <c r="J1288" s="5"/>
      <c r="K1288"/>
      <c r="L1288"/>
      <c r="M1288"/>
      <c r="O1288"/>
      <c r="Q1288"/>
      <c r="S1288"/>
      <c r="T1288"/>
      <c r="U1288"/>
    </row>
    <row r="1289" spans="2:21">
      <c r="B1289"/>
      <c r="C1289"/>
      <c r="D1289"/>
      <c r="E1289"/>
      <c r="F1289"/>
      <c r="H1289"/>
      <c r="I1289"/>
      <c r="J1289" s="5"/>
      <c r="K1289"/>
      <c r="L1289"/>
      <c r="M1289"/>
      <c r="O1289"/>
      <c r="Q1289"/>
      <c r="S1289"/>
      <c r="T1289"/>
      <c r="U1289"/>
    </row>
    <row r="1290" spans="2:21">
      <c r="B1290"/>
      <c r="C1290"/>
      <c r="D1290"/>
      <c r="E1290"/>
      <c r="F1290"/>
      <c r="H1290"/>
      <c r="I1290"/>
      <c r="J1290" s="5"/>
      <c r="K1290"/>
      <c r="L1290"/>
      <c r="M1290"/>
      <c r="O1290"/>
      <c r="Q1290"/>
      <c r="S1290"/>
      <c r="T1290"/>
      <c r="U1290"/>
    </row>
    <row r="1291" spans="2:21">
      <c r="B1291"/>
      <c r="C1291"/>
      <c r="D1291"/>
      <c r="E1291"/>
      <c r="F1291"/>
      <c r="H1291"/>
      <c r="I1291"/>
      <c r="J1291" s="5"/>
      <c r="K1291"/>
      <c r="L1291"/>
      <c r="M1291"/>
      <c r="O1291"/>
      <c r="Q1291"/>
      <c r="S1291"/>
      <c r="T1291"/>
      <c r="U1291"/>
    </row>
    <row r="1292" spans="2:21">
      <c r="B1292"/>
      <c r="C1292"/>
      <c r="D1292"/>
      <c r="E1292"/>
      <c r="F1292"/>
      <c r="H1292"/>
      <c r="I1292"/>
      <c r="J1292" s="5"/>
      <c r="K1292"/>
      <c r="L1292"/>
      <c r="M1292"/>
      <c r="O1292"/>
      <c r="Q1292"/>
      <c r="S1292"/>
      <c r="T1292"/>
      <c r="U1292"/>
    </row>
    <row r="1293" spans="2:21">
      <c r="B1293"/>
      <c r="C1293"/>
      <c r="D1293"/>
      <c r="E1293"/>
      <c r="F1293"/>
      <c r="H1293"/>
      <c r="I1293"/>
      <c r="J1293" s="5"/>
      <c r="K1293"/>
      <c r="L1293"/>
      <c r="M1293"/>
      <c r="O1293"/>
      <c r="Q1293"/>
      <c r="S1293"/>
      <c r="T1293"/>
      <c r="U1293"/>
    </row>
    <row r="1294" spans="2:21">
      <c r="B1294"/>
      <c r="C1294"/>
      <c r="D1294"/>
      <c r="E1294"/>
      <c r="F1294"/>
      <c r="H1294"/>
      <c r="I1294"/>
      <c r="J1294" s="5"/>
      <c r="K1294"/>
      <c r="L1294"/>
      <c r="M1294"/>
      <c r="O1294"/>
      <c r="Q1294"/>
      <c r="S1294"/>
      <c r="T1294"/>
      <c r="U1294"/>
    </row>
    <row r="1295" spans="2:21">
      <c r="B1295"/>
      <c r="C1295"/>
      <c r="D1295"/>
      <c r="E1295"/>
      <c r="F1295"/>
      <c r="H1295"/>
      <c r="I1295"/>
      <c r="J1295" s="5"/>
      <c r="K1295"/>
      <c r="L1295"/>
      <c r="M1295"/>
      <c r="O1295"/>
      <c r="Q1295"/>
      <c r="S1295"/>
      <c r="T1295"/>
      <c r="U1295"/>
    </row>
    <row r="1296" spans="2:21">
      <c r="B1296"/>
      <c r="C1296"/>
      <c r="D1296"/>
      <c r="E1296"/>
      <c r="F1296"/>
      <c r="H1296"/>
      <c r="I1296"/>
      <c r="J1296" s="5"/>
      <c r="K1296"/>
      <c r="L1296"/>
      <c r="M1296"/>
      <c r="O1296"/>
      <c r="Q1296"/>
      <c r="S1296"/>
      <c r="T1296"/>
      <c r="U1296"/>
    </row>
    <row r="1297" spans="2:21">
      <c r="B1297"/>
      <c r="C1297"/>
      <c r="D1297"/>
      <c r="E1297"/>
      <c r="F1297"/>
      <c r="H1297"/>
      <c r="I1297"/>
      <c r="J1297" s="5"/>
      <c r="K1297"/>
      <c r="L1297"/>
      <c r="M1297"/>
      <c r="O1297"/>
      <c r="Q1297"/>
      <c r="S1297"/>
      <c r="T1297"/>
      <c r="U1297"/>
    </row>
    <row r="1298" spans="2:21">
      <c r="B1298"/>
      <c r="C1298"/>
      <c r="D1298"/>
      <c r="E1298"/>
      <c r="F1298"/>
      <c r="H1298"/>
      <c r="I1298"/>
      <c r="J1298" s="5"/>
      <c r="K1298"/>
      <c r="L1298"/>
      <c r="M1298"/>
      <c r="O1298"/>
      <c r="Q1298"/>
      <c r="S1298"/>
      <c r="T1298"/>
      <c r="U1298"/>
    </row>
    <row r="1299" spans="2:21">
      <c r="B1299"/>
      <c r="C1299"/>
      <c r="D1299"/>
      <c r="E1299"/>
      <c r="F1299"/>
      <c r="H1299"/>
      <c r="I1299"/>
      <c r="J1299" s="5"/>
      <c r="K1299"/>
      <c r="L1299"/>
      <c r="M1299"/>
      <c r="O1299"/>
      <c r="Q1299"/>
      <c r="S1299"/>
      <c r="T1299"/>
      <c r="U1299"/>
    </row>
    <row r="1300" spans="2:21">
      <c r="B1300"/>
      <c r="C1300"/>
      <c r="D1300"/>
      <c r="E1300"/>
      <c r="F1300"/>
      <c r="H1300"/>
      <c r="I1300"/>
      <c r="J1300" s="5"/>
      <c r="K1300"/>
      <c r="L1300"/>
      <c r="M1300"/>
      <c r="O1300"/>
      <c r="Q1300"/>
      <c r="S1300"/>
      <c r="T1300"/>
      <c r="U1300"/>
    </row>
    <row r="1301" spans="2:21">
      <c r="B1301"/>
      <c r="C1301"/>
      <c r="D1301"/>
      <c r="E1301"/>
      <c r="F1301"/>
      <c r="H1301"/>
      <c r="I1301"/>
      <c r="J1301" s="5"/>
      <c r="K1301"/>
      <c r="L1301"/>
      <c r="M1301"/>
      <c r="O1301"/>
      <c r="Q1301"/>
      <c r="S1301"/>
      <c r="T1301"/>
      <c r="U1301"/>
    </row>
    <row r="1302" spans="2:21">
      <c r="B1302"/>
      <c r="C1302"/>
      <c r="D1302"/>
      <c r="E1302"/>
      <c r="F1302"/>
      <c r="H1302"/>
      <c r="I1302"/>
      <c r="J1302" s="5"/>
      <c r="K1302"/>
      <c r="L1302"/>
      <c r="M1302"/>
      <c r="O1302"/>
      <c r="Q1302"/>
      <c r="S1302"/>
      <c r="T1302"/>
      <c r="U1302"/>
    </row>
    <row r="1303" spans="2:21">
      <c r="B1303"/>
      <c r="C1303"/>
      <c r="D1303"/>
      <c r="E1303"/>
      <c r="F1303"/>
      <c r="H1303"/>
      <c r="I1303"/>
      <c r="J1303" s="5"/>
      <c r="K1303"/>
      <c r="L1303"/>
      <c r="M1303"/>
      <c r="O1303"/>
      <c r="Q1303"/>
      <c r="S1303"/>
      <c r="T1303"/>
      <c r="U1303"/>
    </row>
    <row r="1304" spans="2:21">
      <c r="B1304"/>
      <c r="C1304"/>
      <c r="D1304"/>
      <c r="E1304"/>
      <c r="F1304"/>
      <c r="H1304"/>
      <c r="I1304"/>
      <c r="J1304" s="5"/>
      <c r="K1304"/>
      <c r="L1304"/>
      <c r="M1304"/>
      <c r="O1304"/>
      <c r="Q1304"/>
      <c r="S1304"/>
      <c r="T1304"/>
      <c r="U1304"/>
    </row>
    <row r="1305" spans="2:21">
      <c r="B1305"/>
      <c r="C1305"/>
      <c r="D1305"/>
      <c r="E1305"/>
      <c r="F1305"/>
      <c r="H1305"/>
      <c r="I1305"/>
      <c r="J1305" s="5"/>
      <c r="K1305"/>
      <c r="L1305"/>
      <c r="M1305"/>
      <c r="O1305"/>
      <c r="Q1305"/>
      <c r="S1305"/>
      <c r="T1305"/>
      <c r="U1305"/>
    </row>
    <row r="1306" spans="2:21">
      <c r="B1306"/>
      <c r="C1306"/>
      <c r="D1306"/>
      <c r="E1306"/>
      <c r="F1306"/>
      <c r="H1306"/>
      <c r="I1306"/>
      <c r="J1306" s="5"/>
      <c r="K1306"/>
      <c r="L1306"/>
      <c r="M1306"/>
      <c r="O1306"/>
      <c r="Q1306"/>
      <c r="S1306"/>
      <c r="T1306"/>
      <c r="U1306"/>
    </row>
    <row r="1307" spans="2:21">
      <c r="B1307"/>
      <c r="C1307"/>
      <c r="D1307"/>
      <c r="E1307"/>
      <c r="F1307"/>
      <c r="H1307"/>
      <c r="I1307"/>
      <c r="J1307" s="5"/>
      <c r="K1307"/>
      <c r="L1307"/>
      <c r="M1307"/>
      <c r="O1307"/>
      <c r="Q1307"/>
      <c r="S1307"/>
      <c r="T1307"/>
      <c r="U1307"/>
    </row>
    <row r="1308" spans="2:21">
      <c r="B1308"/>
      <c r="C1308"/>
      <c r="D1308"/>
      <c r="E1308"/>
      <c r="F1308"/>
      <c r="H1308"/>
      <c r="I1308"/>
      <c r="J1308" s="5"/>
      <c r="K1308"/>
      <c r="L1308"/>
      <c r="M1308"/>
      <c r="O1308"/>
      <c r="Q1308"/>
      <c r="S1308"/>
      <c r="T1308"/>
      <c r="U1308"/>
    </row>
    <row r="1309" spans="2:21">
      <c r="B1309"/>
      <c r="C1309"/>
      <c r="D1309"/>
      <c r="E1309"/>
      <c r="F1309"/>
      <c r="H1309"/>
      <c r="I1309"/>
      <c r="J1309" s="5"/>
      <c r="K1309"/>
      <c r="L1309"/>
      <c r="M1309"/>
      <c r="O1309"/>
      <c r="Q1309"/>
      <c r="S1309"/>
      <c r="T1309"/>
      <c r="U1309"/>
    </row>
    <row r="1310" spans="2:21">
      <c r="B1310"/>
      <c r="C1310"/>
      <c r="D1310"/>
      <c r="E1310"/>
      <c r="F1310"/>
      <c r="H1310"/>
      <c r="I1310"/>
      <c r="J1310" s="5"/>
      <c r="K1310"/>
      <c r="L1310"/>
      <c r="M1310"/>
      <c r="O1310"/>
      <c r="Q1310"/>
      <c r="S1310"/>
      <c r="T1310"/>
      <c r="U1310"/>
    </row>
    <row r="1311" spans="2:21">
      <c r="B1311"/>
      <c r="C1311"/>
      <c r="D1311"/>
      <c r="E1311"/>
      <c r="F1311"/>
      <c r="H1311"/>
      <c r="I1311"/>
      <c r="J1311" s="5"/>
      <c r="K1311"/>
      <c r="L1311"/>
      <c r="M1311"/>
      <c r="O1311"/>
      <c r="Q1311"/>
      <c r="S1311"/>
      <c r="T1311"/>
      <c r="U1311"/>
    </row>
    <row r="1312" spans="2:21">
      <c r="B1312"/>
      <c r="C1312"/>
      <c r="D1312"/>
      <c r="E1312"/>
      <c r="F1312"/>
      <c r="H1312"/>
      <c r="I1312"/>
      <c r="J1312" s="5"/>
      <c r="K1312"/>
      <c r="L1312"/>
      <c r="M1312"/>
      <c r="O1312"/>
      <c r="Q1312"/>
      <c r="S1312"/>
      <c r="T1312"/>
      <c r="U1312"/>
    </row>
    <row r="1313" spans="2:21">
      <c r="B1313"/>
      <c r="C1313"/>
      <c r="D1313"/>
      <c r="E1313"/>
      <c r="F1313"/>
      <c r="H1313"/>
      <c r="I1313"/>
      <c r="J1313" s="5"/>
      <c r="K1313"/>
      <c r="L1313"/>
      <c r="M1313"/>
      <c r="O1313"/>
      <c r="Q1313"/>
      <c r="S1313"/>
      <c r="T1313"/>
      <c r="U1313"/>
    </row>
    <row r="1314" spans="2:21">
      <c r="B1314"/>
      <c r="C1314"/>
      <c r="D1314"/>
      <c r="E1314"/>
      <c r="F1314"/>
      <c r="H1314"/>
      <c r="I1314"/>
      <c r="J1314" s="5"/>
      <c r="K1314"/>
      <c r="L1314"/>
      <c r="M1314"/>
      <c r="O1314"/>
      <c r="Q1314"/>
      <c r="S1314"/>
      <c r="T1314"/>
      <c r="U1314"/>
    </row>
    <row r="1315" spans="2:21">
      <c r="B1315"/>
      <c r="C1315"/>
      <c r="D1315"/>
      <c r="E1315"/>
      <c r="F1315"/>
      <c r="H1315"/>
      <c r="I1315"/>
      <c r="J1315" s="5"/>
      <c r="K1315"/>
      <c r="L1315"/>
      <c r="M1315"/>
      <c r="O1315"/>
      <c r="Q1315"/>
      <c r="S1315"/>
      <c r="T1315"/>
      <c r="U1315"/>
    </row>
    <row r="1316" spans="2:21">
      <c r="B1316"/>
      <c r="C1316"/>
      <c r="D1316"/>
      <c r="E1316"/>
      <c r="F1316"/>
      <c r="H1316"/>
      <c r="I1316"/>
      <c r="J1316" s="5"/>
      <c r="K1316"/>
      <c r="L1316"/>
      <c r="M1316"/>
      <c r="O1316"/>
      <c r="Q1316"/>
      <c r="S1316"/>
      <c r="T1316"/>
      <c r="U1316"/>
    </row>
    <row r="1317" spans="2:21">
      <c r="B1317"/>
      <c r="C1317"/>
      <c r="D1317"/>
      <c r="E1317"/>
      <c r="F1317"/>
      <c r="H1317"/>
      <c r="I1317"/>
      <c r="J1317" s="5"/>
      <c r="K1317"/>
      <c r="L1317"/>
      <c r="M1317"/>
      <c r="O1317"/>
      <c r="Q1317"/>
      <c r="S1317"/>
      <c r="T1317"/>
      <c r="U1317"/>
    </row>
    <row r="1318" spans="2:21">
      <c r="B1318"/>
      <c r="C1318"/>
      <c r="D1318"/>
      <c r="E1318"/>
      <c r="F1318"/>
      <c r="H1318"/>
      <c r="I1318"/>
      <c r="J1318" s="5"/>
      <c r="K1318"/>
      <c r="L1318"/>
      <c r="M1318"/>
      <c r="O1318"/>
      <c r="Q1318"/>
      <c r="S1318"/>
      <c r="T1318"/>
      <c r="U1318"/>
    </row>
    <row r="1319" spans="2:21">
      <c r="B1319"/>
      <c r="C1319"/>
      <c r="D1319"/>
      <c r="E1319"/>
      <c r="F1319"/>
      <c r="H1319"/>
      <c r="I1319"/>
      <c r="J1319" s="5"/>
      <c r="K1319"/>
      <c r="L1319"/>
      <c r="M1319"/>
      <c r="O1319"/>
      <c r="Q1319"/>
      <c r="S1319"/>
      <c r="T1319"/>
      <c r="U1319"/>
    </row>
    <row r="1320" spans="2:21">
      <c r="B1320"/>
      <c r="C1320"/>
      <c r="D1320"/>
      <c r="E1320"/>
      <c r="F1320"/>
      <c r="H1320"/>
      <c r="I1320"/>
      <c r="J1320" s="5"/>
      <c r="K1320"/>
      <c r="L1320"/>
      <c r="M1320"/>
      <c r="O1320"/>
      <c r="Q1320"/>
      <c r="S1320"/>
      <c r="T1320"/>
      <c r="U1320"/>
    </row>
    <row r="1321" spans="2:21">
      <c r="B1321"/>
      <c r="C1321"/>
      <c r="D1321"/>
      <c r="E1321"/>
      <c r="F1321"/>
      <c r="H1321"/>
      <c r="I1321"/>
      <c r="J1321" s="5"/>
      <c r="K1321"/>
      <c r="L1321"/>
      <c r="M1321"/>
      <c r="O1321"/>
      <c r="Q1321"/>
      <c r="S1321"/>
      <c r="T1321"/>
      <c r="U1321"/>
    </row>
    <row r="1322" spans="2:21">
      <c r="B1322"/>
      <c r="C1322"/>
      <c r="D1322"/>
      <c r="E1322"/>
      <c r="F1322"/>
      <c r="H1322"/>
      <c r="I1322"/>
      <c r="J1322" s="5"/>
      <c r="K1322"/>
      <c r="L1322"/>
      <c r="M1322"/>
      <c r="O1322"/>
      <c r="Q1322"/>
      <c r="S1322"/>
      <c r="T1322"/>
      <c r="U1322"/>
    </row>
    <row r="1323" spans="2:21">
      <c r="B1323"/>
      <c r="C1323"/>
      <c r="D1323"/>
      <c r="E1323"/>
      <c r="F1323"/>
      <c r="H1323"/>
      <c r="I1323"/>
      <c r="J1323" s="5"/>
      <c r="K1323"/>
      <c r="L1323"/>
      <c r="M1323"/>
      <c r="O1323"/>
      <c r="Q1323"/>
      <c r="S1323"/>
      <c r="T1323"/>
      <c r="U1323"/>
    </row>
    <row r="1324" spans="2:21">
      <c r="B1324"/>
      <c r="C1324"/>
      <c r="D1324"/>
      <c r="E1324"/>
      <c r="F1324"/>
      <c r="H1324"/>
      <c r="I1324"/>
      <c r="J1324" s="5"/>
      <c r="K1324"/>
      <c r="L1324"/>
      <c r="M1324"/>
      <c r="O1324"/>
      <c r="Q1324"/>
      <c r="S1324"/>
      <c r="T1324"/>
      <c r="U1324"/>
    </row>
    <row r="1325" spans="2:21">
      <c r="B1325"/>
      <c r="C1325"/>
      <c r="D1325"/>
      <c r="E1325"/>
      <c r="F1325"/>
      <c r="H1325"/>
      <c r="I1325"/>
      <c r="J1325" s="5"/>
      <c r="K1325"/>
      <c r="L1325"/>
      <c r="M1325"/>
      <c r="O1325"/>
      <c r="Q1325"/>
      <c r="S1325"/>
      <c r="T1325"/>
      <c r="U1325"/>
    </row>
    <row r="1326" spans="2:21">
      <c r="B1326"/>
      <c r="C1326"/>
      <c r="D1326"/>
      <c r="E1326"/>
      <c r="F1326"/>
      <c r="H1326"/>
      <c r="I1326"/>
      <c r="J1326" s="5"/>
      <c r="K1326"/>
      <c r="L1326"/>
      <c r="M1326"/>
      <c r="O1326"/>
      <c r="Q1326"/>
      <c r="S1326"/>
      <c r="T1326"/>
      <c r="U1326"/>
    </row>
    <row r="1327" spans="2:21">
      <c r="B1327"/>
      <c r="C1327"/>
      <c r="D1327"/>
      <c r="E1327"/>
      <c r="F1327"/>
      <c r="H1327"/>
      <c r="I1327"/>
      <c r="J1327" s="5"/>
      <c r="K1327"/>
      <c r="L1327"/>
      <c r="M1327"/>
      <c r="O1327"/>
      <c r="Q1327"/>
      <c r="S1327"/>
      <c r="T1327"/>
      <c r="U1327"/>
    </row>
    <row r="1328" spans="2:21">
      <c r="B1328"/>
      <c r="C1328"/>
      <c r="D1328"/>
      <c r="E1328"/>
      <c r="F1328"/>
      <c r="H1328"/>
      <c r="I1328"/>
      <c r="J1328" s="5"/>
      <c r="K1328"/>
      <c r="L1328"/>
      <c r="M1328"/>
      <c r="O1328"/>
      <c r="Q1328"/>
      <c r="S1328"/>
      <c r="T1328"/>
      <c r="U1328"/>
    </row>
    <row r="1329" spans="2:21">
      <c r="B1329"/>
      <c r="C1329"/>
      <c r="D1329"/>
      <c r="E1329"/>
      <c r="F1329"/>
      <c r="H1329"/>
      <c r="I1329"/>
      <c r="J1329" s="5"/>
      <c r="K1329"/>
      <c r="L1329"/>
      <c r="M1329"/>
      <c r="O1329"/>
      <c r="Q1329"/>
      <c r="S1329"/>
      <c r="T1329"/>
      <c r="U1329"/>
    </row>
    <row r="1330" spans="2:21">
      <c r="B1330"/>
      <c r="C1330"/>
      <c r="D1330"/>
      <c r="E1330"/>
      <c r="F1330"/>
      <c r="H1330"/>
      <c r="I1330"/>
      <c r="J1330" s="5"/>
      <c r="K1330"/>
      <c r="L1330"/>
      <c r="M1330"/>
      <c r="O1330"/>
      <c r="Q1330"/>
      <c r="S1330"/>
      <c r="T1330"/>
      <c r="U1330"/>
    </row>
    <row r="1331" spans="2:21">
      <c r="B1331"/>
      <c r="C1331"/>
      <c r="D1331"/>
      <c r="E1331"/>
      <c r="F1331"/>
      <c r="H1331"/>
      <c r="I1331"/>
      <c r="J1331" s="5"/>
      <c r="K1331"/>
      <c r="L1331"/>
      <c r="M1331"/>
      <c r="O1331"/>
      <c r="Q1331"/>
      <c r="S1331"/>
      <c r="T1331"/>
      <c r="U1331"/>
    </row>
    <row r="1332" spans="2:21">
      <c r="B1332"/>
      <c r="C1332"/>
      <c r="D1332"/>
      <c r="E1332"/>
      <c r="F1332"/>
      <c r="H1332"/>
      <c r="I1332"/>
      <c r="J1332" s="5"/>
      <c r="K1332"/>
      <c r="L1332"/>
      <c r="M1332"/>
      <c r="O1332"/>
      <c r="Q1332"/>
      <c r="S1332"/>
      <c r="T1332"/>
      <c r="U1332"/>
    </row>
    <row r="1333" spans="2:21">
      <c r="B1333"/>
      <c r="C1333"/>
      <c r="D1333"/>
      <c r="E1333"/>
      <c r="F1333"/>
      <c r="H1333"/>
      <c r="I1333"/>
      <c r="J1333" s="5"/>
      <c r="K1333"/>
      <c r="L1333"/>
      <c r="M1333"/>
      <c r="O1333"/>
      <c r="Q1333"/>
      <c r="S1333"/>
      <c r="T1333"/>
      <c r="U1333"/>
    </row>
    <row r="1334" spans="2:21">
      <c r="B1334"/>
      <c r="C1334"/>
      <c r="D1334"/>
      <c r="E1334"/>
      <c r="F1334"/>
      <c r="H1334"/>
      <c r="I1334"/>
      <c r="J1334" s="5"/>
      <c r="K1334"/>
      <c r="L1334"/>
      <c r="M1334"/>
      <c r="O1334"/>
      <c r="Q1334"/>
      <c r="S1334"/>
      <c r="T1334"/>
      <c r="U1334"/>
    </row>
    <row r="1335" spans="2:21">
      <c r="B1335"/>
      <c r="C1335"/>
      <c r="D1335"/>
      <c r="E1335"/>
      <c r="F1335"/>
      <c r="H1335"/>
      <c r="I1335"/>
      <c r="J1335" s="5"/>
      <c r="K1335"/>
      <c r="L1335"/>
      <c r="M1335"/>
      <c r="O1335"/>
      <c r="Q1335"/>
      <c r="S1335"/>
      <c r="T1335"/>
      <c r="U1335"/>
    </row>
    <row r="1336" spans="2:21">
      <c r="B1336"/>
      <c r="C1336"/>
      <c r="D1336"/>
      <c r="E1336"/>
      <c r="F1336"/>
      <c r="H1336"/>
      <c r="I1336"/>
      <c r="J1336" s="5"/>
      <c r="K1336"/>
      <c r="L1336"/>
      <c r="M1336"/>
      <c r="O1336"/>
      <c r="Q1336"/>
      <c r="S1336"/>
      <c r="T1336"/>
      <c r="U1336"/>
    </row>
    <row r="1337" spans="2:21">
      <c r="B1337"/>
      <c r="C1337"/>
      <c r="D1337"/>
      <c r="E1337"/>
      <c r="F1337"/>
      <c r="H1337"/>
      <c r="I1337"/>
      <c r="J1337" s="5"/>
      <c r="K1337"/>
      <c r="L1337"/>
      <c r="M1337"/>
      <c r="O1337"/>
      <c r="Q1337"/>
      <c r="S1337"/>
      <c r="T1337"/>
      <c r="U1337"/>
    </row>
    <row r="1338" spans="2:21">
      <c r="B1338"/>
      <c r="C1338"/>
      <c r="D1338"/>
      <c r="E1338"/>
      <c r="F1338"/>
      <c r="H1338"/>
      <c r="I1338"/>
      <c r="J1338" s="5"/>
      <c r="K1338"/>
      <c r="L1338"/>
      <c r="M1338"/>
      <c r="O1338"/>
      <c r="Q1338"/>
      <c r="S1338"/>
      <c r="T1338"/>
      <c r="U1338"/>
    </row>
    <row r="1339" spans="2:21">
      <c r="B1339"/>
      <c r="C1339"/>
      <c r="D1339"/>
      <c r="E1339"/>
      <c r="F1339"/>
      <c r="H1339"/>
      <c r="I1339"/>
      <c r="J1339" s="5"/>
      <c r="K1339"/>
      <c r="L1339"/>
      <c r="M1339"/>
      <c r="O1339"/>
      <c r="Q1339"/>
      <c r="S1339"/>
      <c r="T1339"/>
      <c r="U1339"/>
    </row>
    <row r="1340" spans="2:21">
      <c r="B1340"/>
      <c r="C1340"/>
      <c r="D1340"/>
      <c r="E1340"/>
      <c r="F1340"/>
      <c r="H1340"/>
      <c r="I1340"/>
      <c r="J1340" s="5"/>
      <c r="K1340"/>
      <c r="L1340"/>
      <c r="M1340"/>
      <c r="O1340"/>
      <c r="Q1340"/>
      <c r="S1340"/>
      <c r="T1340"/>
      <c r="U1340"/>
    </row>
    <row r="1341" spans="2:21">
      <c r="B1341"/>
      <c r="C1341"/>
      <c r="D1341"/>
      <c r="E1341"/>
      <c r="F1341"/>
      <c r="H1341"/>
      <c r="I1341"/>
      <c r="J1341" s="5"/>
      <c r="K1341"/>
      <c r="L1341"/>
      <c r="M1341"/>
      <c r="O1341"/>
      <c r="Q1341"/>
      <c r="S1341"/>
      <c r="T1341"/>
      <c r="U1341"/>
    </row>
    <row r="1342" spans="2:21">
      <c r="B1342"/>
      <c r="C1342"/>
      <c r="D1342"/>
      <c r="E1342"/>
      <c r="F1342"/>
      <c r="H1342"/>
      <c r="I1342"/>
      <c r="J1342" s="5"/>
      <c r="K1342"/>
      <c r="L1342"/>
      <c r="M1342"/>
      <c r="O1342"/>
      <c r="Q1342"/>
      <c r="S1342"/>
      <c r="T1342"/>
      <c r="U1342"/>
    </row>
    <row r="1343" spans="2:21">
      <c r="B1343"/>
      <c r="C1343"/>
      <c r="D1343"/>
      <c r="E1343"/>
      <c r="F1343"/>
      <c r="H1343"/>
      <c r="I1343"/>
      <c r="J1343" s="5"/>
      <c r="K1343"/>
      <c r="L1343"/>
      <c r="M1343"/>
      <c r="O1343"/>
      <c r="Q1343"/>
      <c r="S1343"/>
      <c r="T1343"/>
      <c r="U1343"/>
    </row>
    <row r="1344" spans="2:21">
      <c r="B1344"/>
      <c r="C1344"/>
      <c r="D1344"/>
      <c r="E1344"/>
      <c r="F1344"/>
      <c r="H1344"/>
      <c r="I1344"/>
      <c r="J1344" s="5"/>
      <c r="K1344"/>
      <c r="L1344"/>
      <c r="M1344"/>
      <c r="O1344"/>
      <c r="Q1344"/>
      <c r="S1344"/>
      <c r="T1344"/>
      <c r="U1344"/>
    </row>
    <row r="1345" spans="2:21">
      <c r="B1345"/>
      <c r="C1345"/>
      <c r="D1345"/>
      <c r="E1345"/>
      <c r="F1345"/>
      <c r="H1345"/>
      <c r="I1345"/>
      <c r="J1345" s="5"/>
      <c r="K1345"/>
      <c r="L1345"/>
      <c r="M1345"/>
      <c r="O1345"/>
      <c r="Q1345"/>
      <c r="S1345"/>
      <c r="T1345"/>
      <c r="U1345"/>
    </row>
    <row r="1346" spans="2:21">
      <c r="B1346"/>
      <c r="C1346"/>
      <c r="D1346"/>
      <c r="E1346"/>
      <c r="F1346"/>
      <c r="H1346"/>
      <c r="I1346"/>
      <c r="J1346" s="5"/>
      <c r="K1346"/>
      <c r="L1346"/>
      <c r="M1346"/>
      <c r="O1346"/>
      <c r="Q1346"/>
      <c r="S1346"/>
      <c r="T1346"/>
      <c r="U1346"/>
    </row>
    <row r="1347" spans="2:21">
      <c r="B1347"/>
      <c r="C1347"/>
      <c r="D1347"/>
      <c r="E1347"/>
      <c r="F1347"/>
      <c r="H1347"/>
      <c r="I1347"/>
      <c r="J1347" s="5"/>
      <c r="K1347"/>
      <c r="L1347"/>
      <c r="M1347"/>
      <c r="O1347"/>
      <c r="Q1347"/>
      <c r="S1347"/>
      <c r="T1347"/>
      <c r="U1347"/>
    </row>
    <row r="1348" spans="2:21">
      <c r="B1348"/>
      <c r="C1348"/>
      <c r="D1348"/>
      <c r="E1348"/>
      <c r="F1348"/>
      <c r="H1348"/>
      <c r="I1348"/>
      <c r="J1348" s="5"/>
      <c r="K1348"/>
      <c r="L1348"/>
      <c r="M1348"/>
      <c r="O1348"/>
      <c r="Q1348"/>
      <c r="S1348"/>
      <c r="T1348"/>
      <c r="U1348"/>
    </row>
    <row r="1349" spans="2:21">
      <c r="B1349"/>
      <c r="C1349"/>
      <c r="D1349"/>
      <c r="E1349"/>
      <c r="F1349"/>
      <c r="H1349"/>
      <c r="I1349"/>
      <c r="J1349" s="5"/>
      <c r="K1349"/>
      <c r="L1349"/>
      <c r="M1349"/>
      <c r="O1349"/>
      <c r="Q1349"/>
      <c r="S1349"/>
      <c r="T1349"/>
      <c r="U1349"/>
    </row>
    <row r="1350" spans="2:21">
      <c r="B1350"/>
      <c r="C1350"/>
      <c r="D1350"/>
      <c r="E1350"/>
      <c r="F1350"/>
      <c r="H1350"/>
      <c r="I1350"/>
      <c r="J1350" s="5"/>
      <c r="K1350"/>
      <c r="L1350"/>
      <c r="M1350"/>
      <c r="O1350"/>
      <c r="Q1350"/>
      <c r="S1350"/>
      <c r="T1350"/>
      <c r="U1350"/>
    </row>
    <row r="1351" spans="2:21">
      <c r="B1351"/>
      <c r="C1351"/>
      <c r="D1351"/>
      <c r="E1351"/>
      <c r="F1351"/>
      <c r="H1351"/>
      <c r="I1351"/>
      <c r="J1351" s="5"/>
      <c r="K1351"/>
      <c r="L1351"/>
      <c r="M1351"/>
      <c r="O1351"/>
      <c r="Q1351"/>
      <c r="S1351"/>
      <c r="T1351"/>
      <c r="U1351"/>
    </row>
    <row r="1352" spans="2:21">
      <c r="B1352"/>
      <c r="C1352"/>
      <c r="D1352"/>
      <c r="E1352"/>
      <c r="F1352"/>
      <c r="H1352"/>
      <c r="I1352"/>
      <c r="J1352" s="5"/>
      <c r="K1352"/>
      <c r="L1352"/>
      <c r="M1352"/>
      <c r="O1352"/>
      <c r="Q1352"/>
      <c r="S1352"/>
      <c r="T1352"/>
      <c r="U1352"/>
    </row>
    <row r="1353" spans="2:21">
      <c r="B1353"/>
      <c r="C1353"/>
      <c r="D1353"/>
      <c r="E1353"/>
      <c r="F1353"/>
      <c r="H1353"/>
      <c r="I1353"/>
      <c r="J1353" s="5"/>
      <c r="K1353"/>
      <c r="L1353"/>
      <c r="M1353"/>
      <c r="O1353"/>
      <c r="Q1353"/>
      <c r="S1353"/>
      <c r="T1353"/>
      <c r="U1353"/>
    </row>
    <row r="1354" spans="2:21">
      <c r="B1354"/>
      <c r="C1354"/>
      <c r="D1354"/>
      <c r="E1354"/>
      <c r="F1354"/>
      <c r="H1354"/>
      <c r="I1354"/>
      <c r="J1354" s="5"/>
      <c r="K1354"/>
      <c r="L1354"/>
      <c r="M1354"/>
      <c r="O1354"/>
      <c r="Q1354"/>
      <c r="S1354"/>
      <c r="T1354"/>
      <c r="U1354"/>
    </row>
    <row r="1355" spans="2:21">
      <c r="B1355"/>
      <c r="C1355"/>
      <c r="D1355"/>
      <c r="E1355"/>
      <c r="F1355"/>
      <c r="H1355"/>
      <c r="I1355"/>
      <c r="J1355" s="5"/>
      <c r="K1355"/>
      <c r="L1355"/>
      <c r="M1355"/>
      <c r="O1355"/>
      <c r="Q1355"/>
      <c r="S1355"/>
      <c r="T1355"/>
      <c r="U1355"/>
    </row>
    <row r="1356" spans="2:21">
      <c r="B1356"/>
      <c r="C1356"/>
      <c r="D1356"/>
      <c r="E1356"/>
      <c r="F1356"/>
      <c r="H1356"/>
      <c r="I1356"/>
      <c r="J1356" s="5"/>
      <c r="K1356"/>
      <c r="L1356"/>
      <c r="M1356"/>
      <c r="O1356"/>
      <c r="Q1356"/>
      <c r="S1356"/>
      <c r="T1356"/>
      <c r="U1356"/>
    </row>
    <row r="1357" spans="2:21">
      <c r="B1357"/>
      <c r="C1357"/>
      <c r="D1357"/>
      <c r="E1357"/>
      <c r="F1357"/>
      <c r="H1357"/>
      <c r="I1357"/>
      <c r="J1357" s="5"/>
      <c r="K1357"/>
      <c r="L1357"/>
      <c r="M1357"/>
      <c r="O1357"/>
      <c r="Q1357"/>
      <c r="S1357"/>
      <c r="T1357"/>
      <c r="U1357"/>
    </row>
    <row r="1358" spans="2:21">
      <c r="B1358"/>
      <c r="C1358"/>
      <c r="D1358"/>
      <c r="E1358"/>
      <c r="F1358"/>
      <c r="H1358"/>
      <c r="I1358"/>
      <c r="J1358" s="5"/>
      <c r="K1358"/>
      <c r="L1358"/>
      <c r="M1358"/>
      <c r="O1358"/>
      <c r="Q1358"/>
      <c r="S1358"/>
      <c r="T1358"/>
      <c r="U1358"/>
    </row>
    <row r="1359" spans="2:21">
      <c r="B1359"/>
      <c r="C1359"/>
      <c r="D1359"/>
      <c r="E1359"/>
      <c r="F1359"/>
      <c r="H1359"/>
      <c r="I1359"/>
      <c r="J1359" s="5"/>
      <c r="K1359"/>
      <c r="L1359"/>
      <c r="M1359"/>
      <c r="O1359"/>
      <c r="Q1359"/>
      <c r="S1359"/>
      <c r="T1359"/>
      <c r="U1359"/>
    </row>
    <row r="1360" spans="2:21">
      <c r="B1360"/>
      <c r="C1360"/>
      <c r="D1360"/>
      <c r="E1360"/>
      <c r="F1360"/>
      <c r="H1360"/>
      <c r="I1360"/>
      <c r="J1360" s="5"/>
      <c r="K1360"/>
      <c r="L1360"/>
      <c r="M1360"/>
      <c r="O1360"/>
      <c r="Q1360"/>
      <c r="S1360"/>
      <c r="T1360"/>
      <c r="U1360"/>
    </row>
    <row r="1361" spans="2:21">
      <c r="B1361"/>
      <c r="C1361"/>
      <c r="D1361"/>
      <c r="E1361"/>
      <c r="F1361"/>
      <c r="H1361"/>
      <c r="I1361"/>
      <c r="J1361" s="5"/>
      <c r="K1361"/>
      <c r="L1361"/>
      <c r="M1361"/>
      <c r="O1361"/>
      <c r="Q1361"/>
      <c r="S1361"/>
      <c r="T1361"/>
      <c r="U1361"/>
    </row>
    <row r="1362" spans="2:21">
      <c r="B1362"/>
      <c r="C1362"/>
      <c r="D1362"/>
      <c r="E1362"/>
      <c r="F1362"/>
      <c r="H1362"/>
      <c r="I1362"/>
      <c r="J1362" s="5"/>
      <c r="K1362"/>
      <c r="L1362"/>
      <c r="M1362"/>
      <c r="O1362"/>
      <c r="Q1362"/>
      <c r="S1362"/>
      <c r="T1362"/>
      <c r="U1362"/>
    </row>
    <row r="1363" spans="2:21">
      <c r="B1363"/>
      <c r="C1363"/>
      <c r="D1363"/>
      <c r="E1363"/>
      <c r="F1363"/>
      <c r="H1363"/>
      <c r="I1363"/>
      <c r="J1363" s="5"/>
      <c r="K1363"/>
      <c r="L1363"/>
      <c r="M1363"/>
      <c r="O1363"/>
      <c r="Q1363"/>
      <c r="S1363"/>
      <c r="T1363"/>
      <c r="U1363"/>
    </row>
    <row r="1364" spans="2:21">
      <c r="B1364"/>
      <c r="C1364"/>
      <c r="D1364"/>
      <c r="E1364"/>
      <c r="F1364"/>
      <c r="H1364"/>
      <c r="I1364"/>
      <c r="J1364" s="5"/>
      <c r="K1364"/>
      <c r="L1364"/>
      <c r="M1364"/>
      <c r="O1364"/>
      <c r="Q1364"/>
      <c r="S1364"/>
      <c r="T1364"/>
      <c r="U1364"/>
    </row>
    <row r="1365" spans="2:21">
      <c r="B1365"/>
      <c r="C1365"/>
      <c r="D1365"/>
      <c r="E1365"/>
      <c r="F1365"/>
      <c r="H1365"/>
      <c r="I1365"/>
      <c r="J1365" s="5"/>
      <c r="K1365"/>
      <c r="L1365"/>
      <c r="M1365"/>
      <c r="O1365"/>
      <c r="Q1365"/>
      <c r="S1365"/>
      <c r="T1365"/>
      <c r="U1365"/>
    </row>
    <row r="1366" spans="2:21">
      <c r="B1366"/>
      <c r="C1366"/>
      <c r="D1366"/>
      <c r="E1366"/>
      <c r="F1366"/>
      <c r="H1366"/>
      <c r="I1366"/>
      <c r="J1366" s="5"/>
      <c r="K1366"/>
      <c r="L1366"/>
      <c r="M1366"/>
      <c r="O1366"/>
      <c r="Q1366"/>
      <c r="S1366"/>
      <c r="T1366"/>
      <c r="U1366"/>
    </row>
    <row r="1367" spans="2:21">
      <c r="B1367"/>
      <c r="C1367"/>
      <c r="D1367"/>
      <c r="E1367"/>
      <c r="F1367"/>
      <c r="H1367"/>
      <c r="I1367"/>
      <c r="J1367" s="5"/>
      <c r="K1367"/>
      <c r="L1367"/>
      <c r="M1367"/>
      <c r="O1367"/>
      <c r="Q1367"/>
      <c r="S1367"/>
      <c r="T1367"/>
      <c r="U1367"/>
    </row>
    <row r="1368" spans="2:21">
      <c r="B1368"/>
      <c r="C1368"/>
      <c r="D1368"/>
      <c r="E1368"/>
      <c r="F1368"/>
      <c r="H1368"/>
      <c r="I1368"/>
      <c r="J1368" s="5"/>
      <c r="K1368"/>
      <c r="L1368"/>
      <c r="M1368"/>
      <c r="O1368"/>
      <c r="Q1368"/>
      <c r="S1368"/>
      <c r="T1368"/>
      <c r="U1368"/>
    </row>
    <row r="1369" spans="2:21">
      <c r="B1369"/>
      <c r="C1369"/>
      <c r="D1369"/>
      <c r="E1369"/>
      <c r="F1369"/>
      <c r="H1369"/>
      <c r="I1369"/>
      <c r="J1369" s="5"/>
      <c r="K1369"/>
      <c r="L1369"/>
      <c r="M1369"/>
      <c r="O1369"/>
      <c r="Q1369"/>
      <c r="S1369"/>
      <c r="T1369"/>
      <c r="U1369"/>
    </row>
    <row r="1370" spans="2:21">
      <c r="B1370"/>
      <c r="C1370"/>
      <c r="D1370"/>
      <c r="E1370"/>
      <c r="F1370"/>
      <c r="H1370"/>
      <c r="I1370"/>
      <c r="J1370" s="5"/>
      <c r="K1370"/>
      <c r="L1370"/>
      <c r="M1370"/>
      <c r="O1370"/>
      <c r="Q1370"/>
      <c r="S1370"/>
      <c r="T1370"/>
      <c r="U1370"/>
    </row>
    <row r="1371" spans="2:21">
      <c r="B1371"/>
      <c r="C1371"/>
      <c r="D1371"/>
      <c r="E1371"/>
      <c r="F1371"/>
      <c r="H1371"/>
      <c r="I1371"/>
      <c r="J1371" s="5"/>
      <c r="K1371"/>
      <c r="L1371"/>
      <c r="M1371"/>
      <c r="O1371"/>
      <c r="Q1371"/>
      <c r="S1371"/>
      <c r="T1371"/>
      <c r="U1371"/>
    </row>
    <row r="1372" spans="2:21">
      <c r="B1372"/>
      <c r="C1372"/>
      <c r="D1372"/>
      <c r="E1372"/>
      <c r="F1372"/>
      <c r="H1372"/>
      <c r="I1372"/>
      <c r="J1372" s="5"/>
      <c r="K1372"/>
      <c r="L1372"/>
      <c r="M1372"/>
      <c r="O1372"/>
      <c r="Q1372"/>
      <c r="S1372"/>
      <c r="T1372"/>
      <c r="U1372"/>
    </row>
    <row r="1373" spans="2:21">
      <c r="B1373"/>
      <c r="C1373"/>
      <c r="D1373"/>
      <c r="E1373"/>
      <c r="F1373"/>
      <c r="H1373"/>
      <c r="I1373"/>
      <c r="J1373" s="5"/>
      <c r="K1373"/>
      <c r="L1373"/>
      <c r="M1373"/>
      <c r="O1373"/>
      <c r="Q1373"/>
      <c r="S1373"/>
      <c r="T1373"/>
      <c r="U1373"/>
    </row>
    <row r="1374" spans="2:21">
      <c r="B1374"/>
      <c r="C1374"/>
      <c r="D1374"/>
      <c r="E1374"/>
      <c r="F1374"/>
      <c r="H1374"/>
      <c r="I1374"/>
      <c r="J1374" s="5"/>
      <c r="K1374"/>
      <c r="L1374"/>
      <c r="M1374"/>
      <c r="O1374"/>
      <c r="Q1374"/>
      <c r="S1374"/>
      <c r="T1374"/>
      <c r="U1374"/>
    </row>
    <row r="1375" spans="2:21">
      <c r="B1375"/>
      <c r="C1375"/>
      <c r="D1375"/>
      <c r="E1375"/>
      <c r="F1375"/>
      <c r="H1375"/>
      <c r="I1375"/>
      <c r="J1375" s="5"/>
      <c r="K1375"/>
      <c r="L1375"/>
      <c r="M1375"/>
      <c r="O1375"/>
      <c r="Q1375"/>
      <c r="S1375"/>
      <c r="T1375"/>
      <c r="U1375"/>
    </row>
    <row r="1376" spans="2:21">
      <c r="B1376"/>
      <c r="C1376"/>
      <c r="D1376"/>
      <c r="E1376"/>
      <c r="F1376"/>
      <c r="H1376"/>
      <c r="I1376"/>
      <c r="J1376" s="5"/>
      <c r="K1376"/>
      <c r="L1376"/>
      <c r="M1376"/>
      <c r="O1376"/>
      <c r="Q1376"/>
      <c r="S1376"/>
      <c r="T1376"/>
      <c r="U1376"/>
    </row>
    <row r="1377" spans="2:21">
      <c r="B1377"/>
      <c r="C1377"/>
      <c r="D1377"/>
      <c r="E1377"/>
      <c r="F1377"/>
      <c r="H1377"/>
      <c r="I1377"/>
      <c r="J1377" s="5"/>
      <c r="K1377"/>
      <c r="L1377"/>
      <c r="M1377"/>
      <c r="O1377"/>
      <c r="Q1377"/>
      <c r="S1377"/>
      <c r="T1377"/>
      <c r="U1377"/>
    </row>
    <row r="1378" spans="2:21">
      <c r="B1378"/>
      <c r="C1378"/>
      <c r="D1378"/>
      <c r="E1378"/>
      <c r="F1378"/>
      <c r="H1378"/>
      <c r="I1378"/>
      <c r="J1378" s="5"/>
      <c r="K1378"/>
      <c r="L1378"/>
      <c r="M1378"/>
      <c r="O1378"/>
      <c r="Q1378"/>
      <c r="S1378"/>
      <c r="T1378"/>
      <c r="U1378"/>
    </row>
    <row r="1379" spans="2:21">
      <c r="B1379"/>
      <c r="C1379"/>
      <c r="D1379"/>
      <c r="E1379"/>
      <c r="F1379"/>
      <c r="H1379"/>
      <c r="I1379"/>
      <c r="J1379" s="5"/>
      <c r="K1379"/>
      <c r="L1379"/>
      <c r="M1379"/>
      <c r="O1379"/>
      <c r="Q1379"/>
      <c r="S1379"/>
      <c r="T1379"/>
      <c r="U1379"/>
    </row>
    <row r="1380" spans="2:21">
      <c r="B1380"/>
      <c r="C1380"/>
      <c r="D1380"/>
      <c r="E1380"/>
      <c r="F1380"/>
      <c r="H1380"/>
      <c r="I1380"/>
      <c r="J1380" s="5"/>
      <c r="K1380"/>
      <c r="L1380"/>
      <c r="M1380"/>
      <c r="O1380"/>
      <c r="Q1380"/>
      <c r="S1380"/>
      <c r="T1380"/>
      <c r="U1380"/>
    </row>
    <row r="1381" spans="2:21">
      <c r="B1381"/>
      <c r="C1381"/>
      <c r="D1381"/>
      <c r="E1381"/>
      <c r="F1381"/>
      <c r="H1381"/>
      <c r="I1381"/>
      <c r="J1381" s="5"/>
      <c r="K1381"/>
      <c r="L1381"/>
      <c r="M1381"/>
      <c r="O1381"/>
      <c r="Q1381"/>
      <c r="S1381"/>
      <c r="T1381"/>
      <c r="U1381"/>
    </row>
    <row r="1382" spans="2:21">
      <c r="B1382"/>
      <c r="C1382"/>
      <c r="D1382"/>
      <c r="E1382"/>
      <c r="F1382"/>
      <c r="H1382"/>
      <c r="I1382"/>
      <c r="J1382" s="5"/>
      <c r="K1382"/>
      <c r="L1382"/>
      <c r="M1382"/>
      <c r="O1382"/>
      <c r="Q1382"/>
      <c r="S1382"/>
      <c r="T1382"/>
      <c r="U1382"/>
    </row>
    <row r="1383" spans="2:21">
      <c r="B1383"/>
      <c r="C1383"/>
      <c r="D1383"/>
      <c r="E1383"/>
      <c r="F1383"/>
      <c r="H1383"/>
      <c r="I1383"/>
      <c r="J1383" s="5"/>
      <c r="K1383"/>
      <c r="L1383"/>
      <c r="M1383"/>
      <c r="O1383"/>
      <c r="Q1383"/>
      <c r="S1383"/>
      <c r="T1383"/>
      <c r="U1383"/>
    </row>
    <row r="1384" spans="2:21">
      <c r="B1384"/>
      <c r="C1384"/>
      <c r="D1384"/>
      <c r="E1384"/>
      <c r="F1384"/>
      <c r="H1384"/>
      <c r="I1384"/>
      <c r="J1384" s="5"/>
      <c r="K1384"/>
      <c r="L1384"/>
      <c r="M1384"/>
      <c r="O1384"/>
      <c r="Q1384"/>
      <c r="S1384"/>
      <c r="T1384"/>
      <c r="U1384"/>
    </row>
    <row r="1385" spans="2:21">
      <c r="B1385"/>
      <c r="C1385"/>
      <c r="D1385"/>
      <c r="E1385"/>
      <c r="F1385"/>
      <c r="H1385"/>
      <c r="I1385"/>
      <c r="J1385" s="5"/>
      <c r="K1385"/>
      <c r="L1385"/>
      <c r="M1385"/>
      <c r="O1385"/>
      <c r="Q1385"/>
      <c r="S1385"/>
      <c r="T1385"/>
      <c r="U1385"/>
    </row>
    <row r="1386" spans="2:21">
      <c r="B1386"/>
      <c r="C1386"/>
      <c r="D1386"/>
      <c r="E1386"/>
      <c r="F1386"/>
      <c r="H1386"/>
      <c r="I1386"/>
      <c r="J1386" s="5"/>
      <c r="K1386"/>
      <c r="L1386"/>
      <c r="M1386"/>
      <c r="O1386"/>
      <c r="Q1386"/>
      <c r="S1386"/>
      <c r="T1386"/>
      <c r="U1386"/>
    </row>
    <row r="1387" spans="2:21">
      <c r="B1387"/>
      <c r="C1387"/>
      <c r="D1387"/>
      <c r="E1387"/>
      <c r="F1387"/>
      <c r="H1387"/>
      <c r="I1387"/>
      <c r="J1387" s="5"/>
      <c r="K1387"/>
      <c r="L1387"/>
      <c r="M1387"/>
      <c r="O1387"/>
      <c r="Q1387"/>
      <c r="S1387"/>
      <c r="T1387"/>
      <c r="U1387"/>
    </row>
    <row r="1388" spans="2:21">
      <c r="B1388"/>
      <c r="C1388"/>
      <c r="D1388"/>
      <c r="E1388"/>
      <c r="F1388"/>
      <c r="H1388"/>
      <c r="I1388"/>
      <c r="J1388" s="5"/>
      <c r="K1388"/>
      <c r="L1388"/>
      <c r="M1388"/>
      <c r="O1388"/>
      <c r="Q1388"/>
      <c r="S1388"/>
      <c r="T1388"/>
      <c r="U1388"/>
    </row>
    <row r="1389" spans="2:21">
      <c r="B1389"/>
      <c r="C1389"/>
      <c r="D1389"/>
      <c r="E1389"/>
      <c r="F1389"/>
      <c r="H1389"/>
      <c r="I1389"/>
      <c r="J1389" s="5"/>
      <c r="K1389"/>
      <c r="L1389"/>
      <c r="M1389"/>
      <c r="O1389"/>
      <c r="Q1389"/>
      <c r="S1389"/>
      <c r="T1389"/>
      <c r="U1389"/>
    </row>
    <row r="1390" spans="2:21">
      <c r="B1390"/>
      <c r="C1390"/>
      <c r="D1390"/>
      <c r="E1390"/>
      <c r="F1390"/>
      <c r="H1390"/>
      <c r="I1390"/>
      <c r="J1390" s="5"/>
      <c r="K1390"/>
      <c r="L1390"/>
      <c r="M1390"/>
      <c r="O1390"/>
      <c r="Q1390"/>
      <c r="S1390"/>
      <c r="T1390"/>
      <c r="U1390"/>
    </row>
    <row r="1391" spans="2:21">
      <c r="B1391"/>
      <c r="C1391"/>
      <c r="D1391"/>
      <c r="E1391"/>
      <c r="F1391"/>
      <c r="H1391"/>
      <c r="I1391"/>
      <c r="J1391" s="5"/>
      <c r="K1391"/>
      <c r="L1391"/>
      <c r="M1391"/>
      <c r="O1391"/>
      <c r="Q1391"/>
      <c r="S1391"/>
      <c r="T1391"/>
      <c r="U1391"/>
    </row>
    <row r="1392" spans="2:21">
      <c r="B1392"/>
      <c r="C1392"/>
      <c r="D1392"/>
      <c r="E1392"/>
      <c r="F1392"/>
      <c r="H1392"/>
      <c r="I1392"/>
      <c r="J1392" s="5"/>
      <c r="K1392"/>
      <c r="L1392"/>
      <c r="M1392"/>
      <c r="O1392"/>
      <c r="Q1392"/>
      <c r="S1392"/>
      <c r="T1392"/>
      <c r="U1392"/>
    </row>
    <row r="1393" spans="2:21">
      <c r="B1393"/>
      <c r="C1393"/>
      <c r="D1393"/>
      <c r="E1393"/>
      <c r="F1393"/>
      <c r="H1393"/>
      <c r="I1393"/>
      <c r="J1393" s="5"/>
      <c r="K1393"/>
      <c r="L1393"/>
      <c r="M1393"/>
      <c r="O1393"/>
      <c r="Q1393"/>
      <c r="S1393"/>
      <c r="T1393"/>
      <c r="U1393"/>
    </row>
    <row r="1394" spans="2:21">
      <c r="B1394"/>
      <c r="C1394"/>
      <c r="D1394"/>
      <c r="E1394"/>
      <c r="F1394"/>
      <c r="H1394"/>
      <c r="I1394"/>
      <c r="J1394" s="5"/>
      <c r="K1394"/>
      <c r="L1394"/>
      <c r="M1394"/>
      <c r="O1394"/>
      <c r="Q1394"/>
      <c r="S1394"/>
      <c r="T1394"/>
      <c r="U1394"/>
    </row>
    <row r="1395" spans="2:21">
      <c r="B1395"/>
      <c r="C1395"/>
      <c r="D1395"/>
      <c r="E1395"/>
      <c r="F1395"/>
      <c r="H1395"/>
      <c r="I1395"/>
      <c r="J1395" s="5"/>
      <c r="K1395"/>
      <c r="L1395"/>
      <c r="M1395"/>
      <c r="O1395"/>
      <c r="Q1395"/>
      <c r="S1395"/>
      <c r="T1395"/>
      <c r="U1395"/>
    </row>
    <row r="1396" spans="2:21">
      <c r="B1396"/>
      <c r="C1396"/>
      <c r="D1396"/>
      <c r="E1396"/>
      <c r="F1396"/>
      <c r="H1396"/>
      <c r="I1396"/>
      <c r="J1396" s="5"/>
      <c r="K1396"/>
      <c r="L1396"/>
      <c r="M1396"/>
      <c r="O1396"/>
      <c r="Q1396"/>
      <c r="S1396"/>
      <c r="T1396"/>
      <c r="U1396"/>
    </row>
    <row r="1397" spans="2:21">
      <c r="B1397"/>
      <c r="C1397"/>
      <c r="D1397"/>
      <c r="E1397"/>
      <c r="F1397"/>
      <c r="H1397"/>
      <c r="I1397"/>
      <c r="J1397" s="5"/>
      <c r="K1397"/>
      <c r="L1397"/>
      <c r="M1397"/>
      <c r="O1397"/>
      <c r="Q1397"/>
      <c r="S1397"/>
      <c r="T1397"/>
      <c r="U1397"/>
    </row>
    <row r="1398" spans="2:21">
      <c r="B1398"/>
      <c r="C1398"/>
      <c r="D1398"/>
      <c r="E1398"/>
      <c r="F1398"/>
      <c r="H1398"/>
      <c r="I1398"/>
      <c r="J1398" s="5"/>
      <c r="K1398"/>
      <c r="L1398"/>
      <c r="M1398"/>
      <c r="O1398"/>
      <c r="Q1398"/>
      <c r="S1398"/>
      <c r="T1398"/>
      <c r="U1398"/>
    </row>
    <row r="1399" spans="2:21">
      <c r="B1399"/>
      <c r="C1399"/>
      <c r="D1399"/>
      <c r="E1399"/>
      <c r="F1399"/>
      <c r="H1399"/>
      <c r="I1399"/>
      <c r="J1399" s="5"/>
      <c r="K1399"/>
      <c r="L1399"/>
      <c r="M1399"/>
      <c r="O1399"/>
      <c r="Q1399"/>
      <c r="S1399"/>
      <c r="T1399"/>
      <c r="U1399"/>
    </row>
    <row r="1400" spans="2:21">
      <c r="B1400"/>
      <c r="C1400"/>
      <c r="D1400"/>
      <c r="E1400"/>
      <c r="F1400"/>
      <c r="H1400"/>
      <c r="I1400"/>
      <c r="J1400" s="5"/>
      <c r="K1400"/>
      <c r="L1400"/>
      <c r="M1400"/>
      <c r="O1400"/>
      <c r="Q1400"/>
      <c r="S1400"/>
      <c r="T1400"/>
      <c r="U1400"/>
    </row>
    <row r="1401" spans="2:21">
      <c r="B1401"/>
      <c r="C1401"/>
      <c r="D1401"/>
      <c r="E1401"/>
      <c r="F1401"/>
      <c r="H1401"/>
      <c r="I1401"/>
      <c r="J1401" s="5"/>
      <c r="K1401"/>
      <c r="L1401"/>
      <c r="M1401"/>
      <c r="O1401"/>
      <c r="Q1401"/>
      <c r="S1401"/>
      <c r="T1401"/>
      <c r="U1401"/>
    </row>
    <row r="1402" spans="2:21">
      <c r="B1402"/>
      <c r="C1402"/>
      <c r="D1402"/>
      <c r="E1402"/>
      <c r="F1402"/>
      <c r="H1402"/>
      <c r="I1402"/>
      <c r="J1402" s="5"/>
      <c r="K1402"/>
      <c r="L1402"/>
      <c r="M1402"/>
      <c r="O1402"/>
      <c r="Q1402"/>
      <c r="S1402"/>
      <c r="T1402"/>
      <c r="U1402"/>
    </row>
    <row r="1403" spans="2:21">
      <c r="B1403"/>
      <c r="C1403"/>
      <c r="D1403"/>
      <c r="E1403"/>
      <c r="F1403"/>
      <c r="H1403"/>
      <c r="I1403"/>
      <c r="J1403" s="5"/>
      <c r="K1403"/>
      <c r="L1403"/>
      <c r="M1403"/>
      <c r="O1403"/>
      <c r="Q1403"/>
      <c r="S1403"/>
      <c r="T1403"/>
      <c r="U1403"/>
    </row>
    <row r="1404" spans="2:21">
      <c r="B1404"/>
      <c r="C1404"/>
      <c r="D1404"/>
      <c r="E1404"/>
      <c r="F1404"/>
      <c r="H1404"/>
      <c r="I1404"/>
      <c r="J1404" s="5"/>
      <c r="K1404"/>
      <c r="L1404"/>
      <c r="M1404"/>
      <c r="O1404"/>
      <c r="Q1404"/>
      <c r="S1404"/>
      <c r="T1404"/>
      <c r="U1404"/>
    </row>
    <row r="1405" spans="2:21">
      <c r="B1405"/>
      <c r="C1405"/>
      <c r="D1405"/>
      <c r="E1405"/>
      <c r="F1405"/>
      <c r="H1405"/>
      <c r="I1405"/>
      <c r="J1405" s="5"/>
      <c r="K1405"/>
      <c r="L1405"/>
      <c r="M1405"/>
      <c r="O1405"/>
      <c r="Q1405"/>
      <c r="S1405"/>
      <c r="T1405"/>
      <c r="U1405"/>
    </row>
    <row r="1406" spans="2:21">
      <c r="B1406"/>
      <c r="C1406"/>
      <c r="D1406"/>
      <c r="E1406"/>
      <c r="F1406"/>
      <c r="H1406"/>
      <c r="I1406"/>
      <c r="J1406" s="5"/>
      <c r="K1406"/>
      <c r="L1406"/>
      <c r="M1406"/>
      <c r="O1406"/>
      <c r="Q1406"/>
      <c r="S1406"/>
      <c r="T1406"/>
      <c r="U1406"/>
    </row>
    <row r="1407" spans="2:21">
      <c r="B1407"/>
      <c r="C1407"/>
      <c r="D1407"/>
      <c r="E1407"/>
      <c r="F1407"/>
      <c r="H1407"/>
      <c r="I1407"/>
      <c r="J1407" s="5"/>
      <c r="K1407"/>
      <c r="L1407"/>
      <c r="M1407"/>
      <c r="O1407"/>
      <c r="Q1407"/>
      <c r="S1407"/>
      <c r="T1407"/>
      <c r="U1407"/>
    </row>
    <row r="1408" spans="2:21">
      <c r="B1408"/>
      <c r="C1408"/>
      <c r="D1408"/>
      <c r="E1408"/>
      <c r="F1408"/>
      <c r="H1408"/>
      <c r="I1408"/>
      <c r="J1408" s="5"/>
      <c r="K1408"/>
      <c r="L1408"/>
      <c r="M1408"/>
      <c r="O1408"/>
      <c r="Q1408"/>
      <c r="S1408"/>
      <c r="T1408"/>
      <c r="U1408"/>
    </row>
    <row r="1409" spans="2:21">
      <c r="B1409"/>
      <c r="C1409"/>
      <c r="D1409"/>
      <c r="E1409"/>
      <c r="F1409"/>
      <c r="H1409"/>
      <c r="I1409"/>
      <c r="J1409" s="5"/>
      <c r="K1409"/>
      <c r="L1409"/>
      <c r="M1409"/>
      <c r="O1409"/>
      <c r="Q1409"/>
      <c r="S1409"/>
      <c r="T1409"/>
      <c r="U1409"/>
    </row>
    <row r="1410" spans="2:21">
      <c r="B1410"/>
      <c r="C1410"/>
      <c r="D1410"/>
      <c r="E1410"/>
      <c r="F1410"/>
      <c r="H1410"/>
      <c r="I1410"/>
      <c r="J1410" s="5"/>
      <c r="K1410"/>
      <c r="L1410"/>
      <c r="M1410"/>
      <c r="O1410"/>
      <c r="Q1410"/>
      <c r="S1410"/>
      <c r="T1410"/>
      <c r="U1410"/>
    </row>
    <row r="1411" spans="2:21">
      <c r="B1411"/>
      <c r="C1411"/>
      <c r="D1411"/>
      <c r="E1411"/>
      <c r="F1411"/>
      <c r="H1411"/>
      <c r="I1411"/>
      <c r="J1411" s="5"/>
      <c r="K1411"/>
      <c r="L1411"/>
      <c r="M1411"/>
      <c r="O1411"/>
      <c r="Q1411"/>
      <c r="S1411"/>
      <c r="T1411"/>
      <c r="U1411"/>
    </row>
    <row r="1412" spans="2:21">
      <c r="B1412"/>
      <c r="C1412"/>
      <c r="D1412"/>
      <c r="E1412"/>
      <c r="F1412"/>
      <c r="H1412"/>
      <c r="I1412"/>
      <c r="J1412" s="5"/>
      <c r="K1412"/>
      <c r="L1412"/>
      <c r="M1412"/>
      <c r="O1412"/>
      <c r="Q1412"/>
      <c r="S1412"/>
      <c r="T1412"/>
      <c r="U1412"/>
    </row>
    <row r="1413" spans="2:21">
      <c r="B1413"/>
      <c r="C1413"/>
      <c r="D1413"/>
      <c r="E1413"/>
      <c r="F1413"/>
      <c r="H1413"/>
      <c r="I1413"/>
      <c r="J1413" s="5"/>
      <c r="K1413"/>
      <c r="L1413"/>
      <c r="M1413"/>
      <c r="O1413"/>
      <c r="Q1413"/>
      <c r="S1413"/>
      <c r="T1413"/>
      <c r="U1413"/>
    </row>
    <row r="1414" spans="2:21">
      <c r="B1414"/>
      <c r="C1414"/>
      <c r="D1414"/>
      <c r="E1414"/>
      <c r="F1414"/>
      <c r="H1414"/>
      <c r="I1414"/>
      <c r="J1414" s="5"/>
      <c r="K1414"/>
      <c r="L1414"/>
      <c r="M1414"/>
      <c r="O1414"/>
      <c r="Q1414"/>
      <c r="S1414"/>
      <c r="T1414"/>
      <c r="U1414"/>
    </row>
    <row r="1415" spans="2:21">
      <c r="B1415"/>
      <c r="C1415"/>
      <c r="D1415"/>
      <c r="E1415"/>
      <c r="F1415"/>
      <c r="H1415"/>
      <c r="I1415"/>
      <c r="J1415" s="5"/>
      <c r="K1415"/>
      <c r="L1415"/>
      <c r="M1415"/>
      <c r="O1415"/>
      <c r="Q1415"/>
      <c r="S1415"/>
      <c r="T1415"/>
      <c r="U1415"/>
    </row>
    <row r="1416" spans="2:21">
      <c r="B1416"/>
      <c r="C1416"/>
      <c r="D1416"/>
      <c r="E1416"/>
      <c r="F1416"/>
      <c r="H1416"/>
      <c r="I1416"/>
      <c r="J1416" s="5"/>
      <c r="K1416"/>
      <c r="L1416"/>
      <c r="M1416"/>
      <c r="O1416"/>
      <c r="Q1416"/>
      <c r="S1416"/>
      <c r="T1416"/>
      <c r="U1416"/>
    </row>
    <row r="1417" spans="2:21">
      <c r="B1417"/>
      <c r="C1417"/>
      <c r="D1417"/>
      <c r="E1417"/>
      <c r="F1417"/>
      <c r="H1417"/>
      <c r="I1417"/>
      <c r="J1417" s="5"/>
      <c r="K1417"/>
      <c r="L1417"/>
      <c r="M1417"/>
      <c r="O1417"/>
      <c r="Q1417"/>
      <c r="S1417"/>
      <c r="T1417"/>
      <c r="U1417"/>
    </row>
    <row r="1418" spans="2:21">
      <c r="B1418"/>
      <c r="C1418"/>
      <c r="D1418"/>
      <c r="E1418"/>
      <c r="F1418"/>
      <c r="H1418"/>
      <c r="I1418"/>
      <c r="J1418" s="5"/>
      <c r="K1418"/>
      <c r="L1418"/>
      <c r="M1418"/>
      <c r="O1418"/>
      <c r="Q1418"/>
      <c r="S1418"/>
      <c r="T1418"/>
      <c r="U1418"/>
    </row>
    <row r="1419" spans="2:21">
      <c r="B1419"/>
      <c r="C1419"/>
      <c r="D1419"/>
      <c r="E1419"/>
      <c r="F1419"/>
      <c r="H1419"/>
      <c r="I1419"/>
      <c r="J1419" s="5"/>
      <c r="K1419"/>
      <c r="L1419"/>
      <c r="M1419"/>
      <c r="O1419"/>
      <c r="Q1419"/>
      <c r="S1419"/>
      <c r="T1419"/>
      <c r="U1419"/>
    </row>
    <row r="1420" spans="2:21">
      <c r="B1420"/>
      <c r="C1420"/>
      <c r="D1420"/>
      <c r="E1420"/>
      <c r="F1420"/>
      <c r="H1420"/>
      <c r="I1420"/>
      <c r="J1420" s="5"/>
      <c r="K1420"/>
      <c r="L1420"/>
      <c r="M1420"/>
      <c r="O1420"/>
      <c r="Q1420"/>
      <c r="S1420"/>
      <c r="T1420"/>
      <c r="U1420"/>
    </row>
    <row r="1421" spans="2:21">
      <c r="B1421"/>
      <c r="C1421"/>
      <c r="D1421"/>
      <c r="E1421"/>
      <c r="F1421"/>
      <c r="H1421"/>
      <c r="I1421"/>
      <c r="J1421" s="5"/>
      <c r="K1421"/>
      <c r="L1421"/>
      <c r="M1421"/>
      <c r="O1421"/>
      <c r="Q1421"/>
      <c r="S1421"/>
      <c r="T1421"/>
      <c r="U1421"/>
    </row>
    <row r="1422" spans="2:21">
      <c r="B1422"/>
      <c r="C1422"/>
      <c r="D1422"/>
      <c r="E1422"/>
      <c r="F1422"/>
      <c r="H1422"/>
      <c r="I1422"/>
      <c r="J1422" s="5"/>
      <c r="K1422"/>
      <c r="L1422"/>
      <c r="M1422"/>
      <c r="O1422"/>
      <c r="Q1422"/>
      <c r="S1422"/>
      <c r="T1422"/>
      <c r="U1422"/>
    </row>
    <row r="1423" spans="2:21">
      <c r="B1423"/>
      <c r="C1423"/>
      <c r="D1423"/>
      <c r="E1423"/>
      <c r="F1423"/>
      <c r="H1423"/>
      <c r="I1423"/>
      <c r="J1423" s="5"/>
      <c r="K1423"/>
      <c r="L1423"/>
      <c r="M1423"/>
      <c r="O1423"/>
      <c r="Q1423"/>
      <c r="S1423"/>
      <c r="T1423"/>
      <c r="U1423"/>
    </row>
    <row r="1424" spans="2:21">
      <c r="B1424"/>
      <c r="C1424"/>
      <c r="D1424"/>
      <c r="E1424"/>
      <c r="F1424"/>
      <c r="H1424"/>
      <c r="I1424"/>
      <c r="J1424" s="5"/>
      <c r="K1424"/>
      <c r="L1424"/>
      <c r="M1424"/>
      <c r="O1424"/>
      <c r="Q1424"/>
      <c r="S1424"/>
      <c r="T1424"/>
      <c r="U1424"/>
    </row>
    <row r="1425" spans="2:21">
      <c r="B1425"/>
      <c r="C1425"/>
      <c r="D1425"/>
      <c r="E1425"/>
      <c r="F1425"/>
      <c r="H1425"/>
      <c r="I1425"/>
      <c r="J1425" s="5"/>
      <c r="K1425"/>
      <c r="L1425"/>
      <c r="M1425"/>
      <c r="O1425"/>
      <c r="Q1425"/>
      <c r="S1425"/>
      <c r="T1425"/>
      <c r="U1425"/>
    </row>
    <row r="1426" spans="2:21">
      <c r="B1426"/>
      <c r="C1426"/>
      <c r="D1426"/>
      <c r="E1426"/>
      <c r="F1426"/>
      <c r="H1426"/>
      <c r="I1426"/>
      <c r="J1426" s="5"/>
      <c r="K1426"/>
      <c r="L1426"/>
      <c r="M1426"/>
      <c r="O1426"/>
      <c r="Q1426"/>
      <c r="S1426"/>
      <c r="T1426"/>
      <c r="U1426"/>
    </row>
    <row r="1427" spans="2:21">
      <c r="B1427"/>
      <c r="C1427"/>
      <c r="D1427"/>
      <c r="E1427"/>
      <c r="F1427"/>
      <c r="H1427"/>
      <c r="I1427"/>
      <c r="J1427" s="5"/>
      <c r="K1427"/>
      <c r="L1427"/>
      <c r="M1427"/>
      <c r="O1427"/>
      <c r="Q1427"/>
      <c r="S1427"/>
      <c r="T1427"/>
      <c r="U1427"/>
    </row>
    <row r="1428" spans="2:21">
      <c r="B1428"/>
      <c r="C1428"/>
      <c r="D1428"/>
      <c r="E1428"/>
      <c r="F1428"/>
      <c r="H1428"/>
      <c r="I1428"/>
      <c r="J1428" s="5"/>
      <c r="K1428"/>
      <c r="L1428"/>
      <c r="M1428"/>
      <c r="O1428"/>
      <c r="Q1428"/>
      <c r="S1428"/>
      <c r="T1428"/>
      <c r="U1428"/>
    </row>
    <row r="1429" spans="2:21">
      <c r="B1429"/>
      <c r="C1429"/>
      <c r="D1429"/>
      <c r="E1429"/>
      <c r="F1429"/>
      <c r="H1429"/>
      <c r="I1429"/>
      <c r="J1429" s="5"/>
      <c r="K1429"/>
      <c r="L1429"/>
      <c r="M1429"/>
      <c r="O1429"/>
      <c r="Q1429"/>
      <c r="S1429"/>
      <c r="T1429"/>
      <c r="U1429"/>
    </row>
    <row r="1430" spans="2:21">
      <c r="B1430"/>
      <c r="C1430"/>
      <c r="D1430"/>
      <c r="E1430"/>
      <c r="F1430"/>
      <c r="H1430"/>
      <c r="I1430"/>
      <c r="J1430" s="5"/>
      <c r="K1430"/>
      <c r="L1430"/>
      <c r="M1430"/>
      <c r="O1430"/>
      <c r="Q1430"/>
      <c r="S1430"/>
      <c r="T1430"/>
      <c r="U1430"/>
    </row>
    <row r="1431" spans="2:21">
      <c r="B1431"/>
      <c r="C1431"/>
      <c r="D1431"/>
      <c r="E1431"/>
      <c r="F1431"/>
      <c r="H1431"/>
      <c r="I1431"/>
      <c r="J1431" s="5"/>
      <c r="K1431"/>
      <c r="L1431"/>
      <c r="M1431"/>
      <c r="O1431"/>
      <c r="Q1431"/>
      <c r="S1431"/>
      <c r="T1431"/>
      <c r="U1431"/>
    </row>
    <row r="1432" spans="2:21">
      <c r="B1432"/>
      <c r="C1432"/>
      <c r="D1432"/>
      <c r="E1432"/>
      <c r="F1432"/>
      <c r="H1432"/>
      <c r="I1432"/>
      <c r="J1432" s="5"/>
      <c r="K1432"/>
      <c r="L1432"/>
      <c r="M1432"/>
      <c r="O1432"/>
      <c r="Q1432"/>
      <c r="S1432"/>
      <c r="T1432"/>
      <c r="U1432"/>
    </row>
    <row r="1433" spans="2:21">
      <c r="B1433"/>
      <c r="C1433"/>
      <c r="D1433"/>
      <c r="E1433"/>
      <c r="F1433"/>
      <c r="H1433"/>
      <c r="I1433"/>
      <c r="J1433" s="5"/>
      <c r="K1433"/>
      <c r="L1433"/>
      <c r="M1433"/>
      <c r="O1433"/>
      <c r="Q1433"/>
      <c r="S1433"/>
      <c r="T1433"/>
      <c r="U1433"/>
    </row>
    <row r="1434" spans="2:21">
      <c r="B1434"/>
      <c r="C1434"/>
      <c r="D1434"/>
      <c r="E1434"/>
      <c r="F1434"/>
      <c r="H1434"/>
      <c r="I1434"/>
      <c r="J1434" s="5"/>
      <c r="K1434"/>
      <c r="L1434"/>
      <c r="M1434"/>
      <c r="O1434"/>
      <c r="Q1434"/>
      <c r="S1434"/>
      <c r="T1434"/>
      <c r="U1434"/>
    </row>
    <row r="1435" spans="2:21">
      <c r="B1435"/>
      <c r="C1435"/>
      <c r="D1435"/>
      <c r="E1435"/>
      <c r="F1435"/>
      <c r="H1435"/>
      <c r="I1435"/>
      <c r="J1435" s="5"/>
      <c r="K1435"/>
      <c r="L1435"/>
      <c r="M1435"/>
      <c r="O1435"/>
      <c r="Q1435"/>
      <c r="S1435"/>
      <c r="T1435"/>
      <c r="U1435"/>
    </row>
    <row r="1436" spans="2:21">
      <c r="B1436"/>
      <c r="C1436"/>
      <c r="D1436"/>
      <c r="E1436"/>
      <c r="F1436"/>
      <c r="H1436"/>
      <c r="I1436"/>
      <c r="J1436" s="5"/>
      <c r="K1436"/>
      <c r="L1436"/>
      <c r="M1436"/>
      <c r="O1436"/>
      <c r="Q1436"/>
      <c r="S1436"/>
      <c r="T1436"/>
      <c r="U1436"/>
    </row>
    <row r="1437" spans="2:21">
      <c r="B1437"/>
      <c r="C1437"/>
      <c r="D1437"/>
      <c r="E1437"/>
      <c r="F1437"/>
      <c r="H1437"/>
      <c r="I1437"/>
      <c r="J1437" s="5"/>
      <c r="K1437"/>
      <c r="L1437"/>
      <c r="M1437"/>
      <c r="O1437"/>
      <c r="Q1437"/>
      <c r="S1437"/>
      <c r="T1437"/>
      <c r="U1437"/>
    </row>
    <row r="1438" spans="2:21">
      <c r="B1438"/>
      <c r="C1438"/>
      <c r="D1438"/>
      <c r="E1438"/>
      <c r="F1438"/>
      <c r="H1438"/>
      <c r="I1438"/>
      <c r="J1438" s="5"/>
      <c r="K1438"/>
      <c r="L1438"/>
      <c r="M1438"/>
      <c r="O1438"/>
      <c r="Q1438"/>
      <c r="S1438"/>
      <c r="T1438"/>
      <c r="U1438"/>
    </row>
    <row r="1439" spans="2:21">
      <c r="B1439"/>
      <c r="C1439"/>
      <c r="D1439"/>
      <c r="E1439"/>
      <c r="F1439"/>
      <c r="H1439"/>
      <c r="I1439"/>
      <c r="J1439" s="5"/>
      <c r="K1439"/>
      <c r="L1439"/>
      <c r="M1439"/>
      <c r="O1439"/>
      <c r="Q1439"/>
      <c r="S1439"/>
      <c r="T1439"/>
      <c r="U1439"/>
    </row>
    <row r="1440" spans="2:21">
      <c r="B1440"/>
      <c r="C1440"/>
      <c r="D1440"/>
      <c r="E1440"/>
      <c r="F1440"/>
      <c r="H1440"/>
      <c r="I1440"/>
      <c r="J1440" s="5"/>
      <c r="K1440"/>
      <c r="L1440"/>
      <c r="M1440"/>
      <c r="O1440"/>
      <c r="Q1440"/>
      <c r="S1440"/>
      <c r="T1440"/>
      <c r="U1440"/>
    </row>
    <row r="1441" spans="2:21">
      <c r="B1441"/>
      <c r="C1441"/>
      <c r="D1441"/>
      <c r="E1441"/>
      <c r="F1441"/>
      <c r="H1441"/>
      <c r="I1441"/>
      <c r="J1441" s="5"/>
      <c r="K1441"/>
      <c r="L1441"/>
      <c r="M1441"/>
      <c r="O1441"/>
      <c r="Q1441"/>
      <c r="S1441"/>
      <c r="T1441"/>
      <c r="U1441"/>
    </row>
    <row r="1442" spans="2:21">
      <c r="B1442"/>
      <c r="C1442"/>
      <c r="D1442"/>
      <c r="E1442"/>
      <c r="F1442"/>
      <c r="H1442"/>
      <c r="I1442"/>
      <c r="J1442" s="5"/>
      <c r="K1442"/>
      <c r="L1442"/>
      <c r="M1442"/>
      <c r="O1442"/>
      <c r="Q1442"/>
      <c r="S1442"/>
      <c r="T1442"/>
      <c r="U1442"/>
    </row>
    <row r="1443" spans="2:21">
      <c r="B1443"/>
      <c r="C1443"/>
      <c r="D1443"/>
      <c r="E1443"/>
      <c r="F1443"/>
      <c r="H1443"/>
      <c r="I1443"/>
      <c r="J1443" s="5"/>
      <c r="K1443"/>
      <c r="L1443"/>
      <c r="M1443"/>
      <c r="O1443"/>
      <c r="Q1443"/>
      <c r="S1443"/>
      <c r="T1443"/>
      <c r="U1443"/>
    </row>
    <row r="1444" spans="2:21">
      <c r="B1444"/>
      <c r="C1444"/>
      <c r="D1444"/>
      <c r="E1444"/>
      <c r="F1444"/>
      <c r="H1444"/>
      <c r="I1444"/>
      <c r="J1444" s="5"/>
      <c r="K1444"/>
      <c r="L1444"/>
      <c r="M1444"/>
      <c r="O1444"/>
      <c r="Q1444"/>
      <c r="S1444"/>
      <c r="T1444"/>
      <c r="U1444"/>
    </row>
    <row r="1445" spans="2:21">
      <c r="B1445"/>
      <c r="C1445"/>
      <c r="D1445"/>
      <c r="E1445"/>
      <c r="F1445"/>
      <c r="H1445"/>
      <c r="I1445"/>
      <c r="J1445" s="5"/>
      <c r="K1445"/>
      <c r="L1445"/>
      <c r="M1445"/>
      <c r="O1445"/>
      <c r="Q1445"/>
      <c r="S1445"/>
      <c r="T1445"/>
      <c r="U1445"/>
    </row>
    <row r="1446" spans="2:21">
      <c r="B1446"/>
      <c r="C1446"/>
      <c r="D1446"/>
      <c r="E1446"/>
      <c r="F1446"/>
      <c r="H1446"/>
      <c r="I1446"/>
      <c r="J1446" s="5"/>
      <c r="K1446"/>
      <c r="L1446"/>
      <c r="M1446"/>
      <c r="O1446"/>
      <c r="Q1446"/>
      <c r="S1446"/>
      <c r="T1446"/>
      <c r="U1446"/>
    </row>
    <row r="1447" spans="2:21">
      <c r="B1447"/>
      <c r="C1447"/>
      <c r="D1447"/>
      <c r="E1447"/>
      <c r="F1447"/>
      <c r="H1447"/>
      <c r="I1447"/>
      <c r="J1447" s="5"/>
      <c r="K1447"/>
      <c r="L1447"/>
      <c r="M1447"/>
      <c r="O1447"/>
      <c r="Q1447"/>
      <c r="S1447"/>
      <c r="T1447"/>
      <c r="U1447"/>
    </row>
    <row r="1448" spans="2:21">
      <c r="B1448"/>
      <c r="C1448"/>
      <c r="D1448"/>
      <c r="E1448"/>
      <c r="F1448"/>
      <c r="H1448"/>
      <c r="I1448"/>
      <c r="J1448" s="5"/>
      <c r="K1448"/>
      <c r="L1448"/>
      <c r="M1448"/>
      <c r="O1448"/>
      <c r="Q1448"/>
      <c r="S1448"/>
      <c r="T1448"/>
      <c r="U1448"/>
    </row>
    <row r="1449" spans="2:21">
      <c r="B1449"/>
      <c r="C1449"/>
      <c r="D1449"/>
      <c r="E1449"/>
      <c r="F1449"/>
      <c r="H1449"/>
      <c r="I1449"/>
      <c r="J1449" s="5"/>
      <c r="K1449"/>
      <c r="L1449"/>
      <c r="M1449"/>
      <c r="O1449"/>
      <c r="Q1449"/>
      <c r="S1449"/>
      <c r="T1449"/>
      <c r="U1449"/>
    </row>
    <row r="1450" spans="2:21">
      <c r="B1450"/>
      <c r="C1450"/>
      <c r="D1450"/>
      <c r="E1450"/>
      <c r="F1450"/>
      <c r="H1450"/>
      <c r="I1450"/>
      <c r="J1450" s="5"/>
      <c r="K1450"/>
      <c r="L1450"/>
      <c r="M1450"/>
      <c r="O1450"/>
      <c r="Q1450"/>
      <c r="S1450"/>
      <c r="T1450"/>
      <c r="U1450"/>
    </row>
    <row r="1451" spans="2:21">
      <c r="B1451"/>
      <c r="C1451"/>
      <c r="D1451"/>
      <c r="E1451"/>
      <c r="F1451"/>
      <c r="H1451"/>
      <c r="I1451"/>
      <c r="J1451" s="5"/>
      <c r="K1451"/>
      <c r="L1451"/>
      <c r="M1451"/>
      <c r="O1451"/>
      <c r="Q1451"/>
      <c r="S1451"/>
      <c r="T1451"/>
      <c r="U1451"/>
    </row>
    <row r="1452" spans="2:21">
      <c r="B1452"/>
      <c r="C1452"/>
      <c r="D1452"/>
      <c r="E1452"/>
      <c r="F1452"/>
      <c r="H1452"/>
      <c r="I1452"/>
      <c r="J1452" s="5"/>
      <c r="K1452"/>
      <c r="L1452"/>
      <c r="M1452"/>
      <c r="O1452"/>
      <c r="Q1452"/>
      <c r="S1452"/>
      <c r="T1452"/>
      <c r="U1452"/>
    </row>
    <row r="1453" spans="2:21">
      <c r="B1453"/>
      <c r="C1453"/>
      <c r="D1453"/>
      <c r="E1453"/>
      <c r="F1453"/>
      <c r="H1453"/>
      <c r="I1453"/>
      <c r="J1453" s="5"/>
      <c r="K1453"/>
      <c r="L1453"/>
      <c r="M1453"/>
      <c r="O1453"/>
      <c r="Q1453"/>
      <c r="S1453"/>
      <c r="T1453"/>
      <c r="U1453"/>
    </row>
    <row r="1454" spans="2:21">
      <c r="B1454"/>
      <c r="C1454"/>
      <c r="D1454"/>
      <c r="E1454"/>
      <c r="F1454"/>
      <c r="H1454"/>
      <c r="I1454"/>
      <c r="J1454" s="5"/>
      <c r="K1454"/>
      <c r="L1454"/>
      <c r="M1454"/>
      <c r="O1454"/>
      <c r="Q1454"/>
      <c r="S1454"/>
      <c r="T1454"/>
      <c r="U1454"/>
    </row>
    <row r="1455" spans="2:21">
      <c r="B1455"/>
      <c r="C1455"/>
      <c r="D1455"/>
      <c r="E1455"/>
      <c r="F1455"/>
      <c r="H1455"/>
      <c r="I1455"/>
      <c r="J1455" s="5"/>
      <c r="K1455"/>
      <c r="L1455"/>
      <c r="M1455"/>
      <c r="O1455"/>
      <c r="Q1455"/>
      <c r="S1455"/>
      <c r="T1455"/>
      <c r="U1455"/>
    </row>
    <row r="1456" spans="2:21">
      <c r="B1456"/>
      <c r="C1456"/>
      <c r="D1456"/>
      <c r="E1456"/>
      <c r="F1456"/>
      <c r="H1456"/>
      <c r="I1456"/>
      <c r="J1456" s="5"/>
      <c r="K1456"/>
      <c r="L1456"/>
      <c r="M1456"/>
      <c r="O1456"/>
      <c r="Q1456"/>
      <c r="S1456"/>
      <c r="T1456"/>
      <c r="U1456"/>
    </row>
    <row r="1457" spans="2:21">
      <c r="B1457"/>
      <c r="C1457"/>
      <c r="D1457"/>
      <c r="E1457"/>
      <c r="F1457"/>
      <c r="H1457"/>
      <c r="I1457"/>
      <c r="J1457" s="5"/>
      <c r="K1457"/>
      <c r="L1457"/>
      <c r="M1457"/>
      <c r="O1457"/>
      <c r="Q1457"/>
      <c r="S1457"/>
      <c r="T1457"/>
      <c r="U1457"/>
    </row>
    <row r="1458" spans="2:21">
      <c r="B1458"/>
      <c r="C1458"/>
      <c r="D1458"/>
      <c r="E1458"/>
      <c r="F1458"/>
      <c r="H1458"/>
      <c r="I1458"/>
      <c r="J1458" s="5"/>
      <c r="K1458"/>
      <c r="L1458"/>
      <c r="M1458"/>
      <c r="O1458"/>
      <c r="Q1458"/>
      <c r="S1458"/>
      <c r="T1458"/>
      <c r="U1458"/>
    </row>
    <row r="1459" spans="2:21">
      <c r="B1459"/>
      <c r="C1459"/>
      <c r="D1459"/>
      <c r="E1459"/>
      <c r="F1459"/>
      <c r="H1459"/>
      <c r="I1459"/>
      <c r="J1459" s="5"/>
      <c r="K1459"/>
      <c r="L1459"/>
      <c r="M1459"/>
      <c r="O1459"/>
      <c r="Q1459"/>
      <c r="S1459"/>
      <c r="T1459"/>
      <c r="U1459"/>
    </row>
    <row r="1460" spans="2:21">
      <c r="B1460"/>
      <c r="C1460"/>
      <c r="D1460"/>
      <c r="E1460"/>
      <c r="F1460"/>
      <c r="H1460"/>
      <c r="I1460"/>
      <c r="J1460" s="5"/>
      <c r="K1460"/>
      <c r="L1460"/>
      <c r="M1460"/>
      <c r="O1460"/>
      <c r="Q1460"/>
      <c r="S1460"/>
      <c r="T1460"/>
      <c r="U1460"/>
    </row>
    <row r="1461" spans="2:21">
      <c r="B1461"/>
      <c r="C1461"/>
      <c r="D1461"/>
      <c r="E1461"/>
      <c r="F1461"/>
      <c r="H1461"/>
      <c r="I1461"/>
      <c r="J1461" s="5"/>
      <c r="K1461"/>
      <c r="L1461"/>
      <c r="M1461"/>
      <c r="O1461"/>
      <c r="Q1461"/>
      <c r="S1461"/>
      <c r="T1461"/>
      <c r="U1461"/>
    </row>
    <row r="1462" spans="2:21">
      <c r="B1462"/>
      <c r="C1462"/>
      <c r="D1462"/>
      <c r="E1462"/>
      <c r="F1462"/>
      <c r="H1462"/>
      <c r="I1462"/>
      <c r="J1462" s="5"/>
      <c r="K1462"/>
      <c r="L1462"/>
      <c r="M1462"/>
      <c r="O1462"/>
      <c r="Q1462"/>
      <c r="S1462"/>
      <c r="T1462"/>
      <c r="U1462"/>
    </row>
    <row r="1463" spans="2:21">
      <c r="B1463"/>
      <c r="C1463"/>
      <c r="D1463"/>
      <c r="E1463"/>
      <c r="F1463"/>
      <c r="H1463"/>
      <c r="I1463"/>
      <c r="J1463" s="5"/>
      <c r="K1463"/>
      <c r="L1463"/>
      <c r="M1463"/>
      <c r="O1463"/>
      <c r="Q1463"/>
      <c r="S1463"/>
      <c r="T1463"/>
      <c r="U1463"/>
    </row>
    <row r="1464" spans="2:21">
      <c r="B1464"/>
      <c r="C1464"/>
      <c r="D1464"/>
      <c r="E1464"/>
      <c r="F1464"/>
      <c r="H1464"/>
      <c r="I1464"/>
      <c r="J1464" s="5"/>
      <c r="K1464"/>
      <c r="L1464"/>
      <c r="M1464"/>
      <c r="O1464"/>
      <c r="Q1464"/>
      <c r="S1464"/>
      <c r="T1464"/>
      <c r="U1464"/>
    </row>
    <row r="1465" spans="2:21">
      <c r="B1465"/>
      <c r="C1465"/>
      <c r="D1465"/>
      <c r="E1465"/>
      <c r="F1465"/>
      <c r="H1465"/>
      <c r="I1465"/>
      <c r="J1465" s="5"/>
      <c r="K1465"/>
      <c r="L1465"/>
      <c r="M1465"/>
      <c r="O1465"/>
      <c r="Q1465"/>
      <c r="S1465"/>
      <c r="T1465"/>
      <c r="U1465"/>
    </row>
    <row r="1466" spans="2:21">
      <c r="B1466"/>
      <c r="C1466"/>
      <c r="D1466"/>
      <c r="E1466"/>
      <c r="F1466"/>
      <c r="H1466"/>
      <c r="I1466"/>
      <c r="J1466" s="5"/>
      <c r="K1466"/>
      <c r="L1466"/>
      <c r="M1466"/>
      <c r="O1466"/>
      <c r="Q1466"/>
      <c r="S1466"/>
      <c r="T1466"/>
      <c r="U1466"/>
    </row>
    <row r="1467" spans="2:21">
      <c r="B1467"/>
      <c r="C1467"/>
      <c r="D1467"/>
      <c r="E1467"/>
      <c r="F1467"/>
      <c r="H1467"/>
      <c r="I1467"/>
      <c r="J1467" s="5"/>
      <c r="K1467"/>
      <c r="L1467"/>
      <c r="M1467"/>
      <c r="O1467"/>
      <c r="Q1467"/>
      <c r="S1467"/>
      <c r="T1467"/>
      <c r="U1467"/>
    </row>
    <row r="1468" spans="2:21">
      <c r="B1468"/>
      <c r="C1468"/>
      <c r="D1468"/>
      <c r="E1468"/>
      <c r="F1468"/>
      <c r="H1468"/>
      <c r="I1468"/>
      <c r="J1468" s="5"/>
      <c r="K1468"/>
      <c r="L1468"/>
      <c r="M1468"/>
      <c r="O1468"/>
      <c r="Q1468"/>
      <c r="S1468"/>
      <c r="T1468"/>
      <c r="U1468"/>
    </row>
    <row r="1469" spans="2:21">
      <c r="B1469"/>
      <c r="C1469"/>
      <c r="D1469"/>
      <c r="E1469"/>
      <c r="F1469"/>
      <c r="H1469"/>
      <c r="I1469"/>
      <c r="J1469" s="5"/>
      <c r="K1469"/>
      <c r="L1469"/>
      <c r="M1469"/>
      <c r="O1469"/>
      <c r="Q1469"/>
      <c r="S1469"/>
      <c r="T1469"/>
      <c r="U1469"/>
    </row>
    <row r="1470" spans="2:21">
      <c r="B1470"/>
      <c r="C1470"/>
      <c r="D1470"/>
      <c r="E1470"/>
      <c r="F1470"/>
      <c r="H1470"/>
      <c r="I1470"/>
      <c r="J1470" s="5"/>
      <c r="K1470"/>
      <c r="L1470"/>
      <c r="M1470"/>
      <c r="O1470"/>
      <c r="Q1470"/>
      <c r="S1470"/>
      <c r="T1470"/>
      <c r="U1470"/>
    </row>
    <row r="1471" spans="2:21">
      <c r="B1471"/>
      <c r="C1471"/>
      <c r="D1471"/>
      <c r="E1471"/>
      <c r="F1471"/>
      <c r="H1471"/>
      <c r="I1471"/>
      <c r="J1471" s="5"/>
      <c r="K1471"/>
      <c r="L1471"/>
      <c r="M1471"/>
      <c r="O1471"/>
      <c r="Q1471"/>
      <c r="S1471"/>
      <c r="T1471"/>
      <c r="U1471"/>
    </row>
    <row r="1472" spans="2:21">
      <c r="B1472"/>
      <c r="C1472"/>
      <c r="D1472"/>
      <c r="E1472"/>
      <c r="F1472"/>
      <c r="H1472"/>
      <c r="I1472"/>
      <c r="J1472" s="5"/>
      <c r="K1472"/>
      <c r="L1472"/>
      <c r="M1472"/>
      <c r="O1472"/>
      <c r="Q1472"/>
      <c r="S1472"/>
      <c r="T1472"/>
      <c r="U1472"/>
    </row>
    <row r="1473" spans="2:21">
      <c r="B1473"/>
      <c r="C1473"/>
      <c r="D1473"/>
      <c r="E1473"/>
      <c r="F1473"/>
      <c r="H1473"/>
      <c r="I1473"/>
      <c r="J1473" s="5"/>
      <c r="K1473"/>
      <c r="L1473"/>
      <c r="M1473"/>
      <c r="O1473"/>
      <c r="Q1473"/>
      <c r="S1473"/>
      <c r="T1473"/>
      <c r="U1473"/>
    </row>
    <row r="1474" spans="2:21">
      <c r="B1474"/>
      <c r="C1474"/>
      <c r="D1474"/>
      <c r="E1474"/>
      <c r="F1474"/>
      <c r="H1474"/>
      <c r="I1474"/>
      <c r="J1474" s="5"/>
      <c r="K1474"/>
      <c r="L1474"/>
      <c r="M1474"/>
      <c r="O1474"/>
      <c r="Q1474"/>
      <c r="S1474"/>
      <c r="T1474"/>
      <c r="U1474"/>
    </row>
    <row r="1475" spans="2:21">
      <c r="B1475"/>
      <c r="C1475"/>
      <c r="D1475"/>
      <c r="E1475"/>
      <c r="F1475"/>
      <c r="H1475"/>
      <c r="I1475"/>
      <c r="J1475" s="5"/>
      <c r="K1475"/>
      <c r="L1475"/>
      <c r="M1475"/>
      <c r="O1475"/>
      <c r="Q1475"/>
      <c r="S1475"/>
      <c r="T1475"/>
      <c r="U1475"/>
    </row>
    <row r="1476" spans="2:21">
      <c r="B1476"/>
      <c r="C1476"/>
      <c r="D1476"/>
      <c r="E1476"/>
      <c r="F1476"/>
      <c r="H1476"/>
      <c r="I1476"/>
      <c r="J1476" s="5"/>
      <c r="K1476"/>
      <c r="L1476"/>
      <c r="M1476"/>
      <c r="O1476"/>
      <c r="Q1476"/>
      <c r="S1476"/>
      <c r="T1476"/>
      <c r="U1476"/>
    </row>
    <row r="1477" spans="2:21">
      <c r="B1477"/>
      <c r="C1477"/>
      <c r="D1477"/>
      <c r="E1477"/>
      <c r="F1477"/>
      <c r="H1477"/>
      <c r="I1477"/>
      <c r="J1477" s="5"/>
      <c r="K1477"/>
      <c r="L1477"/>
      <c r="M1477"/>
      <c r="O1477"/>
      <c r="Q1477"/>
      <c r="S1477"/>
      <c r="T1477"/>
      <c r="U1477"/>
    </row>
    <row r="1478" spans="2:21">
      <c r="B1478"/>
      <c r="C1478"/>
      <c r="D1478"/>
      <c r="E1478"/>
      <c r="F1478"/>
      <c r="H1478"/>
      <c r="I1478"/>
      <c r="J1478" s="5"/>
      <c r="K1478"/>
      <c r="L1478"/>
      <c r="M1478"/>
      <c r="O1478"/>
      <c r="Q1478"/>
      <c r="S1478"/>
      <c r="T1478"/>
      <c r="U1478"/>
    </row>
    <row r="1479" spans="2:21">
      <c r="B1479"/>
      <c r="C1479"/>
      <c r="D1479"/>
      <c r="E1479"/>
      <c r="F1479"/>
      <c r="H1479"/>
      <c r="I1479"/>
      <c r="J1479" s="5"/>
      <c r="K1479"/>
      <c r="L1479"/>
      <c r="M1479"/>
      <c r="O1479"/>
      <c r="Q1479"/>
      <c r="S1479"/>
      <c r="T1479"/>
      <c r="U1479"/>
    </row>
    <row r="1480" spans="2:21">
      <c r="B1480"/>
      <c r="C1480"/>
      <c r="D1480"/>
      <c r="E1480"/>
      <c r="F1480"/>
      <c r="H1480"/>
      <c r="I1480"/>
      <c r="J1480" s="5"/>
      <c r="K1480"/>
      <c r="L1480"/>
      <c r="M1480"/>
      <c r="O1480"/>
      <c r="Q1480"/>
      <c r="S1480"/>
      <c r="T1480"/>
      <c r="U1480"/>
    </row>
    <row r="1481" spans="2:21">
      <c r="B1481"/>
      <c r="C1481"/>
      <c r="D1481"/>
      <c r="E1481"/>
      <c r="F1481"/>
      <c r="H1481"/>
      <c r="I1481"/>
      <c r="J1481" s="5"/>
      <c r="K1481"/>
      <c r="L1481"/>
      <c r="M1481"/>
      <c r="O1481"/>
      <c r="Q1481"/>
      <c r="S1481"/>
      <c r="T1481"/>
      <c r="U1481"/>
    </row>
    <row r="1482" spans="2:21">
      <c r="B1482"/>
      <c r="C1482"/>
      <c r="D1482"/>
      <c r="E1482"/>
      <c r="F1482"/>
      <c r="H1482"/>
      <c r="I1482"/>
      <c r="J1482" s="5"/>
      <c r="K1482"/>
      <c r="L1482"/>
      <c r="M1482"/>
      <c r="O1482"/>
      <c r="Q1482"/>
      <c r="S1482"/>
      <c r="T1482"/>
      <c r="U1482"/>
    </row>
    <row r="1483" spans="2:21">
      <c r="B1483"/>
      <c r="C1483"/>
      <c r="D1483"/>
      <c r="E1483"/>
      <c r="F1483"/>
      <c r="H1483"/>
      <c r="I1483"/>
      <c r="J1483" s="5"/>
      <c r="K1483"/>
      <c r="L1483"/>
      <c r="M1483"/>
      <c r="O1483"/>
      <c r="Q1483"/>
      <c r="S1483"/>
      <c r="T1483"/>
      <c r="U1483"/>
    </row>
    <row r="1484" spans="2:21">
      <c r="B1484"/>
      <c r="C1484"/>
      <c r="D1484"/>
      <c r="E1484"/>
      <c r="F1484"/>
      <c r="H1484"/>
      <c r="I1484"/>
      <c r="J1484" s="5"/>
      <c r="K1484"/>
      <c r="L1484"/>
      <c r="M1484"/>
      <c r="O1484"/>
      <c r="Q1484"/>
      <c r="S1484"/>
      <c r="T1484"/>
      <c r="U1484"/>
    </row>
    <row r="1485" spans="2:21">
      <c r="B1485"/>
      <c r="C1485"/>
      <c r="D1485"/>
      <c r="E1485"/>
      <c r="F1485"/>
      <c r="H1485"/>
      <c r="I1485"/>
      <c r="J1485" s="5"/>
      <c r="K1485"/>
      <c r="L1485"/>
      <c r="M1485"/>
      <c r="O1485"/>
      <c r="Q1485"/>
      <c r="S1485"/>
      <c r="T1485"/>
      <c r="U1485"/>
    </row>
    <row r="1486" spans="2:21">
      <c r="B1486"/>
      <c r="C1486"/>
      <c r="D1486"/>
      <c r="E1486"/>
      <c r="F1486"/>
      <c r="H1486"/>
      <c r="I1486"/>
      <c r="J1486" s="5"/>
      <c r="K1486"/>
      <c r="L1486"/>
      <c r="M1486"/>
      <c r="O1486"/>
      <c r="Q1486"/>
      <c r="S1486"/>
      <c r="T1486"/>
      <c r="U1486"/>
    </row>
    <row r="1487" spans="2:21">
      <c r="B1487"/>
      <c r="C1487"/>
      <c r="D1487"/>
      <c r="E1487"/>
      <c r="F1487"/>
      <c r="H1487"/>
      <c r="I1487"/>
      <c r="J1487" s="5"/>
      <c r="K1487"/>
      <c r="L1487"/>
      <c r="M1487"/>
      <c r="O1487"/>
      <c r="Q1487"/>
      <c r="S1487"/>
      <c r="T1487"/>
      <c r="U1487"/>
    </row>
    <row r="1488" spans="2:21">
      <c r="B1488"/>
      <c r="C1488"/>
      <c r="D1488"/>
      <c r="E1488"/>
      <c r="F1488"/>
      <c r="H1488"/>
      <c r="I1488"/>
      <c r="J1488" s="5"/>
      <c r="K1488"/>
      <c r="L1488"/>
      <c r="M1488"/>
      <c r="O1488"/>
      <c r="Q1488"/>
      <c r="S1488"/>
      <c r="T1488"/>
      <c r="U1488"/>
    </row>
    <row r="1489" spans="2:21">
      <c r="B1489"/>
      <c r="C1489"/>
      <c r="D1489"/>
      <c r="E1489"/>
      <c r="F1489"/>
      <c r="H1489"/>
      <c r="I1489"/>
      <c r="J1489" s="5"/>
      <c r="K1489"/>
      <c r="L1489"/>
      <c r="M1489"/>
      <c r="O1489"/>
      <c r="Q1489"/>
      <c r="S1489"/>
      <c r="T1489"/>
      <c r="U1489"/>
    </row>
    <row r="1490" spans="2:21">
      <c r="B1490"/>
      <c r="C1490"/>
      <c r="D1490"/>
      <c r="E1490"/>
      <c r="F1490"/>
      <c r="H1490"/>
      <c r="I1490"/>
      <c r="J1490" s="5"/>
      <c r="K1490"/>
      <c r="L1490"/>
      <c r="M1490"/>
      <c r="O1490"/>
      <c r="Q1490"/>
      <c r="S1490"/>
      <c r="T1490"/>
      <c r="U1490"/>
    </row>
    <row r="1491" spans="2:21">
      <c r="B1491"/>
      <c r="C1491"/>
      <c r="D1491"/>
      <c r="E1491"/>
      <c r="F1491"/>
      <c r="H1491"/>
      <c r="I1491"/>
      <c r="J1491" s="5"/>
      <c r="K1491"/>
      <c r="L1491"/>
      <c r="M1491"/>
      <c r="O1491"/>
      <c r="Q1491"/>
      <c r="S1491"/>
      <c r="T1491"/>
      <c r="U1491"/>
    </row>
    <row r="1492" spans="2:21">
      <c r="B1492"/>
      <c r="C1492"/>
      <c r="D1492"/>
      <c r="E1492"/>
      <c r="F1492"/>
      <c r="H1492"/>
      <c r="I1492"/>
      <c r="J1492" s="5"/>
      <c r="K1492"/>
      <c r="L1492"/>
      <c r="M1492"/>
      <c r="O1492"/>
      <c r="Q1492"/>
      <c r="S1492"/>
      <c r="T1492"/>
      <c r="U1492"/>
    </row>
    <row r="1493" spans="2:21">
      <c r="B1493"/>
      <c r="C1493"/>
      <c r="D1493"/>
      <c r="E1493"/>
      <c r="F1493"/>
      <c r="H1493"/>
      <c r="I1493"/>
      <c r="J1493" s="5"/>
      <c r="K1493"/>
      <c r="L1493"/>
      <c r="M1493"/>
      <c r="O1493"/>
      <c r="Q1493"/>
      <c r="S1493"/>
      <c r="T1493"/>
      <c r="U1493"/>
    </row>
    <row r="1494" spans="2:21">
      <c r="B1494"/>
      <c r="C1494"/>
      <c r="D1494"/>
      <c r="E1494"/>
      <c r="F1494"/>
      <c r="H1494"/>
      <c r="I1494"/>
      <c r="J1494" s="5"/>
      <c r="K1494"/>
      <c r="L1494"/>
      <c r="M1494"/>
      <c r="O1494"/>
      <c r="Q1494"/>
      <c r="S1494"/>
      <c r="T1494"/>
      <c r="U1494"/>
    </row>
    <row r="1495" spans="2:21">
      <c r="B1495"/>
      <c r="C1495"/>
      <c r="D1495"/>
      <c r="E1495"/>
      <c r="F1495"/>
      <c r="H1495"/>
      <c r="I1495"/>
      <c r="J1495" s="5"/>
      <c r="K1495"/>
      <c r="L1495"/>
      <c r="M1495"/>
      <c r="O1495"/>
      <c r="Q1495"/>
      <c r="S1495"/>
      <c r="T1495"/>
      <c r="U1495"/>
    </row>
    <row r="1496" spans="2:21">
      <c r="B1496"/>
      <c r="C1496"/>
      <c r="D1496"/>
      <c r="E1496"/>
      <c r="F1496"/>
      <c r="H1496"/>
      <c r="I1496"/>
      <c r="J1496" s="5"/>
      <c r="K1496"/>
      <c r="L1496"/>
      <c r="M1496"/>
      <c r="O1496"/>
      <c r="Q1496"/>
      <c r="S1496"/>
      <c r="T1496"/>
      <c r="U1496"/>
    </row>
    <row r="1497" spans="2:21">
      <c r="B1497"/>
      <c r="C1497"/>
      <c r="D1497"/>
      <c r="E1497"/>
      <c r="F1497"/>
      <c r="H1497"/>
      <c r="I1497"/>
      <c r="J1497" s="5"/>
      <c r="K1497"/>
      <c r="L1497"/>
      <c r="M1497"/>
      <c r="O1497"/>
      <c r="Q1497"/>
      <c r="S1497"/>
      <c r="T1497"/>
      <c r="U1497"/>
    </row>
    <row r="1498" spans="2:21">
      <c r="B1498"/>
      <c r="C1498"/>
      <c r="D1498"/>
      <c r="E1498"/>
      <c r="F1498"/>
      <c r="H1498"/>
      <c r="I1498"/>
      <c r="J1498" s="5"/>
      <c r="K1498"/>
      <c r="L1498"/>
      <c r="M1498"/>
      <c r="O1498"/>
      <c r="Q1498"/>
      <c r="S1498"/>
      <c r="T1498"/>
      <c r="U1498"/>
    </row>
    <row r="1499" spans="2:21">
      <c r="B1499"/>
      <c r="C1499"/>
      <c r="D1499"/>
      <c r="E1499"/>
      <c r="F1499"/>
      <c r="H1499"/>
      <c r="I1499"/>
      <c r="J1499" s="5"/>
      <c r="K1499"/>
      <c r="L1499"/>
      <c r="M1499"/>
      <c r="O1499"/>
      <c r="Q1499"/>
      <c r="S1499"/>
      <c r="T1499"/>
      <c r="U1499"/>
    </row>
    <row r="1500" spans="2:21">
      <c r="B1500"/>
      <c r="C1500"/>
      <c r="D1500"/>
      <c r="E1500"/>
      <c r="F1500"/>
      <c r="H1500"/>
      <c r="I1500"/>
      <c r="J1500" s="5"/>
      <c r="K1500"/>
      <c r="L1500"/>
      <c r="M1500"/>
      <c r="O1500"/>
      <c r="Q1500"/>
      <c r="S1500"/>
      <c r="T1500"/>
      <c r="U1500"/>
    </row>
    <row r="1501" spans="2:21">
      <c r="B1501"/>
      <c r="C1501"/>
      <c r="D1501"/>
      <c r="E1501"/>
      <c r="F1501"/>
      <c r="H1501"/>
      <c r="I1501"/>
      <c r="J1501" s="5"/>
      <c r="K1501"/>
      <c r="L1501"/>
      <c r="M1501"/>
      <c r="O1501"/>
      <c r="Q1501"/>
      <c r="S1501"/>
      <c r="T1501"/>
      <c r="U1501"/>
    </row>
    <row r="1502" spans="2:21">
      <c r="B1502"/>
      <c r="C1502"/>
      <c r="D1502"/>
      <c r="E1502"/>
      <c r="F1502"/>
      <c r="H1502"/>
      <c r="I1502"/>
      <c r="J1502" s="5"/>
      <c r="K1502"/>
      <c r="L1502"/>
      <c r="M1502"/>
      <c r="O1502"/>
      <c r="Q1502"/>
      <c r="S1502"/>
      <c r="T1502"/>
      <c r="U1502"/>
    </row>
    <row r="1503" spans="2:21">
      <c r="B1503"/>
      <c r="C1503"/>
      <c r="D1503"/>
      <c r="E1503"/>
      <c r="F1503"/>
      <c r="H1503"/>
      <c r="I1503"/>
      <c r="J1503" s="5"/>
      <c r="K1503"/>
      <c r="L1503"/>
      <c r="M1503"/>
      <c r="O1503"/>
      <c r="Q1503"/>
      <c r="S1503"/>
      <c r="T1503"/>
      <c r="U1503"/>
    </row>
    <row r="1504" spans="2:21">
      <c r="B1504"/>
      <c r="C1504"/>
      <c r="D1504"/>
      <c r="E1504"/>
      <c r="F1504"/>
      <c r="H1504"/>
      <c r="I1504"/>
      <c r="J1504" s="5"/>
      <c r="K1504"/>
      <c r="L1504"/>
      <c r="M1504"/>
      <c r="O1504"/>
      <c r="Q1504"/>
      <c r="S1504"/>
      <c r="T1504"/>
      <c r="U1504"/>
    </row>
    <row r="1505" spans="2:21">
      <c r="B1505"/>
      <c r="C1505"/>
      <c r="D1505"/>
      <c r="E1505"/>
      <c r="F1505"/>
      <c r="H1505"/>
      <c r="I1505"/>
      <c r="J1505" s="5"/>
      <c r="K1505"/>
      <c r="L1505"/>
      <c r="M1505"/>
      <c r="O1505"/>
      <c r="Q1505"/>
      <c r="S1505"/>
      <c r="T1505"/>
      <c r="U1505"/>
    </row>
    <row r="1506" spans="2:21">
      <c r="B1506"/>
      <c r="C1506"/>
      <c r="D1506"/>
      <c r="E1506"/>
      <c r="F1506"/>
      <c r="H1506"/>
      <c r="I1506"/>
      <c r="J1506" s="5"/>
      <c r="K1506"/>
      <c r="L1506"/>
      <c r="M1506"/>
      <c r="O1506"/>
      <c r="Q1506"/>
      <c r="S1506"/>
      <c r="T1506"/>
      <c r="U1506"/>
    </row>
    <row r="1507" spans="2:21">
      <c r="B1507"/>
      <c r="C1507"/>
      <c r="D1507"/>
      <c r="E1507"/>
      <c r="F1507"/>
      <c r="H1507"/>
      <c r="I1507"/>
      <c r="J1507" s="5"/>
      <c r="K1507"/>
      <c r="L1507"/>
      <c r="M1507"/>
      <c r="O1507"/>
      <c r="Q1507"/>
      <c r="S1507"/>
      <c r="T1507"/>
      <c r="U1507"/>
    </row>
    <row r="1508" spans="2:21">
      <c r="B1508"/>
      <c r="C1508"/>
      <c r="D1508"/>
      <c r="E1508"/>
      <c r="F1508"/>
      <c r="H1508"/>
      <c r="I1508"/>
      <c r="J1508" s="5"/>
      <c r="K1508"/>
      <c r="L1508"/>
      <c r="M1508"/>
      <c r="O1508"/>
      <c r="Q1508"/>
      <c r="S1508"/>
      <c r="T1508"/>
      <c r="U1508"/>
    </row>
    <row r="1509" spans="2:21">
      <c r="B1509"/>
      <c r="C1509"/>
      <c r="D1509"/>
      <c r="E1509"/>
      <c r="F1509"/>
      <c r="H1509"/>
      <c r="I1509"/>
      <c r="J1509" s="5"/>
      <c r="K1509"/>
      <c r="L1509"/>
      <c r="M1509"/>
      <c r="O1509"/>
      <c r="Q1509"/>
      <c r="S1509"/>
      <c r="T1509"/>
      <c r="U1509"/>
    </row>
    <row r="1510" spans="2:21">
      <c r="B1510"/>
      <c r="C1510"/>
      <c r="D1510"/>
      <c r="E1510"/>
      <c r="F1510"/>
      <c r="H1510"/>
      <c r="I1510"/>
      <c r="J1510" s="5"/>
      <c r="K1510"/>
      <c r="L1510"/>
      <c r="M1510"/>
      <c r="O1510"/>
      <c r="Q1510"/>
      <c r="S1510"/>
      <c r="T1510"/>
      <c r="U1510"/>
    </row>
    <row r="1511" spans="2:21">
      <c r="B1511"/>
      <c r="C1511"/>
      <c r="D1511"/>
      <c r="E1511"/>
      <c r="F1511"/>
      <c r="H1511"/>
      <c r="I1511"/>
      <c r="J1511" s="5"/>
      <c r="K1511"/>
      <c r="L1511"/>
      <c r="M1511"/>
      <c r="O1511"/>
      <c r="Q1511"/>
      <c r="S1511"/>
      <c r="T1511"/>
      <c r="U1511"/>
    </row>
    <row r="1512" spans="2:21">
      <c r="B1512"/>
      <c r="C1512"/>
      <c r="D1512"/>
      <c r="E1512"/>
      <c r="F1512"/>
      <c r="H1512"/>
      <c r="I1512"/>
      <c r="J1512" s="5"/>
      <c r="K1512"/>
      <c r="L1512"/>
      <c r="M1512"/>
      <c r="O1512"/>
      <c r="Q1512"/>
      <c r="S1512"/>
      <c r="T1512"/>
      <c r="U1512"/>
    </row>
    <row r="1513" spans="2:21">
      <c r="B1513"/>
      <c r="C1513"/>
      <c r="D1513"/>
      <c r="E1513"/>
      <c r="F1513"/>
      <c r="H1513"/>
      <c r="I1513"/>
      <c r="J1513" s="5"/>
      <c r="K1513"/>
      <c r="L1513"/>
      <c r="M1513"/>
      <c r="O1513"/>
      <c r="Q1513"/>
      <c r="S1513"/>
      <c r="T1513"/>
      <c r="U1513"/>
    </row>
    <row r="1514" spans="2:21">
      <c r="B1514"/>
      <c r="C1514"/>
      <c r="D1514"/>
      <c r="E1514"/>
      <c r="F1514"/>
      <c r="H1514"/>
      <c r="I1514"/>
      <c r="J1514" s="5"/>
      <c r="K1514"/>
      <c r="L1514"/>
      <c r="M1514"/>
      <c r="O1514"/>
      <c r="Q1514"/>
      <c r="S1514"/>
      <c r="T1514"/>
      <c r="U1514"/>
    </row>
    <row r="1515" spans="2:21">
      <c r="B1515"/>
      <c r="C1515"/>
      <c r="D1515"/>
      <c r="E1515"/>
      <c r="F1515"/>
      <c r="H1515"/>
      <c r="I1515"/>
      <c r="J1515" s="5"/>
      <c r="K1515"/>
      <c r="L1515"/>
      <c r="M1515"/>
      <c r="O1515"/>
      <c r="Q1515"/>
      <c r="S1515"/>
      <c r="T1515"/>
      <c r="U1515"/>
    </row>
    <row r="1516" spans="2:21">
      <c r="B1516"/>
      <c r="C1516"/>
      <c r="D1516"/>
      <c r="E1516"/>
      <c r="F1516"/>
      <c r="H1516"/>
      <c r="I1516"/>
      <c r="J1516" s="5"/>
      <c r="K1516"/>
      <c r="L1516"/>
      <c r="M1516"/>
      <c r="O1516"/>
      <c r="Q1516"/>
      <c r="S1516"/>
      <c r="T1516"/>
      <c r="U1516"/>
    </row>
    <row r="1517" spans="2:21">
      <c r="B1517"/>
      <c r="C1517"/>
      <c r="D1517"/>
      <c r="E1517"/>
      <c r="F1517"/>
      <c r="H1517"/>
      <c r="I1517"/>
      <c r="J1517" s="5"/>
      <c r="K1517"/>
      <c r="L1517"/>
      <c r="M1517"/>
      <c r="O1517"/>
      <c r="Q1517"/>
      <c r="S1517"/>
      <c r="T1517"/>
      <c r="U1517"/>
    </row>
    <row r="1518" spans="2:21">
      <c r="B1518"/>
      <c r="C1518"/>
      <c r="D1518"/>
      <c r="E1518"/>
      <c r="F1518"/>
      <c r="H1518"/>
      <c r="I1518"/>
      <c r="J1518" s="5"/>
      <c r="K1518"/>
      <c r="L1518"/>
      <c r="M1518"/>
      <c r="O1518"/>
      <c r="Q1518"/>
      <c r="S1518"/>
      <c r="T1518"/>
      <c r="U1518"/>
    </row>
    <row r="1519" spans="2:21">
      <c r="B1519"/>
      <c r="C1519"/>
      <c r="D1519"/>
      <c r="E1519"/>
      <c r="F1519"/>
      <c r="H1519"/>
      <c r="I1519"/>
      <c r="J1519" s="5"/>
      <c r="K1519"/>
      <c r="L1519"/>
      <c r="M1519"/>
      <c r="O1519"/>
      <c r="Q1519"/>
      <c r="S1519"/>
      <c r="T1519"/>
      <c r="U1519"/>
    </row>
    <row r="1520" spans="2:21">
      <c r="B1520"/>
      <c r="C1520"/>
      <c r="D1520"/>
      <c r="E1520"/>
      <c r="F1520"/>
      <c r="H1520"/>
      <c r="I1520"/>
      <c r="J1520" s="5"/>
      <c r="K1520"/>
      <c r="L1520"/>
      <c r="M1520"/>
      <c r="O1520"/>
      <c r="Q1520"/>
      <c r="S1520"/>
      <c r="T1520"/>
      <c r="U1520"/>
    </row>
    <row r="1521" spans="2:21">
      <c r="B1521"/>
      <c r="C1521"/>
      <c r="D1521"/>
      <c r="E1521"/>
      <c r="F1521"/>
      <c r="H1521"/>
      <c r="I1521"/>
      <c r="J1521" s="5"/>
      <c r="K1521"/>
      <c r="L1521"/>
      <c r="M1521"/>
      <c r="O1521"/>
      <c r="Q1521"/>
      <c r="S1521"/>
      <c r="T1521"/>
      <c r="U1521"/>
    </row>
    <row r="1522" spans="2:21">
      <c r="B1522"/>
      <c r="C1522"/>
      <c r="D1522"/>
      <c r="E1522"/>
      <c r="F1522"/>
      <c r="H1522"/>
      <c r="I1522"/>
      <c r="J1522" s="5"/>
      <c r="K1522"/>
      <c r="L1522"/>
      <c r="M1522"/>
      <c r="O1522"/>
      <c r="Q1522"/>
      <c r="S1522"/>
      <c r="T1522"/>
      <c r="U1522"/>
    </row>
    <row r="1523" spans="2:21">
      <c r="B1523"/>
      <c r="C1523"/>
      <c r="D1523"/>
      <c r="E1523"/>
      <c r="F1523"/>
      <c r="H1523"/>
      <c r="I1523"/>
      <c r="J1523" s="5"/>
      <c r="K1523"/>
      <c r="L1523"/>
      <c r="M1523"/>
      <c r="O1523"/>
      <c r="Q1523"/>
      <c r="S1523"/>
      <c r="T1523"/>
      <c r="U1523"/>
    </row>
    <row r="1524" spans="2:21">
      <c r="B1524"/>
      <c r="C1524"/>
      <c r="D1524"/>
      <c r="E1524"/>
      <c r="F1524"/>
      <c r="H1524"/>
      <c r="I1524"/>
      <c r="J1524" s="5"/>
      <c r="K1524"/>
      <c r="L1524"/>
      <c r="M1524"/>
      <c r="O1524"/>
      <c r="Q1524"/>
      <c r="S1524"/>
      <c r="T1524"/>
      <c r="U1524"/>
    </row>
    <row r="1525" spans="2:21">
      <c r="B1525"/>
      <c r="C1525"/>
      <c r="D1525"/>
      <c r="E1525"/>
      <c r="F1525"/>
      <c r="H1525"/>
      <c r="I1525"/>
      <c r="J1525" s="5"/>
      <c r="K1525"/>
      <c r="L1525"/>
      <c r="M1525"/>
      <c r="O1525"/>
      <c r="Q1525"/>
      <c r="S1525"/>
      <c r="T1525"/>
      <c r="U1525"/>
    </row>
    <row r="1526" spans="2:21">
      <c r="B1526"/>
      <c r="C1526"/>
      <c r="D1526"/>
      <c r="E1526"/>
      <c r="F1526"/>
      <c r="H1526"/>
      <c r="I1526"/>
      <c r="J1526" s="5"/>
      <c r="K1526"/>
      <c r="L1526"/>
      <c r="M1526"/>
      <c r="O1526"/>
      <c r="Q1526"/>
      <c r="S1526"/>
      <c r="T1526"/>
      <c r="U1526"/>
    </row>
    <row r="1527" spans="2:21">
      <c r="B1527"/>
      <c r="C1527"/>
      <c r="D1527"/>
      <c r="E1527"/>
      <c r="F1527"/>
      <c r="H1527"/>
      <c r="I1527"/>
      <c r="J1527" s="5"/>
      <c r="K1527"/>
      <c r="L1527"/>
      <c r="M1527"/>
      <c r="O1527"/>
      <c r="Q1527"/>
      <c r="S1527"/>
      <c r="T1527"/>
      <c r="U1527"/>
    </row>
    <row r="1528" spans="2:21">
      <c r="B1528"/>
      <c r="C1528"/>
      <c r="D1528"/>
      <c r="E1528"/>
      <c r="F1528"/>
      <c r="H1528"/>
      <c r="I1528"/>
      <c r="J1528" s="5"/>
      <c r="K1528"/>
      <c r="L1528"/>
      <c r="M1528"/>
      <c r="O1528"/>
      <c r="Q1528"/>
      <c r="S1528"/>
      <c r="T1528"/>
      <c r="U1528"/>
    </row>
    <row r="1529" spans="2:21">
      <c r="B1529"/>
      <c r="C1529"/>
      <c r="D1529"/>
      <c r="E1529"/>
      <c r="F1529"/>
      <c r="H1529"/>
      <c r="I1529"/>
      <c r="J1529" s="5"/>
      <c r="K1529"/>
      <c r="L1529"/>
      <c r="M1529"/>
      <c r="O1529"/>
      <c r="Q1529"/>
      <c r="S1529"/>
      <c r="T1529"/>
      <c r="U1529"/>
    </row>
    <row r="1530" spans="2:21">
      <c r="B1530"/>
      <c r="C1530"/>
      <c r="D1530"/>
      <c r="E1530"/>
      <c r="F1530"/>
      <c r="H1530"/>
      <c r="I1530"/>
      <c r="J1530" s="5"/>
      <c r="K1530"/>
      <c r="L1530"/>
      <c r="M1530"/>
      <c r="O1530"/>
      <c r="Q1530"/>
      <c r="S1530"/>
      <c r="T1530"/>
      <c r="U1530"/>
    </row>
    <row r="1531" spans="2:21">
      <c r="B1531"/>
      <c r="C1531"/>
      <c r="D1531"/>
      <c r="E1531"/>
      <c r="F1531"/>
      <c r="H1531"/>
      <c r="I1531"/>
      <c r="J1531" s="5"/>
      <c r="K1531"/>
      <c r="L1531"/>
      <c r="M1531"/>
      <c r="O1531"/>
      <c r="Q1531"/>
      <c r="S1531"/>
      <c r="T1531"/>
      <c r="U1531"/>
    </row>
    <row r="1532" spans="2:21">
      <c r="B1532"/>
      <c r="C1532"/>
      <c r="D1532"/>
      <c r="E1532"/>
      <c r="F1532"/>
      <c r="H1532"/>
      <c r="I1532"/>
      <c r="J1532" s="5"/>
      <c r="K1532"/>
      <c r="L1532"/>
      <c r="M1532"/>
      <c r="O1532"/>
      <c r="Q1532"/>
      <c r="S1532"/>
      <c r="T1532"/>
      <c r="U1532"/>
    </row>
    <row r="1533" spans="2:21">
      <c r="B1533"/>
      <c r="C1533"/>
      <c r="D1533"/>
      <c r="E1533"/>
      <c r="F1533"/>
      <c r="H1533"/>
      <c r="I1533"/>
      <c r="J1533" s="5"/>
      <c r="K1533"/>
      <c r="L1533"/>
      <c r="M1533"/>
      <c r="O1533"/>
      <c r="Q1533"/>
      <c r="S1533"/>
      <c r="T1533"/>
      <c r="U1533"/>
    </row>
    <row r="1534" spans="2:21">
      <c r="B1534"/>
      <c r="C1534"/>
      <c r="D1534"/>
      <c r="E1534"/>
      <c r="F1534"/>
      <c r="H1534"/>
      <c r="I1534"/>
      <c r="J1534" s="5"/>
      <c r="K1534"/>
      <c r="L1534"/>
      <c r="M1534"/>
      <c r="O1534"/>
      <c r="Q1534"/>
      <c r="S1534"/>
      <c r="T1534"/>
      <c r="U1534"/>
    </row>
    <row r="1535" spans="2:21">
      <c r="B1535"/>
      <c r="C1535"/>
      <c r="D1535"/>
      <c r="E1535"/>
      <c r="F1535"/>
      <c r="H1535"/>
      <c r="I1535"/>
      <c r="J1535" s="5"/>
      <c r="K1535"/>
      <c r="L1535"/>
      <c r="M1535"/>
      <c r="O1535"/>
      <c r="Q1535"/>
      <c r="S1535"/>
      <c r="T1535"/>
      <c r="U1535"/>
    </row>
    <row r="1536" spans="2:21">
      <c r="B1536"/>
      <c r="C1536"/>
      <c r="D1536"/>
      <c r="E1536"/>
      <c r="F1536"/>
      <c r="H1536"/>
      <c r="I1536"/>
      <c r="J1536" s="5"/>
      <c r="K1536"/>
      <c r="L1536"/>
      <c r="M1536"/>
      <c r="O1536"/>
      <c r="Q1536"/>
      <c r="S1536"/>
      <c r="T1536"/>
      <c r="U1536"/>
    </row>
    <row r="1537" spans="2:21">
      <c r="B1537"/>
      <c r="C1537"/>
      <c r="D1537"/>
      <c r="E1537"/>
      <c r="F1537"/>
      <c r="H1537"/>
      <c r="I1537"/>
      <c r="J1537" s="5"/>
      <c r="K1537"/>
      <c r="L1537"/>
      <c r="M1537"/>
      <c r="O1537"/>
      <c r="Q1537"/>
      <c r="S1537"/>
      <c r="T1537"/>
      <c r="U1537"/>
    </row>
    <row r="1538" spans="2:21">
      <c r="B1538"/>
      <c r="C1538"/>
      <c r="D1538"/>
      <c r="E1538"/>
      <c r="F1538"/>
      <c r="H1538"/>
      <c r="I1538"/>
      <c r="J1538" s="5"/>
      <c r="K1538"/>
      <c r="L1538"/>
      <c r="M1538"/>
      <c r="O1538"/>
      <c r="Q1538"/>
      <c r="S1538"/>
      <c r="T1538"/>
      <c r="U1538"/>
    </row>
    <row r="1539" spans="2:21">
      <c r="B1539"/>
      <c r="C1539"/>
      <c r="D1539"/>
      <c r="E1539"/>
      <c r="F1539"/>
      <c r="H1539"/>
      <c r="I1539"/>
      <c r="J1539" s="5"/>
      <c r="K1539"/>
      <c r="L1539"/>
      <c r="M1539"/>
      <c r="O1539"/>
      <c r="Q1539"/>
      <c r="S1539"/>
      <c r="T1539"/>
      <c r="U1539"/>
    </row>
    <row r="1540" spans="2:21">
      <c r="B1540"/>
      <c r="C1540"/>
      <c r="D1540"/>
      <c r="E1540"/>
      <c r="F1540"/>
      <c r="H1540"/>
      <c r="I1540"/>
      <c r="J1540" s="5"/>
      <c r="K1540"/>
      <c r="L1540"/>
      <c r="M1540"/>
      <c r="O1540"/>
      <c r="Q1540"/>
      <c r="S1540"/>
      <c r="T1540"/>
      <c r="U1540"/>
    </row>
    <row r="1541" spans="2:21">
      <c r="B1541"/>
      <c r="C1541"/>
      <c r="D1541"/>
      <c r="E1541"/>
      <c r="F1541"/>
      <c r="H1541"/>
      <c r="I1541"/>
      <c r="J1541" s="5"/>
      <c r="K1541"/>
      <c r="L1541"/>
      <c r="M1541"/>
      <c r="O1541"/>
      <c r="Q1541"/>
      <c r="S1541"/>
      <c r="T1541"/>
      <c r="U1541"/>
    </row>
    <row r="1542" spans="2:21">
      <c r="B1542"/>
      <c r="C1542"/>
      <c r="D1542"/>
      <c r="E1542"/>
      <c r="F1542"/>
      <c r="H1542"/>
      <c r="I1542"/>
      <c r="J1542" s="5"/>
      <c r="K1542"/>
      <c r="L1542"/>
      <c r="M1542"/>
      <c r="O1542"/>
      <c r="Q1542"/>
      <c r="S1542"/>
      <c r="T1542"/>
      <c r="U1542"/>
    </row>
    <row r="1543" spans="2:21">
      <c r="B1543"/>
      <c r="C1543"/>
      <c r="D1543"/>
      <c r="E1543"/>
      <c r="F1543"/>
      <c r="H1543"/>
      <c r="I1543"/>
      <c r="J1543" s="5"/>
      <c r="K1543"/>
      <c r="L1543"/>
      <c r="M1543"/>
      <c r="O1543"/>
      <c r="Q1543"/>
      <c r="S1543"/>
      <c r="T1543"/>
      <c r="U1543"/>
    </row>
    <row r="1544" spans="2:21">
      <c r="B1544"/>
      <c r="C1544"/>
      <c r="D1544"/>
      <c r="E1544"/>
      <c r="F1544"/>
      <c r="H1544"/>
      <c r="I1544"/>
      <c r="J1544" s="5"/>
      <c r="K1544"/>
      <c r="L1544"/>
      <c r="M1544"/>
      <c r="O1544"/>
      <c r="Q1544"/>
      <c r="S1544"/>
      <c r="T1544"/>
      <c r="U1544"/>
    </row>
    <row r="1545" spans="2:21">
      <c r="B1545"/>
      <c r="C1545"/>
      <c r="D1545"/>
      <c r="E1545"/>
      <c r="F1545"/>
      <c r="H1545"/>
      <c r="I1545"/>
      <c r="J1545" s="5"/>
      <c r="K1545"/>
      <c r="L1545"/>
      <c r="M1545"/>
      <c r="O1545"/>
      <c r="Q1545"/>
      <c r="S1545"/>
      <c r="T1545"/>
      <c r="U1545"/>
    </row>
    <row r="1546" spans="2:21">
      <c r="B1546"/>
      <c r="C1546"/>
      <c r="D1546"/>
      <c r="E1546"/>
      <c r="F1546"/>
      <c r="H1546"/>
      <c r="I1546"/>
      <c r="J1546" s="5"/>
      <c r="K1546"/>
      <c r="L1546"/>
      <c r="M1546"/>
      <c r="O1546"/>
      <c r="Q1546"/>
      <c r="S1546"/>
      <c r="T1546"/>
      <c r="U1546"/>
    </row>
    <row r="1547" spans="2:21">
      <c r="B1547"/>
      <c r="C1547"/>
      <c r="D1547"/>
      <c r="E1547"/>
      <c r="F1547"/>
      <c r="H1547"/>
      <c r="I1547"/>
      <c r="J1547" s="5"/>
      <c r="K1547"/>
      <c r="L1547"/>
      <c r="M1547"/>
      <c r="O1547"/>
      <c r="Q1547"/>
      <c r="S1547"/>
      <c r="T1547"/>
      <c r="U1547"/>
    </row>
    <row r="1548" spans="2:21">
      <c r="B1548"/>
      <c r="C1548"/>
      <c r="D1548"/>
      <c r="E1548"/>
      <c r="F1548"/>
      <c r="H1548"/>
      <c r="I1548"/>
      <c r="J1548" s="5"/>
      <c r="K1548"/>
      <c r="L1548"/>
      <c r="M1548"/>
      <c r="O1548"/>
      <c r="Q1548"/>
      <c r="S1548"/>
      <c r="T1548"/>
      <c r="U1548"/>
    </row>
    <row r="1549" spans="2:21">
      <c r="B1549"/>
      <c r="C1549"/>
      <c r="D1549"/>
      <c r="E1549"/>
      <c r="F1549"/>
      <c r="H1549"/>
      <c r="I1549"/>
      <c r="J1549" s="5"/>
      <c r="K1549"/>
      <c r="L1549"/>
      <c r="M1549"/>
      <c r="O1549"/>
      <c r="Q1549"/>
      <c r="S1549"/>
      <c r="T1549"/>
      <c r="U1549"/>
    </row>
    <row r="1550" spans="2:21">
      <c r="B1550"/>
      <c r="C1550"/>
      <c r="D1550"/>
      <c r="E1550"/>
      <c r="F1550"/>
      <c r="H1550"/>
      <c r="I1550"/>
      <c r="J1550" s="5"/>
      <c r="K1550"/>
      <c r="L1550"/>
      <c r="M1550"/>
      <c r="O1550"/>
      <c r="Q1550"/>
      <c r="S1550"/>
      <c r="T1550"/>
      <c r="U1550"/>
    </row>
    <row r="1551" spans="2:21">
      <c r="B1551"/>
      <c r="C1551"/>
      <c r="D1551"/>
      <c r="E1551"/>
      <c r="F1551"/>
      <c r="H1551"/>
      <c r="I1551"/>
      <c r="J1551" s="5"/>
      <c r="K1551"/>
      <c r="L1551"/>
      <c r="M1551"/>
      <c r="O1551"/>
      <c r="Q1551"/>
      <c r="S1551"/>
      <c r="T1551"/>
      <c r="U1551"/>
    </row>
    <row r="1552" spans="2:21">
      <c r="B1552"/>
      <c r="C1552"/>
      <c r="D1552"/>
      <c r="E1552"/>
      <c r="F1552"/>
      <c r="H1552"/>
      <c r="I1552"/>
      <c r="J1552" s="5"/>
      <c r="K1552"/>
      <c r="L1552"/>
      <c r="M1552"/>
      <c r="O1552"/>
      <c r="Q1552"/>
      <c r="S1552"/>
      <c r="T1552"/>
      <c r="U1552"/>
    </row>
    <row r="1553" spans="2:21">
      <c r="B1553"/>
      <c r="C1553"/>
      <c r="D1553"/>
      <c r="E1553"/>
      <c r="F1553"/>
      <c r="H1553"/>
      <c r="I1553"/>
      <c r="J1553" s="5"/>
      <c r="K1553"/>
      <c r="L1553"/>
      <c r="M1553"/>
      <c r="O1553"/>
      <c r="Q1553"/>
      <c r="S1553"/>
      <c r="T1553"/>
      <c r="U1553"/>
    </row>
    <row r="1554" spans="2:21">
      <c r="B1554"/>
      <c r="C1554"/>
      <c r="D1554"/>
      <c r="E1554"/>
      <c r="F1554"/>
      <c r="H1554"/>
      <c r="I1554"/>
      <c r="J1554" s="5"/>
      <c r="K1554"/>
      <c r="L1554"/>
      <c r="M1554"/>
      <c r="O1554"/>
      <c r="Q1554"/>
      <c r="S1554"/>
      <c r="T1554"/>
      <c r="U1554"/>
    </row>
    <row r="1555" spans="2:21">
      <c r="B1555"/>
      <c r="C1555"/>
      <c r="D1555"/>
      <c r="E1555"/>
      <c r="F1555"/>
      <c r="H1555"/>
      <c r="I1555"/>
      <c r="J1555" s="5"/>
      <c r="K1555"/>
      <c r="L1555"/>
      <c r="M1555"/>
      <c r="O1555"/>
      <c r="Q1555"/>
      <c r="S1555"/>
      <c r="T1555"/>
      <c r="U1555"/>
    </row>
    <row r="1556" spans="2:21">
      <c r="B1556"/>
      <c r="C1556"/>
      <c r="D1556"/>
      <c r="E1556"/>
      <c r="F1556"/>
      <c r="H1556"/>
      <c r="I1556"/>
      <c r="J1556" s="5"/>
      <c r="K1556"/>
      <c r="L1556"/>
      <c r="M1556"/>
      <c r="O1556"/>
      <c r="Q1556"/>
      <c r="S1556"/>
      <c r="T1556"/>
      <c r="U1556"/>
    </row>
    <row r="1557" spans="2:21">
      <c r="B1557"/>
      <c r="C1557"/>
      <c r="D1557"/>
      <c r="E1557"/>
      <c r="F1557"/>
      <c r="H1557"/>
      <c r="I1557"/>
      <c r="J1557" s="5"/>
      <c r="K1557"/>
      <c r="L1557"/>
      <c r="M1557"/>
      <c r="O1557"/>
      <c r="Q1557"/>
      <c r="S1557"/>
      <c r="T1557"/>
      <c r="U1557"/>
    </row>
    <row r="1558" spans="2:21">
      <c r="B1558"/>
      <c r="C1558"/>
      <c r="D1558"/>
      <c r="E1558"/>
      <c r="F1558"/>
      <c r="H1558"/>
      <c r="I1558"/>
      <c r="J1558" s="5"/>
      <c r="K1558"/>
      <c r="L1558"/>
      <c r="M1558"/>
      <c r="O1558"/>
      <c r="Q1558"/>
      <c r="S1558"/>
      <c r="T1558"/>
      <c r="U1558"/>
    </row>
    <row r="1559" spans="2:21">
      <c r="B1559"/>
      <c r="C1559"/>
      <c r="D1559"/>
      <c r="E1559"/>
      <c r="F1559"/>
      <c r="H1559"/>
      <c r="I1559"/>
      <c r="J1559" s="5"/>
      <c r="K1559"/>
      <c r="L1559"/>
      <c r="M1559"/>
      <c r="O1559"/>
      <c r="Q1559"/>
      <c r="S1559"/>
      <c r="T1559"/>
      <c r="U1559"/>
    </row>
    <row r="1560" spans="2:21">
      <c r="B1560"/>
      <c r="C1560"/>
      <c r="D1560"/>
      <c r="E1560"/>
      <c r="F1560"/>
      <c r="H1560"/>
      <c r="I1560"/>
      <c r="J1560" s="5"/>
      <c r="K1560"/>
      <c r="L1560"/>
      <c r="M1560"/>
      <c r="O1560"/>
      <c r="Q1560"/>
      <c r="S1560"/>
      <c r="T1560"/>
      <c r="U1560"/>
    </row>
    <row r="1561" spans="2:21">
      <c r="B1561"/>
      <c r="C1561"/>
      <c r="D1561"/>
      <c r="E1561"/>
      <c r="F1561"/>
      <c r="H1561"/>
      <c r="I1561"/>
      <c r="J1561" s="5"/>
      <c r="K1561"/>
      <c r="L1561"/>
      <c r="M1561"/>
      <c r="O1561"/>
      <c r="Q1561"/>
      <c r="S1561"/>
      <c r="T1561"/>
      <c r="U1561"/>
    </row>
    <row r="1562" spans="2:21">
      <c r="B1562"/>
      <c r="C1562"/>
      <c r="D1562"/>
      <c r="E1562"/>
      <c r="F1562"/>
      <c r="H1562"/>
      <c r="I1562"/>
      <c r="J1562" s="5"/>
      <c r="K1562"/>
      <c r="L1562"/>
      <c r="M1562"/>
      <c r="O1562"/>
      <c r="Q1562"/>
      <c r="S1562"/>
      <c r="T1562"/>
      <c r="U1562"/>
    </row>
    <row r="1563" spans="2:21">
      <c r="B1563"/>
      <c r="C1563"/>
      <c r="D1563"/>
      <c r="E1563"/>
      <c r="F1563"/>
      <c r="H1563"/>
      <c r="I1563"/>
      <c r="J1563" s="5"/>
      <c r="K1563"/>
      <c r="L1563"/>
      <c r="M1563"/>
      <c r="O1563"/>
      <c r="Q1563"/>
      <c r="S1563"/>
      <c r="T1563"/>
      <c r="U1563"/>
    </row>
    <row r="1564" spans="2:21">
      <c r="B1564"/>
      <c r="C1564"/>
      <c r="D1564"/>
      <c r="E1564"/>
      <c r="F1564"/>
      <c r="H1564"/>
      <c r="I1564"/>
      <c r="J1564" s="5"/>
      <c r="K1564"/>
      <c r="L1564"/>
      <c r="M1564"/>
      <c r="O1564"/>
      <c r="Q1564"/>
      <c r="S1564"/>
      <c r="T1564"/>
      <c r="U1564"/>
    </row>
    <row r="1565" spans="2:21">
      <c r="B1565"/>
      <c r="C1565"/>
      <c r="D1565"/>
      <c r="E1565"/>
      <c r="F1565"/>
      <c r="H1565"/>
      <c r="I1565"/>
      <c r="J1565" s="5"/>
      <c r="K1565"/>
      <c r="L1565"/>
      <c r="M1565"/>
      <c r="O1565"/>
      <c r="Q1565"/>
      <c r="S1565"/>
      <c r="T1565"/>
      <c r="U1565"/>
    </row>
    <row r="1566" spans="2:21">
      <c r="B1566"/>
      <c r="C1566"/>
      <c r="D1566"/>
      <c r="E1566"/>
      <c r="F1566"/>
      <c r="H1566"/>
      <c r="I1566"/>
      <c r="J1566" s="5"/>
      <c r="K1566"/>
      <c r="L1566"/>
      <c r="M1566"/>
      <c r="O1566"/>
      <c r="Q1566"/>
      <c r="S1566"/>
      <c r="T1566"/>
      <c r="U1566"/>
    </row>
    <row r="1567" spans="2:21">
      <c r="B1567"/>
      <c r="C1567"/>
      <c r="D1567"/>
      <c r="E1567"/>
      <c r="F1567"/>
      <c r="H1567"/>
      <c r="I1567"/>
      <c r="J1567" s="5"/>
      <c r="K1567"/>
      <c r="L1567"/>
      <c r="M1567"/>
      <c r="O1567"/>
      <c r="Q1567"/>
      <c r="S1567"/>
      <c r="T1567"/>
      <c r="U1567"/>
    </row>
    <row r="1568" spans="2:21">
      <c r="B1568"/>
      <c r="C1568"/>
      <c r="D1568"/>
      <c r="E1568"/>
      <c r="F1568"/>
      <c r="H1568"/>
      <c r="I1568"/>
      <c r="J1568" s="5"/>
      <c r="K1568"/>
      <c r="L1568"/>
      <c r="M1568"/>
      <c r="O1568"/>
      <c r="Q1568"/>
      <c r="S1568"/>
      <c r="T1568"/>
      <c r="U1568"/>
    </row>
    <row r="1569" spans="2:21">
      <c r="B1569"/>
      <c r="C1569"/>
      <c r="D1569"/>
      <c r="E1569"/>
      <c r="F1569"/>
      <c r="H1569"/>
      <c r="I1569"/>
      <c r="J1569" s="5"/>
      <c r="K1569"/>
      <c r="L1569"/>
      <c r="M1569"/>
      <c r="O1569"/>
      <c r="Q1569"/>
      <c r="S1569"/>
      <c r="T1569"/>
      <c r="U1569"/>
    </row>
    <row r="1570" spans="2:21">
      <c r="B1570"/>
      <c r="C1570"/>
      <c r="D1570"/>
      <c r="E1570"/>
      <c r="F1570"/>
      <c r="H1570"/>
      <c r="I1570"/>
      <c r="J1570" s="5"/>
      <c r="K1570"/>
      <c r="L1570"/>
      <c r="M1570"/>
      <c r="O1570"/>
      <c r="Q1570"/>
      <c r="S1570"/>
      <c r="T1570"/>
      <c r="U1570"/>
    </row>
    <row r="1571" spans="2:21">
      <c r="B1571"/>
      <c r="C1571"/>
      <c r="D1571"/>
      <c r="E1571"/>
      <c r="F1571"/>
      <c r="H1571"/>
      <c r="I1571"/>
      <c r="J1571" s="5"/>
      <c r="K1571"/>
      <c r="L1571"/>
      <c r="M1571"/>
      <c r="O1571"/>
      <c r="Q1571"/>
      <c r="S1571"/>
      <c r="T1571"/>
      <c r="U1571"/>
    </row>
    <row r="1572" spans="2:21">
      <c r="B1572"/>
      <c r="C1572"/>
      <c r="D1572"/>
      <c r="E1572"/>
      <c r="F1572"/>
      <c r="H1572"/>
      <c r="I1572"/>
      <c r="J1572" s="5"/>
      <c r="K1572"/>
      <c r="L1572"/>
      <c r="M1572"/>
      <c r="O1572"/>
      <c r="Q1572"/>
      <c r="S1572"/>
      <c r="T1572"/>
      <c r="U1572"/>
    </row>
    <row r="1573" spans="2:21">
      <c r="B1573"/>
      <c r="C1573"/>
      <c r="D1573"/>
      <c r="E1573"/>
      <c r="F1573"/>
      <c r="H1573"/>
      <c r="I1573"/>
      <c r="J1573" s="5"/>
      <c r="K1573"/>
      <c r="L1573"/>
      <c r="M1573"/>
      <c r="O1573"/>
      <c r="Q1573"/>
      <c r="S1573"/>
      <c r="T1573"/>
      <c r="U1573"/>
    </row>
    <row r="1574" spans="2:21">
      <c r="B1574"/>
      <c r="C1574"/>
      <c r="D1574"/>
      <c r="E1574"/>
      <c r="F1574"/>
      <c r="H1574"/>
      <c r="I1574"/>
      <c r="J1574" s="5"/>
      <c r="K1574"/>
      <c r="L1574"/>
      <c r="M1574"/>
      <c r="O1574"/>
      <c r="Q1574"/>
      <c r="S1574"/>
      <c r="T1574"/>
      <c r="U1574"/>
    </row>
    <row r="1575" spans="2:21">
      <c r="B1575"/>
      <c r="C1575"/>
      <c r="D1575"/>
      <c r="E1575"/>
      <c r="F1575"/>
      <c r="H1575"/>
      <c r="I1575"/>
      <c r="J1575" s="5"/>
      <c r="K1575"/>
      <c r="L1575"/>
      <c r="M1575"/>
      <c r="O1575"/>
      <c r="Q1575"/>
      <c r="S1575"/>
      <c r="T1575"/>
      <c r="U1575"/>
    </row>
    <row r="1576" spans="2:21">
      <c r="B1576"/>
      <c r="C1576"/>
      <c r="D1576"/>
      <c r="E1576"/>
      <c r="F1576"/>
      <c r="H1576"/>
      <c r="I1576"/>
      <c r="J1576" s="5"/>
      <c r="K1576"/>
      <c r="L1576"/>
      <c r="M1576"/>
      <c r="O1576"/>
      <c r="Q1576"/>
      <c r="S1576"/>
      <c r="T1576"/>
      <c r="U1576"/>
    </row>
    <row r="1577" spans="2:21">
      <c r="B1577"/>
      <c r="C1577"/>
      <c r="D1577"/>
      <c r="E1577"/>
      <c r="F1577"/>
      <c r="H1577"/>
      <c r="I1577"/>
      <c r="J1577" s="5"/>
      <c r="K1577"/>
      <c r="L1577"/>
      <c r="M1577"/>
      <c r="O1577"/>
      <c r="Q1577"/>
      <c r="S1577"/>
      <c r="T1577"/>
      <c r="U1577"/>
    </row>
    <row r="1578" spans="2:21">
      <c r="B1578"/>
      <c r="C1578"/>
      <c r="D1578"/>
      <c r="E1578"/>
      <c r="F1578"/>
      <c r="H1578"/>
      <c r="I1578"/>
      <c r="J1578" s="5"/>
      <c r="K1578"/>
      <c r="L1578"/>
      <c r="M1578"/>
      <c r="O1578"/>
      <c r="Q1578"/>
      <c r="S1578"/>
      <c r="T1578"/>
      <c r="U1578"/>
    </row>
    <row r="1579" spans="2:21">
      <c r="B1579"/>
      <c r="C1579"/>
      <c r="D1579"/>
      <c r="E1579"/>
      <c r="F1579"/>
      <c r="H1579"/>
      <c r="I1579"/>
      <c r="J1579" s="5"/>
      <c r="K1579"/>
      <c r="L1579"/>
      <c r="M1579"/>
      <c r="O1579"/>
      <c r="Q1579"/>
      <c r="S1579"/>
      <c r="T1579"/>
      <c r="U1579"/>
    </row>
    <row r="1580" spans="2:21">
      <c r="B1580"/>
      <c r="C1580"/>
      <c r="D1580"/>
      <c r="E1580"/>
      <c r="F1580"/>
      <c r="H1580"/>
      <c r="I1580"/>
      <c r="J1580" s="5"/>
      <c r="K1580"/>
      <c r="L1580"/>
      <c r="M1580"/>
      <c r="O1580"/>
      <c r="Q1580"/>
      <c r="S1580"/>
      <c r="T1580"/>
      <c r="U1580"/>
    </row>
    <row r="1581" spans="2:21">
      <c r="B1581"/>
      <c r="C1581"/>
      <c r="D1581"/>
      <c r="E1581"/>
      <c r="F1581"/>
      <c r="H1581"/>
      <c r="I1581"/>
      <c r="J1581" s="5"/>
      <c r="K1581"/>
      <c r="L1581"/>
      <c r="M1581"/>
      <c r="O1581"/>
      <c r="Q1581"/>
      <c r="S1581"/>
      <c r="T1581"/>
      <c r="U1581"/>
    </row>
    <row r="1582" spans="2:21">
      <c r="B1582"/>
      <c r="C1582"/>
      <c r="D1582"/>
      <c r="E1582"/>
      <c r="F1582"/>
      <c r="H1582"/>
      <c r="I1582"/>
      <c r="J1582" s="5"/>
      <c r="K1582"/>
      <c r="L1582"/>
      <c r="M1582"/>
      <c r="O1582"/>
      <c r="Q1582"/>
      <c r="S1582"/>
      <c r="T1582"/>
      <c r="U1582"/>
    </row>
    <row r="1583" spans="2:21">
      <c r="B1583"/>
      <c r="C1583"/>
      <c r="D1583"/>
      <c r="E1583"/>
      <c r="F1583"/>
      <c r="H1583"/>
      <c r="I1583"/>
      <c r="J1583" s="5"/>
      <c r="K1583"/>
      <c r="L1583"/>
      <c r="M1583"/>
      <c r="O1583"/>
      <c r="Q1583"/>
      <c r="S1583"/>
      <c r="T1583"/>
      <c r="U1583"/>
    </row>
    <row r="1584" spans="2:21">
      <c r="B1584"/>
      <c r="C1584"/>
      <c r="D1584"/>
      <c r="E1584"/>
      <c r="F1584"/>
      <c r="H1584"/>
      <c r="I1584"/>
      <c r="J1584" s="5"/>
      <c r="K1584"/>
      <c r="L1584"/>
      <c r="M1584"/>
      <c r="O1584"/>
      <c r="Q1584"/>
      <c r="S1584"/>
      <c r="T1584"/>
      <c r="U1584"/>
    </row>
    <row r="1585" spans="2:21">
      <c r="B1585"/>
      <c r="C1585"/>
      <c r="D1585"/>
      <c r="E1585"/>
      <c r="F1585"/>
      <c r="H1585"/>
      <c r="I1585"/>
      <c r="J1585" s="5"/>
      <c r="K1585"/>
      <c r="L1585"/>
      <c r="M1585"/>
      <c r="O1585"/>
      <c r="Q1585"/>
      <c r="S1585"/>
      <c r="T1585"/>
      <c r="U1585"/>
    </row>
    <row r="1586" spans="2:21">
      <c r="B1586"/>
      <c r="C1586"/>
      <c r="D1586"/>
      <c r="E1586"/>
      <c r="F1586"/>
      <c r="H1586"/>
      <c r="I1586"/>
      <c r="J1586" s="5"/>
      <c r="K1586"/>
      <c r="L1586"/>
      <c r="M1586"/>
      <c r="O1586"/>
      <c r="Q1586"/>
      <c r="S1586"/>
      <c r="T1586"/>
      <c r="U1586"/>
    </row>
    <row r="1587" spans="2:21">
      <c r="B1587"/>
      <c r="C1587"/>
      <c r="D1587"/>
      <c r="E1587"/>
      <c r="F1587"/>
      <c r="H1587"/>
      <c r="I1587"/>
      <c r="J1587" s="5"/>
      <c r="K1587"/>
      <c r="L1587"/>
      <c r="M1587"/>
      <c r="O1587"/>
      <c r="Q1587"/>
      <c r="S1587"/>
      <c r="T1587"/>
      <c r="U1587"/>
    </row>
    <row r="1588" spans="2:21">
      <c r="B1588"/>
      <c r="C1588"/>
      <c r="D1588"/>
      <c r="E1588"/>
      <c r="F1588"/>
      <c r="H1588"/>
      <c r="I1588"/>
      <c r="J1588" s="5"/>
      <c r="K1588"/>
      <c r="L1588"/>
      <c r="M1588"/>
      <c r="O1588"/>
      <c r="Q1588"/>
      <c r="S1588"/>
      <c r="T1588"/>
      <c r="U1588"/>
    </row>
    <row r="1589" spans="2:21">
      <c r="B1589"/>
      <c r="C1589"/>
      <c r="D1589"/>
      <c r="E1589"/>
      <c r="F1589"/>
      <c r="H1589"/>
      <c r="I1589"/>
      <c r="J1589" s="5"/>
      <c r="K1589"/>
      <c r="L1589"/>
      <c r="M1589"/>
      <c r="O1589"/>
      <c r="Q1589"/>
      <c r="S1589"/>
      <c r="T1589"/>
      <c r="U1589"/>
    </row>
    <row r="1590" spans="2:21">
      <c r="B1590"/>
      <c r="C1590"/>
      <c r="D1590"/>
      <c r="E1590"/>
      <c r="F1590"/>
      <c r="H1590"/>
      <c r="I1590"/>
      <c r="J1590" s="5"/>
      <c r="K1590"/>
      <c r="L1590"/>
      <c r="M1590"/>
      <c r="O1590"/>
      <c r="Q1590"/>
      <c r="S1590"/>
      <c r="T1590"/>
      <c r="U1590"/>
    </row>
    <row r="1591" spans="2:21">
      <c r="B1591"/>
      <c r="C1591"/>
      <c r="D1591"/>
      <c r="E1591"/>
      <c r="F1591"/>
      <c r="H1591"/>
      <c r="I1591"/>
      <c r="J1591" s="5"/>
      <c r="K1591"/>
      <c r="L1591"/>
      <c r="M1591"/>
      <c r="O1591"/>
      <c r="Q1591"/>
      <c r="S1591"/>
      <c r="T1591"/>
      <c r="U1591"/>
    </row>
    <row r="1592" spans="2:21">
      <c r="B1592"/>
      <c r="C1592"/>
      <c r="D1592"/>
      <c r="E1592"/>
      <c r="F1592"/>
      <c r="H1592"/>
      <c r="I1592"/>
      <c r="J1592" s="5"/>
      <c r="K1592"/>
      <c r="L1592"/>
      <c r="M1592"/>
      <c r="O1592"/>
      <c r="Q1592"/>
      <c r="S1592"/>
      <c r="T1592"/>
      <c r="U1592"/>
    </row>
    <row r="1593" spans="2:21">
      <c r="B1593"/>
      <c r="C1593"/>
      <c r="D1593"/>
      <c r="E1593"/>
      <c r="F1593"/>
      <c r="H1593"/>
      <c r="I1593"/>
      <c r="J1593" s="5"/>
      <c r="K1593"/>
      <c r="L1593"/>
      <c r="M1593"/>
      <c r="O1593"/>
      <c r="Q1593"/>
      <c r="S1593"/>
      <c r="T1593"/>
      <c r="U1593"/>
    </row>
    <row r="1594" spans="2:21">
      <c r="B1594"/>
      <c r="C1594"/>
      <c r="D1594"/>
      <c r="E1594"/>
      <c r="F1594"/>
      <c r="H1594"/>
      <c r="I1594"/>
      <c r="J1594" s="5"/>
      <c r="K1594"/>
      <c r="L1594"/>
      <c r="M1594"/>
      <c r="O1594"/>
      <c r="Q1594"/>
      <c r="S1594"/>
      <c r="T1594"/>
      <c r="U1594"/>
    </row>
    <row r="1595" spans="2:21">
      <c r="B1595"/>
      <c r="C1595"/>
      <c r="D1595"/>
      <c r="E1595"/>
      <c r="F1595"/>
      <c r="H1595"/>
      <c r="I1595"/>
      <c r="J1595" s="5"/>
      <c r="K1595"/>
      <c r="L1595"/>
      <c r="M1595"/>
      <c r="O1595"/>
      <c r="Q1595"/>
      <c r="S1595"/>
      <c r="T1595"/>
      <c r="U1595"/>
    </row>
    <row r="1596" spans="2:21">
      <c r="B1596"/>
      <c r="C1596"/>
      <c r="D1596"/>
      <c r="E1596"/>
      <c r="F1596"/>
      <c r="H1596"/>
      <c r="I1596"/>
      <c r="J1596" s="5"/>
      <c r="K1596"/>
      <c r="L1596"/>
      <c r="M1596"/>
      <c r="O1596"/>
      <c r="Q1596"/>
      <c r="S1596"/>
      <c r="T1596"/>
      <c r="U1596"/>
    </row>
    <row r="1597" spans="2:21">
      <c r="B1597"/>
      <c r="C1597"/>
      <c r="D1597"/>
      <c r="E1597"/>
      <c r="F1597"/>
      <c r="H1597"/>
      <c r="I1597"/>
      <c r="J1597" s="5"/>
      <c r="K1597"/>
      <c r="L1597"/>
      <c r="M1597"/>
      <c r="O1597"/>
      <c r="Q1597"/>
      <c r="S1597"/>
      <c r="T1597"/>
      <c r="U1597"/>
    </row>
    <row r="1598" spans="2:21">
      <c r="B1598"/>
      <c r="C1598"/>
      <c r="D1598"/>
      <c r="E1598"/>
      <c r="F1598"/>
      <c r="H1598"/>
      <c r="I1598"/>
      <c r="J1598" s="5"/>
      <c r="K1598"/>
      <c r="L1598"/>
      <c r="M1598"/>
      <c r="O1598"/>
      <c r="Q1598"/>
      <c r="S1598"/>
      <c r="T1598"/>
      <c r="U1598"/>
    </row>
    <row r="1599" spans="2:21">
      <c r="B1599"/>
      <c r="C1599"/>
      <c r="D1599"/>
      <c r="E1599"/>
      <c r="F1599"/>
      <c r="H1599"/>
      <c r="I1599"/>
      <c r="J1599" s="5"/>
      <c r="K1599"/>
      <c r="L1599"/>
      <c r="M1599"/>
      <c r="O1599"/>
      <c r="Q1599"/>
      <c r="S1599"/>
      <c r="T1599"/>
      <c r="U1599"/>
    </row>
    <row r="1600" spans="2:21">
      <c r="B1600"/>
      <c r="C1600"/>
      <c r="D1600"/>
      <c r="E1600"/>
      <c r="F1600"/>
      <c r="H1600"/>
      <c r="I1600"/>
      <c r="J1600" s="5"/>
      <c r="K1600"/>
      <c r="L1600"/>
      <c r="M1600"/>
      <c r="O1600"/>
      <c r="Q1600"/>
      <c r="S1600"/>
      <c r="T1600"/>
      <c r="U1600"/>
    </row>
    <row r="1601" spans="2:21">
      <c r="B1601"/>
      <c r="C1601"/>
      <c r="D1601"/>
      <c r="E1601"/>
      <c r="F1601"/>
      <c r="H1601"/>
      <c r="I1601"/>
      <c r="J1601" s="5"/>
      <c r="K1601"/>
      <c r="L1601"/>
      <c r="M1601"/>
      <c r="O1601"/>
      <c r="Q1601"/>
      <c r="S1601"/>
      <c r="T1601"/>
      <c r="U1601"/>
    </row>
    <row r="1602" spans="2:21">
      <c r="B1602"/>
      <c r="C1602"/>
      <c r="D1602"/>
      <c r="E1602"/>
      <c r="F1602"/>
      <c r="H1602"/>
      <c r="I1602"/>
      <c r="J1602" s="5"/>
      <c r="K1602"/>
      <c r="L1602"/>
      <c r="M1602"/>
      <c r="O1602"/>
      <c r="Q1602"/>
      <c r="S1602"/>
      <c r="T1602"/>
      <c r="U1602"/>
    </row>
    <row r="1603" spans="2:21">
      <c r="B1603"/>
      <c r="C1603"/>
      <c r="D1603"/>
      <c r="E1603"/>
      <c r="F1603"/>
      <c r="H1603"/>
      <c r="I1603"/>
      <c r="J1603" s="5"/>
      <c r="K1603"/>
      <c r="L1603"/>
      <c r="M1603"/>
      <c r="O1603"/>
      <c r="Q1603"/>
      <c r="S1603"/>
      <c r="T1603"/>
      <c r="U1603"/>
    </row>
    <row r="1604" spans="2:21">
      <c r="B1604"/>
      <c r="C1604"/>
      <c r="D1604"/>
      <c r="E1604"/>
      <c r="F1604"/>
      <c r="H1604"/>
      <c r="I1604"/>
      <c r="J1604" s="5"/>
      <c r="K1604"/>
      <c r="L1604"/>
      <c r="M1604"/>
      <c r="O1604"/>
      <c r="Q1604"/>
      <c r="S1604"/>
      <c r="T1604"/>
      <c r="U1604"/>
    </row>
    <row r="1605" spans="2:21">
      <c r="B1605"/>
      <c r="C1605"/>
      <c r="D1605"/>
      <c r="E1605"/>
      <c r="F1605"/>
      <c r="H1605"/>
      <c r="I1605"/>
      <c r="J1605" s="5"/>
      <c r="K1605"/>
      <c r="L1605"/>
      <c r="M1605"/>
      <c r="O1605"/>
      <c r="Q1605"/>
      <c r="S1605"/>
      <c r="T1605"/>
      <c r="U1605"/>
    </row>
    <row r="1606" spans="2:21">
      <c r="B1606"/>
      <c r="C1606"/>
      <c r="D1606"/>
      <c r="E1606"/>
      <c r="F1606"/>
      <c r="H1606"/>
      <c r="I1606"/>
      <c r="J1606" s="5"/>
      <c r="K1606"/>
      <c r="L1606"/>
      <c r="M1606"/>
      <c r="O1606"/>
      <c r="Q1606"/>
      <c r="S1606"/>
      <c r="T1606"/>
      <c r="U1606"/>
    </row>
    <row r="1607" spans="2:21">
      <c r="B1607"/>
      <c r="C1607"/>
      <c r="D1607"/>
      <c r="E1607"/>
      <c r="F1607"/>
      <c r="H1607"/>
      <c r="I1607"/>
      <c r="J1607" s="5"/>
      <c r="K1607"/>
      <c r="L1607"/>
      <c r="M1607"/>
      <c r="O1607"/>
      <c r="Q1607"/>
      <c r="S1607"/>
      <c r="T1607"/>
      <c r="U1607"/>
    </row>
    <row r="1608" spans="2:21">
      <c r="B1608"/>
      <c r="C1608"/>
      <c r="D1608"/>
      <c r="E1608"/>
      <c r="F1608"/>
      <c r="H1608"/>
      <c r="I1608"/>
      <c r="J1608" s="5"/>
      <c r="K1608"/>
      <c r="L1608"/>
      <c r="M1608"/>
      <c r="O1608"/>
      <c r="Q1608"/>
      <c r="S1608"/>
      <c r="T1608"/>
      <c r="U1608"/>
    </row>
    <row r="1609" spans="2:21">
      <c r="B1609"/>
      <c r="C1609"/>
      <c r="D1609"/>
      <c r="E1609"/>
      <c r="F1609"/>
      <c r="H1609"/>
      <c r="I1609"/>
      <c r="J1609" s="5"/>
      <c r="K1609"/>
      <c r="L1609"/>
      <c r="M1609"/>
      <c r="O1609"/>
      <c r="Q1609"/>
      <c r="S1609"/>
      <c r="T1609"/>
      <c r="U1609"/>
    </row>
    <row r="1610" spans="2:21">
      <c r="B1610"/>
      <c r="C1610"/>
      <c r="D1610"/>
      <c r="E1610"/>
      <c r="F1610"/>
      <c r="H1610"/>
      <c r="I1610"/>
      <c r="J1610" s="5"/>
      <c r="K1610"/>
      <c r="L1610"/>
      <c r="M1610"/>
      <c r="O1610"/>
      <c r="Q1610"/>
      <c r="S1610"/>
      <c r="T1610"/>
      <c r="U1610"/>
    </row>
    <row r="1611" spans="2:21">
      <c r="B1611"/>
      <c r="C1611"/>
      <c r="D1611"/>
      <c r="E1611"/>
      <c r="F1611"/>
      <c r="H1611"/>
      <c r="I1611"/>
      <c r="J1611" s="5"/>
      <c r="K1611"/>
      <c r="L1611"/>
      <c r="M1611"/>
      <c r="O1611"/>
      <c r="Q1611"/>
      <c r="S1611"/>
      <c r="T1611"/>
      <c r="U1611"/>
    </row>
    <row r="1612" spans="2:21">
      <c r="B1612"/>
      <c r="C1612"/>
      <c r="D1612"/>
      <c r="E1612"/>
      <c r="F1612"/>
      <c r="H1612"/>
      <c r="I1612"/>
      <c r="J1612" s="5"/>
      <c r="K1612"/>
      <c r="L1612"/>
      <c r="M1612"/>
      <c r="O1612"/>
      <c r="Q1612"/>
      <c r="S1612"/>
      <c r="T1612"/>
      <c r="U1612"/>
    </row>
    <row r="1613" spans="2:21">
      <c r="B1613"/>
      <c r="C1613"/>
      <c r="D1613"/>
      <c r="E1613"/>
      <c r="F1613"/>
      <c r="H1613"/>
      <c r="I1613"/>
      <c r="J1613" s="5"/>
      <c r="K1613"/>
      <c r="L1613"/>
      <c r="M1613"/>
      <c r="O1613"/>
      <c r="Q1613"/>
      <c r="S1613"/>
      <c r="T1613"/>
      <c r="U1613"/>
    </row>
    <row r="1614" spans="2:21">
      <c r="B1614"/>
      <c r="C1614"/>
      <c r="D1614"/>
      <c r="E1614"/>
      <c r="F1614"/>
      <c r="H1614"/>
      <c r="I1614"/>
      <c r="J1614" s="5"/>
      <c r="K1614"/>
      <c r="L1614"/>
      <c r="M1614"/>
      <c r="O1614"/>
      <c r="Q1614"/>
      <c r="S1614"/>
      <c r="T1614"/>
      <c r="U1614"/>
    </row>
    <row r="1615" spans="2:21">
      <c r="B1615"/>
      <c r="C1615"/>
      <c r="D1615"/>
      <c r="E1615"/>
      <c r="F1615"/>
      <c r="H1615"/>
      <c r="I1615"/>
      <c r="J1615" s="5"/>
      <c r="K1615"/>
      <c r="L1615"/>
      <c r="M1615"/>
      <c r="O1615"/>
      <c r="Q1615"/>
      <c r="S1615"/>
      <c r="T1615"/>
      <c r="U1615"/>
    </row>
    <row r="1616" spans="2:21">
      <c r="B1616"/>
      <c r="C1616"/>
      <c r="D1616"/>
      <c r="E1616"/>
      <c r="F1616"/>
      <c r="H1616"/>
      <c r="I1616"/>
      <c r="J1616" s="5"/>
      <c r="K1616"/>
      <c r="L1616"/>
      <c r="M1616"/>
      <c r="O1616"/>
      <c r="Q1616"/>
      <c r="S1616"/>
      <c r="T1616"/>
      <c r="U1616"/>
    </row>
    <row r="1617" spans="2:21">
      <c r="B1617"/>
      <c r="C1617"/>
      <c r="D1617"/>
      <c r="E1617"/>
      <c r="F1617"/>
      <c r="H1617"/>
      <c r="I1617"/>
      <c r="J1617" s="5"/>
      <c r="K1617"/>
      <c r="L1617"/>
      <c r="M1617"/>
      <c r="O1617"/>
      <c r="Q1617"/>
      <c r="S1617"/>
      <c r="T1617"/>
      <c r="U1617"/>
    </row>
    <row r="1618" spans="2:21">
      <c r="B1618"/>
      <c r="C1618"/>
      <c r="D1618"/>
      <c r="E1618"/>
      <c r="F1618"/>
      <c r="H1618"/>
      <c r="I1618"/>
      <c r="J1618" s="5"/>
      <c r="K1618"/>
      <c r="L1618"/>
      <c r="M1618"/>
      <c r="O1618"/>
      <c r="Q1618"/>
      <c r="S1618"/>
      <c r="T1618"/>
      <c r="U1618"/>
    </row>
    <row r="1619" spans="2:21">
      <c r="B1619"/>
      <c r="C1619"/>
      <c r="D1619"/>
      <c r="E1619"/>
      <c r="F1619"/>
      <c r="H1619"/>
      <c r="I1619"/>
      <c r="J1619" s="5"/>
      <c r="K1619"/>
      <c r="L1619"/>
      <c r="M1619"/>
      <c r="O1619"/>
      <c r="Q1619"/>
      <c r="S1619"/>
      <c r="T1619"/>
      <c r="U1619"/>
    </row>
    <row r="1620" spans="2:21">
      <c r="B1620"/>
      <c r="C1620"/>
      <c r="D1620"/>
      <c r="E1620"/>
      <c r="F1620"/>
      <c r="H1620"/>
      <c r="I1620"/>
      <c r="J1620" s="5"/>
      <c r="K1620"/>
      <c r="L1620"/>
      <c r="M1620"/>
      <c r="O1620"/>
      <c r="Q1620"/>
      <c r="S1620"/>
      <c r="T1620"/>
      <c r="U1620"/>
    </row>
    <row r="1621" spans="2:21">
      <c r="B1621"/>
      <c r="C1621"/>
      <c r="D1621"/>
      <c r="E1621"/>
      <c r="F1621"/>
      <c r="H1621"/>
      <c r="I1621"/>
      <c r="J1621" s="5"/>
      <c r="K1621"/>
      <c r="L1621"/>
      <c r="M1621"/>
      <c r="O1621"/>
      <c r="Q1621"/>
      <c r="S1621"/>
      <c r="T1621"/>
      <c r="U1621"/>
    </row>
    <row r="1622" spans="2:21">
      <c r="B1622"/>
      <c r="C1622"/>
      <c r="D1622"/>
      <c r="E1622"/>
      <c r="F1622"/>
      <c r="H1622"/>
      <c r="I1622"/>
      <c r="J1622" s="5"/>
      <c r="K1622"/>
      <c r="L1622"/>
      <c r="M1622"/>
      <c r="O1622"/>
      <c r="Q1622"/>
      <c r="S1622"/>
      <c r="T1622"/>
      <c r="U1622"/>
    </row>
    <row r="1623" spans="2:21">
      <c r="B1623"/>
      <c r="C1623"/>
      <c r="D1623"/>
      <c r="E1623"/>
      <c r="F1623"/>
      <c r="H1623"/>
      <c r="I1623"/>
      <c r="J1623" s="5"/>
      <c r="K1623"/>
      <c r="L1623"/>
      <c r="M1623"/>
      <c r="O1623"/>
      <c r="Q1623"/>
      <c r="S1623"/>
      <c r="T1623"/>
      <c r="U1623"/>
    </row>
    <row r="1624" spans="2:21">
      <c r="B1624"/>
      <c r="C1624"/>
      <c r="D1624"/>
      <c r="E1624"/>
      <c r="F1624"/>
      <c r="H1624"/>
      <c r="I1624"/>
      <c r="J1624" s="5"/>
      <c r="K1624"/>
      <c r="L1624"/>
      <c r="M1624"/>
      <c r="O1624"/>
      <c r="Q1624"/>
      <c r="S1624"/>
      <c r="T1624"/>
      <c r="U1624"/>
    </row>
    <row r="1625" spans="2:21">
      <c r="B1625"/>
      <c r="C1625"/>
      <c r="D1625"/>
      <c r="E1625"/>
      <c r="F1625"/>
      <c r="H1625"/>
      <c r="I1625"/>
      <c r="J1625" s="5"/>
      <c r="K1625"/>
      <c r="L1625"/>
      <c r="M1625"/>
      <c r="O1625"/>
      <c r="Q1625"/>
      <c r="S1625"/>
      <c r="T1625"/>
      <c r="U1625"/>
    </row>
    <row r="1626" spans="2:21">
      <c r="B1626"/>
      <c r="C1626"/>
      <c r="D1626"/>
      <c r="E1626"/>
      <c r="F1626"/>
      <c r="H1626"/>
      <c r="I1626"/>
      <c r="J1626" s="5"/>
      <c r="K1626"/>
      <c r="L1626"/>
      <c r="M1626"/>
      <c r="O1626"/>
      <c r="Q1626"/>
      <c r="S1626"/>
      <c r="T1626"/>
      <c r="U1626"/>
    </row>
    <row r="1627" spans="2:21">
      <c r="B1627"/>
      <c r="C1627"/>
      <c r="D1627"/>
      <c r="E1627"/>
      <c r="F1627"/>
      <c r="H1627"/>
      <c r="I1627"/>
      <c r="J1627" s="5"/>
      <c r="K1627"/>
      <c r="L1627"/>
      <c r="M1627"/>
      <c r="O1627"/>
      <c r="Q1627"/>
      <c r="S1627"/>
      <c r="T1627"/>
      <c r="U1627"/>
    </row>
    <row r="1628" spans="2:21">
      <c r="B1628"/>
      <c r="C1628"/>
      <c r="D1628"/>
      <c r="E1628"/>
      <c r="F1628"/>
      <c r="H1628"/>
      <c r="I1628"/>
      <c r="J1628" s="5"/>
      <c r="K1628"/>
      <c r="L1628"/>
      <c r="M1628"/>
      <c r="O1628"/>
      <c r="Q1628"/>
      <c r="S1628"/>
      <c r="T1628"/>
      <c r="U1628"/>
    </row>
    <row r="1629" spans="2:21">
      <c r="B1629"/>
      <c r="C1629"/>
      <c r="D1629"/>
      <c r="E1629"/>
      <c r="F1629"/>
      <c r="H1629"/>
      <c r="I1629"/>
      <c r="J1629" s="5"/>
      <c r="K1629"/>
      <c r="L1629"/>
      <c r="M1629"/>
      <c r="O1629"/>
      <c r="Q1629"/>
      <c r="S1629"/>
      <c r="T1629"/>
      <c r="U1629"/>
    </row>
    <row r="1630" spans="2:21">
      <c r="B1630"/>
      <c r="C1630"/>
      <c r="D1630"/>
      <c r="E1630"/>
      <c r="F1630"/>
      <c r="H1630"/>
      <c r="I1630"/>
      <c r="J1630" s="5"/>
      <c r="K1630"/>
      <c r="L1630"/>
      <c r="M1630"/>
      <c r="O1630"/>
      <c r="Q1630"/>
      <c r="S1630"/>
      <c r="T1630"/>
      <c r="U1630"/>
    </row>
    <row r="1631" spans="2:21">
      <c r="B1631"/>
      <c r="C1631"/>
      <c r="D1631"/>
      <c r="E1631"/>
      <c r="F1631"/>
      <c r="H1631"/>
      <c r="I1631"/>
      <c r="J1631" s="5"/>
      <c r="K1631"/>
      <c r="L1631"/>
      <c r="M1631"/>
      <c r="O1631"/>
      <c r="Q1631"/>
      <c r="S1631"/>
      <c r="T1631"/>
      <c r="U1631"/>
    </row>
    <row r="1632" spans="2:21">
      <c r="B1632"/>
      <c r="C1632"/>
      <c r="D1632"/>
      <c r="E1632"/>
      <c r="F1632"/>
      <c r="H1632"/>
      <c r="I1632"/>
      <c r="J1632" s="5"/>
      <c r="K1632"/>
      <c r="L1632"/>
      <c r="M1632"/>
      <c r="O1632"/>
      <c r="Q1632"/>
      <c r="S1632"/>
      <c r="T1632"/>
      <c r="U1632"/>
    </row>
    <row r="1633" spans="2:21">
      <c r="B1633"/>
      <c r="C1633"/>
      <c r="D1633"/>
      <c r="E1633"/>
      <c r="F1633"/>
      <c r="H1633"/>
      <c r="I1633"/>
      <c r="J1633" s="5"/>
      <c r="K1633"/>
      <c r="L1633"/>
      <c r="M1633"/>
      <c r="O1633"/>
      <c r="Q1633"/>
      <c r="S1633"/>
      <c r="T1633"/>
      <c r="U1633"/>
    </row>
    <row r="1634" spans="2:21">
      <c r="B1634"/>
      <c r="C1634"/>
      <c r="D1634"/>
      <c r="E1634"/>
      <c r="F1634"/>
      <c r="H1634"/>
      <c r="I1634"/>
      <c r="J1634" s="5"/>
      <c r="K1634"/>
      <c r="L1634"/>
      <c r="M1634"/>
      <c r="O1634"/>
      <c r="Q1634"/>
      <c r="S1634"/>
      <c r="T1634"/>
      <c r="U1634"/>
    </row>
    <row r="1635" spans="2:21">
      <c r="B1635"/>
      <c r="C1635"/>
      <c r="D1635"/>
      <c r="E1635"/>
      <c r="F1635"/>
      <c r="H1635"/>
      <c r="I1635"/>
      <c r="J1635" s="5"/>
      <c r="K1635"/>
      <c r="L1635"/>
      <c r="M1635"/>
      <c r="O1635"/>
      <c r="Q1635"/>
      <c r="S1635"/>
      <c r="T1635"/>
      <c r="U1635"/>
    </row>
    <row r="1636" spans="2:21">
      <c r="B1636"/>
      <c r="C1636"/>
      <c r="D1636"/>
      <c r="E1636"/>
      <c r="F1636"/>
      <c r="H1636"/>
      <c r="I1636"/>
      <c r="J1636" s="5"/>
      <c r="K1636"/>
      <c r="L1636"/>
      <c r="M1636"/>
      <c r="O1636"/>
      <c r="Q1636"/>
      <c r="S1636"/>
      <c r="T1636"/>
      <c r="U1636"/>
    </row>
    <row r="1637" spans="2:21">
      <c r="B1637"/>
      <c r="C1637"/>
      <c r="D1637"/>
      <c r="E1637"/>
      <c r="F1637"/>
      <c r="H1637"/>
      <c r="I1637"/>
      <c r="J1637" s="5"/>
      <c r="K1637"/>
      <c r="L1637"/>
      <c r="M1637"/>
      <c r="O1637"/>
      <c r="Q1637"/>
      <c r="S1637"/>
      <c r="T1637"/>
      <c r="U1637"/>
    </row>
    <row r="1638" spans="2:21">
      <c r="B1638"/>
      <c r="C1638"/>
      <c r="D1638"/>
      <c r="E1638"/>
      <c r="F1638"/>
      <c r="H1638"/>
      <c r="I1638"/>
      <c r="J1638" s="5"/>
      <c r="K1638"/>
      <c r="L1638"/>
      <c r="M1638"/>
      <c r="O1638"/>
      <c r="Q1638"/>
      <c r="S1638"/>
      <c r="T1638"/>
      <c r="U1638"/>
    </row>
    <row r="1639" spans="2:21">
      <c r="B1639"/>
      <c r="C1639"/>
      <c r="D1639"/>
      <c r="E1639"/>
      <c r="F1639"/>
      <c r="H1639"/>
      <c r="I1639"/>
      <c r="J1639" s="5"/>
      <c r="K1639"/>
      <c r="L1639"/>
      <c r="M1639"/>
      <c r="O1639"/>
      <c r="Q1639"/>
      <c r="S1639"/>
      <c r="T1639"/>
      <c r="U1639"/>
    </row>
    <row r="1640" spans="2:21">
      <c r="B1640"/>
      <c r="C1640"/>
      <c r="D1640"/>
      <c r="E1640"/>
      <c r="F1640"/>
      <c r="H1640"/>
      <c r="I1640"/>
      <c r="J1640" s="5"/>
      <c r="K1640"/>
      <c r="L1640"/>
      <c r="M1640"/>
      <c r="O1640"/>
      <c r="Q1640"/>
      <c r="S1640"/>
      <c r="T1640"/>
      <c r="U1640"/>
    </row>
    <row r="1641" spans="2:21">
      <c r="B1641"/>
      <c r="C1641"/>
      <c r="D1641"/>
      <c r="E1641"/>
      <c r="F1641"/>
      <c r="H1641"/>
      <c r="I1641"/>
      <c r="J1641" s="5"/>
      <c r="K1641"/>
      <c r="L1641"/>
      <c r="M1641"/>
      <c r="O1641"/>
      <c r="Q1641"/>
      <c r="S1641"/>
      <c r="T1641"/>
      <c r="U1641"/>
    </row>
    <row r="1642" spans="2:21">
      <c r="B1642"/>
      <c r="C1642"/>
      <c r="D1642"/>
      <c r="E1642"/>
      <c r="F1642"/>
      <c r="H1642"/>
      <c r="I1642"/>
      <c r="J1642" s="5"/>
      <c r="K1642"/>
      <c r="L1642"/>
      <c r="M1642"/>
      <c r="O1642"/>
      <c r="Q1642"/>
      <c r="S1642"/>
      <c r="T1642"/>
      <c r="U1642"/>
    </row>
    <row r="1643" spans="2:21">
      <c r="B1643"/>
      <c r="C1643"/>
      <c r="D1643"/>
      <c r="E1643"/>
      <c r="F1643"/>
      <c r="H1643"/>
      <c r="I1643"/>
      <c r="J1643" s="5"/>
      <c r="K1643"/>
      <c r="L1643"/>
      <c r="M1643"/>
      <c r="O1643"/>
      <c r="Q1643"/>
      <c r="S1643"/>
      <c r="T1643"/>
      <c r="U1643"/>
    </row>
    <row r="1644" spans="2:21">
      <c r="B1644"/>
      <c r="C1644"/>
      <c r="D1644"/>
      <c r="E1644"/>
      <c r="F1644"/>
      <c r="H1644"/>
      <c r="I1644"/>
      <c r="J1644" s="5"/>
      <c r="K1644"/>
      <c r="L1644"/>
      <c r="M1644"/>
      <c r="O1644"/>
      <c r="Q1644"/>
      <c r="S1644"/>
      <c r="T1644"/>
      <c r="U1644"/>
    </row>
    <row r="1645" spans="2:21">
      <c r="B1645"/>
      <c r="C1645"/>
      <c r="D1645"/>
      <c r="E1645"/>
      <c r="F1645"/>
      <c r="H1645"/>
      <c r="I1645"/>
      <c r="J1645" s="5"/>
      <c r="K1645"/>
      <c r="L1645"/>
      <c r="M1645"/>
      <c r="O1645"/>
      <c r="Q1645"/>
      <c r="S1645"/>
      <c r="T1645"/>
      <c r="U1645"/>
    </row>
    <row r="1646" spans="2:21">
      <c r="B1646"/>
      <c r="C1646"/>
      <c r="D1646"/>
      <c r="E1646"/>
      <c r="F1646"/>
      <c r="H1646"/>
      <c r="I1646"/>
      <c r="J1646" s="5"/>
      <c r="K1646"/>
      <c r="L1646"/>
      <c r="M1646"/>
      <c r="O1646"/>
      <c r="Q1646"/>
      <c r="S1646"/>
      <c r="T1646"/>
      <c r="U1646"/>
    </row>
    <row r="1647" spans="2:21">
      <c r="B1647"/>
      <c r="C1647"/>
      <c r="D1647"/>
      <c r="E1647"/>
      <c r="F1647"/>
      <c r="H1647"/>
      <c r="I1647"/>
      <c r="J1647" s="5"/>
      <c r="K1647"/>
      <c r="L1647"/>
      <c r="M1647"/>
      <c r="O1647"/>
      <c r="Q1647"/>
      <c r="S1647"/>
      <c r="T1647"/>
      <c r="U1647"/>
    </row>
    <row r="1648" spans="2:21">
      <c r="B1648"/>
      <c r="C1648"/>
      <c r="D1648"/>
      <c r="E1648"/>
      <c r="F1648"/>
      <c r="H1648"/>
      <c r="I1648"/>
      <c r="J1648" s="5"/>
      <c r="K1648"/>
      <c r="L1648"/>
      <c r="M1648"/>
      <c r="O1648"/>
      <c r="Q1648"/>
      <c r="S1648"/>
      <c r="T1648"/>
      <c r="U1648"/>
    </row>
    <row r="1649" spans="2:21">
      <c r="B1649"/>
      <c r="C1649"/>
      <c r="D1649"/>
      <c r="E1649"/>
      <c r="F1649"/>
      <c r="H1649"/>
      <c r="I1649"/>
      <c r="J1649" s="5"/>
      <c r="K1649"/>
      <c r="L1649"/>
      <c r="M1649"/>
      <c r="O1649"/>
      <c r="Q1649"/>
      <c r="S1649"/>
      <c r="T1649"/>
      <c r="U1649"/>
    </row>
    <row r="1650" spans="2:21">
      <c r="B1650"/>
      <c r="C1650"/>
      <c r="D1650"/>
      <c r="E1650"/>
      <c r="F1650"/>
      <c r="H1650"/>
      <c r="I1650"/>
      <c r="J1650" s="5"/>
      <c r="K1650"/>
      <c r="L1650"/>
      <c r="M1650"/>
      <c r="O1650"/>
      <c r="Q1650"/>
      <c r="S1650"/>
      <c r="T1650"/>
      <c r="U1650"/>
    </row>
    <row r="1651" spans="2:21">
      <c r="B1651"/>
      <c r="C1651"/>
      <c r="D1651"/>
      <c r="E1651"/>
      <c r="F1651"/>
      <c r="H1651"/>
      <c r="I1651"/>
      <c r="J1651" s="5"/>
      <c r="K1651"/>
      <c r="L1651"/>
      <c r="M1651"/>
      <c r="O1651"/>
      <c r="Q1651"/>
      <c r="S1651"/>
      <c r="T1651"/>
      <c r="U1651"/>
    </row>
    <row r="1652" spans="2:21">
      <c r="B1652"/>
      <c r="C1652"/>
      <c r="D1652"/>
      <c r="E1652"/>
      <c r="F1652"/>
      <c r="H1652"/>
      <c r="I1652"/>
      <c r="J1652" s="5"/>
      <c r="K1652"/>
      <c r="L1652"/>
      <c r="M1652"/>
      <c r="O1652"/>
      <c r="Q1652"/>
      <c r="S1652"/>
      <c r="T1652"/>
      <c r="U1652"/>
    </row>
    <row r="1653" spans="2:21">
      <c r="B1653"/>
      <c r="C1653"/>
      <c r="D1653"/>
      <c r="E1653"/>
      <c r="F1653"/>
      <c r="H1653"/>
      <c r="I1653"/>
      <c r="J1653" s="5"/>
      <c r="K1653"/>
      <c r="L1653"/>
      <c r="M1653"/>
      <c r="O1653"/>
      <c r="Q1653"/>
      <c r="S1653"/>
      <c r="T1653"/>
      <c r="U1653"/>
    </row>
    <row r="1654" spans="2:21">
      <c r="B1654"/>
      <c r="C1654"/>
      <c r="D1654"/>
      <c r="E1654"/>
      <c r="F1654"/>
      <c r="H1654"/>
      <c r="I1654"/>
      <c r="J1654" s="5"/>
      <c r="K1654"/>
      <c r="L1654"/>
      <c r="M1654"/>
      <c r="O1654"/>
      <c r="Q1654"/>
      <c r="S1654"/>
      <c r="T1654"/>
      <c r="U1654"/>
    </row>
    <row r="1655" spans="2:21">
      <c r="B1655"/>
      <c r="C1655"/>
      <c r="D1655"/>
      <c r="E1655"/>
      <c r="F1655"/>
      <c r="H1655"/>
      <c r="I1655"/>
      <c r="J1655" s="5"/>
      <c r="K1655"/>
      <c r="L1655"/>
      <c r="M1655"/>
      <c r="O1655"/>
      <c r="Q1655"/>
      <c r="S1655"/>
      <c r="T1655"/>
      <c r="U1655"/>
    </row>
    <row r="1656" spans="2:21">
      <c r="B1656"/>
      <c r="C1656"/>
      <c r="D1656"/>
      <c r="E1656"/>
      <c r="F1656"/>
      <c r="H1656"/>
      <c r="I1656"/>
      <c r="J1656" s="5"/>
      <c r="K1656"/>
      <c r="L1656"/>
      <c r="M1656"/>
      <c r="O1656"/>
      <c r="Q1656"/>
      <c r="S1656"/>
      <c r="T1656"/>
      <c r="U1656"/>
    </row>
    <row r="1657" spans="2:21">
      <c r="B1657"/>
      <c r="C1657"/>
      <c r="D1657"/>
      <c r="E1657"/>
      <c r="F1657"/>
      <c r="H1657"/>
      <c r="I1657"/>
      <c r="J1657" s="5"/>
      <c r="K1657"/>
      <c r="L1657"/>
      <c r="M1657"/>
      <c r="O1657"/>
      <c r="Q1657"/>
      <c r="S1657"/>
      <c r="T1657"/>
      <c r="U1657"/>
    </row>
    <row r="1658" spans="2:21">
      <c r="B1658"/>
      <c r="C1658"/>
      <c r="D1658"/>
      <c r="E1658"/>
      <c r="F1658"/>
      <c r="H1658"/>
      <c r="I1658"/>
      <c r="J1658" s="5"/>
      <c r="K1658"/>
      <c r="L1658"/>
      <c r="M1658"/>
      <c r="O1658"/>
      <c r="Q1658"/>
      <c r="S1658"/>
      <c r="T1658"/>
      <c r="U1658"/>
    </row>
    <row r="1659" spans="2:21">
      <c r="B1659"/>
      <c r="C1659"/>
      <c r="D1659"/>
      <c r="E1659"/>
      <c r="F1659"/>
      <c r="H1659"/>
      <c r="I1659"/>
      <c r="J1659" s="5"/>
      <c r="K1659"/>
      <c r="L1659"/>
      <c r="M1659"/>
      <c r="O1659"/>
      <c r="Q1659"/>
      <c r="S1659"/>
      <c r="T1659"/>
      <c r="U1659"/>
    </row>
    <row r="1660" spans="2:21">
      <c r="B1660"/>
      <c r="C1660"/>
      <c r="D1660"/>
      <c r="E1660"/>
      <c r="F1660"/>
      <c r="H1660"/>
      <c r="I1660"/>
      <c r="J1660" s="5"/>
      <c r="K1660"/>
      <c r="L1660"/>
      <c r="M1660"/>
      <c r="O1660"/>
      <c r="Q1660"/>
      <c r="S1660"/>
      <c r="T1660"/>
      <c r="U1660"/>
    </row>
    <row r="1661" spans="2:21">
      <c r="B1661"/>
      <c r="C1661"/>
      <c r="D1661"/>
      <c r="E1661"/>
      <c r="F1661"/>
      <c r="H1661"/>
      <c r="I1661"/>
      <c r="J1661" s="5"/>
      <c r="K1661"/>
      <c r="L1661"/>
      <c r="M1661"/>
      <c r="O1661"/>
      <c r="Q1661"/>
      <c r="S1661"/>
      <c r="T1661"/>
      <c r="U1661"/>
    </row>
    <row r="1662" spans="2:21">
      <c r="B1662"/>
      <c r="C1662"/>
      <c r="D1662"/>
      <c r="E1662"/>
      <c r="F1662"/>
      <c r="H1662"/>
      <c r="I1662"/>
      <c r="J1662" s="5"/>
      <c r="K1662"/>
      <c r="L1662"/>
      <c r="M1662"/>
      <c r="O1662"/>
      <c r="Q1662"/>
      <c r="S1662"/>
      <c r="T1662"/>
      <c r="U1662"/>
    </row>
    <row r="1663" spans="2:21">
      <c r="B1663"/>
      <c r="C1663"/>
      <c r="D1663"/>
      <c r="E1663"/>
      <c r="F1663"/>
      <c r="H1663"/>
      <c r="I1663"/>
      <c r="J1663" s="5"/>
      <c r="K1663"/>
      <c r="L1663"/>
      <c r="M1663"/>
      <c r="O1663"/>
      <c r="Q1663"/>
      <c r="S1663"/>
      <c r="T1663"/>
      <c r="U1663"/>
    </row>
    <row r="1664" spans="2:21">
      <c r="B1664"/>
      <c r="C1664"/>
      <c r="D1664"/>
      <c r="E1664"/>
      <c r="F1664"/>
      <c r="H1664"/>
      <c r="I1664"/>
      <c r="J1664" s="5"/>
      <c r="K1664"/>
      <c r="L1664"/>
      <c r="M1664"/>
      <c r="O1664"/>
      <c r="Q1664"/>
      <c r="S1664"/>
      <c r="T1664"/>
      <c r="U1664"/>
    </row>
    <row r="1665" spans="2:21">
      <c r="B1665"/>
      <c r="C1665"/>
      <c r="D1665"/>
      <c r="E1665"/>
      <c r="F1665"/>
      <c r="H1665"/>
      <c r="I1665"/>
      <c r="J1665" s="5"/>
      <c r="K1665"/>
      <c r="L1665"/>
      <c r="M1665"/>
      <c r="O1665"/>
      <c r="Q1665"/>
      <c r="S1665"/>
      <c r="T1665"/>
      <c r="U1665"/>
    </row>
    <row r="1666" spans="2:21">
      <c r="B1666"/>
      <c r="C1666"/>
      <c r="D1666"/>
      <c r="E1666"/>
      <c r="F1666"/>
      <c r="H1666"/>
      <c r="I1666"/>
      <c r="J1666" s="5"/>
      <c r="K1666"/>
      <c r="L1666"/>
      <c r="M1666"/>
      <c r="O1666"/>
      <c r="Q1666"/>
      <c r="S1666"/>
      <c r="T1666"/>
      <c r="U1666"/>
    </row>
    <row r="1667" spans="2:21">
      <c r="B1667"/>
      <c r="C1667"/>
      <c r="D1667"/>
      <c r="E1667"/>
      <c r="F1667"/>
      <c r="H1667"/>
      <c r="I1667"/>
      <c r="J1667" s="5"/>
      <c r="K1667"/>
      <c r="L1667"/>
      <c r="M1667"/>
      <c r="O1667"/>
      <c r="Q1667"/>
      <c r="S1667"/>
      <c r="T1667"/>
      <c r="U1667"/>
    </row>
    <row r="1668" spans="2:21">
      <c r="B1668"/>
      <c r="C1668"/>
      <c r="D1668"/>
      <c r="E1668"/>
      <c r="F1668"/>
      <c r="H1668"/>
      <c r="I1668"/>
      <c r="J1668" s="5"/>
      <c r="K1668"/>
      <c r="L1668"/>
      <c r="M1668"/>
      <c r="O1668"/>
      <c r="Q1668"/>
      <c r="S1668"/>
      <c r="T1668"/>
      <c r="U1668"/>
    </row>
    <row r="1669" spans="2:21">
      <c r="B1669"/>
      <c r="C1669"/>
      <c r="D1669"/>
      <c r="E1669"/>
      <c r="F1669"/>
      <c r="H1669"/>
      <c r="I1669"/>
      <c r="J1669" s="5"/>
      <c r="K1669"/>
      <c r="L1669"/>
      <c r="M1669"/>
      <c r="O1669"/>
      <c r="Q1669"/>
      <c r="S1669"/>
      <c r="T1669"/>
      <c r="U1669"/>
    </row>
    <row r="1670" spans="2:21">
      <c r="B1670"/>
      <c r="C1670"/>
      <c r="D1670"/>
      <c r="E1670"/>
      <c r="F1670"/>
      <c r="H1670"/>
      <c r="I1670"/>
      <c r="J1670" s="5"/>
      <c r="K1670"/>
      <c r="L1670"/>
      <c r="M1670"/>
      <c r="O1670"/>
      <c r="Q1670"/>
      <c r="S1670"/>
      <c r="T1670"/>
      <c r="U1670"/>
    </row>
    <row r="1671" spans="2:21">
      <c r="B1671"/>
      <c r="C1671"/>
      <c r="D1671"/>
      <c r="E1671"/>
      <c r="F1671"/>
      <c r="H1671"/>
      <c r="I1671"/>
      <c r="J1671" s="5"/>
      <c r="K1671"/>
      <c r="L1671"/>
      <c r="M1671"/>
      <c r="O1671"/>
      <c r="Q1671"/>
      <c r="S1671"/>
      <c r="T1671"/>
      <c r="U1671"/>
    </row>
    <row r="1672" spans="2:21">
      <c r="B1672"/>
      <c r="C1672"/>
      <c r="D1672"/>
      <c r="E1672"/>
      <c r="F1672"/>
      <c r="H1672"/>
      <c r="I1672"/>
      <c r="J1672" s="5"/>
      <c r="K1672"/>
      <c r="L1672"/>
      <c r="M1672"/>
      <c r="O1672"/>
      <c r="Q1672"/>
      <c r="S1672"/>
      <c r="T1672"/>
      <c r="U1672"/>
    </row>
    <row r="1673" spans="2:21">
      <c r="B1673"/>
      <c r="C1673"/>
      <c r="D1673"/>
      <c r="E1673"/>
      <c r="F1673"/>
      <c r="H1673"/>
      <c r="I1673"/>
      <c r="J1673" s="5"/>
      <c r="K1673"/>
      <c r="L1673"/>
      <c r="M1673"/>
      <c r="O1673"/>
      <c r="Q1673"/>
      <c r="S1673"/>
      <c r="T1673"/>
      <c r="U1673"/>
    </row>
    <row r="1674" spans="2:21">
      <c r="B1674"/>
      <c r="C1674"/>
      <c r="D1674"/>
      <c r="E1674"/>
      <c r="F1674"/>
      <c r="H1674"/>
      <c r="I1674"/>
      <c r="J1674" s="5"/>
      <c r="K1674"/>
      <c r="L1674"/>
      <c r="M1674"/>
      <c r="O1674"/>
      <c r="Q1674"/>
      <c r="S1674"/>
      <c r="T1674"/>
      <c r="U1674"/>
    </row>
    <row r="1675" spans="2:21">
      <c r="B1675"/>
      <c r="C1675"/>
      <c r="D1675"/>
      <c r="E1675"/>
      <c r="F1675"/>
      <c r="H1675"/>
      <c r="I1675"/>
      <c r="J1675" s="5"/>
      <c r="K1675"/>
      <c r="L1675"/>
      <c r="M1675"/>
      <c r="O1675"/>
      <c r="Q1675"/>
      <c r="S1675"/>
      <c r="T1675"/>
      <c r="U1675"/>
    </row>
    <row r="1676" spans="2:21">
      <c r="B1676"/>
      <c r="C1676"/>
      <c r="D1676"/>
      <c r="E1676"/>
      <c r="F1676"/>
      <c r="H1676"/>
      <c r="I1676"/>
      <c r="J1676" s="5"/>
      <c r="K1676"/>
      <c r="L1676"/>
      <c r="M1676"/>
      <c r="O1676"/>
      <c r="Q1676"/>
      <c r="S1676"/>
      <c r="T1676"/>
      <c r="U1676"/>
    </row>
    <row r="1677" spans="2:21">
      <c r="B1677"/>
      <c r="C1677"/>
      <c r="D1677"/>
      <c r="E1677"/>
      <c r="F1677"/>
      <c r="H1677"/>
      <c r="I1677"/>
      <c r="J1677" s="5"/>
      <c r="K1677"/>
      <c r="L1677"/>
      <c r="M1677"/>
      <c r="O1677"/>
      <c r="Q1677"/>
      <c r="S1677"/>
      <c r="T1677"/>
      <c r="U1677"/>
    </row>
    <row r="1678" spans="2:21">
      <c r="B1678"/>
      <c r="C1678"/>
      <c r="D1678"/>
      <c r="E1678"/>
      <c r="F1678"/>
      <c r="H1678"/>
      <c r="I1678"/>
      <c r="J1678" s="5"/>
      <c r="K1678"/>
      <c r="L1678"/>
      <c r="M1678"/>
      <c r="O1678"/>
      <c r="Q1678"/>
      <c r="S1678"/>
      <c r="T1678"/>
      <c r="U1678"/>
    </row>
    <row r="1679" spans="2:21">
      <c r="B1679"/>
      <c r="C1679"/>
      <c r="D1679"/>
      <c r="E1679"/>
      <c r="F1679"/>
      <c r="H1679"/>
      <c r="I1679"/>
      <c r="J1679" s="5"/>
      <c r="K1679"/>
      <c r="L1679"/>
      <c r="M1679"/>
      <c r="O1679"/>
      <c r="Q1679"/>
      <c r="S1679"/>
      <c r="T1679"/>
      <c r="U1679"/>
    </row>
    <row r="1680" spans="2:21">
      <c r="B1680"/>
      <c r="C1680"/>
      <c r="D1680"/>
      <c r="E1680"/>
      <c r="F1680"/>
      <c r="H1680"/>
      <c r="I1680"/>
      <c r="J1680" s="5"/>
      <c r="K1680"/>
      <c r="L1680"/>
      <c r="M1680"/>
      <c r="O1680"/>
      <c r="Q1680"/>
      <c r="S1680"/>
      <c r="T1680"/>
      <c r="U1680"/>
    </row>
    <row r="1681" spans="2:21">
      <c r="B1681"/>
      <c r="C1681"/>
      <c r="D1681"/>
      <c r="E1681"/>
      <c r="F1681"/>
      <c r="H1681"/>
      <c r="I1681"/>
      <c r="J1681" s="5"/>
      <c r="K1681"/>
      <c r="L1681"/>
      <c r="M1681"/>
      <c r="O1681"/>
      <c r="Q1681"/>
      <c r="S1681"/>
      <c r="T1681"/>
      <c r="U1681"/>
    </row>
    <row r="1682" spans="2:21">
      <c r="B1682"/>
      <c r="C1682"/>
      <c r="D1682"/>
      <c r="E1682"/>
      <c r="F1682"/>
      <c r="H1682"/>
      <c r="I1682"/>
      <c r="J1682" s="5"/>
      <c r="K1682"/>
      <c r="L1682"/>
      <c r="M1682"/>
      <c r="O1682"/>
      <c r="Q1682"/>
      <c r="S1682"/>
      <c r="T1682"/>
      <c r="U1682"/>
    </row>
    <row r="1683" spans="2:21">
      <c r="B1683"/>
      <c r="C1683"/>
      <c r="D1683"/>
      <c r="E1683"/>
      <c r="F1683"/>
      <c r="H1683"/>
      <c r="I1683"/>
      <c r="J1683" s="5"/>
      <c r="K1683"/>
      <c r="L1683"/>
      <c r="M1683"/>
      <c r="O1683"/>
      <c r="Q1683"/>
      <c r="S1683"/>
      <c r="T1683"/>
      <c r="U1683"/>
    </row>
    <row r="1684" spans="2:21">
      <c r="B1684"/>
      <c r="C1684"/>
      <c r="D1684"/>
      <c r="E1684"/>
      <c r="F1684"/>
      <c r="H1684"/>
      <c r="I1684"/>
      <c r="J1684" s="5"/>
      <c r="K1684"/>
      <c r="L1684"/>
      <c r="M1684"/>
      <c r="O1684"/>
      <c r="Q1684"/>
      <c r="S1684"/>
      <c r="T1684"/>
      <c r="U1684"/>
    </row>
    <row r="1685" spans="2:21">
      <c r="B1685"/>
      <c r="C1685"/>
      <c r="D1685"/>
      <c r="E1685"/>
      <c r="F1685"/>
      <c r="H1685"/>
      <c r="I1685"/>
      <c r="J1685" s="5"/>
      <c r="K1685"/>
      <c r="L1685"/>
      <c r="M1685"/>
      <c r="O1685"/>
      <c r="Q1685"/>
      <c r="S1685"/>
      <c r="T1685"/>
      <c r="U1685"/>
    </row>
    <row r="1686" spans="2:21">
      <c r="B1686"/>
      <c r="C1686"/>
      <c r="D1686"/>
      <c r="E1686"/>
      <c r="F1686"/>
      <c r="H1686"/>
      <c r="I1686"/>
      <c r="J1686" s="5"/>
      <c r="K1686"/>
      <c r="L1686"/>
      <c r="M1686"/>
      <c r="O1686"/>
      <c r="Q1686"/>
      <c r="S1686"/>
      <c r="T1686"/>
      <c r="U1686"/>
    </row>
    <row r="1687" spans="2:21">
      <c r="B1687"/>
      <c r="C1687"/>
      <c r="D1687"/>
      <c r="E1687"/>
      <c r="F1687"/>
      <c r="H1687"/>
      <c r="I1687"/>
      <c r="J1687" s="5"/>
      <c r="K1687"/>
      <c r="L1687"/>
      <c r="M1687"/>
      <c r="O1687"/>
      <c r="Q1687"/>
      <c r="S1687"/>
      <c r="T1687"/>
      <c r="U1687"/>
    </row>
    <row r="1688" spans="2:21">
      <c r="B1688"/>
      <c r="C1688"/>
      <c r="D1688"/>
      <c r="E1688"/>
      <c r="F1688"/>
      <c r="H1688"/>
      <c r="I1688"/>
      <c r="J1688" s="5"/>
      <c r="K1688"/>
      <c r="L1688"/>
      <c r="M1688"/>
      <c r="O1688"/>
      <c r="Q1688"/>
      <c r="S1688"/>
      <c r="T1688"/>
      <c r="U1688"/>
    </row>
    <row r="1689" spans="2:21">
      <c r="B1689"/>
      <c r="C1689"/>
      <c r="D1689"/>
      <c r="E1689"/>
      <c r="F1689"/>
      <c r="H1689"/>
      <c r="I1689"/>
      <c r="J1689" s="5"/>
      <c r="K1689"/>
      <c r="L1689"/>
      <c r="M1689"/>
      <c r="O1689"/>
      <c r="Q1689"/>
      <c r="S1689"/>
      <c r="T1689"/>
      <c r="U1689"/>
    </row>
    <row r="1690" spans="2:21">
      <c r="B1690"/>
      <c r="C1690"/>
      <c r="D1690"/>
      <c r="E1690"/>
      <c r="F1690"/>
      <c r="H1690"/>
      <c r="I1690"/>
      <c r="J1690" s="5"/>
      <c r="K1690"/>
      <c r="L1690"/>
      <c r="M1690"/>
      <c r="O1690"/>
      <c r="Q1690"/>
      <c r="S1690"/>
      <c r="T1690"/>
      <c r="U1690"/>
    </row>
    <row r="1691" spans="2:21">
      <c r="B1691"/>
      <c r="C1691"/>
      <c r="D1691"/>
      <c r="E1691"/>
      <c r="F1691"/>
      <c r="H1691"/>
      <c r="I1691"/>
      <c r="J1691" s="5"/>
      <c r="K1691"/>
      <c r="L1691"/>
      <c r="M1691"/>
      <c r="O1691"/>
      <c r="Q1691"/>
      <c r="S1691"/>
      <c r="T1691"/>
      <c r="U1691"/>
    </row>
    <row r="1692" spans="2:21">
      <c r="B1692"/>
      <c r="C1692"/>
      <c r="D1692"/>
      <c r="E1692"/>
      <c r="F1692"/>
      <c r="H1692"/>
      <c r="I1692"/>
      <c r="J1692" s="5"/>
      <c r="K1692"/>
      <c r="L1692"/>
      <c r="M1692"/>
      <c r="O1692"/>
      <c r="Q1692"/>
      <c r="S1692"/>
      <c r="T1692"/>
      <c r="U1692"/>
    </row>
    <row r="1693" spans="2:21">
      <c r="B1693"/>
      <c r="C1693"/>
      <c r="D1693"/>
      <c r="E1693"/>
      <c r="F1693"/>
      <c r="H1693"/>
      <c r="I1693"/>
      <c r="J1693" s="5"/>
      <c r="K1693"/>
      <c r="L1693"/>
      <c r="M1693"/>
      <c r="O1693"/>
      <c r="Q1693"/>
      <c r="S1693"/>
      <c r="T1693"/>
      <c r="U1693"/>
    </row>
    <row r="1694" spans="2:21">
      <c r="B1694"/>
      <c r="C1694"/>
      <c r="D1694"/>
      <c r="E1694"/>
      <c r="F1694"/>
      <c r="H1694"/>
      <c r="I1694"/>
      <c r="J1694" s="5"/>
      <c r="K1694"/>
      <c r="L1694"/>
      <c r="M1694"/>
      <c r="O1694"/>
      <c r="Q1694"/>
      <c r="S1694"/>
      <c r="T1694"/>
      <c r="U1694"/>
    </row>
    <row r="1695" spans="2:21">
      <c r="B1695"/>
      <c r="C1695"/>
      <c r="D1695"/>
      <c r="E1695"/>
      <c r="F1695"/>
      <c r="H1695"/>
      <c r="I1695"/>
      <c r="J1695" s="5"/>
      <c r="K1695"/>
      <c r="L1695"/>
      <c r="M1695"/>
      <c r="O1695"/>
      <c r="Q1695"/>
      <c r="S1695"/>
      <c r="T1695"/>
      <c r="U1695"/>
    </row>
    <row r="1696" spans="2:21">
      <c r="B1696"/>
      <c r="C1696"/>
      <c r="D1696"/>
      <c r="E1696"/>
      <c r="F1696"/>
      <c r="H1696"/>
      <c r="I1696"/>
      <c r="J1696" s="5"/>
      <c r="K1696"/>
      <c r="L1696"/>
      <c r="M1696"/>
      <c r="O1696"/>
      <c r="Q1696"/>
      <c r="S1696"/>
      <c r="T1696"/>
      <c r="U1696"/>
    </row>
    <row r="1697" spans="2:21">
      <c r="B1697"/>
      <c r="C1697"/>
      <c r="D1697"/>
      <c r="E1697"/>
      <c r="F1697"/>
      <c r="H1697"/>
      <c r="I1697"/>
      <c r="J1697" s="5"/>
      <c r="K1697"/>
      <c r="L1697"/>
      <c r="M1697"/>
      <c r="O1697"/>
      <c r="Q1697"/>
      <c r="S1697"/>
      <c r="T1697"/>
      <c r="U1697"/>
    </row>
    <row r="1698" spans="2:21">
      <c r="B1698"/>
      <c r="C1698"/>
      <c r="D1698"/>
      <c r="E1698"/>
      <c r="F1698"/>
      <c r="H1698"/>
      <c r="I1698"/>
      <c r="J1698" s="5"/>
      <c r="K1698"/>
      <c r="L1698"/>
      <c r="M1698"/>
      <c r="O1698"/>
      <c r="Q1698"/>
      <c r="S1698"/>
      <c r="T1698"/>
      <c r="U1698"/>
    </row>
    <row r="1699" spans="2:21">
      <c r="B1699"/>
      <c r="C1699"/>
      <c r="D1699"/>
      <c r="E1699"/>
      <c r="F1699"/>
      <c r="H1699"/>
      <c r="I1699"/>
      <c r="J1699" s="5"/>
      <c r="K1699"/>
      <c r="L1699"/>
      <c r="M1699"/>
      <c r="O1699"/>
      <c r="Q1699"/>
      <c r="S1699"/>
      <c r="T1699"/>
      <c r="U1699"/>
    </row>
    <row r="1700" spans="2:21">
      <c r="B1700"/>
      <c r="C1700"/>
      <c r="D1700"/>
      <c r="E1700"/>
      <c r="F1700"/>
      <c r="H1700"/>
      <c r="I1700"/>
      <c r="J1700" s="5"/>
      <c r="K1700"/>
      <c r="L1700"/>
      <c r="M1700"/>
      <c r="O1700"/>
      <c r="Q1700"/>
      <c r="S1700"/>
      <c r="T1700"/>
      <c r="U1700"/>
    </row>
    <row r="1701" spans="2:21">
      <c r="B1701"/>
      <c r="C1701"/>
      <c r="D1701"/>
      <c r="E1701"/>
      <c r="F1701"/>
      <c r="H1701"/>
      <c r="I1701"/>
      <c r="J1701" s="5"/>
      <c r="K1701"/>
      <c r="L1701"/>
      <c r="M1701"/>
      <c r="O1701"/>
      <c r="Q1701"/>
      <c r="S1701"/>
      <c r="T1701"/>
      <c r="U1701"/>
    </row>
    <row r="1702" spans="2:21">
      <c r="B1702"/>
      <c r="C1702"/>
      <c r="D1702"/>
      <c r="E1702"/>
      <c r="F1702"/>
      <c r="H1702"/>
      <c r="I1702"/>
      <c r="J1702" s="5"/>
      <c r="K1702"/>
      <c r="L1702"/>
      <c r="M1702"/>
      <c r="O1702"/>
      <c r="Q1702"/>
      <c r="S1702"/>
      <c r="T1702"/>
      <c r="U1702"/>
    </row>
    <row r="1703" spans="2:21">
      <c r="B1703"/>
      <c r="C1703"/>
      <c r="D1703"/>
      <c r="E1703"/>
      <c r="F1703"/>
      <c r="H1703"/>
      <c r="I1703"/>
      <c r="J1703" s="5"/>
      <c r="K1703"/>
      <c r="L1703"/>
      <c r="M1703"/>
      <c r="O1703"/>
      <c r="Q1703"/>
      <c r="S1703"/>
      <c r="T1703"/>
      <c r="U1703"/>
    </row>
    <row r="1704" spans="2:21">
      <c r="B1704"/>
      <c r="C1704"/>
      <c r="D1704"/>
      <c r="E1704"/>
      <c r="F1704"/>
      <c r="H1704"/>
      <c r="I1704"/>
      <c r="J1704" s="5"/>
      <c r="K1704"/>
      <c r="L1704"/>
      <c r="M1704"/>
      <c r="O1704"/>
      <c r="Q1704"/>
      <c r="S1704"/>
      <c r="T1704"/>
      <c r="U1704"/>
    </row>
    <row r="1705" spans="2:21">
      <c r="B1705"/>
      <c r="C1705"/>
      <c r="D1705"/>
      <c r="E1705"/>
      <c r="F1705"/>
      <c r="H1705"/>
      <c r="I1705"/>
      <c r="J1705" s="5"/>
      <c r="K1705"/>
      <c r="L1705"/>
      <c r="M1705"/>
      <c r="O1705"/>
      <c r="Q1705"/>
      <c r="S1705"/>
      <c r="T1705"/>
      <c r="U1705"/>
    </row>
    <row r="1706" spans="2:21">
      <c r="B1706"/>
      <c r="C1706"/>
      <c r="D1706"/>
      <c r="E1706"/>
      <c r="F1706"/>
      <c r="H1706"/>
      <c r="I1706"/>
      <c r="J1706" s="5"/>
      <c r="K1706"/>
      <c r="L1706"/>
      <c r="M1706"/>
      <c r="O1706"/>
      <c r="Q1706"/>
      <c r="S1706"/>
      <c r="T1706"/>
      <c r="U1706"/>
    </row>
    <row r="1707" spans="2:21">
      <c r="B1707"/>
      <c r="C1707"/>
      <c r="D1707"/>
      <c r="E1707"/>
      <c r="F1707"/>
      <c r="H1707"/>
      <c r="I1707"/>
      <c r="J1707" s="5"/>
      <c r="K1707"/>
      <c r="L1707"/>
      <c r="M1707"/>
      <c r="O1707"/>
      <c r="Q1707"/>
      <c r="S1707"/>
      <c r="T1707"/>
      <c r="U1707"/>
    </row>
    <row r="1708" spans="2:21">
      <c r="B1708"/>
      <c r="C1708"/>
      <c r="D1708"/>
      <c r="E1708"/>
      <c r="F1708"/>
      <c r="H1708"/>
      <c r="I1708"/>
      <c r="J1708" s="5"/>
      <c r="K1708"/>
      <c r="L1708"/>
      <c r="M1708"/>
      <c r="O1708"/>
      <c r="Q1708"/>
      <c r="S1708"/>
      <c r="T1708"/>
      <c r="U1708"/>
    </row>
    <row r="1709" spans="2:21">
      <c r="B1709"/>
      <c r="C1709"/>
      <c r="D1709"/>
      <c r="E1709"/>
      <c r="F1709"/>
      <c r="H1709"/>
      <c r="I1709"/>
      <c r="J1709" s="5"/>
      <c r="K1709"/>
      <c r="L1709"/>
      <c r="M1709"/>
      <c r="O1709"/>
      <c r="Q1709"/>
      <c r="S1709"/>
      <c r="T1709"/>
      <c r="U1709"/>
    </row>
    <row r="1710" spans="2:21">
      <c r="B1710"/>
      <c r="C1710"/>
      <c r="D1710"/>
      <c r="E1710"/>
      <c r="F1710"/>
      <c r="H1710"/>
      <c r="I1710"/>
      <c r="J1710" s="5"/>
      <c r="K1710"/>
      <c r="L1710"/>
      <c r="M1710"/>
      <c r="O1710"/>
      <c r="Q1710"/>
      <c r="S1710"/>
      <c r="T1710"/>
      <c r="U1710"/>
    </row>
    <row r="1711" spans="2:21">
      <c r="B1711"/>
      <c r="C1711"/>
      <c r="D1711"/>
      <c r="E1711"/>
      <c r="F1711"/>
      <c r="H1711"/>
      <c r="I1711"/>
      <c r="J1711" s="5"/>
      <c r="K1711"/>
      <c r="L1711"/>
      <c r="M1711"/>
      <c r="O1711"/>
      <c r="Q1711"/>
      <c r="S1711"/>
      <c r="T1711"/>
      <c r="U1711"/>
    </row>
    <row r="1712" spans="2:21">
      <c r="B1712"/>
      <c r="C1712"/>
      <c r="D1712"/>
      <c r="E1712"/>
      <c r="F1712"/>
      <c r="H1712"/>
      <c r="I1712"/>
      <c r="J1712" s="5"/>
      <c r="K1712"/>
      <c r="L1712"/>
      <c r="M1712"/>
      <c r="O1712"/>
      <c r="Q1712"/>
      <c r="S1712"/>
      <c r="T1712"/>
      <c r="U1712"/>
    </row>
    <row r="1713" spans="2:21">
      <c r="B1713"/>
      <c r="C1713"/>
      <c r="D1713"/>
      <c r="E1713"/>
      <c r="F1713"/>
      <c r="H1713"/>
      <c r="I1713"/>
      <c r="J1713" s="5"/>
      <c r="K1713"/>
      <c r="L1713"/>
      <c r="M1713"/>
      <c r="O1713"/>
      <c r="Q1713"/>
      <c r="S1713"/>
      <c r="T1713"/>
      <c r="U1713"/>
    </row>
    <row r="1714" spans="2:21">
      <c r="B1714"/>
      <c r="C1714"/>
      <c r="D1714"/>
      <c r="E1714"/>
      <c r="F1714"/>
      <c r="H1714"/>
      <c r="I1714"/>
      <c r="J1714" s="5"/>
      <c r="K1714"/>
      <c r="L1714"/>
      <c r="M1714"/>
      <c r="O1714"/>
      <c r="Q1714"/>
      <c r="S1714"/>
      <c r="T1714"/>
      <c r="U1714"/>
    </row>
    <row r="1715" spans="2:21">
      <c r="B1715"/>
      <c r="C1715"/>
      <c r="D1715"/>
      <c r="E1715"/>
      <c r="F1715"/>
      <c r="H1715"/>
      <c r="I1715"/>
      <c r="J1715" s="5"/>
      <c r="K1715"/>
      <c r="L1715"/>
      <c r="M1715"/>
      <c r="O1715"/>
      <c r="Q1715"/>
      <c r="S1715"/>
      <c r="T1715"/>
      <c r="U1715"/>
    </row>
    <row r="1716" spans="2:21">
      <c r="B1716"/>
      <c r="C1716"/>
      <c r="D1716"/>
      <c r="E1716"/>
      <c r="F1716"/>
      <c r="H1716"/>
      <c r="I1716"/>
      <c r="J1716" s="5"/>
      <c r="K1716"/>
      <c r="L1716"/>
      <c r="M1716"/>
      <c r="O1716"/>
      <c r="Q1716"/>
      <c r="S1716"/>
      <c r="T1716"/>
      <c r="U1716"/>
    </row>
    <row r="1717" spans="2:21">
      <c r="B1717"/>
      <c r="C1717"/>
      <c r="D1717"/>
      <c r="E1717"/>
      <c r="F1717"/>
      <c r="H1717"/>
      <c r="I1717"/>
      <c r="J1717" s="5"/>
      <c r="K1717"/>
      <c r="L1717"/>
      <c r="M1717"/>
      <c r="O1717"/>
      <c r="Q1717"/>
      <c r="S1717"/>
      <c r="T1717"/>
      <c r="U1717"/>
    </row>
    <row r="1718" spans="2:21">
      <c r="B1718"/>
      <c r="C1718"/>
      <c r="D1718"/>
      <c r="E1718"/>
      <c r="F1718"/>
      <c r="H1718"/>
      <c r="I1718"/>
      <c r="J1718" s="5"/>
      <c r="K1718"/>
      <c r="L1718"/>
      <c r="M1718"/>
      <c r="O1718"/>
      <c r="Q1718"/>
      <c r="S1718"/>
      <c r="T1718"/>
      <c r="U1718"/>
    </row>
    <row r="1719" spans="2:21">
      <c r="B1719"/>
      <c r="C1719"/>
      <c r="D1719"/>
      <c r="E1719"/>
      <c r="F1719"/>
      <c r="H1719"/>
      <c r="I1719"/>
      <c r="J1719" s="5"/>
      <c r="K1719"/>
      <c r="L1719"/>
      <c r="M1719"/>
      <c r="O1719"/>
      <c r="Q1719"/>
      <c r="S1719"/>
      <c r="T1719"/>
      <c r="U1719"/>
    </row>
    <row r="1720" spans="2:21">
      <c r="B1720"/>
      <c r="C1720"/>
      <c r="D1720"/>
      <c r="E1720"/>
      <c r="F1720"/>
      <c r="H1720"/>
      <c r="I1720"/>
      <c r="J1720" s="5"/>
      <c r="K1720"/>
      <c r="L1720"/>
      <c r="M1720"/>
      <c r="O1720"/>
      <c r="Q1720"/>
      <c r="S1720"/>
      <c r="T1720"/>
      <c r="U1720"/>
    </row>
    <row r="1721" spans="2:21">
      <c r="B1721"/>
      <c r="C1721"/>
      <c r="D1721"/>
      <c r="E1721"/>
      <c r="F1721"/>
      <c r="H1721"/>
      <c r="I1721"/>
      <c r="J1721" s="5"/>
      <c r="K1721"/>
      <c r="L1721"/>
      <c r="M1721"/>
      <c r="O1721"/>
      <c r="Q1721"/>
      <c r="S1721"/>
      <c r="T1721"/>
      <c r="U1721"/>
    </row>
    <row r="1722" spans="2:21">
      <c r="B1722"/>
      <c r="C1722"/>
      <c r="D1722"/>
      <c r="E1722"/>
      <c r="F1722"/>
      <c r="H1722"/>
      <c r="I1722"/>
      <c r="J1722" s="5"/>
      <c r="K1722"/>
      <c r="L1722"/>
      <c r="M1722"/>
      <c r="O1722"/>
      <c r="Q1722"/>
      <c r="S1722"/>
      <c r="T1722"/>
      <c r="U1722"/>
    </row>
    <row r="1723" spans="2:21">
      <c r="B1723"/>
      <c r="C1723"/>
      <c r="D1723"/>
      <c r="E1723"/>
      <c r="F1723"/>
      <c r="H1723"/>
      <c r="I1723"/>
      <c r="J1723" s="5"/>
      <c r="K1723"/>
      <c r="L1723"/>
      <c r="M1723"/>
      <c r="O1723"/>
      <c r="Q1723"/>
      <c r="S1723"/>
      <c r="T1723"/>
      <c r="U1723"/>
    </row>
    <row r="1724" spans="2:21">
      <c r="B1724"/>
      <c r="C1724"/>
      <c r="D1724"/>
      <c r="E1724"/>
      <c r="F1724"/>
      <c r="H1724"/>
      <c r="I1724"/>
      <c r="J1724" s="5"/>
      <c r="K1724"/>
      <c r="L1724"/>
      <c r="M1724"/>
      <c r="O1724"/>
      <c r="Q1724"/>
      <c r="S1724"/>
      <c r="T1724"/>
      <c r="U1724"/>
    </row>
    <row r="1725" spans="2:21">
      <c r="B1725"/>
      <c r="C1725"/>
      <c r="D1725"/>
      <c r="E1725"/>
      <c r="F1725"/>
      <c r="H1725"/>
      <c r="I1725"/>
      <c r="J1725" s="5"/>
      <c r="K1725"/>
      <c r="L1725"/>
      <c r="M1725"/>
      <c r="O1725"/>
      <c r="Q1725"/>
      <c r="S1725"/>
      <c r="T1725"/>
      <c r="U1725"/>
    </row>
    <row r="1726" spans="2:21">
      <c r="B1726"/>
      <c r="C1726"/>
      <c r="D1726"/>
      <c r="E1726"/>
      <c r="F1726"/>
      <c r="H1726"/>
      <c r="I1726"/>
      <c r="J1726" s="5"/>
      <c r="K1726"/>
      <c r="L1726"/>
      <c r="M1726"/>
      <c r="O1726"/>
      <c r="Q1726"/>
      <c r="S1726"/>
      <c r="T1726"/>
      <c r="U1726"/>
    </row>
    <row r="1727" spans="2:21">
      <c r="B1727"/>
      <c r="C1727"/>
      <c r="D1727"/>
      <c r="E1727"/>
      <c r="F1727"/>
      <c r="H1727"/>
      <c r="I1727"/>
      <c r="J1727" s="5"/>
      <c r="K1727"/>
      <c r="L1727"/>
      <c r="M1727"/>
      <c r="O1727"/>
      <c r="Q1727"/>
      <c r="S1727"/>
      <c r="T1727"/>
      <c r="U1727"/>
    </row>
    <row r="1728" spans="2:21">
      <c r="B1728"/>
      <c r="C1728"/>
      <c r="D1728"/>
      <c r="E1728"/>
      <c r="F1728"/>
      <c r="H1728"/>
      <c r="I1728"/>
      <c r="J1728" s="5"/>
      <c r="K1728"/>
      <c r="L1728"/>
      <c r="M1728"/>
      <c r="O1728"/>
      <c r="Q1728"/>
      <c r="S1728"/>
      <c r="T1728"/>
      <c r="U1728"/>
    </row>
    <row r="1729" spans="2:21">
      <c r="B1729"/>
      <c r="C1729"/>
      <c r="D1729"/>
      <c r="E1729"/>
      <c r="F1729"/>
      <c r="H1729"/>
      <c r="I1729"/>
      <c r="J1729" s="5"/>
      <c r="K1729"/>
      <c r="L1729"/>
      <c r="M1729"/>
      <c r="O1729"/>
      <c r="Q1729"/>
      <c r="S1729"/>
      <c r="T1729"/>
      <c r="U1729"/>
    </row>
    <row r="1730" spans="2:21">
      <c r="B1730"/>
      <c r="C1730"/>
      <c r="D1730"/>
      <c r="E1730"/>
      <c r="F1730"/>
      <c r="H1730"/>
      <c r="I1730"/>
      <c r="J1730" s="5"/>
      <c r="K1730"/>
      <c r="L1730"/>
      <c r="M1730"/>
      <c r="O1730"/>
      <c r="Q1730"/>
      <c r="S1730"/>
      <c r="T1730"/>
      <c r="U1730"/>
    </row>
    <row r="1731" spans="2:21">
      <c r="B1731"/>
      <c r="C1731"/>
      <c r="D1731"/>
      <c r="E1731"/>
      <c r="F1731"/>
      <c r="H1731"/>
      <c r="I1731"/>
      <c r="J1731" s="5"/>
      <c r="K1731"/>
      <c r="L1731"/>
      <c r="M1731"/>
      <c r="O1731"/>
      <c r="Q1731"/>
      <c r="S1731"/>
      <c r="T1731"/>
      <c r="U1731"/>
    </row>
    <row r="1732" spans="2:21">
      <c r="B1732"/>
      <c r="C1732"/>
      <c r="D1732"/>
      <c r="E1732"/>
      <c r="F1732"/>
      <c r="H1732"/>
      <c r="I1732"/>
      <c r="J1732" s="5"/>
      <c r="K1732"/>
      <c r="L1732"/>
      <c r="M1732"/>
      <c r="O1732"/>
      <c r="Q1732"/>
      <c r="S1732"/>
      <c r="T1732"/>
      <c r="U1732"/>
    </row>
    <row r="1733" spans="2:21">
      <c r="B1733"/>
      <c r="C1733"/>
      <c r="D1733"/>
      <c r="E1733"/>
      <c r="F1733"/>
      <c r="H1733"/>
      <c r="I1733"/>
      <c r="J1733" s="5"/>
      <c r="K1733"/>
      <c r="L1733"/>
      <c r="M1733"/>
      <c r="O1733"/>
      <c r="Q1733"/>
      <c r="S1733"/>
      <c r="T1733"/>
      <c r="U1733"/>
    </row>
    <row r="1734" spans="2:21">
      <c r="B1734"/>
      <c r="C1734"/>
      <c r="D1734"/>
      <c r="E1734"/>
      <c r="F1734"/>
      <c r="H1734"/>
      <c r="I1734"/>
      <c r="J1734" s="5"/>
      <c r="K1734"/>
      <c r="L1734"/>
      <c r="M1734"/>
      <c r="O1734"/>
      <c r="Q1734"/>
      <c r="S1734"/>
      <c r="T1734"/>
      <c r="U1734"/>
    </row>
    <row r="1735" spans="2:21">
      <c r="B1735"/>
      <c r="C1735"/>
      <c r="D1735"/>
      <c r="E1735"/>
      <c r="F1735"/>
      <c r="H1735"/>
      <c r="I1735"/>
      <c r="J1735" s="5"/>
      <c r="K1735"/>
      <c r="L1735"/>
      <c r="M1735"/>
      <c r="O1735"/>
      <c r="Q1735"/>
      <c r="S1735"/>
      <c r="T1735"/>
      <c r="U1735"/>
    </row>
    <row r="1736" spans="2:21">
      <c r="B1736"/>
      <c r="C1736"/>
      <c r="D1736"/>
      <c r="E1736"/>
      <c r="F1736"/>
      <c r="H1736"/>
      <c r="I1736"/>
      <c r="J1736" s="5"/>
      <c r="K1736"/>
      <c r="L1736"/>
      <c r="M1736"/>
      <c r="O1736"/>
      <c r="Q1736"/>
      <c r="S1736"/>
      <c r="T1736"/>
      <c r="U1736"/>
    </row>
    <row r="1737" spans="2:21">
      <c r="B1737"/>
      <c r="C1737"/>
      <c r="D1737"/>
      <c r="E1737"/>
      <c r="F1737"/>
      <c r="H1737"/>
      <c r="I1737"/>
      <c r="J1737" s="5"/>
      <c r="K1737"/>
      <c r="L1737"/>
      <c r="M1737"/>
      <c r="O1737"/>
      <c r="Q1737"/>
      <c r="S1737"/>
      <c r="T1737"/>
      <c r="U1737"/>
    </row>
    <row r="1738" spans="2:21">
      <c r="B1738"/>
      <c r="C1738"/>
      <c r="D1738"/>
      <c r="E1738"/>
      <c r="F1738"/>
      <c r="H1738"/>
      <c r="I1738"/>
      <c r="J1738" s="5"/>
      <c r="K1738"/>
      <c r="L1738"/>
      <c r="M1738"/>
      <c r="O1738"/>
      <c r="Q1738"/>
      <c r="S1738"/>
      <c r="T1738"/>
      <c r="U1738"/>
    </row>
    <row r="1739" spans="2:21">
      <c r="B1739"/>
      <c r="C1739"/>
      <c r="D1739"/>
      <c r="E1739"/>
      <c r="F1739"/>
      <c r="H1739"/>
      <c r="I1739"/>
      <c r="J1739" s="5"/>
      <c r="K1739"/>
      <c r="L1739"/>
      <c r="M1739"/>
      <c r="O1739"/>
      <c r="Q1739"/>
      <c r="S1739"/>
      <c r="T1739"/>
      <c r="U1739"/>
    </row>
    <row r="1740" spans="2:21">
      <c r="B1740"/>
      <c r="C1740"/>
      <c r="D1740"/>
      <c r="E1740"/>
      <c r="F1740"/>
      <c r="H1740"/>
      <c r="I1740"/>
      <c r="J1740" s="5"/>
      <c r="K1740"/>
      <c r="L1740"/>
      <c r="M1740"/>
      <c r="O1740"/>
      <c r="Q1740"/>
      <c r="S1740"/>
      <c r="T1740"/>
      <c r="U1740"/>
    </row>
    <row r="1741" spans="2:21">
      <c r="B1741"/>
      <c r="C1741"/>
      <c r="D1741"/>
      <c r="E1741"/>
      <c r="F1741"/>
      <c r="H1741"/>
      <c r="I1741"/>
      <c r="J1741" s="5"/>
      <c r="K1741"/>
      <c r="L1741"/>
      <c r="M1741"/>
      <c r="O1741"/>
      <c r="Q1741"/>
      <c r="S1741"/>
      <c r="T1741"/>
      <c r="U1741"/>
    </row>
    <row r="1742" spans="2:21">
      <c r="B1742"/>
      <c r="C1742"/>
      <c r="D1742"/>
      <c r="E1742"/>
      <c r="F1742"/>
      <c r="H1742"/>
      <c r="I1742"/>
      <c r="J1742" s="5"/>
      <c r="K1742"/>
      <c r="L1742"/>
      <c r="M1742"/>
      <c r="O1742"/>
      <c r="Q1742"/>
      <c r="S1742"/>
      <c r="T1742"/>
      <c r="U1742"/>
    </row>
    <row r="1743" spans="2:21">
      <c r="B1743"/>
      <c r="C1743"/>
      <c r="D1743"/>
      <c r="E1743"/>
      <c r="F1743"/>
      <c r="H1743"/>
      <c r="I1743"/>
      <c r="J1743" s="5"/>
      <c r="K1743"/>
      <c r="L1743"/>
      <c r="M1743"/>
      <c r="O1743"/>
      <c r="Q1743"/>
      <c r="S1743"/>
      <c r="T1743"/>
      <c r="U1743"/>
    </row>
    <row r="1744" spans="2:21">
      <c r="B1744"/>
      <c r="C1744"/>
      <c r="D1744"/>
      <c r="E1744"/>
      <c r="F1744"/>
      <c r="H1744"/>
      <c r="I1744"/>
      <c r="J1744" s="5"/>
      <c r="K1744"/>
      <c r="L1744"/>
      <c r="M1744"/>
      <c r="O1744"/>
      <c r="Q1744"/>
      <c r="S1744"/>
      <c r="T1744"/>
      <c r="U1744"/>
    </row>
    <row r="1745" spans="2:21">
      <c r="B1745"/>
      <c r="C1745"/>
      <c r="D1745"/>
      <c r="E1745"/>
      <c r="F1745"/>
      <c r="H1745"/>
      <c r="I1745"/>
      <c r="J1745" s="5"/>
      <c r="K1745"/>
      <c r="L1745"/>
      <c r="M1745"/>
      <c r="O1745"/>
      <c r="Q1745"/>
      <c r="S1745"/>
      <c r="T1745"/>
      <c r="U1745"/>
    </row>
    <row r="1746" spans="2:21">
      <c r="B1746"/>
      <c r="C1746"/>
      <c r="D1746"/>
      <c r="E1746"/>
      <c r="F1746"/>
      <c r="H1746"/>
      <c r="I1746"/>
      <c r="J1746" s="5"/>
      <c r="K1746"/>
      <c r="L1746"/>
      <c r="M1746"/>
      <c r="O1746"/>
      <c r="Q1746"/>
      <c r="S1746"/>
      <c r="T1746"/>
      <c r="U1746"/>
    </row>
    <row r="1747" spans="2:21">
      <c r="B1747"/>
      <c r="C1747"/>
      <c r="D1747"/>
      <c r="E1747"/>
      <c r="F1747"/>
      <c r="H1747"/>
      <c r="I1747"/>
      <c r="J1747" s="5"/>
      <c r="K1747"/>
      <c r="L1747"/>
      <c r="M1747"/>
      <c r="O1747"/>
      <c r="Q1747"/>
      <c r="S1747"/>
      <c r="T1747"/>
      <c r="U1747"/>
    </row>
    <row r="1748" spans="2:21">
      <c r="B1748"/>
      <c r="C1748"/>
      <c r="D1748"/>
      <c r="E1748"/>
      <c r="F1748"/>
      <c r="H1748"/>
      <c r="I1748"/>
      <c r="J1748" s="5"/>
      <c r="K1748"/>
      <c r="L1748"/>
      <c r="M1748"/>
      <c r="O1748"/>
      <c r="Q1748"/>
      <c r="S1748"/>
      <c r="T1748"/>
      <c r="U1748"/>
    </row>
    <row r="1749" spans="2:21">
      <c r="B1749"/>
      <c r="C1749"/>
      <c r="D1749"/>
      <c r="E1749"/>
      <c r="F1749"/>
      <c r="H1749"/>
      <c r="I1749"/>
      <c r="J1749" s="5"/>
      <c r="K1749"/>
      <c r="L1749"/>
      <c r="M1749"/>
      <c r="O1749"/>
      <c r="Q1749"/>
      <c r="S1749"/>
      <c r="T1749"/>
      <c r="U1749"/>
    </row>
    <row r="1750" spans="2:21">
      <c r="B1750"/>
      <c r="C1750"/>
      <c r="D1750"/>
      <c r="E1750"/>
      <c r="F1750"/>
      <c r="H1750"/>
      <c r="I1750"/>
      <c r="J1750" s="5"/>
      <c r="K1750"/>
      <c r="L1750"/>
      <c r="M1750"/>
      <c r="O1750"/>
      <c r="Q1750"/>
      <c r="S1750"/>
      <c r="T1750"/>
      <c r="U1750"/>
    </row>
    <row r="1751" spans="2:21">
      <c r="B1751"/>
      <c r="C1751"/>
      <c r="D1751"/>
      <c r="E1751"/>
      <c r="F1751"/>
      <c r="H1751"/>
      <c r="I1751"/>
      <c r="J1751" s="5"/>
      <c r="K1751"/>
      <c r="L1751"/>
      <c r="M1751"/>
      <c r="O1751"/>
      <c r="Q1751"/>
      <c r="S1751"/>
      <c r="T1751"/>
      <c r="U1751"/>
    </row>
    <row r="1752" spans="2:21">
      <c r="B1752"/>
      <c r="C1752"/>
      <c r="D1752"/>
      <c r="E1752"/>
      <c r="F1752"/>
      <c r="H1752"/>
      <c r="I1752"/>
      <c r="J1752" s="5"/>
      <c r="K1752"/>
      <c r="L1752"/>
      <c r="M1752"/>
      <c r="O1752"/>
      <c r="Q1752"/>
      <c r="S1752"/>
      <c r="T1752"/>
      <c r="U1752"/>
    </row>
    <row r="1753" spans="2:21">
      <c r="B1753"/>
      <c r="C1753"/>
      <c r="D1753"/>
      <c r="E1753"/>
      <c r="F1753"/>
      <c r="H1753"/>
      <c r="I1753"/>
      <c r="J1753" s="5"/>
      <c r="K1753"/>
      <c r="L1753"/>
      <c r="M1753"/>
      <c r="O1753"/>
      <c r="Q1753"/>
      <c r="S1753"/>
      <c r="T1753"/>
      <c r="U1753"/>
    </row>
    <row r="1754" spans="2:21">
      <c r="B1754"/>
      <c r="C1754"/>
      <c r="D1754"/>
      <c r="E1754"/>
      <c r="F1754"/>
      <c r="H1754"/>
      <c r="I1754"/>
      <c r="J1754" s="5"/>
      <c r="K1754"/>
      <c r="L1754"/>
      <c r="M1754"/>
      <c r="O1754"/>
      <c r="Q1754"/>
      <c r="S1754"/>
      <c r="T1754"/>
      <c r="U1754"/>
    </row>
    <row r="1755" spans="2:21">
      <c r="B1755"/>
      <c r="C1755"/>
      <c r="D1755"/>
      <c r="E1755"/>
      <c r="F1755"/>
      <c r="H1755"/>
      <c r="I1755"/>
      <c r="J1755" s="5"/>
      <c r="K1755"/>
      <c r="L1755"/>
      <c r="M1755"/>
      <c r="O1755"/>
      <c r="Q1755"/>
      <c r="S1755"/>
      <c r="T1755"/>
      <c r="U1755"/>
    </row>
    <row r="1756" spans="2:21">
      <c r="B1756"/>
      <c r="C1756"/>
      <c r="D1756"/>
      <c r="E1756"/>
      <c r="F1756"/>
      <c r="H1756"/>
      <c r="I1756"/>
      <c r="J1756" s="5"/>
      <c r="K1756"/>
      <c r="L1756"/>
      <c r="M1756"/>
      <c r="O1756"/>
      <c r="Q1756"/>
      <c r="S1756"/>
      <c r="T1756"/>
      <c r="U1756"/>
    </row>
    <row r="1757" spans="2:21">
      <c r="B1757"/>
      <c r="C1757"/>
      <c r="D1757"/>
      <c r="E1757"/>
      <c r="F1757"/>
      <c r="H1757"/>
      <c r="I1757"/>
      <c r="J1757" s="5"/>
      <c r="K1757"/>
      <c r="L1757"/>
      <c r="M1757"/>
      <c r="O1757"/>
      <c r="Q1757"/>
      <c r="S1757"/>
      <c r="T1757"/>
      <c r="U1757"/>
    </row>
    <row r="1758" spans="2:21">
      <c r="B1758"/>
      <c r="C1758"/>
      <c r="D1758"/>
      <c r="E1758"/>
      <c r="F1758"/>
      <c r="H1758"/>
      <c r="I1758"/>
      <c r="J1758" s="5"/>
      <c r="K1758"/>
      <c r="L1758"/>
      <c r="M1758"/>
      <c r="O1758"/>
      <c r="Q1758"/>
      <c r="S1758"/>
      <c r="T1758"/>
      <c r="U1758"/>
    </row>
    <row r="1759" spans="2:21">
      <c r="B1759"/>
      <c r="C1759"/>
      <c r="D1759"/>
      <c r="E1759"/>
      <c r="F1759"/>
      <c r="H1759"/>
      <c r="I1759"/>
      <c r="J1759" s="5"/>
      <c r="K1759"/>
      <c r="L1759"/>
      <c r="M1759"/>
      <c r="O1759"/>
      <c r="Q1759"/>
      <c r="S1759"/>
      <c r="T1759"/>
      <c r="U1759"/>
    </row>
    <row r="1760" spans="2:21">
      <c r="B1760"/>
      <c r="C1760"/>
      <c r="D1760"/>
      <c r="E1760"/>
      <c r="F1760"/>
      <c r="H1760"/>
      <c r="I1760"/>
      <c r="J1760" s="5"/>
      <c r="K1760"/>
      <c r="L1760"/>
      <c r="M1760"/>
      <c r="O1760"/>
      <c r="Q1760"/>
      <c r="S1760"/>
      <c r="T1760"/>
      <c r="U1760"/>
    </row>
    <row r="1761" spans="2:21">
      <c r="B1761"/>
      <c r="C1761"/>
      <c r="D1761"/>
      <c r="E1761"/>
      <c r="F1761"/>
      <c r="H1761"/>
      <c r="I1761"/>
      <c r="J1761" s="5"/>
      <c r="K1761"/>
      <c r="L1761"/>
      <c r="M1761"/>
      <c r="O1761"/>
      <c r="Q1761"/>
      <c r="S1761"/>
      <c r="T1761"/>
      <c r="U1761"/>
    </row>
    <row r="1762" spans="2:21">
      <c r="B1762"/>
      <c r="C1762"/>
      <c r="D1762"/>
      <c r="E1762"/>
      <c r="F1762"/>
      <c r="H1762"/>
      <c r="I1762"/>
      <c r="J1762" s="5"/>
      <c r="K1762"/>
      <c r="L1762"/>
      <c r="M1762"/>
      <c r="O1762"/>
      <c r="Q1762"/>
      <c r="S1762"/>
      <c r="T1762"/>
      <c r="U1762"/>
    </row>
    <row r="1763" spans="2:21">
      <c r="B1763"/>
      <c r="C1763"/>
      <c r="D1763"/>
      <c r="E1763"/>
      <c r="F1763"/>
      <c r="H1763"/>
      <c r="I1763"/>
      <c r="J1763" s="5"/>
      <c r="K1763"/>
      <c r="L1763"/>
      <c r="M1763"/>
      <c r="O1763"/>
      <c r="Q1763"/>
      <c r="S1763"/>
      <c r="T1763"/>
      <c r="U1763"/>
    </row>
    <row r="1764" spans="2:21">
      <c r="B1764"/>
      <c r="C1764"/>
      <c r="D1764"/>
      <c r="E1764"/>
      <c r="F1764"/>
      <c r="H1764"/>
      <c r="I1764"/>
      <c r="J1764" s="5"/>
      <c r="K1764"/>
      <c r="L1764"/>
      <c r="M1764"/>
      <c r="O1764"/>
      <c r="Q1764"/>
      <c r="S1764"/>
      <c r="T1764"/>
      <c r="U1764"/>
    </row>
    <row r="1765" spans="2:21">
      <c r="B1765"/>
      <c r="C1765"/>
      <c r="D1765"/>
      <c r="E1765"/>
      <c r="F1765"/>
      <c r="H1765"/>
      <c r="I1765"/>
      <c r="J1765" s="5"/>
      <c r="K1765"/>
      <c r="L1765"/>
      <c r="M1765"/>
      <c r="O1765"/>
      <c r="Q1765"/>
      <c r="S1765"/>
      <c r="T1765"/>
      <c r="U1765"/>
    </row>
    <row r="1766" spans="2:21">
      <c r="B1766"/>
      <c r="C1766"/>
      <c r="D1766"/>
      <c r="E1766"/>
      <c r="F1766"/>
      <c r="H1766"/>
      <c r="I1766"/>
      <c r="J1766" s="5"/>
      <c r="K1766"/>
      <c r="L1766"/>
      <c r="M1766"/>
      <c r="O1766"/>
      <c r="Q1766"/>
      <c r="S1766"/>
      <c r="T1766"/>
      <c r="U1766"/>
    </row>
    <row r="1767" spans="2:21">
      <c r="B1767"/>
      <c r="C1767"/>
      <c r="D1767"/>
      <c r="E1767"/>
      <c r="F1767"/>
      <c r="H1767"/>
      <c r="I1767"/>
      <c r="J1767" s="5"/>
      <c r="K1767"/>
      <c r="L1767"/>
      <c r="M1767"/>
      <c r="O1767"/>
      <c r="Q1767"/>
      <c r="S1767"/>
      <c r="T1767"/>
      <c r="U1767"/>
    </row>
    <row r="1768" spans="2:21">
      <c r="B1768"/>
      <c r="C1768"/>
      <c r="D1768"/>
      <c r="E1768"/>
      <c r="F1768"/>
      <c r="H1768"/>
      <c r="I1768"/>
      <c r="J1768" s="5"/>
      <c r="K1768"/>
      <c r="L1768"/>
      <c r="M1768"/>
      <c r="O1768"/>
      <c r="Q1768"/>
      <c r="S1768"/>
      <c r="T1768"/>
      <c r="U1768"/>
    </row>
    <row r="1769" spans="2:21">
      <c r="B1769"/>
      <c r="C1769"/>
      <c r="D1769"/>
      <c r="E1769"/>
      <c r="F1769"/>
      <c r="H1769"/>
      <c r="I1769"/>
      <c r="J1769" s="5"/>
      <c r="K1769"/>
      <c r="L1769"/>
      <c r="M1769"/>
      <c r="O1769"/>
      <c r="Q1769"/>
      <c r="S1769"/>
      <c r="T1769"/>
      <c r="U1769"/>
    </row>
    <row r="1770" spans="2:21">
      <c r="B1770"/>
      <c r="C1770"/>
      <c r="D1770"/>
      <c r="E1770"/>
      <c r="F1770"/>
      <c r="H1770"/>
      <c r="I1770"/>
      <c r="J1770" s="5"/>
      <c r="K1770"/>
      <c r="L1770"/>
      <c r="M1770"/>
      <c r="O1770"/>
      <c r="Q1770"/>
      <c r="S1770"/>
      <c r="T1770"/>
      <c r="U1770"/>
    </row>
    <row r="1771" spans="2:21">
      <c r="B1771"/>
      <c r="C1771"/>
      <c r="D1771"/>
      <c r="E1771"/>
      <c r="F1771"/>
      <c r="H1771"/>
      <c r="I1771"/>
      <c r="J1771" s="5"/>
      <c r="K1771"/>
      <c r="L1771"/>
      <c r="M1771"/>
      <c r="O1771"/>
      <c r="Q1771"/>
      <c r="S1771"/>
      <c r="T1771"/>
      <c r="U1771"/>
    </row>
    <row r="1772" spans="2:21">
      <c r="B1772"/>
      <c r="C1772"/>
      <c r="D1772"/>
      <c r="E1772"/>
      <c r="F1772"/>
      <c r="H1772"/>
      <c r="I1772"/>
      <c r="J1772" s="5"/>
      <c r="K1772"/>
      <c r="L1772"/>
      <c r="M1772"/>
      <c r="O1772"/>
      <c r="Q1772"/>
      <c r="S1772"/>
      <c r="T1772"/>
      <c r="U1772"/>
    </row>
    <row r="1773" spans="2:21">
      <c r="B1773"/>
      <c r="C1773"/>
      <c r="D1773"/>
      <c r="E1773"/>
      <c r="F1773"/>
      <c r="H1773"/>
      <c r="I1773"/>
      <c r="J1773" s="5"/>
      <c r="K1773"/>
      <c r="L1773"/>
      <c r="M1773"/>
      <c r="O1773"/>
      <c r="Q1773"/>
      <c r="S1773"/>
      <c r="T1773"/>
      <c r="U1773"/>
    </row>
    <row r="1774" spans="2:21">
      <c r="B1774"/>
      <c r="C1774"/>
      <c r="D1774"/>
      <c r="E1774"/>
      <c r="F1774"/>
      <c r="H1774"/>
      <c r="I1774"/>
      <c r="J1774" s="5"/>
      <c r="K1774"/>
      <c r="L1774"/>
      <c r="M1774"/>
      <c r="O1774"/>
      <c r="Q1774"/>
      <c r="S1774"/>
      <c r="T1774"/>
      <c r="U1774"/>
    </row>
    <row r="1775" spans="2:21">
      <c r="B1775"/>
      <c r="C1775"/>
      <c r="D1775"/>
      <c r="E1775"/>
      <c r="F1775"/>
      <c r="H1775"/>
      <c r="I1775"/>
      <c r="J1775" s="5"/>
      <c r="K1775"/>
      <c r="L1775"/>
      <c r="M1775"/>
      <c r="O1775"/>
      <c r="Q1775"/>
      <c r="S1775"/>
      <c r="T1775"/>
      <c r="U1775"/>
    </row>
    <row r="1776" spans="2:21">
      <c r="B1776"/>
      <c r="C1776"/>
      <c r="D1776"/>
      <c r="E1776"/>
      <c r="F1776"/>
      <c r="H1776"/>
      <c r="I1776"/>
      <c r="J1776" s="5"/>
      <c r="K1776"/>
      <c r="L1776"/>
      <c r="M1776"/>
      <c r="O1776"/>
      <c r="Q1776"/>
      <c r="S1776"/>
      <c r="T1776"/>
      <c r="U1776"/>
    </row>
    <row r="1777" spans="2:21">
      <c r="B1777"/>
      <c r="C1777"/>
      <c r="D1777"/>
      <c r="E1777"/>
      <c r="F1777"/>
      <c r="H1777"/>
      <c r="I1777"/>
      <c r="J1777" s="5"/>
      <c r="K1777"/>
      <c r="L1777"/>
      <c r="M1777"/>
      <c r="O1777"/>
      <c r="Q1777"/>
      <c r="S1777"/>
      <c r="T1777"/>
      <c r="U1777"/>
    </row>
    <row r="1778" spans="2:21">
      <c r="B1778"/>
      <c r="C1778"/>
      <c r="D1778"/>
      <c r="E1778"/>
      <c r="F1778"/>
      <c r="H1778"/>
      <c r="I1778"/>
      <c r="J1778" s="5"/>
      <c r="K1778"/>
      <c r="L1778"/>
      <c r="M1778"/>
      <c r="O1778"/>
      <c r="Q1778"/>
      <c r="S1778"/>
      <c r="T1778"/>
      <c r="U1778"/>
    </row>
    <row r="1779" spans="2:21">
      <c r="B1779"/>
      <c r="C1779"/>
      <c r="D1779"/>
      <c r="E1779"/>
      <c r="F1779"/>
      <c r="H1779"/>
      <c r="I1779"/>
      <c r="J1779" s="5"/>
      <c r="K1779"/>
      <c r="L1779"/>
      <c r="M1779"/>
      <c r="O1779"/>
      <c r="Q1779"/>
      <c r="S1779"/>
      <c r="T1779"/>
      <c r="U1779"/>
    </row>
    <row r="1780" spans="2:21">
      <c r="B1780"/>
      <c r="C1780"/>
      <c r="D1780"/>
      <c r="E1780"/>
      <c r="F1780"/>
      <c r="H1780"/>
      <c r="I1780"/>
      <c r="J1780" s="5"/>
      <c r="K1780"/>
      <c r="L1780"/>
      <c r="M1780"/>
      <c r="O1780"/>
      <c r="Q1780"/>
      <c r="S1780"/>
      <c r="T1780"/>
      <c r="U1780"/>
    </row>
    <row r="1781" spans="2:21">
      <c r="B1781"/>
      <c r="C1781"/>
      <c r="D1781"/>
      <c r="E1781"/>
      <c r="F1781"/>
      <c r="H1781"/>
      <c r="I1781"/>
      <c r="J1781" s="5"/>
      <c r="K1781"/>
      <c r="L1781"/>
      <c r="M1781"/>
      <c r="O1781"/>
      <c r="Q1781"/>
      <c r="S1781"/>
      <c r="T1781"/>
      <c r="U1781"/>
    </row>
    <row r="1782" spans="2:21">
      <c r="B1782"/>
      <c r="C1782"/>
      <c r="D1782"/>
      <c r="E1782"/>
      <c r="F1782"/>
      <c r="H1782"/>
      <c r="I1782"/>
      <c r="J1782" s="5"/>
      <c r="K1782"/>
      <c r="L1782"/>
      <c r="M1782"/>
      <c r="O1782"/>
      <c r="Q1782"/>
      <c r="S1782"/>
      <c r="T1782"/>
      <c r="U1782"/>
    </row>
    <row r="1783" spans="2:21">
      <c r="B1783"/>
      <c r="C1783"/>
      <c r="D1783"/>
      <c r="E1783"/>
      <c r="F1783"/>
      <c r="H1783"/>
      <c r="I1783"/>
      <c r="J1783" s="5"/>
      <c r="K1783"/>
      <c r="L1783"/>
      <c r="M1783"/>
      <c r="O1783"/>
      <c r="Q1783"/>
      <c r="S1783"/>
      <c r="T1783"/>
      <c r="U1783"/>
    </row>
    <row r="1784" spans="2:21">
      <c r="B1784"/>
      <c r="C1784"/>
      <c r="D1784"/>
      <c r="E1784"/>
      <c r="F1784"/>
      <c r="H1784"/>
      <c r="I1784"/>
      <c r="J1784" s="5"/>
      <c r="K1784"/>
      <c r="L1784"/>
      <c r="M1784"/>
      <c r="O1784"/>
      <c r="Q1784"/>
      <c r="S1784"/>
      <c r="T1784"/>
      <c r="U1784"/>
    </row>
    <row r="1785" spans="2:21">
      <c r="B1785"/>
      <c r="C1785"/>
      <c r="D1785"/>
      <c r="E1785"/>
      <c r="F1785"/>
      <c r="H1785"/>
      <c r="I1785"/>
      <c r="J1785" s="5"/>
      <c r="K1785"/>
      <c r="L1785"/>
      <c r="M1785"/>
      <c r="O1785"/>
      <c r="Q1785"/>
      <c r="S1785"/>
      <c r="T1785"/>
      <c r="U1785"/>
    </row>
    <row r="1786" spans="2:21">
      <c r="B1786"/>
      <c r="C1786"/>
      <c r="D1786"/>
      <c r="E1786"/>
      <c r="F1786"/>
      <c r="H1786"/>
      <c r="I1786"/>
      <c r="J1786" s="5"/>
      <c r="K1786"/>
      <c r="L1786"/>
      <c r="M1786"/>
      <c r="O1786"/>
      <c r="Q1786"/>
      <c r="S1786"/>
      <c r="T1786"/>
      <c r="U1786"/>
    </row>
    <row r="1787" spans="2:21">
      <c r="B1787"/>
      <c r="C1787"/>
      <c r="D1787"/>
      <c r="E1787"/>
      <c r="F1787"/>
      <c r="H1787"/>
      <c r="I1787"/>
      <c r="J1787" s="5"/>
      <c r="K1787"/>
      <c r="L1787"/>
      <c r="M1787"/>
      <c r="O1787"/>
      <c r="Q1787"/>
      <c r="S1787"/>
      <c r="T1787"/>
      <c r="U1787"/>
    </row>
    <row r="1788" spans="2:21">
      <c r="B1788"/>
      <c r="C1788"/>
      <c r="D1788"/>
      <c r="E1788"/>
      <c r="F1788"/>
      <c r="H1788"/>
      <c r="I1788"/>
      <c r="J1788" s="5"/>
      <c r="K1788"/>
      <c r="L1788"/>
      <c r="M1788"/>
      <c r="O1788"/>
      <c r="Q1788"/>
      <c r="S1788"/>
      <c r="T1788"/>
      <c r="U1788"/>
    </row>
    <row r="1789" spans="2:21">
      <c r="B1789"/>
      <c r="C1789"/>
      <c r="D1789"/>
      <c r="E1789"/>
      <c r="F1789"/>
      <c r="H1789"/>
      <c r="I1789"/>
      <c r="J1789" s="5"/>
      <c r="K1789"/>
      <c r="L1789"/>
      <c r="M1789"/>
      <c r="O1789"/>
      <c r="Q1789"/>
      <c r="S1789"/>
      <c r="T1789"/>
      <c r="U1789"/>
    </row>
    <row r="1790" spans="2:21">
      <c r="B1790"/>
      <c r="C1790"/>
      <c r="D1790"/>
      <c r="E1790"/>
      <c r="F1790"/>
      <c r="H1790"/>
      <c r="I1790"/>
      <c r="J1790" s="5"/>
      <c r="K1790"/>
      <c r="L1790"/>
      <c r="M1790"/>
      <c r="O1790"/>
      <c r="Q1790"/>
      <c r="S1790"/>
      <c r="T1790"/>
      <c r="U1790"/>
    </row>
    <row r="1791" spans="2:21">
      <c r="B1791"/>
      <c r="C1791"/>
      <c r="D1791"/>
      <c r="E1791"/>
      <c r="F1791"/>
      <c r="H1791"/>
      <c r="I1791"/>
      <c r="J1791" s="5"/>
      <c r="K1791"/>
      <c r="L1791"/>
      <c r="M1791"/>
      <c r="O1791"/>
      <c r="Q1791"/>
      <c r="S1791"/>
      <c r="T1791"/>
      <c r="U1791"/>
    </row>
    <row r="1792" spans="2:21">
      <c r="B1792"/>
      <c r="C1792"/>
      <c r="D1792"/>
      <c r="E1792"/>
      <c r="F1792"/>
      <c r="H1792"/>
      <c r="I1792"/>
      <c r="J1792" s="5"/>
      <c r="K1792"/>
      <c r="L1792"/>
      <c r="M1792"/>
      <c r="O1792"/>
      <c r="Q1792"/>
      <c r="S1792"/>
      <c r="T1792"/>
      <c r="U1792"/>
    </row>
    <row r="1793" spans="2:21">
      <c r="B1793"/>
      <c r="C1793"/>
      <c r="D1793"/>
      <c r="E1793"/>
      <c r="F1793"/>
      <c r="H1793"/>
      <c r="I1793"/>
      <c r="J1793" s="5"/>
      <c r="K1793"/>
      <c r="L1793"/>
      <c r="M1793"/>
      <c r="O1793"/>
      <c r="Q1793"/>
      <c r="S1793"/>
      <c r="T1793"/>
      <c r="U1793"/>
    </row>
    <row r="1794" spans="2:21">
      <c r="B1794"/>
      <c r="C1794"/>
      <c r="D1794"/>
      <c r="E1794"/>
      <c r="F1794"/>
      <c r="H1794"/>
      <c r="I1794"/>
      <c r="J1794" s="5"/>
      <c r="K1794"/>
      <c r="L1794"/>
      <c r="M1794"/>
      <c r="O1794"/>
      <c r="Q1794"/>
      <c r="S1794"/>
      <c r="T1794"/>
      <c r="U1794"/>
    </row>
    <row r="1795" spans="2:21">
      <c r="B1795"/>
      <c r="C1795"/>
      <c r="D1795"/>
      <c r="E1795"/>
      <c r="F1795"/>
      <c r="H1795"/>
      <c r="I1795"/>
      <c r="J1795" s="5"/>
      <c r="K1795"/>
      <c r="L1795"/>
      <c r="M1795"/>
      <c r="O1795"/>
      <c r="Q1795"/>
      <c r="S1795"/>
      <c r="T1795"/>
      <c r="U1795"/>
    </row>
    <row r="1796" spans="2:21">
      <c r="B1796"/>
      <c r="C1796"/>
      <c r="D1796"/>
      <c r="E1796"/>
      <c r="F1796"/>
      <c r="H1796"/>
      <c r="I1796"/>
      <c r="J1796" s="5"/>
      <c r="K1796"/>
      <c r="L1796"/>
      <c r="M1796"/>
      <c r="O1796"/>
      <c r="Q1796"/>
      <c r="S1796"/>
      <c r="T1796"/>
      <c r="U1796"/>
    </row>
    <row r="1797" spans="2:21">
      <c r="B1797"/>
      <c r="C1797"/>
      <c r="D1797"/>
      <c r="E1797"/>
      <c r="F1797"/>
      <c r="H1797"/>
      <c r="I1797"/>
      <c r="J1797" s="5"/>
      <c r="K1797"/>
      <c r="L1797"/>
      <c r="M1797"/>
      <c r="O1797"/>
      <c r="Q1797"/>
      <c r="S1797"/>
      <c r="T1797"/>
      <c r="U1797"/>
    </row>
    <row r="1798" spans="2:21">
      <c r="B1798"/>
      <c r="C1798"/>
      <c r="D1798"/>
      <c r="E1798"/>
      <c r="F1798"/>
      <c r="H1798"/>
      <c r="I1798"/>
      <c r="J1798" s="5"/>
      <c r="K1798"/>
      <c r="L1798"/>
      <c r="M1798"/>
      <c r="O1798"/>
      <c r="Q1798"/>
      <c r="S1798"/>
      <c r="T1798"/>
      <c r="U1798"/>
    </row>
    <row r="1799" spans="2:21">
      <c r="B1799"/>
      <c r="C1799"/>
      <c r="D1799"/>
      <c r="E1799"/>
      <c r="F1799"/>
      <c r="H1799"/>
      <c r="I1799"/>
      <c r="J1799" s="5"/>
      <c r="K1799"/>
      <c r="L1799"/>
      <c r="M1799"/>
      <c r="O1799"/>
      <c r="Q1799"/>
      <c r="S1799"/>
      <c r="T1799"/>
      <c r="U1799"/>
    </row>
    <row r="1800" spans="2:21">
      <c r="B1800"/>
      <c r="C1800"/>
      <c r="D1800"/>
      <c r="E1800"/>
      <c r="F1800"/>
      <c r="H1800"/>
      <c r="I1800"/>
      <c r="J1800" s="5"/>
      <c r="K1800"/>
      <c r="L1800"/>
      <c r="M1800"/>
      <c r="O1800"/>
      <c r="Q1800"/>
      <c r="S1800"/>
      <c r="T1800"/>
      <c r="U1800"/>
    </row>
    <row r="1801" spans="2:21">
      <c r="B1801"/>
      <c r="C1801"/>
      <c r="D1801"/>
      <c r="E1801"/>
      <c r="F1801"/>
      <c r="H1801"/>
      <c r="I1801"/>
      <c r="J1801" s="5"/>
      <c r="K1801"/>
      <c r="L1801"/>
      <c r="M1801"/>
      <c r="O1801"/>
      <c r="Q1801"/>
      <c r="S1801"/>
      <c r="T1801"/>
      <c r="U1801"/>
    </row>
    <row r="1802" spans="2:21">
      <c r="B1802"/>
      <c r="C1802"/>
      <c r="D1802"/>
      <c r="E1802"/>
      <c r="F1802"/>
      <c r="H1802"/>
      <c r="I1802"/>
      <c r="J1802" s="5"/>
      <c r="K1802"/>
      <c r="L1802"/>
      <c r="M1802"/>
      <c r="O1802"/>
      <c r="Q1802"/>
      <c r="S1802"/>
      <c r="T1802"/>
      <c r="U1802"/>
    </row>
    <row r="1803" spans="2:21">
      <c r="B1803"/>
      <c r="C1803"/>
      <c r="D1803"/>
      <c r="E1803"/>
      <c r="F1803"/>
      <c r="H1803"/>
      <c r="I1803"/>
      <c r="J1803" s="5"/>
      <c r="K1803"/>
      <c r="L1803"/>
      <c r="M1803"/>
      <c r="O1803"/>
      <c r="Q1803"/>
      <c r="S1803"/>
      <c r="T1803"/>
      <c r="U1803"/>
    </row>
    <row r="1804" spans="2:21">
      <c r="B1804"/>
      <c r="C1804"/>
      <c r="D1804"/>
      <c r="E1804"/>
      <c r="F1804"/>
      <c r="H1804"/>
      <c r="I1804"/>
      <c r="J1804" s="5"/>
      <c r="K1804"/>
      <c r="L1804"/>
      <c r="M1804"/>
      <c r="O1804"/>
      <c r="Q1804"/>
      <c r="S1804"/>
      <c r="T1804"/>
      <c r="U1804"/>
    </row>
    <row r="1805" spans="2:21">
      <c r="B1805"/>
      <c r="C1805"/>
      <c r="D1805"/>
      <c r="E1805"/>
      <c r="F1805"/>
      <c r="H1805"/>
      <c r="I1805"/>
      <c r="J1805" s="5"/>
      <c r="K1805"/>
      <c r="L1805"/>
      <c r="M1805"/>
      <c r="O1805"/>
      <c r="Q1805"/>
      <c r="S1805"/>
      <c r="T1805"/>
      <c r="U1805"/>
    </row>
    <row r="1806" spans="2:21">
      <c r="B1806"/>
      <c r="C1806"/>
      <c r="D1806"/>
      <c r="E1806"/>
      <c r="F1806"/>
      <c r="H1806"/>
      <c r="I1806"/>
      <c r="J1806" s="5"/>
      <c r="K1806"/>
      <c r="L1806"/>
      <c r="M1806"/>
      <c r="O1806"/>
      <c r="Q1806"/>
      <c r="S1806"/>
      <c r="T1806"/>
      <c r="U1806"/>
    </row>
    <row r="1807" spans="2:21">
      <c r="B1807"/>
      <c r="C1807"/>
      <c r="D1807"/>
      <c r="E1807"/>
      <c r="F1807"/>
      <c r="H1807"/>
      <c r="I1807"/>
      <c r="J1807" s="5"/>
      <c r="K1807"/>
      <c r="L1807"/>
      <c r="M1807"/>
      <c r="O1807"/>
      <c r="Q1807"/>
      <c r="S1807"/>
      <c r="T1807"/>
      <c r="U1807"/>
    </row>
    <row r="1808" spans="2:21">
      <c r="B1808"/>
      <c r="C1808"/>
      <c r="D1808"/>
      <c r="E1808"/>
      <c r="F1808"/>
      <c r="H1808"/>
      <c r="I1808"/>
      <c r="J1808" s="5"/>
      <c r="K1808"/>
      <c r="L1808"/>
      <c r="M1808"/>
      <c r="O1808"/>
      <c r="Q1808"/>
      <c r="S1808"/>
      <c r="T1808"/>
      <c r="U1808"/>
    </row>
    <row r="1809" spans="2:21">
      <c r="B1809"/>
      <c r="C1809"/>
      <c r="D1809"/>
      <c r="E1809"/>
      <c r="F1809"/>
      <c r="H1809"/>
      <c r="I1809"/>
      <c r="J1809" s="5"/>
      <c r="K1809"/>
      <c r="L1809"/>
      <c r="M1809"/>
      <c r="O1809"/>
      <c r="Q1809"/>
      <c r="S1809"/>
      <c r="T1809"/>
      <c r="U1809"/>
    </row>
    <row r="1810" spans="2:21">
      <c r="B1810"/>
      <c r="C1810"/>
      <c r="D1810"/>
      <c r="E1810"/>
      <c r="F1810"/>
      <c r="H1810"/>
      <c r="I1810"/>
      <c r="J1810" s="5"/>
      <c r="K1810"/>
      <c r="L1810"/>
      <c r="M1810"/>
      <c r="O1810"/>
      <c r="Q1810"/>
      <c r="S1810"/>
      <c r="T1810"/>
      <c r="U1810"/>
    </row>
    <row r="1811" spans="2:21">
      <c r="B1811"/>
      <c r="C1811"/>
      <c r="D1811"/>
      <c r="E1811"/>
      <c r="F1811"/>
      <c r="H1811"/>
      <c r="I1811"/>
      <c r="J1811" s="5"/>
      <c r="K1811"/>
      <c r="L1811"/>
      <c r="M1811"/>
      <c r="O1811"/>
      <c r="Q1811"/>
      <c r="S1811"/>
      <c r="T1811"/>
      <c r="U1811"/>
    </row>
    <row r="1812" spans="2:21">
      <c r="B1812"/>
      <c r="C1812"/>
      <c r="D1812"/>
      <c r="E1812"/>
      <c r="F1812"/>
      <c r="H1812"/>
      <c r="I1812"/>
      <c r="J1812" s="5"/>
      <c r="K1812"/>
      <c r="L1812"/>
      <c r="M1812"/>
      <c r="O1812"/>
      <c r="Q1812"/>
      <c r="S1812"/>
      <c r="T1812"/>
      <c r="U1812"/>
    </row>
    <row r="1813" spans="2:21">
      <c r="B1813"/>
      <c r="C1813"/>
      <c r="D1813"/>
      <c r="E1813"/>
      <c r="F1813"/>
      <c r="H1813"/>
      <c r="I1813"/>
      <c r="J1813" s="5"/>
      <c r="K1813"/>
      <c r="L1813"/>
      <c r="M1813"/>
      <c r="O1813"/>
      <c r="Q1813"/>
      <c r="S1813"/>
      <c r="T1813"/>
      <c r="U1813"/>
    </row>
    <row r="1814" spans="2:21">
      <c r="B1814"/>
      <c r="C1814"/>
      <c r="D1814"/>
      <c r="E1814"/>
      <c r="F1814"/>
      <c r="H1814"/>
      <c r="I1814"/>
      <c r="J1814" s="5"/>
      <c r="K1814"/>
      <c r="L1814"/>
      <c r="M1814"/>
      <c r="O1814"/>
      <c r="Q1814"/>
      <c r="S1814"/>
      <c r="T1814"/>
      <c r="U1814"/>
    </row>
    <row r="1815" spans="2:21">
      <c r="B1815"/>
      <c r="C1815"/>
      <c r="D1815"/>
      <c r="E1815"/>
      <c r="F1815"/>
      <c r="H1815"/>
      <c r="I1815"/>
      <c r="J1815" s="5"/>
      <c r="K1815"/>
      <c r="L1815"/>
      <c r="M1815"/>
      <c r="O1815"/>
      <c r="Q1815"/>
      <c r="S1815"/>
      <c r="T1815"/>
      <c r="U1815"/>
    </row>
    <row r="1816" spans="2:21">
      <c r="B1816"/>
      <c r="C1816"/>
      <c r="D1816"/>
      <c r="E1816"/>
      <c r="F1816"/>
      <c r="H1816"/>
      <c r="I1816"/>
      <c r="J1816" s="5"/>
      <c r="K1816"/>
      <c r="L1816"/>
      <c r="M1816"/>
      <c r="O1816"/>
      <c r="Q1816"/>
      <c r="S1816"/>
      <c r="T1816"/>
      <c r="U1816"/>
    </row>
    <row r="1817" spans="2:21">
      <c r="B1817"/>
      <c r="C1817"/>
      <c r="D1817"/>
      <c r="E1817"/>
      <c r="F1817"/>
      <c r="H1817"/>
      <c r="I1817"/>
      <c r="J1817" s="5"/>
      <c r="K1817"/>
      <c r="L1817"/>
      <c r="M1817"/>
      <c r="O1817"/>
      <c r="Q1817"/>
      <c r="S1817"/>
      <c r="T1817"/>
      <c r="U1817"/>
    </row>
    <row r="1818" spans="2:21">
      <c r="B1818"/>
      <c r="C1818"/>
      <c r="D1818"/>
      <c r="E1818"/>
      <c r="F1818"/>
      <c r="H1818"/>
      <c r="I1818"/>
      <c r="J1818" s="5"/>
      <c r="K1818"/>
      <c r="L1818"/>
      <c r="M1818"/>
      <c r="O1818"/>
      <c r="Q1818"/>
      <c r="S1818"/>
      <c r="T1818"/>
      <c r="U1818"/>
    </row>
    <row r="1819" spans="2:21">
      <c r="B1819"/>
      <c r="C1819"/>
      <c r="D1819"/>
      <c r="E1819"/>
      <c r="F1819"/>
      <c r="H1819"/>
      <c r="I1819"/>
      <c r="J1819" s="5"/>
      <c r="K1819"/>
      <c r="L1819"/>
      <c r="M1819"/>
      <c r="O1819"/>
      <c r="Q1819"/>
      <c r="S1819"/>
      <c r="T1819"/>
      <c r="U1819"/>
    </row>
    <row r="1820" spans="2:21">
      <c r="B1820"/>
      <c r="C1820"/>
      <c r="D1820"/>
      <c r="E1820"/>
      <c r="F1820"/>
      <c r="H1820"/>
      <c r="I1820"/>
      <c r="J1820" s="5"/>
      <c r="K1820"/>
      <c r="L1820"/>
      <c r="M1820"/>
      <c r="O1820"/>
      <c r="Q1820"/>
      <c r="S1820"/>
      <c r="T1820"/>
      <c r="U1820"/>
    </row>
    <row r="1821" spans="2:21">
      <c r="B1821"/>
      <c r="C1821"/>
      <c r="D1821"/>
      <c r="E1821"/>
      <c r="F1821"/>
      <c r="H1821"/>
      <c r="I1821"/>
      <c r="J1821" s="5"/>
      <c r="K1821"/>
      <c r="L1821"/>
      <c r="M1821"/>
      <c r="O1821"/>
      <c r="Q1821"/>
      <c r="S1821"/>
      <c r="T1821"/>
      <c r="U1821"/>
    </row>
    <row r="1822" spans="2:21">
      <c r="B1822"/>
      <c r="C1822"/>
      <c r="D1822"/>
      <c r="E1822"/>
      <c r="F1822"/>
      <c r="H1822"/>
      <c r="I1822"/>
      <c r="J1822" s="5"/>
      <c r="K1822"/>
      <c r="L1822"/>
      <c r="M1822"/>
      <c r="O1822"/>
      <c r="Q1822"/>
      <c r="S1822"/>
      <c r="T1822"/>
      <c r="U1822"/>
    </row>
    <row r="1823" spans="2:21">
      <c r="B1823"/>
      <c r="C1823"/>
      <c r="D1823"/>
      <c r="E1823"/>
      <c r="F1823"/>
      <c r="H1823"/>
      <c r="I1823"/>
      <c r="J1823" s="5"/>
      <c r="K1823"/>
      <c r="L1823"/>
      <c r="M1823"/>
      <c r="O1823"/>
      <c r="Q1823"/>
      <c r="S1823"/>
      <c r="T1823"/>
      <c r="U1823"/>
    </row>
    <row r="1824" spans="2:21">
      <c r="B1824"/>
      <c r="C1824"/>
      <c r="D1824"/>
      <c r="E1824"/>
      <c r="F1824"/>
      <c r="H1824"/>
      <c r="I1824"/>
      <c r="J1824" s="5"/>
      <c r="K1824"/>
      <c r="L1824"/>
      <c r="M1824"/>
      <c r="O1824"/>
      <c r="Q1824"/>
      <c r="S1824"/>
      <c r="T1824"/>
      <c r="U1824"/>
    </row>
    <row r="1825" spans="2:21">
      <c r="B1825"/>
      <c r="C1825"/>
      <c r="D1825"/>
      <c r="E1825"/>
      <c r="F1825"/>
      <c r="H1825"/>
      <c r="I1825"/>
      <c r="J1825" s="5"/>
      <c r="K1825"/>
      <c r="L1825"/>
      <c r="M1825"/>
      <c r="O1825"/>
      <c r="Q1825"/>
      <c r="S1825"/>
      <c r="T1825"/>
      <c r="U1825"/>
    </row>
    <row r="1826" spans="2:21">
      <c r="B1826"/>
      <c r="C1826"/>
      <c r="D1826"/>
      <c r="E1826"/>
      <c r="F1826"/>
      <c r="H1826"/>
      <c r="I1826"/>
      <c r="J1826" s="5"/>
      <c r="K1826"/>
      <c r="L1826"/>
      <c r="M1826"/>
      <c r="O1826"/>
      <c r="Q1826"/>
      <c r="S1826"/>
      <c r="T1826"/>
      <c r="U1826"/>
    </row>
    <row r="1827" spans="2:21">
      <c r="B1827"/>
      <c r="C1827"/>
      <c r="D1827"/>
      <c r="E1827"/>
      <c r="F1827"/>
      <c r="H1827"/>
      <c r="I1827"/>
      <c r="J1827" s="5"/>
      <c r="K1827"/>
      <c r="L1827"/>
      <c r="M1827"/>
      <c r="O1827"/>
      <c r="Q1827"/>
      <c r="S1827"/>
      <c r="T1827"/>
      <c r="U1827"/>
    </row>
    <row r="1828" spans="2:21">
      <c r="B1828"/>
      <c r="C1828"/>
      <c r="D1828"/>
      <c r="E1828"/>
      <c r="F1828"/>
      <c r="H1828"/>
      <c r="I1828"/>
      <c r="J1828" s="5"/>
      <c r="K1828"/>
      <c r="L1828"/>
      <c r="M1828"/>
      <c r="O1828"/>
      <c r="Q1828"/>
      <c r="S1828"/>
      <c r="T1828"/>
      <c r="U1828"/>
    </row>
    <row r="1829" spans="2:21">
      <c r="B1829"/>
      <c r="C1829"/>
      <c r="D1829"/>
      <c r="E1829"/>
      <c r="F1829"/>
      <c r="H1829"/>
      <c r="I1829"/>
      <c r="J1829" s="5"/>
      <c r="K1829"/>
      <c r="L1829"/>
      <c r="M1829"/>
      <c r="O1829"/>
      <c r="Q1829"/>
      <c r="S1829"/>
      <c r="T1829"/>
      <c r="U1829"/>
    </row>
    <row r="1830" spans="2:21">
      <c r="B1830"/>
      <c r="C1830"/>
      <c r="D1830"/>
      <c r="E1830"/>
      <c r="F1830"/>
      <c r="H1830"/>
      <c r="I1830"/>
      <c r="J1830" s="5"/>
      <c r="K1830"/>
      <c r="L1830"/>
      <c r="M1830"/>
      <c r="O1830"/>
      <c r="Q1830"/>
      <c r="S1830"/>
      <c r="T1830"/>
      <c r="U1830"/>
    </row>
    <row r="1831" spans="2:21">
      <c r="B1831"/>
      <c r="C1831"/>
      <c r="D1831"/>
      <c r="E1831"/>
      <c r="F1831"/>
      <c r="H1831"/>
      <c r="I1831"/>
      <c r="J1831" s="5"/>
      <c r="K1831"/>
      <c r="L1831"/>
      <c r="M1831"/>
      <c r="O1831"/>
      <c r="Q1831"/>
      <c r="S1831"/>
      <c r="T1831"/>
      <c r="U1831"/>
    </row>
    <row r="1832" spans="2:21">
      <c r="B1832"/>
      <c r="C1832"/>
      <c r="D1832"/>
      <c r="E1832"/>
      <c r="F1832"/>
      <c r="H1832"/>
      <c r="I1832"/>
      <c r="J1832" s="5"/>
      <c r="K1832"/>
      <c r="L1832"/>
      <c r="M1832"/>
      <c r="O1832"/>
      <c r="Q1832"/>
      <c r="S1832"/>
      <c r="T1832"/>
      <c r="U1832"/>
    </row>
    <row r="1833" spans="2:21">
      <c r="B1833"/>
      <c r="C1833"/>
      <c r="D1833"/>
      <c r="E1833"/>
      <c r="F1833"/>
      <c r="H1833"/>
      <c r="I1833"/>
      <c r="J1833" s="5"/>
      <c r="K1833"/>
      <c r="L1833"/>
      <c r="M1833"/>
      <c r="O1833"/>
      <c r="Q1833"/>
      <c r="S1833"/>
      <c r="T1833"/>
      <c r="U1833"/>
    </row>
    <row r="1834" spans="2:21">
      <c r="B1834"/>
      <c r="C1834"/>
      <c r="D1834"/>
      <c r="E1834"/>
      <c r="F1834"/>
      <c r="H1834"/>
      <c r="I1834"/>
      <c r="J1834" s="5"/>
      <c r="K1834"/>
      <c r="L1834"/>
      <c r="M1834"/>
      <c r="O1834"/>
      <c r="Q1834"/>
      <c r="S1834"/>
      <c r="T1834"/>
      <c r="U1834"/>
    </row>
    <row r="1835" spans="2:21">
      <c r="B1835"/>
      <c r="C1835"/>
      <c r="D1835"/>
      <c r="E1835"/>
      <c r="F1835"/>
      <c r="H1835"/>
      <c r="I1835"/>
      <c r="J1835" s="5"/>
      <c r="K1835"/>
      <c r="L1835"/>
      <c r="M1835"/>
      <c r="O1835"/>
      <c r="Q1835"/>
      <c r="S1835"/>
      <c r="T1835"/>
      <c r="U1835"/>
    </row>
    <row r="1836" spans="2:21">
      <c r="B1836"/>
      <c r="C1836"/>
      <c r="D1836"/>
      <c r="E1836"/>
      <c r="F1836"/>
      <c r="H1836"/>
      <c r="I1836"/>
      <c r="J1836" s="5"/>
      <c r="K1836"/>
      <c r="L1836"/>
      <c r="M1836"/>
      <c r="O1836"/>
      <c r="Q1836"/>
      <c r="S1836"/>
      <c r="T1836"/>
      <c r="U1836"/>
    </row>
    <row r="1837" spans="2:21">
      <c r="B1837"/>
      <c r="C1837"/>
      <c r="D1837"/>
      <c r="E1837"/>
      <c r="F1837"/>
      <c r="H1837"/>
      <c r="I1837"/>
      <c r="J1837" s="5"/>
      <c r="K1837"/>
      <c r="L1837"/>
      <c r="M1837"/>
      <c r="O1837"/>
      <c r="Q1837"/>
      <c r="S1837"/>
      <c r="T1837"/>
      <c r="U1837"/>
    </row>
    <row r="1838" spans="2:21">
      <c r="B1838"/>
      <c r="C1838"/>
      <c r="D1838"/>
      <c r="E1838"/>
      <c r="F1838"/>
      <c r="H1838"/>
      <c r="I1838"/>
      <c r="J1838" s="5"/>
      <c r="K1838"/>
      <c r="L1838"/>
      <c r="M1838"/>
      <c r="O1838"/>
      <c r="Q1838"/>
      <c r="S1838"/>
      <c r="T1838"/>
      <c r="U1838"/>
    </row>
    <row r="1839" spans="2:21">
      <c r="B1839"/>
      <c r="C1839"/>
      <c r="D1839"/>
      <c r="E1839"/>
      <c r="F1839"/>
      <c r="H1839"/>
      <c r="I1839"/>
      <c r="J1839" s="5"/>
      <c r="K1839"/>
      <c r="L1839"/>
      <c r="M1839"/>
      <c r="O1839"/>
      <c r="Q1839"/>
      <c r="S1839"/>
      <c r="T1839"/>
      <c r="U1839"/>
    </row>
    <row r="1840" spans="2:21">
      <c r="B1840"/>
      <c r="C1840"/>
      <c r="D1840"/>
      <c r="E1840"/>
      <c r="F1840"/>
      <c r="H1840"/>
      <c r="I1840"/>
      <c r="J1840" s="5"/>
      <c r="K1840"/>
      <c r="L1840"/>
      <c r="M1840"/>
      <c r="O1840"/>
      <c r="Q1840"/>
      <c r="S1840"/>
      <c r="T1840"/>
      <c r="U1840"/>
    </row>
    <row r="1841" spans="2:21">
      <c r="B1841"/>
      <c r="C1841"/>
      <c r="D1841"/>
      <c r="E1841"/>
      <c r="F1841"/>
      <c r="H1841"/>
      <c r="I1841"/>
      <c r="J1841" s="5"/>
      <c r="K1841"/>
      <c r="L1841"/>
      <c r="M1841"/>
      <c r="O1841"/>
      <c r="Q1841"/>
      <c r="S1841"/>
      <c r="T1841"/>
      <c r="U1841"/>
    </row>
    <row r="1842" spans="2:21">
      <c r="B1842"/>
      <c r="C1842"/>
      <c r="D1842"/>
      <c r="E1842"/>
      <c r="F1842"/>
      <c r="H1842"/>
      <c r="I1842"/>
      <c r="J1842" s="5"/>
      <c r="K1842"/>
      <c r="L1842"/>
      <c r="M1842"/>
      <c r="O1842"/>
      <c r="Q1842"/>
      <c r="S1842"/>
      <c r="T1842"/>
      <c r="U1842"/>
    </row>
    <row r="1843" spans="2:21">
      <c r="B1843"/>
      <c r="C1843"/>
      <c r="D1843"/>
      <c r="E1843"/>
      <c r="F1843"/>
      <c r="H1843"/>
      <c r="I1843"/>
      <c r="J1843" s="5"/>
      <c r="K1843"/>
      <c r="L1843"/>
      <c r="M1843"/>
      <c r="O1843"/>
      <c r="Q1843"/>
      <c r="S1843"/>
      <c r="T1843"/>
      <c r="U1843"/>
    </row>
    <row r="1844" spans="2:21">
      <c r="B1844"/>
      <c r="C1844"/>
      <c r="D1844"/>
      <c r="E1844"/>
      <c r="F1844"/>
      <c r="H1844"/>
      <c r="I1844"/>
      <c r="J1844" s="5"/>
      <c r="K1844"/>
      <c r="L1844"/>
      <c r="M1844"/>
      <c r="O1844"/>
      <c r="Q1844"/>
      <c r="S1844"/>
      <c r="T1844"/>
      <c r="U1844"/>
    </row>
    <row r="1845" spans="2:21">
      <c r="B1845"/>
      <c r="C1845"/>
      <c r="D1845"/>
      <c r="E1845"/>
      <c r="F1845"/>
      <c r="H1845"/>
      <c r="I1845"/>
      <c r="J1845" s="5"/>
      <c r="K1845"/>
      <c r="L1845"/>
      <c r="M1845"/>
      <c r="O1845"/>
      <c r="Q1845"/>
      <c r="S1845"/>
      <c r="T1845"/>
      <c r="U1845"/>
    </row>
    <row r="1846" spans="2:21">
      <c r="B1846"/>
      <c r="C1846"/>
      <c r="D1846"/>
      <c r="E1846"/>
      <c r="F1846"/>
      <c r="H1846"/>
      <c r="I1846"/>
      <c r="J1846" s="5"/>
      <c r="K1846"/>
      <c r="L1846"/>
      <c r="M1846"/>
      <c r="O1846"/>
      <c r="Q1846"/>
      <c r="S1846"/>
      <c r="T1846"/>
      <c r="U1846"/>
    </row>
    <row r="1847" spans="2:21">
      <c r="B1847"/>
      <c r="C1847"/>
      <c r="D1847"/>
      <c r="E1847"/>
      <c r="F1847"/>
      <c r="H1847"/>
      <c r="I1847"/>
      <c r="J1847" s="5"/>
      <c r="K1847"/>
      <c r="L1847"/>
      <c r="M1847"/>
      <c r="O1847"/>
      <c r="Q1847"/>
      <c r="S1847"/>
      <c r="T1847"/>
      <c r="U1847"/>
    </row>
    <row r="1848" spans="2:21">
      <c r="B1848"/>
      <c r="C1848"/>
      <c r="D1848"/>
      <c r="E1848"/>
      <c r="F1848"/>
      <c r="H1848"/>
      <c r="I1848"/>
      <c r="J1848" s="5"/>
      <c r="K1848"/>
      <c r="L1848"/>
      <c r="M1848"/>
      <c r="O1848"/>
      <c r="Q1848"/>
      <c r="S1848"/>
      <c r="T1848"/>
      <c r="U1848"/>
    </row>
    <row r="1849" spans="2:21">
      <c r="B1849"/>
      <c r="C1849"/>
      <c r="D1849"/>
      <c r="E1849"/>
      <c r="F1849"/>
      <c r="H1849"/>
      <c r="I1849"/>
      <c r="J1849" s="5"/>
      <c r="K1849"/>
      <c r="L1849"/>
      <c r="M1849"/>
      <c r="O1849"/>
      <c r="Q1849"/>
      <c r="S1849"/>
      <c r="T1849"/>
      <c r="U1849"/>
    </row>
    <row r="1850" spans="2:21">
      <c r="B1850"/>
      <c r="C1850"/>
      <c r="D1850"/>
      <c r="E1850"/>
      <c r="F1850"/>
      <c r="H1850"/>
      <c r="I1850"/>
      <c r="J1850" s="5"/>
      <c r="K1850"/>
      <c r="L1850"/>
      <c r="M1850"/>
      <c r="O1850"/>
      <c r="Q1850"/>
      <c r="S1850"/>
      <c r="T1850"/>
      <c r="U1850"/>
    </row>
    <row r="1851" spans="2:21">
      <c r="B1851"/>
      <c r="C1851"/>
      <c r="D1851"/>
      <c r="E1851"/>
      <c r="F1851"/>
      <c r="H1851"/>
      <c r="I1851"/>
      <c r="J1851" s="5"/>
      <c r="K1851"/>
      <c r="L1851"/>
      <c r="M1851"/>
      <c r="O1851"/>
      <c r="Q1851"/>
      <c r="S1851"/>
      <c r="T1851"/>
      <c r="U1851"/>
    </row>
    <row r="1852" spans="2:21">
      <c r="B1852"/>
      <c r="C1852"/>
      <c r="D1852"/>
      <c r="E1852"/>
      <c r="F1852"/>
      <c r="H1852"/>
      <c r="I1852"/>
      <c r="J1852" s="5"/>
      <c r="K1852"/>
      <c r="L1852"/>
      <c r="M1852"/>
      <c r="O1852"/>
      <c r="Q1852"/>
      <c r="S1852"/>
      <c r="T1852"/>
      <c r="U1852"/>
    </row>
    <row r="1853" spans="2:21">
      <c r="B1853"/>
      <c r="C1853"/>
      <c r="D1853"/>
      <c r="E1853"/>
      <c r="F1853"/>
      <c r="H1853"/>
      <c r="I1853"/>
      <c r="J1853" s="5"/>
      <c r="K1853"/>
      <c r="L1853"/>
      <c r="M1853"/>
      <c r="O1853"/>
      <c r="Q1853"/>
      <c r="S1853"/>
      <c r="T1853"/>
      <c r="U1853"/>
    </row>
    <row r="1854" spans="2:21">
      <c r="B1854"/>
      <c r="C1854"/>
      <c r="D1854"/>
      <c r="E1854"/>
      <c r="F1854"/>
      <c r="H1854"/>
      <c r="I1854"/>
      <c r="J1854" s="5"/>
      <c r="K1854"/>
      <c r="L1854"/>
      <c r="M1854"/>
      <c r="O1854"/>
      <c r="Q1854"/>
      <c r="S1854"/>
      <c r="T1854"/>
      <c r="U1854"/>
    </row>
    <row r="1855" spans="2:21">
      <c r="B1855"/>
      <c r="C1855"/>
      <c r="D1855"/>
      <c r="E1855"/>
      <c r="F1855"/>
      <c r="H1855"/>
      <c r="I1855"/>
      <c r="J1855" s="5"/>
      <c r="K1855"/>
      <c r="L1855"/>
      <c r="M1855"/>
      <c r="O1855"/>
      <c r="Q1855"/>
      <c r="S1855"/>
      <c r="T1855"/>
      <c r="U1855"/>
    </row>
    <row r="1856" spans="2:21">
      <c r="B1856"/>
      <c r="C1856"/>
      <c r="D1856"/>
      <c r="E1856"/>
      <c r="F1856"/>
      <c r="H1856"/>
      <c r="I1856"/>
      <c r="J1856" s="5"/>
      <c r="K1856"/>
      <c r="L1856"/>
      <c r="M1856"/>
      <c r="O1856"/>
      <c r="Q1856"/>
      <c r="S1856"/>
      <c r="T1856"/>
      <c r="U1856"/>
    </row>
    <row r="1857" spans="2:21">
      <c r="B1857"/>
      <c r="C1857"/>
      <c r="D1857"/>
      <c r="E1857"/>
      <c r="F1857"/>
      <c r="H1857"/>
      <c r="I1857"/>
      <c r="J1857" s="5"/>
      <c r="K1857"/>
      <c r="L1857"/>
      <c r="M1857"/>
      <c r="O1857"/>
      <c r="Q1857"/>
      <c r="S1857"/>
      <c r="T1857"/>
      <c r="U1857"/>
    </row>
    <row r="1858" spans="2:21">
      <c r="B1858"/>
      <c r="C1858"/>
      <c r="D1858"/>
      <c r="E1858"/>
      <c r="F1858"/>
      <c r="H1858"/>
      <c r="I1858"/>
      <c r="J1858" s="5"/>
      <c r="K1858"/>
      <c r="L1858"/>
      <c r="M1858"/>
      <c r="O1858"/>
      <c r="Q1858"/>
      <c r="S1858"/>
      <c r="T1858"/>
      <c r="U1858"/>
    </row>
    <row r="1859" spans="2:21">
      <c r="B1859"/>
      <c r="C1859"/>
      <c r="D1859"/>
      <c r="E1859"/>
      <c r="F1859"/>
      <c r="H1859"/>
      <c r="I1859"/>
      <c r="J1859" s="5"/>
      <c r="K1859"/>
      <c r="L1859"/>
      <c r="M1859"/>
      <c r="O1859"/>
      <c r="Q1859"/>
      <c r="S1859"/>
      <c r="T1859"/>
      <c r="U1859"/>
    </row>
    <row r="1860" spans="2:21">
      <c r="B1860"/>
      <c r="C1860"/>
      <c r="D1860"/>
      <c r="E1860"/>
      <c r="F1860"/>
      <c r="H1860"/>
      <c r="I1860"/>
      <c r="J1860" s="5"/>
      <c r="K1860"/>
      <c r="L1860"/>
      <c r="M1860"/>
      <c r="O1860"/>
      <c r="Q1860"/>
      <c r="S1860"/>
      <c r="T1860"/>
      <c r="U1860"/>
    </row>
    <row r="1861" spans="2:21">
      <c r="B1861"/>
      <c r="C1861"/>
      <c r="D1861"/>
      <c r="E1861"/>
      <c r="F1861"/>
      <c r="H1861"/>
      <c r="I1861"/>
      <c r="J1861" s="5"/>
      <c r="K1861"/>
      <c r="L1861"/>
      <c r="M1861"/>
      <c r="O1861"/>
      <c r="Q1861"/>
      <c r="S1861"/>
      <c r="T1861"/>
      <c r="U1861"/>
    </row>
    <row r="1862" spans="2:21">
      <c r="B1862"/>
      <c r="C1862"/>
      <c r="D1862"/>
      <c r="E1862"/>
      <c r="F1862"/>
      <c r="H1862"/>
      <c r="I1862"/>
      <c r="J1862" s="5"/>
      <c r="K1862"/>
      <c r="L1862"/>
      <c r="M1862"/>
      <c r="O1862"/>
      <c r="Q1862"/>
      <c r="S1862"/>
      <c r="T1862"/>
      <c r="U1862"/>
    </row>
    <row r="1863" spans="2:21">
      <c r="B1863"/>
      <c r="C1863"/>
      <c r="D1863"/>
      <c r="E1863"/>
      <c r="F1863"/>
      <c r="H1863"/>
      <c r="I1863"/>
      <c r="J1863" s="5"/>
      <c r="K1863"/>
      <c r="L1863"/>
      <c r="M1863"/>
      <c r="O1863"/>
      <c r="Q1863"/>
      <c r="S1863"/>
      <c r="T1863"/>
      <c r="U1863"/>
    </row>
    <row r="1864" spans="2:21">
      <c r="B1864"/>
      <c r="C1864"/>
      <c r="D1864"/>
      <c r="E1864"/>
      <c r="F1864"/>
      <c r="H1864"/>
      <c r="I1864"/>
      <c r="J1864" s="5"/>
      <c r="K1864"/>
      <c r="L1864"/>
      <c r="M1864"/>
      <c r="O1864"/>
      <c r="Q1864"/>
      <c r="S1864"/>
      <c r="T1864"/>
      <c r="U1864"/>
    </row>
    <row r="1865" spans="2:21">
      <c r="B1865"/>
      <c r="C1865"/>
      <c r="D1865"/>
      <c r="E1865"/>
      <c r="F1865"/>
      <c r="H1865"/>
      <c r="I1865"/>
      <c r="J1865" s="5"/>
      <c r="K1865"/>
      <c r="L1865"/>
      <c r="M1865"/>
      <c r="O1865"/>
      <c r="Q1865"/>
      <c r="S1865"/>
      <c r="T1865"/>
      <c r="U1865"/>
    </row>
    <row r="1866" spans="2:21">
      <c r="B1866"/>
      <c r="C1866"/>
      <c r="D1866"/>
      <c r="E1866"/>
      <c r="F1866"/>
      <c r="H1866"/>
      <c r="I1866"/>
      <c r="J1866" s="5"/>
      <c r="K1866"/>
      <c r="L1866"/>
      <c r="M1866"/>
      <c r="O1866"/>
      <c r="Q1866"/>
      <c r="S1866"/>
      <c r="T1866"/>
      <c r="U1866"/>
    </row>
    <row r="1867" spans="2:21">
      <c r="B1867"/>
      <c r="C1867"/>
      <c r="D1867"/>
      <c r="E1867"/>
      <c r="F1867"/>
      <c r="H1867"/>
      <c r="I1867"/>
      <c r="J1867" s="5"/>
      <c r="K1867"/>
      <c r="L1867"/>
      <c r="M1867"/>
      <c r="O1867"/>
      <c r="Q1867"/>
      <c r="S1867"/>
      <c r="T1867"/>
      <c r="U1867"/>
    </row>
    <row r="1868" spans="2:21">
      <c r="B1868"/>
      <c r="C1868"/>
      <c r="D1868"/>
      <c r="E1868"/>
      <c r="F1868"/>
      <c r="H1868"/>
      <c r="I1868"/>
      <c r="J1868" s="5"/>
      <c r="K1868"/>
      <c r="L1868"/>
      <c r="M1868"/>
      <c r="O1868"/>
      <c r="Q1868"/>
      <c r="S1868"/>
      <c r="T1868"/>
      <c r="U1868"/>
    </row>
    <row r="1869" spans="2:21">
      <c r="B1869"/>
      <c r="C1869"/>
      <c r="D1869"/>
      <c r="E1869"/>
      <c r="F1869"/>
      <c r="H1869"/>
      <c r="I1869"/>
      <c r="J1869" s="5"/>
      <c r="K1869"/>
      <c r="L1869"/>
      <c r="M1869"/>
      <c r="O1869"/>
      <c r="Q1869"/>
      <c r="S1869"/>
      <c r="T1869"/>
      <c r="U1869"/>
    </row>
    <row r="1870" spans="2:21">
      <c r="B1870"/>
      <c r="C1870"/>
      <c r="D1870"/>
      <c r="E1870"/>
      <c r="F1870"/>
      <c r="H1870"/>
      <c r="I1870"/>
      <c r="J1870" s="5"/>
      <c r="K1870"/>
      <c r="L1870"/>
      <c r="M1870"/>
      <c r="O1870"/>
      <c r="Q1870"/>
      <c r="S1870"/>
      <c r="T1870"/>
      <c r="U1870"/>
    </row>
    <row r="1871" spans="2:21">
      <c r="B1871"/>
      <c r="C1871"/>
      <c r="D1871"/>
      <c r="E1871"/>
      <c r="F1871"/>
      <c r="H1871"/>
      <c r="I1871"/>
      <c r="J1871" s="5"/>
      <c r="K1871"/>
      <c r="L1871"/>
      <c r="M1871"/>
      <c r="O1871"/>
      <c r="Q1871"/>
      <c r="S1871"/>
      <c r="T1871"/>
      <c r="U1871"/>
    </row>
    <row r="1872" spans="2:21">
      <c r="B1872"/>
      <c r="C1872"/>
      <c r="D1872"/>
      <c r="E1872"/>
      <c r="F1872"/>
      <c r="H1872"/>
      <c r="I1872"/>
      <c r="J1872" s="5"/>
      <c r="K1872"/>
      <c r="L1872"/>
      <c r="M1872"/>
      <c r="O1872"/>
      <c r="Q1872"/>
      <c r="S1872"/>
      <c r="T1872"/>
      <c r="U1872"/>
    </row>
    <row r="1873" spans="2:21">
      <c r="B1873"/>
      <c r="C1873"/>
      <c r="D1873"/>
      <c r="E1873"/>
      <c r="F1873"/>
      <c r="H1873"/>
      <c r="I1873"/>
      <c r="J1873" s="5"/>
      <c r="K1873"/>
      <c r="L1873"/>
      <c r="M1873"/>
      <c r="O1873"/>
      <c r="Q1873"/>
      <c r="S1873"/>
      <c r="T1873"/>
      <c r="U1873"/>
    </row>
    <row r="1874" spans="2:21">
      <c r="B1874"/>
      <c r="C1874"/>
      <c r="D1874"/>
      <c r="E1874"/>
      <c r="F1874"/>
      <c r="H1874"/>
      <c r="I1874"/>
      <c r="J1874" s="5"/>
      <c r="K1874"/>
      <c r="L1874"/>
      <c r="M1874"/>
      <c r="O1874"/>
      <c r="Q1874"/>
      <c r="S1874"/>
      <c r="T1874"/>
      <c r="U1874"/>
    </row>
    <row r="1875" spans="2:21">
      <c r="B1875"/>
      <c r="C1875"/>
      <c r="D1875"/>
      <c r="E1875"/>
      <c r="F1875"/>
      <c r="H1875"/>
      <c r="I1875"/>
      <c r="J1875" s="5"/>
      <c r="K1875"/>
      <c r="L1875"/>
      <c r="M1875"/>
      <c r="O1875"/>
      <c r="Q1875"/>
      <c r="S1875"/>
      <c r="T1875"/>
      <c r="U1875"/>
    </row>
    <row r="1876" spans="2:21">
      <c r="B1876"/>
      <c r="C1876"/>
      <c r="D1876"/>
      <c r="E1876"/>
      <c r="F1876"/>
      <c r="H1876"/>
      <c r="I1876"/>
      <c r="J1876" s="5"/>
      <c r="K1876"/>
      <c r="L1876"/>
      <c r="M1876"/>
      <c r="O1876"/>
      <c r="Q1876"/>
      <c r="S1876"/>
      <c r="T1876"/>
      <c r="U1876"/>
    </row>
    <row r="1877" spans="2:21">
      <c r="B1877"/>
      <c r="C1877"/>
      <c r="D1877"/>
      <c r="E1877"/>
      <c r="F1877"/>
      <c r="H1877"/>
      <c r="I1877"/>
      <c r="J1877" s="5"/>
      <c r="K1877"/>
      <c r="L1877"/>
      <c r="M1877"/>
      <c r="O1877"/>
      <c r="Q1877"/>
      <c r="S1877"/>
      <c r="T1877"/>
      <c r="U1877"/>
    </row>
    <row r="1878" spans="2:21">
      <c r="B1878"/>
      <c r="C1878"/>
      <c r="D1878"/>
      <c r="E1878"/>
      <c r="F1878"/>
      <c r="H1878"/>
      <c r="I1878"/>
      <c r="J1878" s="5"/>
      <c r="K1878"/>
      <c r="L1878"/>
      <c r="M1878"/>
      <c r="O1878"/>
      <c r="Q1878"/>
      <c r="S1878"/>
      <c r="T1878"/>
      <c r="U1878"/>
    </row>
    <row r="1879" spans="2:21">
      <c r="B1879"/>
      <c r="C1879"/>
      <c r="D1879"/>
      <c r="E1879"/>
      <c r="F1879"/>
      <c r="H1879"/>
      <c r="I1879"/>
      <c r="J1879" s="5"/>
      <c r="K1879"/>
      <c r="L1879"/>
      <c r="M1879"/>
      <c r="O1879"/>
      <c r="Q1879"/>
      <c r="S1879"/>
      <c r="T1879"/>
      <c r="U1879"/>
    </row>
    <row r="1880" spans="2:21">
      <c r="B1880"/>
      <c r="C1880"/>
      <c r="D1880"/>
      <c r="E1880"/>
      <c r="F1880"/>
      <c r="H1880"/>
      <c r="I1880"/>
      <c r="J1880" s="5"/>
      <c r="K1880"/>
      <c r="L1880"/>
      <c r="M1880"/>
      <c r="O1880"/>
      <c r="Q1880"/>
      <c r="S1880"/>
      <c r="T1880"/>
      <c r="U1880"/>
    </row>
    <row r="1881" spans="2:21">
      <c r="B1881"/>
      <c r="C1881"/>
      <c r="D1881"/>
      <c r="E1881"/>
      <c r="F1881"/>
      <c r="H1881"/>
      <c r="I1881"/>
      <c r="J1881" s="5"/>
      <c r="K1881"/>
      <c r="L1881"/>
      <c r="M1881"/>
      <c r="O1881"/>
      <c r="Q1881"/>
      <c r="S1881"/>
      <c r="T1881"/>
      <c r="U1881"/>
    </row>
    <row r="1882" spans="2:21">
      <c r="B1882"/>
      <c r="C1882"/>
      <c r="D1882"/>
      <c r="E1882"/>
      <c r="F1882"/>
      <c r="H1882"/>
      <c r="I1882"/>
      <c r="J1882" s="5"/>
      <c r="K1882"/>
      <c r="L1882"/>
      <c r="M1882"/>
      <c r="O1882"/>
      <c r="Q1882"/>
      <c r="S1882"/>
      <c r="T1882"/>
      <c r="U1882"/>
    </row>
    <row r="1883" spans="2:21">
      <c r="B1883"/>
      <c r="C1883"/>
      <c r="D1883"/>
      <c r="E1883"/>
      <c r="F1883"/>
      <c r="H1883"/>
      <c r="I1883"/>
      <c r="J1883" s="5"/>
      <c r="K1883"/>
      <c r="L1883"/>
      <c r="M1883"/>
      <c r="O1883"/>
      <c r="Q1883"/>
      <c r="S1883"/>
      <c r="T1883"/>
      <c r="U1883"/>
    </row>
    <row r="1884" spans="2:21">
      <c r="B1884"/>
      <c r="C1884"/>
      <c r="D1884"/>
      <c r="E1884"/>
      <c r="F1884"/>
      <c r="H1884"/>
      <c r="I1884"/>
      <c r="J1884" s="5"/>
      <c r="K1884"/>
      <c r="L1884"/>
      <c r="M1884"/>
      <c r="O1884"/>
      <c r="Q1884"/>
      <c r="S1884"/>
      <c r="T1884"/>
      <c r="U1884"/>
    </row>
    <row r="1885" spans="2:21">
      <c r="B1885"/>
      <c r="C1885"/>
      <c r="D1885"/>
      <c r="E1885"/>
      <c r="F1885"/>
      <c r="H1885"/>
      <c r="I1885"/>
      <c r="J1885" s="5"/>
      <c r="K1885"/>
      <c r="L1885"/>
      <c r="M1885"/>
      <c r="O1885"/>
      <c r="Q1885"/>
      <c r="S1885"/>
      <c r="T1885"/>
      <c r="U1885"/>
    </row>
    <row r="1886" spans="2:21">
      <c r="B1886"/>
      <c r="C1886"/>
      <c r="D1886"/>
      <c r="E1886"/>
      <c r="F1886"/>
      <c r="H1886"/>
      <c r="I1886"/>
      <c r="J1886" s="5"/>
      <c r="K1886"/>
      <c r="L1886"/>
      <c r="M1886"/>
      <c r="O1886"/>
      <c r="Q1886"/>
      <c r="S1886"/>
      <c r="T1886"/>
      <c r="U1886"/>
    </row>
    <row r="1887" spans="2:21">
      <c r="B1887"/>
      <c r="C1887"/>
      <c r="D1887"/>
      <c r="E1887"/>
      <c r="F1887"/>
      <c r="H1887"/>
      <c r="I1887"/>
      <c r="J1887" s="5"/>
      <c r="K1887"/>
      <c r="L1887"/>
      <c r="M1887"/>
      <c r="O1887"/>
      <c r="Q1887"/>
      <c r="S1887"/>
      <c r="T1887"/>
      <c r="U1887"/>
    </row>
    <row r="1888" spans="2:21">
      <c r="B1888"/>
      <c r="C1888"/>
      <c r="D1888"/>
      <c r="E1888"/>
      <c r="F1888"/>
      <c r="H1888"/>
      <c r="I1888"/>
      <c r="J1888" s="5"/>
      <c r="K1888"/>
      <c r="L1888"/>
      <c r="M1888"/>
      <c r="O1888"/>
      <c r="Q1888"/>
      <c r="S1888"/>
      <c r="T1888"/>
      <c r="U1888"/>
    </row>
    <row r="1889" spans="2:21">
      <c r="B1889"/>
      <c r="C1889"/>
      <c r="D1889"/>
      <c r="E1889"/>
      <c r="F1889"/>
      <c r="H1889"/>
      <c r="I1889"/>
      <c r="J1889" s="5"/>
      <c r="K1889"/>
      <c r="L1889"/>
      <c r="M1889"/>
      <c r="O1889"/>
      <c r="Q1889"/>
      <c r="S1889"/>
      <c r="T1889"/>
      <c r="U1889"/>
    </row>
    <row r="1890" spans="2:21">
      <c r="B1890"/>
      <c r="C1890"/>
      <c r="D1890"/>
      <c r="E1890"/>
      <c r="F1890"/>
      <c r="H1890"/>
      <c r="I1890"/>
      <c r="J1890" s="5"/>
      <c r="K1890"/>
      <c r="L1890"/>
      <c r="M1890"/>
      <c r="O1890"/>
      <c r="Q1890"/>
      <c r="S1890"/>
      <c r="T1890"/>
      <c r="U1890"/>
    </row>
    <row r="1891" spans="2:21">
      <c r="B1891"/>
      <c r="C1891"/>
      <c r="D1891"/>
      <c r="E1891"/>
      <c r="F1891"/>
      <c r="H1891"/>
      <c r="I1891"/>
      <c r="J1891" s="5"/>
      <c r="K1891"/>
      <c r="L1891"/>
      <c r="M1891"/>
      <c r="O1891"/>
      <c r="Q1891"/>
      <c r="S1891"/>
      <c r="T1891"/>
      <c r="U1891"/>
    </row>
    <row r="1892" spans="2:21">
      <c r="B1892"/>
      <c r="C1892"/>
      <c r="D1892"/>
      <c r="E1892"/>
      <c r="F1892"/>
      <c r="H1892"/>
      <c r="I1892"/>
      <c r="J1892" s="5"/>
      <c r="K1892"/>
      <c r="L1892"/>
      <c r="M1892"/>
      <c r="O1892"/>
      <c r="Q1892"/>
      <c r="S1892"/>
      <c r="T1892"/>
      <c r="U1892"/>
    </row>
    <row r="1893" spans="2:21">
      <c r="B1893"/>
      <c r="C1893"/>
      <c r="D1893"/>
      <c r="E1893"/>
      <c r="F1893"/>
      <c r="H1893"/>
      <c r="I1893"/>
      <c r="J1893" s="5"/>
      <c r="K1893"/>
      <c r="L1893"/>
      <c r="M1893"/>
      <c r="O1893"/>
      <c r="Q1893"/>
      <c r="S1893"/>
      <c r="T1893"/>
      <c r="U1893"/>
    </row>
    <row r="1894" spans="2:21">
      <c r="B1894"/>
      <c r="C1894"/>
      <c r="D1894"/>
      <c r="E1894"/>
      <c r="F1894"/>
      <c r="H1894"/>
      <c r="I1894"/>
      <c r="J1894" s="5"/>
      <c r="K1894"/>
      <c r="L1894"/>
      <c r="M1894"/>
      <c r="O1894"/>
      <c r="Q1894"/>
      <c r="S1894"/>
      <c r="T1894"/>
      <c r="U1894"/>
    </row>
    <row r="1895" spans="2:21">
      <c r="B1895"/>
      <c r="C1895"/>
      <c r="D1895"/>
      <c r="E1895"/>
      <c r="F1895"/>
      <c r="H1895"/>
      <c r="I1895"/>
      <c r="J1895" s="5"/>
      <c r="K1895"/>
      <c r="L1895"/>
      <c r="M1895"/>
      <c r="O1895"/>
      <c r="Q1895"/>
      <c r="S1895"/>
      <c r="T1895"/>
      <c r="U1895"/>
    </row>
    <row r="1896" spans="2:21">
      <c r="B1896"/>
      <c r="C1896"/>
      <c r="D1896"/>
      <c r="E1896"/>
      <c r="F1896"/>
      <c r="H1896"/>
      <c r="I1896"/>
      <c r="J1896" s="5"/>
      <c r="K1896"/>
      <c r="L1896"/>
      <c r="M1896"/>
      <c r="O1896"/>
      <c r="Q1896"/>
      <c r="S1896"/>
      <c r="T1896"/>
      <c r="U1896"/>
    </row>
    <row r="1897" spans="2:21">
      <c r="B1897"/>
      <c r="C1897"/>
      <c r="D1897"/>
      <c r="E1897"/>
      <c r="F1897"/>
      <c r="H1897"/>
      <c r="I1897"/>
      <c r="J1897" s="5"/>
      <c r="K1897"/>
      <c r="L1897"/>
      <c r="M1897"/>
      <c r="O1897"/>
      <c r="Q1897"/>
      <c r="S1897"/>
      <c r="T1897"/>
      <c r="U1897"/>
    </row>
    <row r="1898" spans="2:21">
      <c r="B1898"/>
      <c r="C1898"/>
      <c r="D1898"/>
      <c r="E1898"/>
      <c r="F1898"/>
      <c r="H1898"/>
      <c r="I1898"/>
      <c r="J1898" s="5"/>
      <c r="K1898"/>
      <c r="L1898"/>
      <c r="M1898"/>
      <c r="O1898"/>
      <c r="Q1898"/>
      <c r="S1898"/>
      <c r="T1898"/>
      <c r="U1898"/>
    </row>
    <row r="1899" spans="2:21">
      <c r="B1899"/>
      <c r="C1899"/>
      <c r="D1899"/>
      <c r="E1899"/>
      <c r="F1899"/>
      <c r="H1899"/>
      <c r="I1899"/>
      <c r="J1899" s="5"/>
      <c r="K1899"/>
      <c r="L1899"/>
      <c r="M1899"/>
      <c r="O1899"/>
      <c r="Q1899"/>
      <c r="S1899"/>
      <c r="T1899"/>
      <c r="U1899"/>
    </row>
    <row r="1900" spans="2:21">
      <c r="B1900"/>
      <c r="C1900"/>
      <c r="D1900"/>
      <c r="E1900"/>
      <c r="F1900"/>
      <c r="H1900"/>
      <c r="I1900"/>
      <c r="J1900" s="5"/>
      <c r="K1900"/>
      <c r="L1900"/>
      <c r="M1900"/>
      <c r="O1900"/>
      <c r="Q1900"/>
      <c r="S1900"/>
      <c r="T1900"/>
      <c r="U1900"/>
    </row>
    <row r="1901" spans="2:21">
      <c r="B1901"/>
      <c r="C1901"/>
      <c r="D1901"/>
      <c r="E1901"/>
      <c r="F1901"/>
      <c r="H1901"/>
      <c r="I1901"/>
      <c r="J1901" s="5"/>
      <c r="K1901"/>
      <c r="L1901"/>
      <c r="M1901"/>
      <c r="O1901"/>
      <c r="Q1901"/>
      <c r="S1901"/>
      <c r="T1901"/>
      <c r="U1901"/>
    </row>
    <row r="1902" spans="2:21">
      <c r="B1902"/>
      <c r="C1902"/>
      <c r="D1902"/>
      <c r="E1902"/>
      <c r="F1902"/>
      <c r="H1902"/>
      <c r="I1902"/>
      <c r="J1902" s="5"/>
      <c r="K1902"/>
      <c r="L1902"/>
      <c r="M1902"/>
      <c r="O1902"/>
      <c r="Q1902"/>
      <c r="S1902"/>
      <c r="T1902"/>
      <c r="U1902"/>
    </row>
    <row r="1903" spans="2:21">
      <c r="B1903"/>
      <c r="C1903"/>
      <c r="D1903"/>
      <c r="E1903"/>
      <c r="F1903"/>
      <c r="H1903"/>
      <c r="I1903"/>
      <c r="J1903" s="5"/>
      <c r="K1903"/>
      <c r="L1903"/>
      <c r="M1903"/>
      <c r="O1903"/>
      <c r="Q1903"/>
      <c r="S1903"/>
      <c r="T1903"/>
      <c r="U1903"/>
    </row>
    <row r="1904" spans="2:21">
      <c r="B1904"/>
      <c r="C1904"/>
      <c r="D1904"/>
      <c r="E1904"/>
      <c r="F1904"/>
      <c r="H1904"/>
      <c r="I1904"/>
      <c r="J1904" s="5"/>
      <c r="K1904"/>
      <c r="L1904"/>
      <c r="M1904"/>
      <c r="O1904"/>
      <c r="Q1904"/>
      <c r="S1904"/>
      <c r="T1904"/>
      <c r="U1904"/>
    </row>
    <row r="1905" spans="2:21">
      <c r="B1905"/>
      <c r="C1905"/>
      <c r="D1905"/>
      <c r="E1905"/>
      <c r="F1905"/>
      <c r="H1905"/>
      <c r="I1905"/>
      <c r="J1905" s="5"/>
      <c r="K1905"/>
      <c r="L1905"/>
      <c r="M1905"/>
      <c r="O1905"/>
      <c r="Q1905"/>
      <c r="S1905"/>
      <c r="T1905"/>
      <c r="U1905"/>
    </row>
    <row r="1906" spans="2:21">
      <c r="B1906"/>
      <c r="C1906"/>
      <c r="D1906"/>
      <c r="E1906"/>
      <c r="F1906"/>
      <c r="H1906"/>
      <c r="I1906"/>
      <c r="J1906" s="5"/>
      <c r="K1906"/>
      <c r="L1906"/>
      <c r="M1906"/>
      <c r="O1906"/>
      <c r="Q1906"/>
      <c r="S1906"/>
      <c r="T1906"/>
      <c r="U1906"/>
    </row>
    <row r="1907" spans="2:21">
      <c r="B1907"/>
      <c r="C1907"/>
      <c r="D1907"/>
      <c r="E1907"/>
      <c r="F1907"/>
      <c r="H1907"/>
      <c r="I1907"/>
      <c r="J1907" s="5"/>
      <c r="K1907"/>
      <c r="L1907"/>
      <c r="M1907"/>
      <c r="O1907"/>
      <c r="Q1907"/>
      <c r="S1907"/>
      <c r="T1907"/>
      <c r="U1907"/>
    </row>
    <row r="1908" spans="2:21">
      <c r="B1908"/>
      <c r="C1908"/>
      <c r="D1908"/>
      <c r="E1908"/>
      <c r="F1908"/>
      <c r="H1908"/>
      <c r="I1908"/>
      <c r="J1908" s="5"/>
      <c r="K1908"/>
      <c r="L1908"/>
      <c r="M1908"/>
      <c r="O1908"/>
      <c r="Q1908"/>
      <c r="S1908"/>
      <c r="T1908"/>
      <c r="U1908"/>
    </row>
    <row r="1909" spans="2:21">
      <c r="B1909"/>
      <c r="C1909"/>
      <c r="D1909"/>
      <c r="E1909"/>
      <c r="F1909"/>
      <c r="H1909"/>
      <c r="I1909"/>
      <c r="J1909" s="5"/>
      <c r="K1909"/>
      <c r="L1909"/>
      <c r="M1909"/>
      <c r="O1909"/>
      <c r="Q1909"/>
      <c r="S1909"/>
      <c r="T1909"/>
      <c r="U1909"/>
    </row>
    <row r="1910" spans="2:21">
      <c r="B1910"/>
      <c r="C1910"/>
      <c r="D1910"/>
      <c r="E1910"/>
      <c r="F1910"/>
      <c r="H1910"/>
      <c r="I1910"/>
      <c r="J1910" s="5"/>
      <c r="K1910"/>
      <c r="L1910"/>
      <c r="M1910"/>
      <c r="O1910"/>
      <c r="Q1910"/>
      <c r="S1910"/>
      <c r="T1910"/>
      <c r="U1910"/>
    </row>
    <row r="1911" spans="2:21">
      <c r="B1911"/>
      <c r="C1911"/>
      <c r="D1911"/>
      <c r="E1911"/>
      <c r="F1911"/>
      <c r="H1911"/>
      <c r="I1911"/>
      <c r="J1911" s="5"/>
      <c r="K1911"/>
      <c r="L1911"/>
      <c r="M1911"/>
      <c r="O1911"/>
      <c r="Q1911"/>
      <c r="S1911"/>
      <c r="T1911"/>
      <c r="U1911"/>
    </row>
    <row r="1912" spans="2:21">
      <c r="B1912"/>
      <c r="C1912"/>
      <c r="D1912"/>
      <c r="E1912"/>
      <c r="F1912"/>
      <c r="H1912"/>
      <c r="I1912"/>
      <c r="J1912" s="5"/>
      <c r="K1912"/>
      <c r="L1912"/>
      <c r="M1912"/>
      <c r="O1912"/>
      <c r="Q1912"/>
      <c r="S1912"/>
      <c r="T1912"/>
      <c r="U1912"/>
    </row>
    <row r="1913" spans="2:21">
      <c r="B1913"/>
      <c r="C1913"/>
      <c r="D1913"/>
      <c r="E1913"/>
      <c r="F1913"/>
      <c r="H1913"/>
      <c r="I1913"/>
      <c r="J1913" s="5"/>
      <c r="K1913"/>
      <c r="L1913"/>
      <c r="M1913"/>
      <c r="O1913"/>
      <c r="Q1913"/>
      <c r="S1913"/>
      <c r="T1913"/>
      <c r="U1913"/>
    </row>
    <row r="1914" spans="2:21">
      <c r="B1914"/>
      <c r="C1914"/>
      <c r="D1914"/>
      <c r="E1914"/>
      <c r="F1914"/>
      <c r="H1914"/>
      <c r="I1914"/>
      <c r="J1914" s="5"/>
      <c r="K1914"/>
      <c r="L1914"/>
      <c r="M1914"/>
      <c r="O1914"/>
      <c r="Q1914"/>
      <c r="S1914"/>
      <c r="T1914"/>
      <c r="U1914"/>
    </row>
    <row r="1915" spans="2:21">
      <c r="B1915"/>
      <c r="C1915"/>
      <c r="D1915"/>
      <c r="E1915"/>
      <c r="F1915"/>
      <c r="H1915"/>
      <c r="I1915"/>
      <c r="J1915" s="5"/>
      <c r="K1915"/>
      <c r="L1915"/>
      <c r="M1915"/>
      <c r="O1915"/>
      <c r="Q1915"/>
      <c r="S1915"/>
      <c r="T1915"/>
      <c r="U1915"/>
    </row>
    <row r="1916" spans="2:21">
      <c r="B1916"/>
      <c r="C1916"/>
      <c r="D1916"/>
      <c r="E1916"/>
      <c r="F1916"/>
      <c r="H1916"/>
      <c r="I1916"/>
      <c r="J1916" s="5"/>
      <c r="K1916"/>
      <c r="L1916"/>
      <c r="M1916"/>
      <c r="O1916"/>
      <c r="Q1916"/>
      <c r="S1916"/>
      <c r="T1916"/>
      <c r="U1916"/>
    </row>
    <row r="1917" spans="2:21">
      <c r="B1917"/>
      <c r="C1917"/>
      <c r="D1917"/>
      <c r="E1917"/>
      <c r="F1917"/>
      <c r="H1917"/>
      <c r="I1917"/>
      <c r="J1917" s="5"/>
      <c r="K1917"/>
      <c r="L1917"/>
      <c r="M1917"/>
      <c r="O1917"/>
      <c r="Q1917"/>
      <c r="S1917"/>
      <c r="T1917"/>
      <c r="U1917"/>
    </row>
    <row r="1918" spans="2:21">
      <c r="B1918"/>
      <c r="C1918"/>
      <c r="D1918"/>
      <c r="E1918"/>
      <c r="F1918"/>
      <c r="H1918"/>
      <c r="I1918"/>
      <c r="J1918" s="5"/>
      <c r="K1918"/>
      <c r="L1918"/>
      <c r="M1918"/>
      <c r="O1918"/>
      <c r="Q1918"/>
      <c r="S1918"/>
      <c r="T1918"/>
      <c r="U1918"/>
    </row>
    <row r="1919" spans="2:21">
      <c r="B1919"/>
      <c r="C1919"/>
      <c r="D1919"/>
      <c r="E1919"/>
      <c r="F1919"/>
      <c r="H1919"/>
      <c r="I1919"/>
      <c r="J1919" s="5"/>
      <c r="K1919"/>
      <c r="L1919"/>
      <c r="M1919"/>
      <c r="O1919"/>
      <c r="Q1919"/>
      <c r="S1919"/>
      <c r="T1919"/>
      <c r="U1919"/>
    </row>
    <row r="1920" spans="2:21">
      <c r="B1920"/>
      <c r="C1920"/>
      <c r="D1920"/>
      <c r="E1920"/>
      <c r="F1920"/>
      <c r="H1920"/>
      <c r="I1920"/>
      <c r="J1920" s="5"/>
      <c r="K1920"/>
      <c r="L1920"/>
      <c r="M1920"/>
      <c r="O1920"/>
      <c r="Q1920"/>
      <c r="S1920"/>
      <c r="T1920"/>
      <c r="U1920"/>
    </row>
    <row r="1921" spans="2:21">
      <c r="B1921"/>
      <c r="C1921"/>
      <c r="D1921"/>
      <c r="E1921"/>
      <c r="F1921"/>
      <c r="H1921"/>
      <c r="I1921"/>
      <c r="J1921" s="5"/>
      <c r="K1921"/>
      <c r="L1921"/>
      <c r="M1921"/>
      <c r="O1921"/>
      <c r="Q1921"/>
      <c r="S1921"/>
      <c r="T1921"/>
      <c r="U1921"/>
    </row>
    <row r="1922" spans="2:21">
      <c r="B1922"/>
      <c r="C1922"/>
      <c r="D1922"/>
      <c r="E1922"/>
      <c r="F1922"/>
      <c r="H1922"/>
      <c r="I1922"/>
      <c r="J1922" s="5"/>
      <c r="K1922"/>
      <c r="L1922"/>
      <c r="M1922"/>
      <c r="O1922"/>
      <c r="Q1922"/>
      <c r="S1922"/>
      <c r="T1922"/>
      <c r="U1922"/>
    </row>
    <row r="1923" spans="2:21">
      <c r="B1923"/>
      <c r="C1923"/>
      <c r="D1923"/>
      <c r="E1923"/>
      <c r="F1923"/>
      <c r="H1923"/>
      <c r="I1923"/>
      <c r="J1923" s="5"/>
      <c r="K1923"/>
      <c r="L1923"/>
      <c r="M1923"/>
      <c r="O1923"/>
      <c r="Q1923"/>
      <c r="S1923"/>
      <c r="T1923"/>
      <c r="U1923"/>
    </row>
    <row r="1924" spans="2:21">
      <c r="B1924"/>
      <c r="C1924"/>
      <c r="D1924"/>
      <c r="E1924"/>
      <c r="F1924"/>
      <c r="H1924"/>
      <c r="I1924"/>
      <c r="J1924" s="5"/>
      <c r="K1924"/>
      <c r="L1924"/>
      <c r="M1924"/>
      <c r="O1924"/>
      <c r="Q1924"/>
      <c r="S1924"/>
      <c r="T1924"/>
      <c r="U1924"/>
    </row>
    <row r="1925" spans="2:21">
      <c r="B1925"/>
      <c r="C1925"/>
      <c r="D1925"/>
      <c r="E1925"/>
      <c r="F1925"/>
      <c r="H1925"/>
      <c r="I1925"/>
      <c r="J1925" s="5"/>
      <c r="K1925"/>
      <c r="L1925"/>
      <c r="M1925"/>
      <c r="O1925"/>
      <c r="Q1925"/>
      <c r="S1925"/>
      <c r="T1925"/>
      <c r="U1925"/>
    </row>
    <row r="1926" spans="2:21">
      <c r="B1926"/>
      <c r="C1926"/>
      <c r="D1926"/>
      <c r="E1926"/>
      <c r="F1926"/>
      <c r="H1926"/>
      <c r="I1926"/>
      <c r="J1926" s="5"/>
      <c r="K1926"/>
      <c r="L1926"/>
      <c r="M1926"/>
      <c r="O1926"/>
      <c r="Q1926"/>
      <c r="S1926"/>
      <c r="T1926"/>
      <c r="U1926"/>
    </row>
    <row r="1927" spans="2:21">
      <c r="B1927"/>
      <c r="C1927"/>
      <c r="D1927"/>
      <c r="E1927"/>
      <c r="F1927"/>
      <c r="H1927"/>
      <c r="I1927"/>
      <c r="J1927" s="5"/>
      <c r="K1927"/>
      <c r="L1927"/>
      <c r="M1927"/>
      <c r="O1927"/>
      <c r="Q1927"/>
      <c r="S1927"/>
      <c r="T1927"/>
      <c r="U1927"/>
    </row>
    <row r="1928" spans="2:21">
      <c r="B1928"/>
      <c r="C1928"/>
      <c r="D1928"/>
      <c r="E1928"/>
      <c r="F1928"/>
      <c r="H1928"/>
      <c r="I1928"/>
      <c r="J1928" s="5"/>
      <c r="K1928"/>
      <c r="L1928"/>
      <c r="M1928"/>
      <c r="O1928"/>
      <c r="Q1928"/>
      <c r="S1928"/>
      <c r="T1928"/>
      <c r="U1928"/>
    </row>
    <row r="1929" spans="2:21">
      <c r="B1929"/>
      <c r="C1929"/>
      <c r="D1929"/>
      <c r="E1929"/>
      <c r="F1929"/>
      <c r="H1929"/>
      <c r="I1929"/>
      <c r="J1929" s="5"/>
      <c r="K1929"/>
      <c r="L1929"/>
      <c r="M1929"/>
      <c r="O1929"/>
      <c r="Q1929"/>
      <c r="S1929"/>
      <c r="T1929"/>
      <c r="U1929"/>
    </row>
    <row r="1930" spans="2:21">
      <c r="B1930"/>
      <c r="C1930"/>
      <c r="D1930"/>
      <c r="E1930"/>
      <c r="F1930"/>
      <c r="H1930"/>
      <c r="I1930"/>
      <c r="J1930" s="5"/>
      <c r="K1930"/>
      <c r="L1930"/>
      <c r="M1930"/>
      <c r="O1930"/>
      <c r="Q1930"/>
      <c r="S1930"/>
      <c r="T1930"/>
      <c r="U1930"/>
    </row>
    <row r="1931" spans="2:21">
      <c r="B1931"/>
      <c r="C1931"/>
      <c r="D1931"/>
      <c r="E1931"/>
      <c r="F1931"/>
      <c r="H1931"/>
      <c r="I1931"/>
      <c r="J1931" s="5"/>
      <c r="K1931"/>
      <c r="L1931"/>
      <c r="M1931"/>
      <c r="O1931"/>
      <c r="Q1931"/>
      <c r="S1931"/>
      <c r="T1931"/>
      <c r="U1931"/>
    </row>
    <row r="1932" spans="2:21">
      <c r="B1932"/>
      <c r="C1932"/>
      <c r="D1932"/>
      <c r="E1932"/>
      <c r="F1932"/>
      <c r="H1932"/>
      <c r="I1932"/>
      <c r="J1932" s="5"/>
      <c r="K1932"/>
      <c r="L1932"/>
      <c r="M1932"/>
      <c r="O1932"/>
      <c r="Q1932"/>
      <c r="S1932"/>
      <c r="T1932"/>
      <c r="U1932"/>
    </row>
    <row r="1933" spans="2:21">
      <c r="B1933"/>
      <c r="C1933"/>
      <c r="D1933"/>
      <c r="E1933"/>
      <c r="F1933"/>
      <c r="H1933"/>
      <c r="I1933"/>
      <c r="J1933" s="5"/>
      <c r="K1933"/>
      <c r="L1933"/>
      <c r="M1933"/>
      <c r="O1933"/>
      <c r="Q1933"/>
      <c r="S1933"/>
      <c r="T1933"/>
      <c r="U1933"/>
    </row>
    <row r="1934" spans="2:21">
      <c r="B1934"/>
      <c r="C1934"/>
      <c r="D1934"/>
      <c r="E1934"/>
      <c r="F1934"/>
      <c r="H1934"/>
      <c r="I1934"/>
      <c r="J1934" s="5"/>
      <c r="K1934"/>
      <c r="L1934"/>
      <c r="M1934"/>
      <c r="O1934"/>
      <c r="Q1934"/>
      <c r="S1934"/>
      <c r="T1934"/>
      <c r="U1934"/>
    </row>
    <row r="1935" spans="2:21">
      <c r="B1935"/>
      <c r="C1935"/>
      <c r="D1935"/>
      <c r="E1935"/>
      <c r="F1935"/>
      <c r="H1935"/>
      <c r="I1935"/>
      <c r="J1935" s="5"/>
      <c r="K1935"/>
      <c r="L1935"/>
      <c r="M1935"/>
      <c r="O1935"/>
      <c r="Q1935"/>
      <c r="S1935"/>
      <c r="T1935"/>
      <c r="U1935"/>
    </row>
    <row r="1936" spans="2:21">
      <c r="B1936"/>
      <c r="C1936"/>
      <c r="D1936"/>
      <c r="E1936"/>
      <c r="F1936"/>
      <c r="H1936"/>
      <c r="I1936"/>
      <c r="J1936" s="5"/>
      <c r="K1936"/>
      <c r="L1936"/>
      <c r="M1936"/>
      <c r="O1936"/>
      <c r="Q1936"/>
      <c r="S1936"/>
      <c r="T1936"/>
      <c r="U1936"/>
    </row>
    <row r="1937" spans="2:21">
      <c r="B1937"/>
      <c r="C1937"/>
      <c r="D1937"/>
      <c r="E1937"/>
      <c r="F1937"/>
      <c r="H1937"/>
      <c r="I1937"/>
      <c r="J1937" s="5"/>
      <c r="K1937"/>
      <c r="L1937"/>
      <c r="M1937"/>
      <c r="O1937"/>
      <c r="Q1937"/>
      <c r="S1937"/>
      <c r="T1937"/>
      <c r="U1937"/>
    </row>
    <row r="1938" spans="2:21">
      <c r="B1938"/>
      <c r="C1938"/>
      <c r="D1938"/>
      <c r="E1938"/>
      <c r="F1938"/>
      <c r="H1938"/>
      <c r="I1938"/>
      <c r="J1938" s="5"/>
      <c r="K1938"/>
      <c r="L1938"/>
      <c r="M1938"/>
      <c r="O1938"/>
      <c r="Q1938"/>
      <c r="S1938"/>
      <c r="T1938"/>
      <c r="U1938"/>
    </row>
    <row r="1939" spans="2:21">
      <c r="B1939"/>
      <c r="C1939"/>
      <c r="D1939"/>
      <c r="E1939"/>
      <c r="F1939"/>
      <c r="H1939"/>
      <c r="I1939"/>
      <c r="J1939" s="5"/>
      <c r="K1939"/>
      <c r="L1939"/>
      <c r="M1939"/>
      <c r="O1939"/>
      <c r="Q1939"/>
      <c r="S1939"/>
      <c r="T1939"/>
      <c r="U1939"/>
    </row>
    <row r="1940" spans="2:21">
      <c r="B1940"/>
      <c r="C1940"/>
      <c r="D1940"/>
      <c r="E1940"/>
      <c r="F1940"/>
      <c r="H1940"/>
      <c r="I1940"/>
      <c r="J1940" s="5"/>
      <c r="K1940"/>
      <c r="L1940"/>
      <c r="M1940"/>
      <c r="O1940"/>
      <c r="Q1940"/>
      <c r="S1940"/>
      <c r="T1940"/>
      <c r="U1940"/>
    </row>
    <row r="1941" spans="2:21">
      <c r="B1941"/>
      <c r="C1941"/>
      <c r="D1941"/>
      <c r="E1941"/>
      <c r="F1941"/>
      <c r="H1941"/>
      <c r="I1941"/>
      <c r="J1941" s="5"/>
      <c r="K1941"/>
      <c r="L1941"/>
      <c r="M1941"/>
      <c r="O1941"/>
      <c r="Q1941"/>
      <c r="S1941"/>
      <c r="T1941"/>
      <c r="U1941"/>
    </row>
    <row r="1942" spans="2:21">
      <c r="B1942"/>
      <c r="C1942"/>
      <c r="D1942"/>
      <c r="E1942"/>
      <c r="F1942"/>
      <c r="H1942"/>
      <c r="I1942"/>
      <c r="J1942" s="5"/>
      <c r="K1942"/>
      <c r="L1942"/>
      <c r="M1942"/>
      <c r="O1942"/>
      <c r="Q1942"/>
      <c r="S1942"/>
      <c r="T1942"/>
      <c r="U1942"/>
    </row>
    <row r="1943" spans="2:21">
      <c r="B1943"/>
      <c r="C1943"/>
      <c r="D1943"/>
      <c r="E1943"/>
      <c r="F1943"/>
      <c r="H1943"/>
      <c r="I1943"/>
      <c r="J1943" s="5"/>
      <c r="K1943"/>
      <c r="L1943"/>
      <c r="M1943"/>
      <c r="O1943"/>
      <c r="Q1943"/>
      <c r="S1943"/>
      <c r="T1943"/>
      <c r="U1943"/>
    </row>
    <row r="1944" spans="2:21">
      <c r="B1944"/>
      <c r="C1944"/>
      <c r="D1944"/>
      <c r="E1944"/>
      <c r="F1944"/>
      <c r="H1944"/>
      <c r="I1944"/>
      <c r="J1944" s="5"/>
      <c r="K1944"/>
      <c r="L1944"/>
      <c r="M1944"/>
      <c r="O1944"/>
      <c r="Q1944"/>
      <c r="S1944"/>
      <c r="T1944"/>
      <c r="U1944"/>
    </row>
    <row r="1945" spans="2:21">
      <c r="B1945"/>
      <c r="C1945"/>
      <c r="D1945"/>
      <c r="E1945"/>
      <c r="F1945"/>
      <c r="H1945"/>
      <c r="I1945"/>
      <c r="J1945" s="5"/>
      <c r="K1945"/>
      <c r="L1945"/>
      <c r="M1945"/>
      <c r="O1945"/>
      <c r="Q1945"/>
      <c r="S1945"/>
      <c r="T1945"/>
      <c r="U1945"/>
    </row>
    <row r="1946" spans="2:21">
      <c r="B1946"/>
      <c r="C1946"/>
      <c r="D1946"/>
      <c r="E1946"/>
      <c r="F1946"/>
      <c r="H1946"/>
      <c r="I1946"/>
      <c r="J1946" s="5"/>
      <c r="K1946"/>
      <c r="L1946"/>
      <c r="M1946"/>
      <c r="O1946"/>
      <c r="Q1946"/>
      <c r="S1946"/>
      <c r="T1946"/>
      <c r="U1946"/>
    </row>
    <row r="1947" spans="2:21">
      <c r="B1947"/>
      <c r="C1947"/>
      <c r="D1947"/>
      <c r="E1947"/>
      <c r="F1947"/>
      <c r="H1947"/>
      <c r="I1947"/>
      <c r="J1947" s="5"/>
      <c r="K1947"/>
      <c r="L1947"/>
      <c r="M1947"/>
      <c r="O1947"/>
      <c r="Q1947"/>
      <c r="S1947"/>
      <c r="T1947"/>
      <c r="U1947"/>
    </row>
    <row r="1948" spans="2:21">
      <c r="B1948"/>
      <c r="C1948"/>
      <c r="D1948"/>
      <c r="E1948"/>
      <c r="F1948"/>
      <c r="H1948"/>
      <c r="I1948"/>
      <c r="J1948" s="5"/>
      <c r="K1948"/>
      <c r="L1948"/>
      <c r="M1948"/>
      <c r="O1948"/>
      <c r="Q1948"/>
      <c r="S1948"/>
      <c r="T1948"/>
      <c r="U1948"/>
    </row>
    <row r="1949" spans="2:21">
      <c r="B1949"/>
      <c r="C1949"/>
      <c r="D1949"/>
      <c r="E1949"/>
      <c r="F1949"/>
      <c r="H1949"/>
      <c r="I1949"/>
      <c r="J1949" s="5"/>
      <c r="K1949"/>
      <c r="L1949"/>
      <c r="M1949"/>
      <c r="O1949"/>
      <c r="Q1949"/>
      <c r="S1949"/>
      <c r="T1949"/>
      <c r="U1949"/>
    </row>
    <row r="1950" spans="2:21">
      <c r="B1950"/>
      <c r="C1950"/>
      <c r="D1950"/>
      <c r="E1950"/>
      <c r="F1950"/>
      <c r="H1950"/>
      <c r="I1950"/>
      <c r="J1950" s="5"/>
      <c r="K1950"/>
      <c r="L1950"/>
      <c r="M1950"/>
      <c r="O1950"/>
      <c r="Q1950"/>
      <c r="S1950"/>
      <c r="T1950"/>
      <c r="U1950"/>
    </row>
    <row r="1951" spans="2:21">
      <c r="B1951"/>
      <c r="C1951"/>
      <c r="D1951"/>
      <c r="E1951"/>
      <c r="F1951"/>
      <c r="H1951"/>
      <c r="I1951"/>
      <c r="J1951" s="5"/>
      <c r="K1951"/>
      <c r="L1951"/>
      <c r="M1951"/>
      <c r="O1951"/>
      <c r="Q1951"/>
      <c r="S1951"/>
      <c r="T1951"/>
      <c r="U1951"/>
    </row>
    <row r="1952" spans="2:21">
      <c r="B1952"/>
      <c r="C1952"/>
      <c r="D1952"/>
      <c r="E1952"/>
      <c r="F1952"/>
      <c r="H1952"/>
      <c r="I1952"/>
      <c r="J1952" s="5"/>
      <c r="K1952"/>
      <c r="L1952"/>
      <c r="M1952"/>
      <c r="O1952"/>
      <c r="Q1952"/>
      <c r="S1952"/>
      <c r="T1952"/>
      <c r="U1952"/>
    </row>
    <row r="1953" spans="2:21">
      <c r="B1953"/>
      <c r="C1953"/>
      <c r="D1953"/>
      <c r="E1953"/>
      <c r="F1953"/>
      <c r="H1953"/>
      <c r="I1953"/>
      <c r="J1953" s="5"/>
      <c r="K1953"/>
      <c r="L1953"/>
      <c r="M1953"/>
      <c r="O1953"/>
      <c r="Q1953"/>
      <c r="S1953"/>
      <c r="T1953"/>
      <c r="U1953"/>
    </row>
    <row r="1954" spans="2:21">
      <c r="B1954"/>
      <c r="C1954"/>
      <c r="D1954"/>
      <c r="E1954"/>
      <c r="F1954"/>
      <c r="H1954"/>
      <c r="I1954"/>
      <c r="J1954" s="5"/>
      <c r="K1954"/>
      <c r="L1954"/>
      <c r="M1954"/>
      <c r="O1954"/>
      <c r="Q1954"/>
      <c r="S1954"/>
      <c r="T1954"/>
      <c r="U1954"/>
    </row>
    <row r="1955" spans="2:21">
      <c r="B1955"/>
      <c r="C1955"/>
      <c r="D1955"/>
      <c r="E1955"/>
      <c r="F1955"/>
      <c r="H1955"/>
      <c r="I1955"/>
      <c r="J1955" s="5"/>
      <c r="K1955"/>
      <c r="L1955"/>
      <c r="M1955"/>
      <c r="O1955"/>
      <c r="Q1955"/>
      <c r="S1955"/>
      <c r="T1955"/>
      <c r="U1955"/>
    </row>
    <row r="1956" spans="2:21">
      <c r="B1956"/>
      <c r="C1956"/>
      <c r="D1956"/>
      <c r="E1956"/>
      <c r="F1956"/>
      <c r="H1956"/>
      <c r="I1956"/>
      <c r="J1956" s="5"/>
      <c r="K1956"/>
      <c r="L1956"/>
      <c r="M1956"/>
      <c r="O1956"/>
      <c r="Q1956"/>
      <c r="S1956"/>
      <c r="T1956"/>
      <c r="U1956"/>
    </row>
    <row r="1957" spans="2:21">
      <c r="B1957"/>
      <c r="C1957"/>
      <c r="D1957"/>
      <c r="E1957"/>
      <c r="F1957"/>
      <c r="H1957"/>
      <c r="I1957"/>
      <c r="J1957" s="5"/>
      <c r="K1957"/>
      <c r="L1957"/>
      <c r="M1957"/>
      <c r="O1957"/>
      <c r="Q1957"/>
      <c r="S1957"/>
      <c r="T1957"/>
      <c r="U1957"/>
    </row>
    <row r="1958" spans="2:21">
      <c r="B1958"/>
      <c r="C1958"/>
      <c r="D1958"/>
      <c r="E1958"/>
      <c r="F1958"/>
      <c r="H1958"/>
      <c r="I1958"/>
      <c r="J1958" s="5"/>
      <c r="K1958"/>
      <c r="L1958"/>
      <c r="M1958"/>
      <c r="O1958"/>
      <c r="Q1958"/>
      <c r="S1958"/>
      <c r="T1958"/>
      <c r="U1958"/>
    </row>
    <row r="1959" spans="2:21">
      <c r="B1959"/>
      <c r="C1959"/>
      <c r="D1959"/>
      <c r="E1959"/>
      <c r="F1959"/>
      <c r="H1959"/>
      <c r="I1959"/>
      <c r="J1959" s="5"/>
      <c r="K1959"/>
      <c r="L1959"/>
      <c r="M1959"/>
      <c r="O1959"/>
      <c r="Q1959"/>
      <c r="S1959"/>
      <c r="T1959"/>
      <c r="U1959"/>
    </row>
    <row r="1960" spans="2:21">
      <c r="B1960"/>
      <c r="C1960"/>
      <c r="D1960"/>
      <c r="E1960"/>
      <c r="F1960"/>
      <c r="H1960"/>
      <c r="I1960"/>
      <c r="J1960" s="5"/>
      <c r="K1960"/>
      <c r="L1960"/>
      <c r="M1960"/>
      <c r="O1960"/>
      <c r="Q1960"/>
      <c r="S1960"/>
      <c r="T1960"/>
      <c r="U1960"/>
    </row>
    <row r="1961" spans="2:21">
      <c r="B1961"/>
      <c r="C1961"/>
      <c r="D1961"/>
      <c r="E1961"/>
      <c r="F1961"/>
      <c r="H1961"/>
      <c r="I1961"/>
      <c r="J1961" s="5"/>
      <c r="K1961"/>
      <c r="L1961"/>
      <c r="M1961"/>
      <c r="O1961"/>
      <c r="Q1961"/>
      <c r="S1961"/>
      <c r="T1961"/>
      <c r="U1961"/>
    </row>
    <row r="1962" spans="2:21">
      <c r="B1962"/>
      <c r="C1962"/>
      <c r="D1962"/>
      <c r="E1962"/>
      <c r="F1962"/>
      <c r="H1962"/>
      <c r="I1962"/>
      <c r="J1962" s="5"/>
      <c r="K1962"/>
      <c r="L1962"/>
      <c r="M1962"/>
      <c r="O1962"/>
      <c r="Q1962"/>
      <c r="S1962"/>
      <c r="T1962"/>
      <c r="U1962"/>
    </row>
    <row r="1963" spans="2:21">
      <c r="B1963"/>
      <c r="C1963"/>
      <c r="D1963"/>
      <c r="E1963"/>
      <c r="F1963"/>
      <c r="H1963"/>
      <c r="I1963"/>
      <c r="J1963" s="5"/>
      <c r="K1963"/>
      <c r="L1963"/>
      <c r="M1963"/>
      <c r="O1963"/>
      <c r="Q1963"/>
      <c r="S1963"/>
      <c r="T1963"/>
      <c r="U1963"/>
    </row>
    <row r="1964" spans="2:21">
      <c r="B1964"/>
      <c r="C1964"/>
      <c r="D1964"/>
      <c r="E1964"/>
      <c r="F1964"/>
      <c r="H1964"/>
      <c r="I1964"/>
      <c r="J1964" s="5"/>
      <c r="K1964"/>
      <c r="L1964"/>
      <c r="M1964"/>
      <c r="O1964"/>
      <c r="Q1964"/>
      <c r="S1964"/>
      <c r="T1964"/>
      <c r="U1964"/>
    </row>
    <row r="1965" spans="2:21">
      <c r="B1965"/>
      <c r="C1965"/>
      <c r="D1965"/>
      <c r="E1965"/>
      <c r="F1965"/>
      <c r="H1965"/>
      <c r="I1965"/>
      <c r="J1965" s="5"/>
      <c r="K1965"/>
      <c r="L1965"/>
      <c r="M1965"/>
      <c r="O1965"/>
      <c r="Q1965"/>
      <c r="S1965"/>
      <c r="T1965"/>
      <c r="U1965"/>
    </row>
    <row r="1966" spans="2:21">
      <c r="B1966"/>
      <c r="C1966"/>
      <c r="D1966"/>
      <c r="E1966"/>
      <c r="F1966"/>
      <c r="H1966"/>
      <c r="I1966"/>
      <c r="J1966" s="5"/>
      <c r="K1966"/>
      <c r="L1966"/>
      <c r="M1966"/>
      <c r="O1966"/>
      <c r="Q1966"/>
      <c r="S1966"/>
      <c r="T1966"/>
      <c r="U1966"/>
    </row>
    <row r="1967" spans="2:21">
      <c r="B1967"/>
      <c r="C1967"/>
      <c r="D1967"/>
      <c r="E1967"/>
      <c r="F1967"/>
      <c r="H1967"/>
      <c r="I1967"/>
      <c r="J1967" s="5"/>
      <c r="K1967"/>
      <c r="L1967"/>
      <c r="M1967"/>
      <c r="O1967"/>
      <c r="Q1967"/>
      <c r="S1967"/>
      <c r="T1967"/>
      <c r="U1967"/>
    </row>
    <row r="1968" spans="2:21">
      <c r="B1968"/>
      <c r="C1968"/>
      <c r="D1968"/>
      <c r="E1968"/>
      <c r="F1968"/>
      <c r="H1968"/>
      <c r="I1968"/>
      <c r="J1968" s="5"/>
      <c r="K1968"/>
      <c r="L1968"/>
      <c r="M1968"/>
      <c r="O1968"/>
      <c r="Q1968"/>
      <c r="S1968"/>
      <c r="T1968"/>
      <c r="U1968"/>
    </row>
    <row r="1969" spans="2:21">
      <c r="B1969"/>
      <c r="C1969"/>
      <c r="D1969"/>
      <c r="E1969"/>
      <c r="F1969"/>
      <c r="H1969"/>
      <c r="I1969"/>
      <c r="J1969" s="5"/>
      <c r="K1969"/>
      <c r="L1969"/>
      <c r="M1969"/>
      <c r="O1969"/>
      <c r="Q1969"/>
      <c r="S1969"/>
      <c r="T1969"/>
      <c r="U1969"/>
    </row>
    <row r="1970" spans="2:21">
      <c r="B1970"/>
      <c r="C1970"/>
      <c r="D1970"/>
      <c r="E1970"/>
      <c r="F1970"/>
      <c r="H1970"/>
      <c r="I1970"/>
      <c r="J1970" s="5"/>
      <c r="K1970"/>
      <c r="L1970"/>
      <c r="M1970"/>
      <c r="O1970"/>
      <c r="Q1970"/>
      <c r="S1970"/>
      <c r="T1970"/>
      <c r="U1970"/>
    </row>
    <row r="1971" spans="2:21">
      <c r="B1971"/>
      <c r="C1971"/>
      <c r="D1971"/>
      <c r="E1971"/>
      <c r="F1971"/>
      <c r="H1971"/>
      <c r="I1971"/>
      <c r="J1971" s="5"/>
      <c r="K1971"/>
      <c r="L1971"/>
      <c r="M1971"/>
      <c r="O1971"/>
      <c r="Q1971"/>
      <c r="S1971"/>
      <c r="T1971"/>
      <c r="U1971"/>
    </row>
    <row r="1972" spans="2:21">
      <c r="B1972"/>
      <c r="C1972"/>
      <c r="D1972"/>
      <c r="E1972"/>
      <c r="F1972"/>
      <c r="H1972"/>
      <c r="I1972"/>
      <c r="J1972" s="5"/>
      <c r="K1972"/>
      <c r="L1972"/>
      <c r="M1972"/>
      <c r="O1972"/>
      <c r="Q1972"/>
      <c r="S1972"/>
      <c r="T1972"/>
      <c r="U1972"/>
    </row>
    <row r="1973" spans="2:21">
      <c r="B1973"/>
      <c r="C1973"/>
      <c r="D1973"/>
      <c r="E1973"/>
      <c r="F1973"/>
      <c r="H1973"/>
      <c r="I1973"/>
      <c r="J1973" s="5"/>
      <c r="K1973"/>
      <c r="L1973"/>
      <c r="M1973"/>
      <c r="O1973"/>
      <c r="Q1973"/>
      <c r="S1973"/>
      <c r="T1973"/>
      <c r="U1973"/>
    </row>
    <row r="1974" spans="2:21">
      <c r="B1974"/>
      <c r="C1974"/>
      <c r="D1974"/>
      <c r="E1974"/>
      <c r="F1974"/>
      <c r="H1974"/>
      <c r="I1974"/>
      <c r="J1974" s="5"/>
      <c r="K1974"/>
      <c r="L1974"/>
      <c r="M1974"/>
      <c r="O1974"/>
      <c r="Q1974"/>
      <c r="S1974"/>
      <c r="T1974"/>
      <c r="U1974"/>
    </row>
    <row r="1975" spans="2:21">
      <c r="B1975"/>
      <c r="C1975"/>
      <c r="D1975"/>
      <c r="E1975"/>
      <c r="F1975"/>
      <c r="H1975"/>
      <c r="I1975"/>
      <c r="J1975" s="5"/>
      <c r="K1975"/>
      <c r="L1975"/>
      <c r="M1975"/>
      <c r="O1975"/>
      <c r="Q1975"/>
      <c r="S1975"/>
      <c r="T1975"/>
      <c r="U1975"/>
    </row>
    <row r="1976" spans="2:21">
      <c r="B1976"/>
      <c r="C1976"/>
      <c r="D1976"/>
      <c r="E1976"/>
      <c r="F1976"/>
      <c r="H1976"/>
      <c r="I1976"/>
      <c r="J1976" s="5"/>
      <c r="K1976"/>
      <c r="L1976"/>
      <c r="M1976"/>
      <c r="O1976"/>
      <c r="Q1976"/>
      <c r="S1976"/>
      <c r="T1976"/>
      <c r="U1976"/>
    </row>
    <row r="1977" spans="2:21">
      <c r="B1977"/>
      <c r="C1977"/>
      <c r="D1977"/>
      <c r="E1977"/>
      <c r="F1977"/>
      <c r="H1977"/>
      <c r="I1977"/>
      <c r="J1977" s="5"/>
      <c r="K1977"/>
      <c r="L1977"/>
      <c r="M1977"/>
      <c r="O1977"/>
      <c r="Q1977"/>
      <c r="S1977"/>
      <c r="T1977"/>
      <c r="U1977"/>
    </row>
    <row r="1978" spans="2:21">
      <c r="B1978"/>
      <c r="C1978"/>
      <c r="D1978"/>
      <c r="E1978"/>
      <c r="F1978"/>
      <c r="H1978"/>
      <c r="I1978"/>
      <c r="J1978" s="5"/>
      <c r="K1978"/>
      <c r="L1978"/>
      <c r="M1978"/>
      <c r="O1978"/>
      <c r="Q1978"/>
      <c r="S1978"/>
      <c r="T1978"/>
      <c r="U1978"/>
    </row>
    <row r="1979" spans="2:21">
      <c r="B1979"/>
      <c r="C1979"/>
      <c r="D1979"/>
      <c r="E1979"/>
      <c r="F1979"/>
      <c r="H1979"/>
      <c r="I1979"/>
      <c r="J1979" s="5"/>
      <c r="K1979"/>
      <c r="L1979"/>
      <c r="M1979"/>
      <c r="O1979"/>
      <c r="Q1979"/>
      <c r="S1979"/>
      <c r="T1979"/>
      <c r="U1979"/>
    </row>
    <row r="1980" spans="2:21">
      <c r="B1980"/>
      <c r="C1980"/>
      <c r="D1980"/>
      <c r="E1980"/>
      <c r="F1980"/>
      <c r="H1980"/>
      <c r="I1980"/>
      <c r="J1980" s="5"/>
      <c r="K1980"/>
      <c r="L1980"/>
      <c r="M1980"/>
      <c r="O1980"/>
      <c r="Q1980"/>
      <c r="S1980"/>
      <c r="T1980"/>
      <c r="U1980"/>
    </row>
    <row r="1981" spans="2:21">
      <c r="B1981"/>
      <c r="C1981"/>
      <c r="D1981"/>
      <c r="E1981"/>
      <c r="F1981"/>
      <c r="H1981"/>
      <c r="I1981"/>
      <c r="J1981" s="5"/>
      <c r="K1981"/>
      <c r="L1981"/>
      <c r="M1981"/>
      <c r="O1981"/>
      <c r="Q1981"/>
      <c r="S1981"/>
      <c r="T1981"/>
      <c r="U1981"/>
    </row>
    <row r="1982" spans="2:21">
      <c r="B1982"/>
      <c r="C1982"/>
      <c r="D1982"/>
      <c r="E1982"/>
      <c r="F1982"/>
      <c r="H1982"/>
      <c r="I1982"/>
      <c r="J1982" s="5"/>
      <c r="K1982"/>
      <c r="L1982"/>
      <c r="M1982"/>
      <c r="O1982"/>
      <c r="Q1982"/>
      <c r="S1982"/>
      <c r="T1982"/>
      <c r="U1982"/>
    </row>
    <row r="1983" spans="2:21">
      <c r="B1983"/>
      <c r="C1983"/>
      <c r="D1983"/>
      <c r="E1983"/>
      <c r="F1983"/>
      <c r="H1983"/>
      <c r="I1983"/>
      <c r="J1983" s="5"/>
      <c r="K1983"/>
      <c r="L1983"/>
      <c r="M1983"/>
      <c r="O1983"/>
      <c r="Q1983"/>
      <c r="S1983"/>
      <c r="T1983"/>
      <c r="U1983"/>
    </row>
    <row r="1984" spans="2:21">
      <c r="B1984"/>
      <c r="C1984"/>
      <c r="D1984"/>
      <c r="E1984"/>
      <c r="F1984"/>
      <c r="H1984"/>
      <c r="I1984"/>
      <c r="J1984" s="5"/>
      <c r="K1984"/>
      <c r="L1984"/>
      <c r="M1984"/>
      <c r="O1984"/>
      <c r="Q1984"/>
      <c r="S1984"/>
      <c r="T1984"/>
      <c r="U1984"/>
    </row>
    <row r="1985" spans="2:21">
      <c r="B1985"/>
      <c r="C1985"/>
      <c r="D1985"/>
      <c r="E1985"/>
      <c r="F1985"/>
      <c r="H1985"/>
      <c r="I1985"/>
      <c r="J1985" s="5"/>
      <c r="K1985"/>
      <c r="L1985"/>
      <c r="M1985"/>
      <c r="O1985"/>
      <c r="Q1985"/>
      <c r="S1985"/>
      <c r="T1985"/>
      <c r="U1985"/>
    </row>
    <row r="1986" spans="2:21">
      <c r="B1986"/>
      <c r="C1986"/>
      <c r="D1986"/>
      <c r="E1986"/>
      <c r="F1986"/>
      <c r="H1986"/>
      <c r="I1986"/>
      <c r="J1986" s="5"/>
      <c r="K1986"/>
      <c r="L1986"/>
      <c r="M1986"/>
      <c r="O1986"/>
      <c r="Q1986"/>
      <c r="S1986"/>
      <c r="T1986"/>
      <c r="U1986"/>
    </row>
    <row r="1987" spans="2:21">
      <c r="B1987"/>
      <c r="C1987"/>
      <c r="D1987"/>
      <c r="E1987"/>
      <c r="F1987"/>
      <c r="H1987"/>
      <c r="I1987"/>
      <c r="J1987" s="5"/>
      <c r="K1987"/>
      <c r="L1987"/>
      <c r="M1987"/>
      <c r="O1987"/>
      <c r="Q1987"/>
      <c r="S1987"/>
      <c r="T1987"/>
      <c r="U1987"/>
    </row>
    <row r="1988" spans="2:21">
      <c r="B1988"/>
      <c r="C1988"/>
      <c r="D1988"/>
      <c r="E1988"/>
      <c r="F1988"/>
      <c r="H1988"/>
      <c r="I1988"/>
      <c r="J1988" s="5"/>
      <c r="K1988"/>
      <c r="L1988"/>
      <c r="M1988"/>
      <c r="O1988"/>
      <c r="Q1988"/>
      <c r="S1988"/>
      <c r="T1988"/>
      <c r="U1988"/>
    </row>
    <row r="1989" spans="2:21">
      <c r="B1989"/>
      <c r="C1989"/>
      <c r="D1989"/>
      <c r="E1989"/>
      <c r="F1989"/>
      <c r="H1989"/>
      <c r="I1989"/>
      <c r="J1989" s="5"/>
      <c r="K1989"/>
      <c r="L1989"/>
      <c r="M1989"/>
      <c r="O1989"/>
      <c r="Q1989"/>
      <c r="S1989"/>
      <c r="T1989"/>
      <c r="U1989"/>
    </row>
    <row r="1990" spans="2:21">
      <c r="B1990"/>
      <c r="C1990"/>
      <c r="D1990"/>
      <c r="E1990"/>
      <c r="F1990"/>
      <c r="H1990"/>
      <c r="I1990"/>
      <c r="J1990" s="5"/>
      <c r="K1990"/>
      <c r="L1990"/>
      <c r="M1990"/>
      <c r="O1990"/>
      <c r="Q1990"/>
      <c r="S1990"/>
      <c r="T1990"/>
      <c r="U1990"/>
    </row>
    <row r="1991" spans="2:21">
      <c r="B1991"/>
      <c r="C1991"/>
      <c r="D1991"/>
      <c r="E1991"/>
      <c r="F1991"/>
      <c r="H1991"/>
      <c r="I1991"/>
      <c r="J1991" s="5"/>
      <c r="K1991"/>
      <c r="L1991"/>
      <c r="M1991"/>
      <c r="O1991"/>
      <c r="Q1991"/>
      <c r="S1991"/>
      <c r="T1991"/>
      <c r="U1991"/>
    </row>
    <row r="1992" spans="2:21">
      <c r="B1992"/>
      <c r="C1992"/>
      <c r="D1992"/>
      <c r="E1992"/>
      <c r="F1992"/>
      <c r="H1992"/>
      <c r="I1992"/>
      <c r="J1992" s="5"/>
      <c r="K1992"/>
      <c r="L1992"/>
      <c r="M1992"/>
      <c r="O1992"/>
      <c r="Q1992"/>
      <c r="S1992"/>
      <c r="T1992"/>
      <c r="U1992"/>
    </row>
    <row r="1993" spans="2:21">
      <c r="B1993"/>
      <c r="C1993"/>
      <c r="D1993"/>
      <c r="E1993"/>
      <c r="F1993"/>
      <c r="H1993"/>
      <c r="I1993"/>
      <c r="J1993" s="5"/>
      <c r="K1993"/>
      <c r="L1993"/>
      <c r="M1993"/>
      <c r="O1993"/>
      <c r="Q1993"/>
      <c r="S1993"/>
      <c r="T1993"/>
      <c r="U1993"/>
    </row>
    <row r="1994" spans="2:21">
      <c r="B1994"/>
      <c r="C1994"/>
      <c r="D1994"/>
      <c r="E1994"/>
      <c r="F1994"/>
      <c r="H1994"/>
      <c r="I1994"/>
      <c r="J1994" s="5"/>
      <c r="K1994"/>
      <c r="L1994"/>
      <c r="M1994"/>
      <c r="O1994"/>
      <c r="Q1994"/>
      <c r="S1994"/>
      <c r="T1994"/>
      <c r="U1994"/>
    </row>
    <row r="1995" spans="2:21">
      <c r="B1995"/>
      <c r="C1995"/>
      <c r="D1995"/>
      <c r="E1995"/>
      <c r="F1995"/>
      <c r="H1995"/>
      <c r="I1995"/>
      <c r="J1995" s="5"/>
      <c r="K1995"/>
      <c r="L1995"/>
      <c r="M1995"/>
      <c r="O1995"/>
      <c r="Q1995"/>
      <c r="S1995"/>
      <c r="T1995"/>
      <c r="U1995"/>
    </row>
    <row r="1996" spans="2:21">
      <c r="B1996"/>
      <c r="C1996"/>
      <c r="D1996"/>
      <c r="E1996"/>
      <c r="F1996"/>
      <c r="H1996"/>
      <c r="I1996"/>
      <c r="J1996" s="5"/>
      <c r="K1996"/>
      <c r="L1996"/>
      <c r="M1996"/>
      <c r="O1996"/>
      <c r="Q1996"/>
      <c r="S1996"/>
      <c r="T1996"/>
      <c r="U1996"/>
    </row>
    <row r="1997" spans="2:21">
      <c r="B1997"/>
      <c r="C1997"/>
      <c r="D1997"/>
      <c r="E1997"/>
      <c r="F1997"/>
      <c r="H1997"/>
      <c r="I1997"/>
      <c r="J1997" s="5"/>
      <c r="K1997"/>
      <c r="L1997"/>
      <c r="M1997"/>
      <c r="O1997"/>
      <c r="Q1997"/>
      <c r="S1997"/>
      <c r="T1997"/>
      <c r="U1997"/>
    </row>
    <row r="1998" spans="2:21">
      <c r="B1998"/>
      <c r="C1998"/>
      <c r="D1998"/>
      <c r="E1998"/>
      <c r="F1998"/>
      <c r="H1998"/>
      <c r="I1998"/>
      <c r="J1998" s="5"/>
      <c r="K1998"/>
      <c r="L1998"/>
      <c r="M1998"/>
      <c r="O1998"/>
      <c r="Q1998"/>
      <c r="S1998"/>
      <c r="T1998"/>
      <c r="U1998"/>
    </row>
    <row r="1999" spans="2:21">
      <c r="B1999"/>
      <c r="C1999"/>
      <c r="D1999"/>
      <c r="E1999"/>
      <c r="F1999"/>
      <c r="H1999"/>
      <c r="I1999"/>
      <c r="J1999" s="5"/>
      <c r="K1999"/>
      <c r="L1999"/>
      <c r="M1999"/>
      <c r="O1999"/>
      <c r="Q1999"/>
      <c r="S1999"/>
      <c r="T1999"/>
      <c r="U1999"/>
    </row>
    <row r="2000" spans="2:21">
      <c r="B2000"/>
      <c r="C2000"/>
      <c r="D2000"/>
      <c r="E2000"/>
      <c r="F2000"/>
      <c r="H2000"/>
      <c r="I2000"/>
      <c r="J2000" s="5"/>
      <c r="K2000"/>
      <c r="L2000"/>
      <c r="M2000"/>
      <c r="O2000"/>
      <c r="Q2000"/>
      <c r="S2000"/>
      <c r="T2000"/>
      <c r="U2000"/>
    </row>
    <row r="2001" spans="2:21">
      <c r="B2001"/>
      <c r="C2001"/>
      <c r="D2001"/>
      <c r="E2001"/>
      <c r="F2001"/>
      <c r="H2001"/>
      <c r="I2001"/>
      <c r="J2001" s="5"/>
      <c r="K2001"/>
      <c r="L2001"/>
      <c r="M2001"/>
      <c r="O2001"/>
      <c r="Q2001"/>
      <c r="S2001"/>
      <c r="T2001"/>
      <c r="U2001"/>
    </row>
    <row r="2002" spans="2:21">
      <c r="B2002"/>
      <c r="C2002"/>
      <c r="D2002"/>
      <c r="E2002"/>
      <c r="F2002"/>
      <c r="H2002"/>
      <c r="I2002"/>
      <c r="J2002" s="5"/>
      <c r="K2002"/>
      <c r="L2002"/>
      <c r="M2002"/>
      <c r="O2002"/>
      <c r="Q2002"/>
      <c r="S2002"/>
      <c r="T2002"/>
      <c r="U2002"/>
    </row>
    <row r="2003" spans="2:21">
      <c r="B2003"/>
      <c r="C2003"/>
      <c r="D2003"/>
      <c r="E2003"/>
      <c r="F2003"/>
      <c r="H2003"/>
      <c r="I2003"/>
      <c r="J2003" s="5"/>
      <c r="K2003"/>
      <c r="L2003"/>
      <c r="M2003"/>
      <c r="O2003"/>
      <c r="Q2003"/>
      <c r="S2003"/>
      <c r="T2003"/>
      <c r="U2003"/>
    </row>
    <row r="2004" spans="2:21">
      <c r="B2004"/>
      <c r="C2004"/>
      <c r="D2004"/>
      <c r="E2004"/>
      <c r="F2004"/>
      <c r="H2004"/>
      <c r="I2004"/>
      <c r="J2004" s="5"/>
      <c r="K2004"/>
      <c r="L2004"/>
      <c r="M2004"/>
      <c r="O2004"/>
      <c r="Q2004"/>
      <c r="S2004"/>
      <c r="T2004"/>
      <c r="U2004"/>
    </row>
    <row r="2005" spans="2:21">
      <c r="B2005"/>
      <c r="C2005"/>
      <c r="D2005"/>
      <c r="E2005"/>
      <c r="F2005"/>
      <c r="H2005"/>
      <c r="I2005"/>
      <c r="J2005" s="5"/>
      <c r="K2005"/>
      <c r="L2005"/>
      <c r="M2005"/>
      <c r="O2005"/>
      <c r="Q2005"/>
      <c r="S2005"/>
      <c r="T2005"/>
      <c r="U2005"/>
    </row>
    <row r="2006" spans="2:21">
      <c r="B2006"/>
      <c r="C2006"/>
      <c r="D2006"/>
      <c r="E2006"/>
      <c r="F2006"/>
      <c r="H2006"/>
      <c r="I2006"/>
      <c r="J2006" s="5"/>
      <c r="K2006"/>
      <c r="L2006"/>
      <c r="M2006"/>
      <c r="O2006"/>
      <c r="Q2006"/>
      <c r="S2006"/>
      <c r="T2006"/>
      <c r="U2006"/>
    </row>
    <row r="2007" spans="2:21">
      <c r="B2007"/>
      <c r="C2007"/>
      <c r="D2007"/>
      <c r="E2007"/>
      <c r="F2007"/>
      <c r="H2007"/>
      <c r="I2007"/>
      <c r="J2007" s="5"/>
      <c r="K2007"/>
      <c r="L2007"/>
      <c r="M2007"/>
      <c r="O2007"/>
      <c r="Q2007"/>
      <c r="S2007"/>
      <c r="T2007"/>
      <c r="U2007"/>
    </row>
    <row r="2008" spans="2:21">
      <c r="B2008"/>
      <c r="C2008"/>
      <c r="D2008"/>
      <c r="E2008"/>
      <c r="F2008"/>
      <c r="H2008"/>
      <c r="I2008"/>
      <c r="J2008" s="5"/>
      <c r="K2008"/>
      <c r="L2008"/>
      <c r="M2008"/>
      <c r="O2008"/>
      <c r="Q2008"/>
      <c r="S2008"/>
      <c r="T2008"/>
      <c r="U2008"/>
    </row>
    <row r="2009" spans="2:21">
      <c r="B2009"/>
      <c r="C2009"/>
      <c r="D2009"/>
      <c r="E2009"/>
      <c r="F2009"/>
      <c r="H2009"/>
      <c r="I2009"/>
      <c r="J2009" s="5"/>
      <c r="K2009"/>
      <c r="L2009"/>
      <c r="M2009"/>
      <c r="O2009"/>
      <c r="Q2009"/>
      <c r="S2009"/>
      <c r="T2009"/>
      <c r="U2009"/>
    </row>
    <row r="2010" spans="2:21">
      <c r="B2010"/>
      <c r="C2010"/>
      <c r="D2010"/>
      <c r="E2010"/>
      <c r="F2010"/>
      <c r="H2010"/>
      <c r="I2010"/>
      <c r="J2010" s="5"/>
      <c r="K2010"/>
      <c r="L2010"/>
      <c r="M2010"/>
      <c r="O2010"/>
      <c r="Q2010"/>
      <c r="S2010"/>
      <c r="T2010"/>
      <c r="U2010"/>
    </row>
    <row r="2011" spans="2:21">
      <c r="B2011"/>
      <c r="C2011"/>
      <c r="D2011"/>
      <c r="E2011"/>
      <c r="F2011"/>
      <c r="H2011"/>
      <c r="I2011"/>
      <c r="J2011" s="5"/>
      <c r="K2011"/>
      <c r="L2011"/>
      <c r="M2011"/>
      <c r="O2011"/>
      <c r="Q2011"/>
      <c r="S2011"/>
      <c r="T2011"/>
      <c r="U2011"/>
    </row>
    <row r="2012" spans="2:21">
      <c r="B2012"/>
      <c r="C2012"/>
      <c r="D2012"/>
      <c r="E2012"/>
      <c r="F2012"/>
      <c r="H2012"/>
      <c r="I2012"/>
      <c r="J2012" s="5"/>
      <c r="K2012"/>
      <c r="L2012"/>
      <c r="M2012"/>
      <c r="O2012"/>
      <c r="Q2012"/>
      <c r="S2012"/>
      <c r="T2012"/>
      <c r="U2012"/>
    </row>
    <row r="2013" spans="2:21">
      <c r="B2013"/>
      <c r="C2013"/>
      <c r="D2013"/>
      <c r="E2013"/>
      <c r="F2013"/>
      <c r="H2013"/>
      <c r="I2013"/>
      <c r="J2013" s="5"/>
      <c r="K2013"/>
      <c r="L2013"/>
      <c r="M2013"/>
      <c r="O2013"/>
      <c r="Q2013"/>
      <c r="S2013"/>
      <c r="T2013"/>
      <c r="U2013"/>
    </row>
    <row r="2014" spans="2:21">
      <c r="B2014"/>
      <c r="C2014"/>
      <c r="D2014"/>
      <c r="E2014"/>
      <c r="F2014"/>
      <c r="H2014"/>
      <c r="I2014"/>
      <c r="J2014" s="5"/>
      <c r="K2014"/>
      <c r="L2014"/>
      <c r="M2014"/>
      <c r="O2014"/>
      <c r="Q2014"/>
      <c r="S2014"/>
      <c r="T2014"/>
      <c r="U2014"/>
    </row>
    <row r="2015" spans="2:21">
      <c r="B2015"/>
      <c r="C2015"/>
      <c r="D2015"/>
      <c r="E2015"/>
      <c r="F2015"/>
      <c r="H2015"/>
      <c r="I2015"/>
      <c r="J2015" s="5"/>
      <c r="K2015"/>
      <c r="L2015"/>
      <c r="M2015"/>
      <c r="O2015"/>
      <c r="Q2015"/>
      <c r="S2015"/>
      <c r="T2015"/>
      <c r="U2015"/>
    </row>
    <row r="2016" spans="2:21">
      <c r="B2016"/>
      <c r="C2016"/>
      <c r="D2016"/>
      <c r="E2016"/>
      <c r="F2016"/>
      <c r="H2016"/>
      <c r="I2016"/>
      <c r="J2016" s="5"/>
      <c r="K2016"/>
      <c r="L2016"/>
      <c r="M2016"/>
      <c r="O2016"/>
      <c r="Q2016"/>
      <c r="S2016"/>
      <c r="T2016"/>
      <c r="U2016"/>
    </row>
    <row r="2017" spans="2:21">
      <c r="B2017"/>
      <c r="C2017"/>
      <c r="D2017"/>
      <c r="E2017"/>
      <c r="F2017"/>
      <c r="H2017"/>
      <c r="I2017"/>
      <c r="J2017" s="5"/>
      <c r="K2017"/>
      <c r="L2017"/>
      <c r="M2017"/>
      <c r="O2017"/>
      <c r="Q2017"/>
      <c r="S2017"/>
      <c r="T2017"/>
      <c r="U2017"/>
    </row>
    <row r="2018" spans="2:21">
      <c r="B2018"/>
      <c r="C2018"/>
      <c r="D2018"/>
      <c r="E2018"/>
      <c r="F2018"/>
      <c r="H2018"/>
      <c r="I2018"/>
      <c r="J2018" s="5"/>
      <c r="K2018"/>
      <c r="L2018"/>
      <c r="M2018"/>
      <c r="O2018"/>
      <c r="Q2018"/>
      <c r="S2018"/>
      <c r="T2018"/>
      <c r="U2018"/>
    </row>
    <row r="2019" spans="2:21">
      <c r="B2019"/>
      <c r="C2019"/>
      <c r="D2019"/>
      <c r="E2019"/>
      <c r="F2019"/>
      <c r="H2019"/>
      <c r="I2019"/>
      <c r="J2019" s="5"/>
      <c r="K2019"/>
      <c r="L2019"/>
      <c r="M2019"/>
      <c r="O2019"/>
      <c r="Q2019"/>
      <c r="S2019"/>
      <c r="T2019"/>
      <c r="U2019"/>
    </row>
    <row r="2020" spans="2:21">
      <c r="B2020"/>
      <c r="C2020"/>
      <c r="D2020"/>
      <c r="E2020"/>
      <c r="F2020"/>
      <c r="H2020"/>
      <c r="I2020"/>
      <c r="J2020" s="5"/>
      <c r="K2020"/>
      <c r="L2020"/>
      <c r="M2020"/>
      <c r="O2020"/>
      <c r="Q2020"/>
      <c r="S2020"/>
      <c r="T2020"/>
      <c r="U2020"/>
    </row>
    <row r="2021" spans="2:21">
      <c r="B2021"/>
      <c r="C2021"/>
      <c r="D2021"/>
      <c r="E2021"/>
      <c r="F2021"/>
      <c r="H2021"/>
      <c r="I2021"/>
      <c r="J2021" s="5"/>
      <c r="K2021"/>
      <c r="L2021"/>
      <c r="M2021"/>
      <c r="O2021"/>
      <c r="Q2021"/>
      <c r="S2021"/>
      <c r="T2021"/>
      <c r="U2021"/>
    </row>
    <row r="2022" spans="2:21">
      <c r="B2022"/>
      <c r="C2022"/>
      <c r="D2022"/>
      <c r="E2022"/>
      <c r="F2022"/>
      <c r="H2022"/>
      <c r="I2022"/>
      <c r="J2022" s="5"/>
      <c r="K2022"/>
      <c r="L2022"/>
      <c r="M2022"/>
      <c r="O2022"/>
      <c r="Q2022"/>
      <c r="S2022"/>
      <c r="T2022"/>
      <c r="U2022"/>
    </row>
    <row r="2023" spans="2:21">
      <c r="B2023"/>
      <c r="C2023"/>
      <c r="D2023"/>
      <c r="E2023"/>
      <c r="F2023"/>
      <c r="H2023"/>
      <c r="I2023"/>
      <c r="J2023" s="5"/>
      <c r="K2023"/>
      <c r="L2023"/>
      <c r="M2023"/>
      <c r="O2023"/>
      <c r="Q2023"/>
      <c r="S2023"/>
      <c r="T2023"/>
      <c r="U2023"/>
    </row>
    <row r="2024" spans="2:21">
      <c r="B2024"/>
      <c r="C2024"/>
      <c r="D2024"/>
      <c r="E2024"/>
      <c r="F2024"/>
      <c r="H2024"/>
      <c r="I2024"/>
      <c r="J2024" s="5"/>
      <c r="K2024"/>
      <c r="L2024"/>
      <c r="M2024"/>
      <c r="O2024"/>
      <c r="Q2024"/>
      <c r="S2024"/>
      <c r="T2024"/>
      <c r="U2024"/>
    </row>
    <row r="2025" spans="2:21">
      <c r="B2025"/>
      <c r="C2025"/>
      <c r="D2025"/>
      <c r="E2025"/>
      <c r="F2025"/>
      <c r="H2025"/>
      <c r="I2025"/>
      <c r="J2025" s="5"/>
      <c r="K2025"/>
      <c r="L2025"/>
      <c r="M2025"/>
      <c r="O2025"/>
      <c r="Q2025"/>
      <c r="S2025"/>
      <c r="T2025"/>
      <c r="U2025"/>
    </row>
    <row r="2026" spans="2:21">
      <c r="B2026"/>
      <c r="C2026"/>
      <c r="D2026"/>
      <c r="E2026"/>
      <c r="F2026"/>
      <c r="H2026"/>
      <c r="I2026"/>
      <c r="J2026" s="5"/>
      <c r="K2026"/>
      <c r="L2026"/>
      <c r="M2026"/>
      <c r="O2026"/>
      <c r="Q2026"/>
      <c r="S2026"/>
      <c r="T2026"/>
      <c r="U2026"/>
    </row>
    <row r="2027" spans="2:21">
      <c r="B2027"/>
      <c r="C2027"/>
      <c r="D2027"/>
      <c r="E2027"/>
      <c r="F2027"/>
      <c r="H2027"/>
      <c r="I2027"/>
      <c r="J2027" s="5"/>
      <c r="K2027"/>
      <c r="L2027"/>
      <c r="M2027"/>
      <c r="O2027"/>
      <c r="Q2027"/>
      <c r="S2027"/>
      <c r="T2027"/>
      <c r="U2027"/>
    </row>
    <row r="2028" spans="2:21">
      <c r="B2028"/>
      <c r="C2028"/>
      <c r="D2028"/>
      <c r="E2028"/>
      <c r="F2028"/>
      <c r="H2028"/>
      <c r="I2028"/>
      <c r="J2028" s="5"/>
      <c r="K2028"/>
      <c r="L2028"/>
      <c r="M2028"/>
      <c r="O2028"/>
      <c r="Q2028"/>
      <c r="S2028"/>
      <c r="T2028"/>
      <c r="U2028"/>
    </row>
    <row r="2029" spans="2:21">
      <c r="B2029"/>
      <c r="C2029"/>
      <c r="D2029"/>
      <c r="E2029"/>
      <c r="F2029"/>
      <c r="H2029"/>
      <c r="I2029"/>
      <c r="J2029" s="5"/>
      <c r="K2029"/>
      <c r="L2029"/>
      <c r="M2029"/>
      <c r="O2029"/>
      <c r="Q2029"/>
      <c r="S2029"/>
      <c r="T2029"/>
      <c r="U2029"/>
    </row>
    <row r="2030" spans="2:21">
      <c r="B2030"/>
      <c r="C2030"/>
      <c r="D2030"/>
      <c r="E2030"/>
      <c r="F2030"/>
      <c r="H2030"/>
      <c r="I2030"/>
      <c r="J2030" s="5"/>
      <c r="K2030"/>
      <c r="L2030"/>
      <c r="M2030"/>
      <c r="O2030"/>
      <c r="Q2030"/>
      <c r="S2030"/>
      <c r="T2030"/>
      <c r="U2030"/>
    </row>
    <row r="2031" spans="2:21">
      <c r="B2031"/>
      <c r="C2031"/>
      <c r="D2031"/>
      <c r="E2031"/>
      <c r="F2031"/>
      <c r="H2031"/>
      <c r="I2031"/>
      <c r="J2031" s="5"/>
      <c r="K2031"/>
      <c r="L2031"/>
      <c r="M2031"/>
      <c r="O2031"/>
      <c r="Q2031"/>
      <c r="S2031"/>
      <c r="T2031"/>
      <c r="U2031"/>
    </row>
    <row r="2032" spans="2:21">
      <c r="B2032"/>
      <c r="C2032"/>
      <c r="D2032"/>
      <c r="E2032"/>
      <c r="F2032"/>
      <c r="H2032"/>
      <c r="I2032"/>
      <c r="J2032" s="5"/>
      <c r="K2032"/>
      <c r="L2032"/>
      <c r="M2032"/>
      <c r="O2032"/>
      <c r="Q2032"/>
      <c r="S2032"/>
      <c r="T2032"/>
      <c r="U2032"/>
    </row>
    <row r="2033" spans="2:21">
      <c r="B2033"/>
      <c r="C2033"/>
      <c r="D2033"/>
      <c r="E2033"/>
      <c r="F2033"/>
      <c r="H2033"/>
      <c r="I2033"/>
      <c r="J2033" s="5"/>
      <c r="K2033"/>
      <c r="L2033"/>
      <c r="M2033"/>
      <c r="O2033"/>
      <c r="Q2033"/>
      <c r="S2033"/>
      <c r="T2033"/>
      <c r="U2033"/>
    </row>
    <row r="2034" spans="2:21">
      <c r="B2034"/>
      <c r="C2034"/>
      <c r="D2034"/>
      <c r="E2034"/>
      <c r="F2034"/>
      <c r="H2034"/>
      <c r="I2034"/>
      <c r="J2034" s="5"/>
      <c r="K2034"/>
      <c r="L2034"/>
      <c r="M2034"/>
      <c r="O2034"/>
      <c r="Q2034"/>
      <c r="S2034"/>
      <c r="T2034"/>
      <c r="U2034"/>
    </row>
    <row r="2035" spans="2:21">
      <c r="B2035"/>
      <c r="C2035"/>
      <c r="D2035"/>
      <c r="E2035"/>
      <c r="F2035"/>
      <c r="H2035"/>
      <c r="I2035"/>
      <c r="J2035" s="5"/>
      <c r="K2035"/>
      <c r="L2035"/>
      <c r="M2035"/>
      <c r="O2035"/>
      <c r="Q2035"/>
      <c r="S2035"/>
      <c r="T2035"/>
      <c r="U2035"/>
    </row>
    <row r="2036" spans="2:21">
      <c r="B2036"/>
      <c r="C2036"/>
      <c r="D2036"/>
      <c r="E2036"/>
      <c r="F2036"/>
      <c r="H2036"/>
      <c r="I2036"/>
      <c r="J2036" s="5"/>
      <c r="K2036"/>
      <c r="L2036"/>
      <c r="M2036"/>
      <c r="O2036"/>
      <c r="Q2036"/>
      <c r="S2036"/>
      <c r="T2036"/>
      <c r="U2036"/>
    </row>
    <row r="2037" spans="2:21">
      <c r="B2037"/>
      <c r="C2037"/>
      <c r="D2037"/>
      <c r="E2037"/>
      <c r="F2037"/>
      <c r="H2037"/>
      <c r="I2037"/>
      <c r="J2037" s="5"/>
      <c r="K2037"/>
      <c r="L2037"/>
      <c r="M2037"/>
      <c r="O2037"/>
      <c r="Q2037"/>
      <c r="S2037"/>
      <c r="T2037"/>
      <c r="U2037"/>
    </row>
    <row r="2038" spans="2:21">
      <c r="B2038"/>
      <c r="C2038"/>
      <c r="D2038"/>
      <c r="E2038"/>
      <c r="F2038"/>
      <c r="H2038"/>
      <c r="I2038"/>
      <c r="J2038" s="5"/>
      <c r="K2038"/>
      <c r="L2038"/>
      <c r="M2038"/>
      <c r="O2038"/>
      <c r="Q2038"/>
      <c r="S2038"/>
      <c r="T2038"/>
      <c r="U2038"/>
    </row>
    <row r="2039" spans="2:21">
      <c r="B2039"/>
      <c r="C2039"/>
      <c r="D2039"/>
      <c r="E2039"/>
      <c r="F2039"/>
      <c r="H2039"/>
      <c r="I2039"/>
      <c r="J2039" s="5"/>
      <c r="K2039"/>
      <c r="L2039"/>
      <c r="M2039"/>
      <c r="O2039"/>
      <c r="Q2039"/>
      <c r="S2039"/>
      <c r="T2039"/>
      <c r="U2039"/>
    </row>
    <row r="2040" spans="2:21">
      <c r="B2040"/>
      <c r="C2040"/>
      <c r="D2040"/>
      <c r="E2040"/>
      <c r="F2040"/>
      <c r="H2040"/>
      <c r="I2040"/>
      <c r="J2040" s="5"/>
      <c r="K2040"/>
      <c r="L2040"/>
      <c r="M2040"/>
      <c r="O2040"/>
      <c r="Q2040"/>
      <c r="S2040"/>
      <c r="T2040"/>
      <c r="U2040"/>
    </row>
    <row r="2041" spans="2:21">
      <c r="B2041"/>
      <c r="C2041"/>
      <c r="D2041"/>
      <c r="E2041"/>
      <c r="F2041"/>
      <c r="H2041"/>
      <c r="I2041"/>
      <c r="J2041" s="5"/>
      <c r="K2041"/>
      <c r="L2041"/>
      <c r="M2041"/>
      <c r="O2041"/>
      <c r="Q2041"/>
      <c r="S2041"/>
      <c r="T2041"/>
      <c r="U2041"/>
    </row>
    <row r="2042" spans="2:21">
      <c r="B2042"/>
      <c r="C2042"/>
      <c r="D2042"/>
      <c r="E2042"/>
      <c r="F2042"/>
      <c r="H2042"/>
      <c r="I2042"/>
      <c r="J2042" s="5"/>
      <c r="K2042"/>
      <c r="L2042"/>
      <c r="M2042"/>
      <c r="O2042"/>
      <c r="Q2042"/>
      <c r="S2042"/>
      <c r="T2042"/>
      <c r="U2042"/>
    </row>
    <row r="2043" spans="2:21">
      <c r="B2043"/>
      <c r="C2043"/>
      <c r="D2043"/>
      <c r="E2043"/>
      <c r="F2043"/>
      <c r="H2043"/>
      <c r="I2043"/>
      <c r="J2043" s="5"/>
      <c r="K2043"/>
      <c r="L2043"/>
      <c r="M2043"/>
      <c r="O2043"/>
      <c r="Q2043"/>
      <c r="S2043"/>
      <c r="T2043"/>
      <c r="U2043"/>
    </row>
    <row r="2044" spans="2:21">
      <c r="B2044"/>
      <c r="C2044"/>
      <c r="D2044"/>
      <c r="E2044"/>
      <c r="F2044"/>
      <c r="H2044"/>
      <c r="I2044"/>
      <c r="J2044" s="5"/>
      <c r="K2044"/>
      <c r="L2044"/>
      <c r="M2044"/>
      <c r="O2044"/>
      <c r="Q2044"/>
      <c r="S2044"/>
      <c r="T2044"/>
      <c r="U2044"/>
    </row>
    <row r="2045" spans="2:21">
      <c r="B2045"/>
      <c r="C2045"/>
      <c r="D2045"/>
      <c r="E2045"/>
      <c r="F2045"/>
      <c r="H2045"/>
      <c r="I2045"/>
      <c r="J2045" s="5"/>
      <c r="K2045"/>
      <c r="L2045"/>
      <c r="M2045"/>
      <c r="O2045"/>
      <c r="Q2045"/>
      <c r="S2045"/>
      <c r="T2045"/>
      <c r="U2045"/>
    </row>
    <row r="2046" spans="2:21">
      <c r="B2046"/>
      <c r="C2046"/>
      <c r="D2046"/>
      <c r="E2046"/>
      <c r="F2046"/>
      <c r="H2046"/>
      <c r="I2046"/>
      <c r="J2046" s="5"/>
      <c r="K2046"/>
      <c r="L2046"/>
      <c r="M2046"/>
      <c r="O2046"/>
      <c r="Q2046"/>
      <c r="S2046"/>
      <c r="T2046"/>
      <c r="U2046"/>
    </row>
    <row r="2047" spans="2:21">
      <c r="B2047"/>
      <c r="C2047"/>
      <c r="D2047"/>
      <c r="E2047"/>
      <c r="F2047"/>
      <c r="H2047"/>
      <c r="I2047"/>
      <c r="J2047" s="5"/>
      <c r="K2047"/>
      <c r="L2047"/>
      <c r="M2047"/>
      <c r="O2047"/>
      <c r="Q2047"/>
      <c r="S2047"/>
      <c r="T2047"/>
      <c r="U2047"/>
    </row>
    <row r="2048" spans="2:21">
      <c r="B2048"/>
      <c r="C2048"/>
      <c r="D2048"/>
      <c r="E2048"/>
      <c r="F2048"/>
      <c r="H2048"/>
      <c r="I2048"/>
      <c r="J2048" s="5"/>
      <c r="K2048"/>
      <c r="L2048"/>
      <c r="M2048"/>
      <c r="O2048"/>
      <c r="Q2048"/>
      <c r="S2048"/>
      <c r="T2048"/>
      <c r="U2048"/>
    </row>
    <row r="2049" spans="2:21">
      <c r="B2049"/>
      <c r="C2049"/>
      <c r="D2049"/>
      <c r="E2049"/>
      <c r="F2049"/>
      <c r="H2049"/>
      <c r="I2049"/>
      <c r="J2049" s="5"/>
      <c r="K2049"/>
      <c r="L2049"/>
      <c r="M2049"/>
      <c r="O2049"/>
      <c r="Q2049"/>
      <c r="S2049"/>
      <c r="T2049"/>
      <c r="U2049"/>
    </row>
    <row r="2050" spans="2:21">
      <c r="B2050"/>
      <c r="C2050"/>
      <c r="D2050"/>
      <c r="E2050"/>
      <c r="F2050"/>
      <c r="H2050"/>
      <c r="I2050"/>
      <c r="J2050" s="5"/>
      <c r="K2050"/>
      <c r="L2050"/>
      <c r="M2050"/>
      <c r="O2050"/>
      <c r="Q2050"/>
      <c r="S2050"/>
      <c r="T2050"/>
      <c r="U2050"/>
    </row>
    <row r="2051" spans="2:21">
      <c r="B2051"/>
      <c r="C2051"/>
      <c r="D2051"/>
      <c r="E2051"/>
      <c r="F2051"/>
      <c r="H2051"/>
      <c r="I2051"/>
      <c r="J2051" s="5"/>
      <c r="K2051"/>
      <c r="L2051"/>
      <c r="M2051"/>
      <c r="O2051"/>
      <c r="Q2051"/>
      <c r="S2051"/>
      <c r="T2051"/>
      <c r="U2051"/>
    </row>
    <row r="2052" spans="2:21">
      <c r="B2052"/>
      <c r="C2052"/>
      <c r="D2052"/>
      <c r="E2052"/>
      <c r="F2052"/>
      <c r="H2052"/>
      <c r="I2052"/>
      <c r="J2052" s="5"/>
      <c r="K2052"/>
      <c r="L2052"/>
      <c r="M2052"/>
      <c r="O2052"/>
      <c r="Q2052"/>
      <c r="S2052"/>
      <c r="T2052"/>
      <c r="U2052"/>
    </row>
    <row r="2053" spans="2:21">
      <c r="B2053"/>
      <c r="C2053"/>
      <c r="D2053"/>
      <c r="E2053"/>
      <c r="F2053"/>
      <c r="H2053"/>
      <c r="I2053"/>
      <c r="J2053" s="5"/>
      <c r="K2053"/>
      <c r="L2053"/>
      <c r="M2053"/>
      <c r="O2053"/>
      <c r="Q2053"/>
      <c r="S2053"/>
      <c r="T2053"/>
      <c r="U2053"/>
    </row>
    <row r="2054" spans="2:21">
      <c r="B2054"/>
      <c r="C2054"/>
      <c r="D2054"/>
      <c r="E2054"/>
      <c r="F2054"/>
      <c r="H2054"/>
      <c r="I2054"/>
      <c r="J2054" s="5"/>
      <c r="K2054"/>
      <c r="L2054"/>
      <c r="M2054"/>
      <c r="O2054"/>
      <c r="Q2054"/>
      <c r="S2054"/>
      <c r="T2054"/>
      <c r="U2054"/>
    </row>
    <row r="2055" spans="2:21">
      <c r="B2055"/>
      <c r="C2055"/>
      <c r="D2055"/>
      <c r="E2055"/>
      <c r="F2055"/>
      <c r="H2055"/>
      <c r="I2055"/>
      <c r="J2055" s="5"/>
      <c r="K2055"/>
      <c r="L2055"/>
      <c r="M2055"/>
      <c r="O2055"/>
      <c r="Q2055"/>
      <c r="S2055"/>
      <c r="T2055"/>
      <c r="U2055"/>
    </row>
    <row r="2056" spans="2:21">
      <c r="B2056"/>
      <c r="C2056"/>
      <c r="D2056"/>
      <c r="E2056"/>
      <c r="F2056"/>
      <c r="H2056"/>
      <c r="I2056"/>
      <c r="J2056" s="5"/>
      <c r="K2056"/>
      <c r="L2056"/>
      <c r="M2056"/>
      <c r="O2056"/>
      <c r="Q2056"/>
      <c r="S2056"/>
      <c r="T2056"/>
      <c r="U2056"/>
    </row>
    <row r="2057" spans="2:21">
      <c r="B2057"/>
      <c r="C2057"/>
      <c r="D2057"/>
      <c r="E2057"/>
      <c r="F2057"/>
      <c r="H2057"/>
      <c r="I2057"/>
      <c r="J2057" s="5"/>
      <c r="K2057"/>
      <c r="L2057"/>
      <c r="M2057"/>
      <c r="O2057"/>
      <c r="Q2057"/>
      <c r="S2057"/>
      <c r="T2057"/>
      <c r="U2057"/>
    </row>
    <row r="2058" spans="2:21">
      <c r="B2058"/>
      <c r="C2058"/>
      <c r="D2058"/>
      <c r="E2058"/>
      <c r="F2058"/>
      <c r="H2058"/>
      <c r="I2058"/>
      <c r="J2058" s="5"/>
      <c r="K2058"/>
      <c r="L2058"/>
      <c r="M2058"/>
      <c r="O2058"/>
      <c r="Q2058"/>
      <c r="S2058"/>
      <c r="T2058"/>
      <c r="U2058"/>
    </row>
    <row r="2059" spans="2:21">
      <c r="B2059"/>
      <c r="C2059"/>
      <c r="D2059"/>
      <c r="E2059"/>
      <c r="F2059"/>
      <c r="H2059"/>
      <c r="I2059"/>
      <c r="J2059" s="5"/>
      <c r="K2059"/>
      <c r="L2059"/>
      <c r="M2059"/>
      <c r="O2059"/>
      <c r="Q2059"/>
      <c r="S2059"/>
      <c r="T2059"/>
      <c r="U2059"/>
    </row>
    <row r="2060" spans="2:21">
      <c r="B2060"/>
      <c r="C2060"/>
      <c r="D2060"/>
      <c r="E2060"/>
      <c r="F2060"/>
      <c r="H2060"/>
      <c r="I2060"/>
      <c r="J2060" s="5"/>
      <c r="K2060"/>
      <c r="L2060"/>
      <c r="M2060"/>
      <c r="O2060"/>
      <c r="Q2060"/>
      <c r="S2060"/>
      <c r="T2060"/>
      <c r="U2060"/>
    </row>
    <row r="2061" spans="2:21">
      <c r="B2061"/>
      <c r="C2061"/>
      <c r="D2061"/>
      <c r="E2061"/>
      <c r="F2061"/>
      <c r="H2061"/>
      <c r="I2061"/>
      <c r="J2061" s="5"/>
      <c r="K2061"/>
      <c r="L2061"/>
      <c r="M2061"/>
      <c r="O2061"/>
      <c r="Q2061"/>
      <c r="S2061"/>
      <c r="T2061"/>
      <c r="U2061"/>
    </row>
    <row r="2062" spans="2:21">
      <c r="B2062"/>
      <c r="C2062"/>
      <c r="D2062"/>
      <c r="E2062"/>
      <c r="F2062"/>
      <c r="H2062"/>
      <c r="I2062"/>
      <c r="J2062" s="5"/>
      <c r="K2062"/>
      <c r="L2062"/>
      <c r="M2062"/>
      <c r="O2062"/>
      <c r="Q2062"/>
      <c r="S2062"/>
      <c r="T2062"/>
      <c r="U2062"/>
    </row>
    <row r="2063" spans="2:21">
      <c r="B2063"/>
      <c r="C2063"/>
      <c r="D2063"/>
      <c r="E2063"/>
      <c r="F2063"/>
      <c r="H2063"/>
      <c r="I2063"/>
      <c r="J2063" s="5"/>
      <c r="K2063"/>
      <c r="L2063"/>
      <c r="M2063"/>
      <c r="O2063"/>
      <c r="Q2063"/>
      <c r="S2063"/>
      <c r="T2063"/>
      <c r="U2063"/>
    </row>
    <row r="2064" spans="2:21">
      <c r="B2064"/>
      <c r="C2064"/>
      <c r="D2064"/>
      <c r="E2064"/>
      <c r="F2064"/>
      <c r="H2064"/>
      <c r="I2064"/>
      <c r="J2064" s="5"/>
      <c r="K2064"/>
      <c r="L2064"/>
      <c r="M2064"/>
      <c r="O2064"/>
      <c r="Q2064"/>
      <c r="S2064"/>
      <c r="T2064"/>
      <c r="U2064"/>
    </row>
    <row r="2065" spans="2:21">
      <c r="B2065"/>
      <c r="C2065"/>
      <c r="D2065"/>
      <c r="E2065"/>
      <c r="F2065"/>
      <c r="H2065"/>
      <c r="I2065"/>
      <c r="J2065" s="5"/>
      <c r="K2065"/>
      <c r="L2065"/>
      <c r="M2065"/>
      <c r="O2065"/>
      <c r="Q2065"/>
      <c r="S2065"/>
      <c r="T2065"/>
      <c r="U2065"/>
    </row>
    <row r="2066" spans="2:21">
      <c r="B2066"/>
      <c r="C2066"/>
      <c r="D2066"/>
      <c r="E2066"/>
      <c r="F2066"/>
      <c r="H2066"/>
      <c r="I2066"/>
      <c r="J2066" s="5"/>
      <c r="K2066"/>
      <c r="L2066"/>
      <c r="M2066"/>
      <c r="O2066"/>
      <c r="Q2066"/>
      <c r="S2066"/>
      <c r="T2066"/>
      <c r="U2066"/>
    </row>
    <row r="2067" spans="2:21">
      <c r="B2067"/>
      <c r="C2067"/>
      <c r="D2067"/>
      <c r="E2067"/>
      <c r="F2067"/>
      <c r="H2067"/>
      <c r="I2067"/>
      <c r="J2067" s="5"/>
      <c r="K2067"/>
      <c r="L2067"/>
      <c r="M2067"/>
      <c r="O2067"/>
      <c r="Q2067"/>
      <c r="S2067"/>
      <c r="T2067"/>
      <c r="U2067"/>
    </row>
    <row r="2068" spans="2:21">
      <c r="B2068"/>
      <c r="C2068"/>
      <c r="D2068"/>
      <c r="E2068"/>
      <c r="F2068"/>
      <c r="H2068"/>
      <c r="I2068"/>
      <c r="J2068" s="5"/>
      <c r="K2068"/>
      <c r="L2068"/>
      <c r="M2068"/>
      <c r="O2068"/>
      <c r="Q2068"/>
      <c r="S2068"/>
      <c r="T2068"/>
      <c r="U2068"/>
    </row>
    <row r="2069" spans="2:21">
      <c r="B2069"/>
      <c r="C2069"/>
      <c r="D2069"/>
      <c r="E2069"/>
      <c r="F2069"/>
      <c r="H2069"/>
      <c r="I2069"/>
      <c r="J2069" s="5"/>
      <c r="K2069"/>
      <c r="L2069"/>
      <c r="M2069"/>
      <c r="O2069"/>
      <c r="Q2069"/>
      <c r="S2069"/>
      <c r="T2069"/>
      <c r="U2069"/>
    </row>
    <row r="2070" spans="2:21">
      <c r="B2070"/>
      <c r="C2070"/>
      <c r="D2070"/>
      <c r="E2070"/>
      <c r="F2070"/>
      <c r="H2070"/>
      <c r="I2070"/>
      <c r="J2070" s="5"/>
      <c r="K2070"/>
      <c r="L2070"/>
      <c r="M2070"/>
      <c r="O2070"/>
      <c r="Q2070"/>
      <c r="S2070"/>
      <c r="T2070"/>
      <c r="U2070"/>
    </row>
    <row r="2071" spans="2:21">
      <c r="B2071"/>
      <c r="C2071"/>
      <c r="D2071"/>
      <c r="E2071"/>
      <c r="F2071"/>
      <c r="H2071"/>
      <c r="I2071"/>
      <c r="J2071" s="5"/>
      <c r="K2071"/>
      <c r="L2071"/>
      <c r="M2071"/>
      <c r="O2071"/>
      <c r="Q2071"/>
      <c r="S2071"/>
      <c r="T2071"/>
      <c r="U2071"/>
    </row>
    <row r="2072" spans="2:21">
      <c r="B2072"/>
      <c r="C2072"/>
      <c r="D2072"/>
      <c r="E2072"/>
      <c r="F2072"/>
      <c r="H2072"/>
      <c r="I2072"/>
      <c r="J2072" s="5"/>
      <c r="K2072"/>
      <c r="L2072"/>
      <c r="M2072"/>
      <c r="O2072"/>
      <c r="Q2072"/>
      <c r="S2072"/>
      <c r="T2072"/>
      <c r="U2072"/>
    </row>
    <row r="2073" spans="2:21">
      <c r="B2073"/>
      <c r="C2073"/>
      <c r="D2073"/>
      <c r="E2073"/>
      <c r="F2073"/>
      <c r="H2073"/>
      <c r="I2073"/>
      <c r="J2073" s="5"/>
      <c r="K2073"/>
      <c r="L2073"/>
      <c r="M2073"/>
      <c r="O2073"/>
      <c r="Q2073"/>
      <c r="S2073"/>
      <c r="T2073"/>
      <c r="U2073"/>
    </row>
    <row r="2074" spans="2:21">
      <c r="B2074"/>
      <c r="C2074"/>
      <c r="D2074"/>
      <c r="E2074"/>
      <c r="F2074"/>
      <c r="H2074"/>
      <c r="I2074"/>
      <c r="J2074" s="5"/>
      <c r="K2074"/>
      <c r="L2074"/>
      <c r="M2074"/>
      <c r="O2074"/>
      <c r="Q2074"/>
      <c r="S2074"/>
      <c r="T2074"/>
      <c r="U2074"/>
    </row>
    <row r="2075" spans="2:21">
      <c r="B2075"/>
      <c r="C2075"/>
      <c r="D2075"/>
      <c r="E2075"/>
      <c r="F2075"/>
      <c r="H2075"/>
      <c r="I2075"/>
      <c r="J2075" s="5"/>
      <c r="K2075"/>
      <c r="L2075"/>
      <c r="M2075"/>
      <c r="O2075"/>
      <c r="Q2075"/>
      <c r="S2075"/>
      <c r="T2075"/>
      <c r="U2075"/>
    </row>
    <row r="2076" spans="2:21">
      <c r="B2076"/>
      <c r="C2076"/>
      <c r="D2076"/>
      <c r="E2076"/>
      <c r="F2076"/>
      <c r="H2076"/>
      <c r="I2076"/>
      <c r="J2076" s="5"/>
      <c r="K2076"/>
      <c r="L2076"/>
      <c r="M2076"/>
      <c r="O2076"/>
      <c r="Q2076"/>
      <c r="S2076"/>
      <c r="T2076"/>
      <c r="U2076"/>
    </row>
    <row r="2077" spans="2:21">
      <c r="B2077"/>
      <c r="C2077"/>
      <c r="D2077"/>
      <c r="E2077"/>
      <c r="F2077"/>
      <c r="H2077"/>
      <c r="I2077"/>
      <c r="J2077" s="5"/>
      <c r="K2077"/>
      <c r="L2077"/>
      <c r="M2077"/>
      <c r="O2077"/>
      <c r="Q2077"/>
      <c r="S2077"/>
      <c r="T2077"/>
      <c r="U2077"/>
    </row>
    <row r="2078" spans="2:21">
      <c r="B2078"/>
      <c r="C2078"/>
      <c r="D2078"/>
      <c r="E2078"/>
      <c r="F2078"/>
      <c r="H2078"/>
      <c r="I2078"/>
      <c r="J2078" s="5"/>
      <c r="K2078"/>
      <c r="L2078"/>
      <c r="M2078"/>
      <c r="O2078"/>
      <c r="Q2078"/>
      <c r="S2078"/>
      <c r="T2078"/>
      <c r="U2078"/>
    </row>
    <row r="2079" spans="2:21">
      <c r="B2079"/>
      <c r="C2079"/>
      <c r="D2079"/>
      <c r="E2079"/>
      <c r="F2079"/>
      <c r="H2079"/>
      <c r="I2079"/>
      <c r="J2079" s="5"/>
      <c r="K2079"/>
      <c r="L2079"/>
      <c r="M2079"/>
      <c r="O2079"/>
      <c r="Q2079"/>
      <c r="S2079"/>
      <c r="T2079"/>
      <c r="U2079"/>
    </row>
    <row r="2080" spans="2:21">
      <c r="B2080"/>
      <c r="C2080"/>
      <c r="D2080"/>
      <c r="E2080"/>
      <c r="F2080"/>
      <c r="H2080"/>
      <c r="I2080"/>
      <c r="J2080" s="5"/>
      <c r="K2080"/>
      <c r="L2080"/>
      <c r="M2080"/>
      <c r="O2080"/>
      <c r="Q2080"/>
      <c r="S2080"/>
      <c r="T2080"/>
      <c r="U2080"/>
    </row>
    <row r="2081" spans="2:21">
      <c r="B2081"/>
      <c r="C2081"/>
      <c r="D2081"/>
      <c r="E2081"/>
      <c r="F2081"/>
      <c r="H2081"/>
      <c r="I2081"/>
      <c r="J2081" s="5"/>
      <c r="K2081"/>
      <c r="L2081"/>
      <c r="M2081"/>
      <c r="O2081"/>
      <c r="Q2081"/>
      <c r="S2081"/>
      <c r="T2081"/>
      <c r="U2081"/>
    </row>
    <row r="2082" spans="2:21">
      <c r="B2082"/>
      <c r="C2082"/>
      <c r="D2082"/>
      <c r="E2082"/>
      <c r="F2082"/>
      <c r="H2082"/>
      <c r="I2082"/>
      <c r="J2082" s="5"/>
      <c r="K2082"/>
      <c r="L2082"/>
      <c r="M2082"/>
      <c r="O2082"/>
      <c r="Q2082"/>
      <c r="S2082"/>
      <c r="T2082"/>
      <c r="U2082"/>
    </row>
    <row r="2083" spans="2:21">
      <c r="B2083"/>
      <c r="C2083"/>
      <c r="D2083"/>
      <c r="E2083"/>
      <c r="F2083"/>
      <c r="H2083"/>
      <c r="I2083"/>
      <c r="J2083" s="5"/>
      <c r="K2083"/>
      <c r="L2083"/>
      <c r="M2083"/>
      <c r="O2083"/>
      <c r="Q2083"/>
      <c r="S2083"/>
      <c r="T2083"/>
      <c r="U2083"/>
    </row>
    <row r="2084" spans="2:21">
      <c r="B2084"/>
      <c r="C2084"/>
      <c r="D2084"/>
      <c r="E2084"/>
      <c r="F2084"/>
      <c r="H2084"/>
      <c r="I2084"/>
      <c r="J2084" s="5"/>
      <c r="K2084"/>
      <c r="L2084"/>
      <c r="M2084"/>
      <c r="O2084"/>
      <c r="Q2084"/>
      <c r="S2084"/>
      <c r="T2084"/>
      <c r="U2084"/>
    </row>
    <row r="2085" spans="2:21">
      <c r="B2085"/>
      <c r="C2085"/>
      <c r="D2085"/>
      <c r="E2085"/>
      <c r="F2085"/>
      <c r="H2085"/>
      <c r="I2085"/>
      <c r="J2085" s="5"/>
      <c r="K2085"/>
      <c r="L2085"/>
      <c r="M2085"/>
      <c r="O2085"/>
      <c r="Q2085"/>
      <c r="S2085"/>
      <c r="T2085"/>
      <c r="U2085"/>
    </row>
    <row r="2086" spans="2:21">
      <c r="B2086"/>
      <c r="C2086"/>
      <c r="D2086"/>
      <c r="E2086"/>
      <c r="F2086"/>
      <c r="H2086"/>
      <c r="I2086"/>
      <c r="J2086" s="5"/>
      <c r="K2086"/>
      <c r="L2086"/>
      <c r="M2086"/>
      <c r="O2086"/>
      <c r="Q2086"/>
      <c r="S2086"/>
      <c r="T2086"/>
      <c r="U2086"/>
    </row>
    <row r="2087" spans="2:21">
      <c r="B2087"/>
      <c r="C2087"/>
      <c r="D2087"/>
      <c r="E2087"/>
      <c r="F2087"/>
      <c r="H2087"/>
      <c r="I2087"/>
      <c r="J2087" s="5"/>
      <c r="K2087"/>
      <c r="L2087"/>
      <c r="M2087"/>
      <c r="O2087"/>
      <c r="Q2087"/>
      <c r="S2087"/>
      <c r="T2087"/>
      <c r="U2087"/>
    </row>
    <row r="2088" spans="2:21">
      <c r="B2088"/>
      <c r="C2088"/>
      <c r="D2088"/>
      <c r="E2088"/>
      <c r="F2088"/>
      <c r="H2088"/>
      <c r="I2088"/>
      <c r="J2088" s="5"/>
      <c r="K2088"/>
      <c r="L2088"/>
      <c r="M2088"/>
      <c r="O2088"/>
      <c r="Q2088"/>
      <c r="S2088"/>
      <c r="T2088"/>
      <c r="U2088"/>
    </row>
    <row r="2089" spans="2:21">
      <c r="B2089"/>
      <c r="C2089"/>
      <c r="D2089"/>
      <c r="E2089"/>
      <c r="F2089"/>
      <c r="H2089"/>
      <c r="I2089"/>
      <c r="J2089" s="5"/>
      <c r="K2089"/>
      <c r="L2089"/>
      <c r="M2089"/>
      <c r="O2089"/>
      <c r="Q2089"/>
      <c r="S2089"/>
      <c r="T2089"/>
      <c r="U2089"/>
    </row>
    <row r="2090" spans="2:21">
      <c r="B2090"/>
      <c r="C2090"/>
      <c r="D2090"/>
      <c r="E2090"/>
      <c r="F2090"/>
      <c r="H2090"/>
      <c r="I2090"/>
      <c r="J2090" s="5"/>
      <c r="K2090"/>
      <c r="L2090"/>
      <c r="M2090"/>
      <c r="O2090"/>
      <c r="Q2090"/>
      <c r="S2090"/>
      <c r="T2090"/>
      <c r="U2090"/>
    </row>
    <row r="2091" spans="2:21">
      <c r="B2091"/>
      <c r="C2091"/>
      <c r="D2091"/>
      <c r="E2091"/>
      <c r="F2091"/>
      <c r="H2091"/>
      <c r="I2091"/>
      <c r="J2091" s="5"/>
      <c r="K2091"/>
      <c r="L2091"/>
      <c r="M2091"/>
      <c r="O2091"/>
      <c r="Q2091"/>
      <c r="S2091"/>
      <c r="T2091"/>
      <c r="U2091"/>
    </row>
    <row r="2092" spans="2:21">
      <c r="B2092"/>
      <c r="C2092"/>
      <c r="D2092"/>
      <c r="E2092"/>
      <c r="F2092"/>
      <c r="H2092"/>
      <c r="I2092"/>
      <c r="J2092" s="5"/>
      <c r="K2092"/>
      <c r="L2092"/>
      <c r="M2092"/>
      <c r="O2092"/>
      <c r="Q2092"/>
      <c r="S2092"/>
      <c r="T2092"/>
      <c r="U2092"/>
    </row>
    <row r="2093" spans="2:21">
      <c r="B2093"/>
      <c r="C2093"/>
      <c r="D2093"/>
      <c r="E2093"/>
      <c r="F2093"/>
      <c r="H2093"/>
      <c r="I2093"/>
      <c r="J2093" s="5"/>
      <c r="K2093"/>
      <c r="L2093"/>
      <c r="M2093"/>
      <c r="O2093"/>
      <c r="Q2093"/>
      <c r="S2093"/>
      <c r="T2093"/>
      <c r="U2093"/>
    </row>
    <row r="2094" spans="2:21">
      <c r="B2094"/>
      <c r="C2094"/>
      <c r="D2094"/>
      <c r="E2094"/>
      <c r="F2094"/>
      <c r="H2094"/>
      <c r="I2094"/>
      <c r="J2094" s="5"/>
      <c r="K2094"/>
      <c r="L2094"/>
      <c r="M2094"/>
      <c r="O2094"/>
      <c r="Q2094"/>
      <c r="S2094"/>
      <c r="T2094"/>
      <c r="U2094"/>
    </row>
    <row r="2095" spans="2:21">
      <c r="B2095"/>
      <c r="C2095"/>
      <c r="D2095"/>
      <c r="E2095"/>
      <c r="F2095"/>
      <c r="H2095"/>
      <c r="I2095"/>
      <c r="J2095" s="5"/>
      <c r="K2095"/>
      <c r="L2095"/>
      <c r="M2095"/>
      <c r="O2095"/>
      <c r="Q2095"/>
      <c r="S2095"/>
      <c r="T2095"/>
      <c r="U2095"/>
    </row>
    <row r="2096" spans="2:21">
      <c r="B2096"/>
      <c r="C2096"/>
      <c r="D2096"/>
      <c r="E2096"/>
      <c r="F2096"/>
      <c r="H2096"/>
      <c r="I2096"/>
      <c r="J2096" s="5"/>
      <c r="K2096"/>
      <c r="L2096"/>
      <c r="M2096"/>
      <c r="O2096"/>
      <c r="Q2096"/>
      <c r="S2096"/>
      <c r="T2096"/>
      <c r="U2096"/>
    </row>
    <row r="2097" spans="2:21">
      <c r="B2097"/>
      <c r="C2097"/>
      <c r="D2097"/>
      <c r="E2097"/>
      <c r="F2097"/>
      <c r="H2097"/>
      <c r="I2097"/>
      <c r="J2097" s="5"/>
      <c r="K2097"/>
      <c r="L2097"/>
      <c r="M2097"/>
      <c r="O2097"/>
      <c r="Q2097"/>
      <c r="S2097"/>
      <c r="T2097"/>
      <c r="U2097"/>
    </row>
    <row r="2098" spans="2:21">
      <c r="C2098"/>
      <c r="D2098"/>
      <c r="E2098"/>
      <c r="F2098"/>
      <c r="H2098"/>
      <c r="I2098"/>
      <c r="J2098" s="5"/>
      <c r="K2098"/>
      <c r="L2098"/>
      <c r="M2098"/>
      <c r="O2098"/>
      <c r="Q2098"/>
      <c r="S2098"/>
      <c r="T2098"/>
      <c r="U2098"/>
    </row>
    <row r="2099" spans="2:21">
      <c r="B2099"/>
      <c r="C2099"/>
      <c r="D2099"/>
      <c r="E2099"/>
      <c r="F2099"/>
      <c r="H2099"/>
      <c r="I2099"/>
      <c r="J2099" s="5"/>
      <c r="K2099"/>
      <c r="L2099"/>
      <c r="M2099"/>
      <c r="O2099"/>
      <c r="Q2099"/>
      <c r="S2099"/>
      <c r="T2099"/>
      <c r="U2099"/>
    </row>
    <row r="2100" spans="2:21">
      <c r="B2100"/>
      <c r="C2100"/>
      <c r="D2100"/>
      <c r="E2100"/>
      <c r="F2100"/>
      <c r="H2100"/>
      <c r="I2100"/>
      <c r="J2100" s="5"/>
      <c r="K2100"/>
      <c r="L2100"/>
      <c r="M2100"/>
      <c r="O2100"/>
      <c r="Q2100"/>
      <c r="S2100"/>
      <c r="T2100"/>
      <c r="U2100"/>
    </row>
    <row r="2101" spans="2:21">
      <c r="B2101"/>
      <c r="C2101"/>
      <c r="D2101"/>
      <c r="E2101"/>
      <c r="F2101"/>
      <c r="H2101"/>
      <c r="I2101"/>
      <c r="J2101" s="5"/>
      <c r="K2101"/>
      <c r="L2101"/>
      <c r="M2101"/>
      <c r="O2101"/>
      <c r="Q2101"/>
      <c r="S2101"/>
      <c r="T2101"/>
      <c r="U2101"/>
    </row>
    <row r="2102" spans="2:21">
      <c r="B2102"/>
      <c r="C2102"/>
      <c r="D2102"/>
      <c r="E2102"/>
      <c r="F2102"/>
      <c r="H2102"/>
      <c r="I2102"/>
      <c r="J2102" s="5"/>
      <c r="K2102"/>
      <c r="L2102"/>
      <c r="M2102"/>
      <c r="O2102"/>
      <c r="Q2102"/>
      <c r="S2102"/>
      <c r="T2102"/>
      <c r="U2102"/>
    </row>
    <row r="2103" spans="2:21">
      <c r="B2103"/>
      <c r="C2103"/>
      <c r="D2103"/>
      <c r="E2103"/>
      <c r="F2103"/>
      <c r="H2103"/>
      <c r="I2103"/>
      <c r="J2103" s="5"/>
      <c r="K2103"/>
      <c r="L2103"/>
      <c r="M2103"/>
      <c r="O2103"/>
      <c r="Q2103"/>
      <c r="S2103"/>
      <c r="T2103"/>
      <c r="U2103"/>
    </row>
    <row r="2104" spans="2:21">
      <c r="B2104"/>
      <c r="C2104"/>
      <c r="D2104"/>
      <c r="E2104"/>
      <c r="F2104"/>
      <c r="H2104"/>
      <c r="I2104"/>
      <c r="J2104" s="5"/>
      <c r="K2104"/>
      <c r="L2104"/>
      <c r="M2104"/>
      <c r="O2104"/>
      <c r="Q2104"/>
      <c r="S2104"/>
      <c r="T2104"/>
      <c r="U2104"/>
    </row>
    <row r="2105" spans="2:21">
      <c r="B2105"/>
      <c r="C2105"/>
      <c r="D2105"/>
      <c r="E2105"/>
      <c r="F2105"/>
      <c r="H2105"/>
      <c r="I2105"/>
      <c r="J2105" s="5"/>
      <c r="K2105"/>
      <c r="L2105"/>
      <c r="M2105"/>
      <c r="O2105"/>
      <c r="Q2105"/>
      <c r="S2105"/>
      <c r="T2105"/>
      <c r="U2105"/>
    </row>
    <row r="2106" spans="2:21">
      <c r="B2106"/>
      <c r="C2106"/>
      <c r="D2106"/>
      <c r="E2106"/>
      <c r="F2106"/>
      <c r="H2106"/>
      <c r="I2106"/>
      <c r="J2106" s="5"/>
      <c r="K2106"/>
      <c r="L2106"/>
      <c r="M2106"/>
      <c r="O2106"/>
      <c r="Q2106"/>
      <c r="S2106"/>
      <c r="T2106"/>
      <c r="U2106"/>
    </row>
    <row r="2107" spans="2:21">
      <c r="B2107"/>
      <c r="H2107"/>
      <c r="S2107"/>
      <c r="T2107"/>
      <c r="U210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97"/>
  <sheetViews>
    <sheetView tabSelected="1" topLeftCell="C111" workbookViewId="0">
      <selection activeCell="K132" sqref="K132"/>
    </sheetView>
  </sheetViews>
  <sheetFormatPr defaultColWidth="8.77734375" defaultRowHeight="14.4"/>
  <cols>
    <col min="1" max="3" width="12.6640625" customWidth="1"/>
    <col min="4" max="4" width="10.5546875" style="81" bestFit="1" customWidth="1"/>
    <col min="5" max="5" width="10.5546875" style="82" customWidth="1"/>
    <col min="6" max="7" width="10.109375" style="81" customWidth="1"/>
    <col min="8" max="8" width="8.77734375" style="3"/>
    <col min="9" max="9" width="10.5546875" style="3" bestFit="1" customWidth="1"/>
    <col min="10" max="10" width="16.77734375" customWidth="1"/>
    <col min="11" max="11" width="13.21875" style="3" customWidth="1"/>
    <col min="12" max="12" width="8.77734375" style="3"/>
    <col min="13" max="13" width="10.77734375" style="4" customWidth="1"/>
    <col min="14" max="16" width="8.77734375" style="2"/>
    <col min="17" max="17" width="12.6640625" style="3" customWidth="1"/>
    <col min="18" max="18" width="8.77734375" style="3"/>
    <col min="19" max="19" width="9.5546875" style="3" bestFit="1" customWidth="1"/>
    <col min="20" max="20" width="8.77734375" style="3"/>
    <col min="22" max="22" width="11.6640625" style="11" customWidth="1"/>
    <col min="23" max="23" width="14.6640625" style="11" customWidth="1"/>
    <col min="24" max="24" width="10.5546875" style="81" bestFit="1" customWidth="1"/>
  </cols>
  <sheetData>
    <row r="1" spans="1:25">
      <c r="A1" t="s">
        <v>116</v>
      </c>
      <c r="B1" t="s">
        <v>115</v>
      </c>
      <c r="C1" t="s">
        <v>114</v>
      </c>
      <c r="D1" s="81" t="s">
        <v>134</v>
      </c>
      <c r="E1" s="82" t="s">
        <v>161</v>
      </c>
      <c r="F1" s="81" t="s">
        <v>135</v>
      </c>
      <c r="J1" t="s">
        <v>123</v>
      </c>
      <c r="K1" s="3" t="s">
        <v>124</v>
      </c>
      <c r="L1" s="3" t="s">
        <v>120</v>
      </c>
      <c r="M1" s="4" t="s">
        <v>118</v>
      </c>
      <c r="N1" s="2" t="s">
        <v>117</v>
      </c>
      <c r="O1" s="2" t="s">
        <v>119</v>
      </c>
      <c r="P1" s="2" t="s">
        <v>148</v>
      </c>
      <c r="Q1" s="3" t="s">
        <v>142</v>
      </c>
      <c r="S1" s="3" t="s">
        <v>146</v>
      </c>
      <c r="W1" s="11" t="s">
        <v>105</v>
      </c>
      <c r="X1" s="81" t="s">
        <v>134</v>
      </c>
    </row>
    <row r="2" spans="1:25">
      <c r="A2" t="s">
        <v>140</v>
      </c>
      <c r="B2" s="1">
        <v>38776</v>
      </c>
      <c r="C2" s="51">
        <v>1087.72</v>
      </c>
      <c r="D2" s="81">
        <f>C3/C2-1</f>
        <v>3.0136432170043692E-2</v>
      </c>
      <c r="E2" s="82">
        <v>1</v>
      </c>
      <c r="H2" s="9"/>
      <c r="I2" s="3">
        <f>IF(K2&gt;I$123,D2,0)</f>
        <v>0</v>
      </c>
      <c r="J2" s="6">
        <v>38776</v>
      </c>
      <c r="K2" s="9">
        <f>E2/MIN(E2:E$2)-1</f>
        <v>0</v>
      </c>
      <c r="L2" s="9">
        <v>0</v>
      </c>
      <c r="M2" s="57">
        <v>1</v>
      </c>
      <c r="N2" s="2">
        <f t="shared" ref="N2:N15" si="0">M2*P2</f>
        <v>1</v>
      </c>
      <c r="O2" s="2">
        <f t="shared" ref="O2:O15" si="1">M2-N2</f>
        <v>0</v>
      </c>
      <c r="P2" s="7">
        <v>1</v>
      </c>
      <c r="Q2" s="3">
        <f>K$129/12</f>
        <v>2.5000000000000001E-3</v>
      </c>
      <c r="R2" s="9"/>
      <c r="S2" s="3">
        <f>(M2-MAX(M$2:M2))/MAX(M$2:M2)</f>
        <v>0</v>
      </c>
      <c r="T2" s="9"/>
      <c r="U2" s="8"/>
      <c r="Y2" s="8"/>
    </row>
    <row r="3" spans="1:25" s="8" customFormat="1">
      <c r="A3" t="s">
        <v>140</v>
      </c>
      <c r="B3" s="1">
        <v>38807</v>
      </c>
      <c r="C3" s="51">
        <v>1120.5</v>
      </c>
      <c r="D3" s="81">
        <f t="shared" ref="D3:D66" si="2">C4/C3-1</f>
        <v>9.3975903614457845E-2</v>
      </c>
      <c r="E3" s="82">
        <f>E2*(1+D2)</f>
        <v>1.0301364321700437</v>
      </c>
      <c r="F3" s="81"/>
      <c r="G3" s="81"/>
      <c r="H3" s="9"/>
      <c r="I3" s="3">
        <f t="shared" ref="I3:I66" si="3">IF(K3&gt;I$123,D3,0)</f>
        <v>0</v>
      </c>
      <c r="J3" s="6">
        <v>38807</v>
      </c>
      <c r="K3" s="9">
        <f>E3/MIN(E$2:E3)-1</f>
        <v>3.0136432170043692E-2</v>
      </c>
      <c r="L3" s="9">
        <f t="shared" ref="L2:L56" si="4">M4/M3-1</f>
        <v>9.3975903614457845E-2</v>
      </c>
      <c r="M3" s="57">
        <f>N2*(1+D2)+O2*(1+Q2)</f>
        <v>1.0301364321700437</v>
      </c>
      <c r="N3" s="2">
        <f t="shared" si="0"/>
        <v>1.0301364321700437</v>
      </c>
      <c r="O3" s="2">
        <f t="shared" si="1"/>
        <v>0</v>
      </c>
      <c r="P3" s="7">
        <v>1</v>
      </c>
      <c r="Q3" s="3">
        <f>K$129/12</f>
        <v>2.5000000000000001E-3</v>
      </c>
      <c r="R3" s="9"/>
      <c r="S3" s="3">
        <f>(M3-MAX(M$2:M3))/MAX(M$2:M3)</f>
        <v>0</v>
      </c>
      <c r="T3" s="9"/>
      <c r="V3" s="11"/>
      <c r="W3" s="11"/>
      <c r="X3" s="81"/>
    </row>
    <row r="4" spans="1:25" s="8" customFormat="1">
      <c r="A4" t="s">
        <v>140</v>
      </c>
      <c r="B4" s="1">
        <v>38835</v>
      </c>
      <c r="C4" s="51">
        <v>1225.8</v>
      </c>
      <c r="D4" s="81">
        <f t="shared" si="2"/>
        <v>0.16194322075379342</v>
      </c>
      <c r="E4" s="82">
        <f t="shared" ref="E4:E67" si="5">E3*(1+D3)</f>
        <v>1.1269444342293973</v>
      </c>
      <c r="F4" s="81"/>
      <c r="G4" s="81"/>
      <c r="H4" s="16"/>
      <c r="I4" s="3">
        <f t="shared" si="3"/>
        <v>0</v>
      </c>
      <c r="J4" s="15">
        <v>38835</v>
      </c>
      <c r="K4" s="9">
        <f>E4/MIN(E$2:E4)-1</f>
        <v>0.12694443422939727</v>
      </c>
      <c r="L4" s="3">
        <f t="shared" si="4"/>
        <v>0.16194322075379342</v>
      </c>
      <c r="M4" s="57">
        <f t="shared" ref="M4:M67" si="6">N3*(1+D3)+O3*(1+Q3)</f>
        <v>1.1269444342293973</v>
      </c>
      <c r="N4" s="2">
        <f t="shared" si="0"/>
        <v>1.1269444342293973</v>
      </c>
      <c r="O4" s="2">
        <f t="shared" si="1"/>
        <v>0</v>
      </c>
      <c r="P4" s="7">
        <v>1</v>
      </c>
      <c r="Q4" s="3">
        <f>K$129/12</f>
        <v>2.5000000000000001E-3</v>
      </c>
      <c r="R4" s="16"/>
      <c r="S4" s="3">
        <f>(M4-MAX(M$2:M4))/MAX(M$2:M4)</f>
        <v>0</v>
      </c>
      <c r="T4" s="16"/>
      <c r="U4" s="11"/>
      <c r="V4" s="11"/>
      <c r="W4" s="11"/>
      <c r="X4" s="81"/>
      <c r="Y4" s="11"/>
    </row>
    <row r="5" spans="1:25">
      <c r="A5" t="s">
        <v>140</v>
      </c>
      <c r="B5" s="1">
        <v>38868</v>
      </c>
      <c r="C5" s="51">
        <v>1424.31</v>
      </c>
      <c r="D5" s="81">
        <f t="shared" si="2"/>
        <v>3.9738540065014094E-2</v>
      </c>
      <c r="E5" s="82">
        <f t="shared" si="5"/>
        <v>1.3094454455190674</v>
      </c>
      <c r="I5" s="3">
        <f t="shared" si="3"/>
        <v>0</v>
      </c>
      <c r="J5" s="1">
        <v>38868</v>
      </c>
      <c r="K5" s="9">
        <f>E5/MIN(E$2:E5)-1</f>
        <v>0.30944544551906739</v>
      </c>
      <c r="L5" s="3">
        <f t="shared" si="4"/>
        <v>3.9738540065014094E-2</v>
      </c>
      <c r="M5" s="57">
        <f t="shared" si="6"/>
        <v>1.3094454455190674</v>
      </c>
      <c r="N5" s="2">
        <f t="shared" si="0"/>
        <v>1.3094454455190674</v>
      </c>
      <c r="O5" s="2">
        <f t="shared" si="1"/>
        <v>0</v>
      </c>
      <c r="P5" s="7">
        <f>IF(K5&gt;K$128,L$128,IF(AND(K5&gt;K$131,MAX(E2:E4)/E5&gt;1),IF(S5&lt;K$132,1,0),1))</f>
        <v>1</v>
      </c>
      <c r="Q5" s="3">
        <f>K$129/12</f>
        <v>2.5000000000000001E-3</v>
      </c>
      <c r="S5" s="3">
        <f>(M5-MAX(M$2:M5))/MAX(M$2:M5)</f>
        <v>0</v>
      </c>
    </row>
    <row r="6" spans="1:25">
      <c r="A6" t="s">
        <v>140</v>
      </c>
      <c r="B6" s="1">
        <v>38898</v>
      </c>
      <c r="C6" s="51">
        <v>1480.91</v>
      </c>
      <c r="D6" s="81">
        <f t="shared" si="2"/>
        <v>-6.9099405095515709E-2</v>
      </c>
      <c r="E6" s="82">
        <f t="shared" si="5"/>
        <v>1.3614808958187772</v>
      </c>
      <c r="H6" s="9"/>
      <c r="I6" s="3">
        <f t="shared" si="3"/>
        <v>0</v>
      </c>
      <c r="J6" s="6">
        <v>38898</v>
      </c>
      <c r="K6" s="9">
        <f>E6/MIN(E$2:E6)-1</f>
        <v>0.36148089581877718</v>
      </c>
      <c r="L6" s="9">
        <f t="shared" si="4"/>
        <v>-6.9099405095515709E-2</v>
      </c>
      <c r="M6" s="57">
        <f t="shared" si="6"/>
        <v>1.3614808958187772</v>
      </c>
      <c r="N6" s="2">
        <f t="shared" si="0"/>
        <v>1.3614808958187772</v>
      </c>
      <c r="O6" s="2">
        <f t="shared" si="1"/>
        <v>0</v>
      </c>
      <c r="P6" s="7">
        <f t="shared" ref="P6:P69" si="7">IF(K6&gt;K$128,L$128,IF(AND(K6&gt;K$131,MAX(E3:E5)/E6&gt;1),IF(S6&lt;K$132,1,0),1))</f>
        <v>1</v>
      </c>
      <c r="Q6" s="3">
        <f>K$129/12</f>
        <v>2.5000000000000001E-3</v>
      </c>
      <c r="R6" s="9"/>
      <c r="S6" s="3">
        <f>(M6-MAX(M$2:M6))/MAX(M$2:M6)</f>
        <v>0</v>
      </c>
      <c r="T6" s="9"/>
      <c r="U6" s="8"/>
      <c r="Y6" s="8"/>
    </row>
    <row r="7" spans="1:25" s="8" customFormat="1">
      <c r="A7" t="s">
        <v>140</v>
      </c>
      <c r="B7" s="1">
        <v>38929</v>
      </c>
      <c r="C7" s="51">
        <v>1378.58</v>
      </c>
      <c r="D7" s="81">
        <f t="shared" si="2"/>
        <v>4.2239115611716338E-2</v>
      </c>
      <c r="E7" s="82">
        <f t="shared" si="5"/>
        <v>1.2674033758687899</v>
      </c>
      <c r="F7" s="81"/>
      <c r="G7" s="81"/>
      <c r="H7" s="3"/>
      <c r="I7" s="3">
        <f t="shared" si="3"/>
        <v>0</v>
      </c>
      <c r="J7" s="1">
        <v>38929</v>
      </c>
      <c r="K7" s="9">
        <f>E7/MIN(E$2:E7)-1</f>
        <v>0.26740337586878993</v>
      </c>
      <c r="L7" s="3">
        <f t="shared" si="4"/>
        <v>4.2239115611716338E-2</v>
      </c>
      <c r="M7" s="57">
        <f t="shared" si="6"/>
        <v>1.2674033758687899</v>
      </c>
      <c r="N7" s="2">
        <f t="shared" si="0"/>
        <v>1.2674033758687899</v>
      </c>
      <c r="O7" s="2">
        <f t="shared" si="1"/>
        <v>0</v>
      </c>
      <c r="P7" s="7">
        <f t="shared" si="7"/>
        <v>1</v>
      </c>
      <c r="Q7" s="3">
        <f>K$129/12</f>
        <v>2.5000000000000001E-3</v>
      </c>
      <c r="R7" s="3"/>
      <c r="S7" s="3">
        <f>(M7-MAX(M$2:M7))/MAX(M$2:M7)</f>
        <v>-6.9099405095515667E-2</v>
      </c>
      <c r="T7" s="3"/>
      <c r="U7"/>
      <c r="V7" s="11"/>
      <c r="W7" s="11"/>
      <c r="X7" s="81"/>
      <c r="Y7"/>
    </row>
    <row r="8" spans="1:25">
      <c r="A8" t="s">
        <v>140</v>
      </c>
      <c r="B8" s="1">
        <v>38960</v>
      </c>
      <c r="C8" s="51">
        <v>1436.81</v>
      </c>
      <c r="D8" s="81">
        <f t="shared" si="2"/>
        <v>4.0429841106339737E-2</v>
      </c>
      <c r="E8" s="82">
        <f t="shared" si="5"/>
        <v>1.3209373735887913</v>
      </c>
      <c r="I8" s="3">
        <f t="shared" si="3"/>
        <v>0</v>
      </c>
      <c r="J8" s="1">
        <v>38960</v>
      </c>
      <c r="K8" s="9">
        <f>E8/MIN(E$2:E8)-1</f>
        <v>0.32093737358879126</v>
      </c>
      <c r="L8" s="3">
        <f t="shared" si="4"/>
        <v>4.0429841106339737E-2</v>
      </c>
      <c r="M8" s="57">
        <f t="shared" si="6"/>
        <v>1.3209373735887913</v>
      </c>
      <c r="N8" s="2">
        <f t="shared" si="0"/>
        <v>1.3209373735887913</v>
      </c>
      <c r="O8" s="2">
        <f t="shared" si="1"/>
        <v>0</v>
      </c>
      <c r="P8" s="7">
        <f t="shared" si="7"/>
        <v>1</v>
      </c>
      <c r="Q8" s="3">
        <f>K$129/12</f>
        <v>2.5000000000000001E-3</v>
      </c>
      <c r="S8" s="3">
        <f>(M8-MAX(M$2:M8))/MAX(M$2:M8)</f>
        <v>-2.9778987244329685E-2</v>
      </c>
    </row>
    <row r="9" spans="1:25">
      <c r="A9" t="s">
        <v>140</v>
      </c>
      <c r="B9" s="1">
        <v>38989</v>
      </c>
      <c r="C9" s="51">
        <v>1494.9</v>
      </c>
      <c r="D9" s="81">
        <f t="shared" si="2"/>
        <v>2.697839320355877E-2</v>
      </c>
      <c r="E9" s="82">
        <f t="shared" si="5"/>
        <v>1.3743426617144119</v>
      </c>
      <c r="H9" s="9"/>
      <c r="I9" s="3">
        <f t="shared" si="3"/>
        <v>0</v>
      </c>
      <c r="J9" s="6">
        <v>38989</v>
      </c>
      <c r="K9" s="9">
        <f>E9/MIN(E$2:E9)-1</f>
        <v>0.37434266171441188</v>
      </c>
      <c r="L9" s="9">
        <f t="shared" si="4"/>
        <v>2.697839320355877E-2</v>
      </c>
      <c r="M9" s="57">
        <f t="shared" si="6"/>
        <v>1.3743426617144119</v>
      </c>
      <c r="N9" s="2">
        <f t="shared" si="0"/>
        <v>1.3743426617144119</v>
      </c>
      <c r="O9" s="2">
        <f t="shared" si="1"/>
        <v>0</v>
      </c>
      <c r="P9" s="7">
        <f t="shared" si="7"/>
        <v>1</v>
      </c>
      <c r="Q9" s="3">
        <f>K$129/12</f>
        <v>2.5000000000000001E-3</v>
      </c>
      <c r="R9" s="9"/>
      <c r="S9" s="3">
        <f>(M9-MAX(M$2:M9))/MAX(M$2:M9)</f>
        <v>0</v>
      </c>
      <c r="T9" s="9"/>
      <c r="U9" s="8"/>
      <c r="Y9" s="8"/>
    </row>
    <row r="10" spans="1:25">
      <c r="A10" t="s">
        <v>140</v>
      </c>
      <c r="B10" s="1">
        <v>39021</v>
      </c>
      <c r="C10" s="51">
        <v>1535.23</v>
      </c>
      <c r="D10" s="81">
        <f t="shared" si="2"/>
        <v>0.12932915589195093</v>
      </c>
      <c r="E10" s="82">
        <f t="shared" si="5"/>
        <v>1.4114202184385689</v>
      </c>
      <c r="F10" s="81">
        <f>C10/C2-1</f>
        <v>0.41142021843856869</v>
      </c>
      <c r="H10" s="9"/>
      <c r="I10" s="3">
        <f t="shared" si="3"/>
        <v>0</v>
      </c>
      <c r="J10" s="6">
        <v>39021</v>
      </c>
      <c r="K10" s="9">
        <f>E10/MIN(E$2:E10)-1</f>
        <v>0.41142021843856891</v>
      </c>
      <c r="L10" s="9">
        <f t="shared" si="4"/>
        <v>0.12932915589195093</v>
      </c>
      <c r="M10" s="57">
        <f t="shared" si="6"/>
        <v>1.4114202184385689</v>
      </c>
      <c r="N10" s="2">
        <f t="shared" si="0"/>
        <v>1.4114202184385689</v>
      </c>
      <c r="O10" s="2">
        <f t="shared" si="1"/>
        <v>0</v>
      </c>
      <c r="P10" s="7">
        <f t="shared" si="7"/>
        <v>1</v>
      </c>
      <c r="Q10" s="3">
        <f>K$129/12</f>
        <v>2.5000000000000001E-3</v>
      </c>
      <c r="R10" s="9"/>
      <c r="S10" s="3">
        <f>(M10-MAX(M$2:M10))/MAX(M$2:M10)</f>
        <v>0</v>
      </c>
      <c r="T10" s="9"/>
      <c r="U10" s="8"/>
      <c r="Y10" s="8"/>
    </row>
    <row r="11" spans="1:25">
      <c r="A11" t="s">
        <v>140</v>
      </c>
      <c r="B11" s="1">
        <v>39051</v>
      </c>
      <c r="C11" s="51">
        <v>1733.78</v>
      </c>
      <c r="D11" s="81">
        <f t="shared" si="2"/>
        <v>0.14535869602833107</v>
      </c>
      <c r="E11" s="82">
        <f t="shared" si="5"/>
        <v>1.5939580038980621</v>
      </c>
      <c r="H11" s="9"/>
      <c r="I11" s="3">
        <f t="shared" si="3"/>
        <v>0</v>
      </c>
      <c r="J11" s="6">
        <v>39051</v>
      </c>
      <c r="K11" s="9">
        <f>E11/MIN(E$2:E11)-1</f>
        <v>0.59395800389806208</v>
      </c>
      <c r="L11" s="9">
        <f t="shared" si="4"/>
        <v>0.14535869602833107</v>
      </c>
      <c r="M11" s="57">
        <f t="shared" si="6"/>
        <v>1.5939580038980621</v>
      </c>
      <c r="N11" s="2">
        <f t="shared" si="0"/>
        <v>1.5939580038980621</v>
      </c>
      <c r="O11" s="2">
        <f t="shared" si="1"/>
        <v>0</v>
      </c>
      <c r="P11" s="7">
        <f t="shared" si="7"/>
        <v>1</v>
      </c>
      <c r="Q11" s="3">
        <f>K$129/12</f>
        <v>2.5000000000000001E-3</v>
      </c>
      <c r="R11" s="9"/>
      <c r="S11" s="3">
        <f>(M11-MAX(M$2:M11))/MAX(M$2:M11)</f>
        <v>0</v>
      </c>
      <c r="T11" s="9"/>
      <c r="U11" s="8"/>
      <c r="Y11" s="8"/>
    </row>
    <row r="12" spans="1:25" s="8" customFormat="1">
      <c r="A12" t="s">
        <v>140</v>
      </c>
      <c r="B12" s="1">
        <v>39080</v>
      </c>
      <c r="C12" s="51">
        <v>1985.8</v>
      </c>
      <c r="D12" s="81">
        <f t="shared" si="2"/>
        <v>0.188432873401148</v>
      </c>
      <c r="E12" s="82">
        <f t="shared" si="5"/>
        <v>1.8256536608686058</v>
      </c>
      <c r="F12" s="81"/>
      <c r="G12" s="81"/>
      <c r="H12" s="3"/>
      <c r="I12" s="3">
        <f t="shared" si="3"/>
        <v>0</v>
      </c>
      <c r="J12" s="1">
        <v>39080</v>
      </c>
      <c r="K12" s="9">
        <f>E12/MIN(E$2:E12)-1</f>
        <v>0.82565366086860581</v>
      </c>
      <c r="L12" s="3">
        <f t="shared" si="4"/>
        <v>0.188432873401148</v>
      </c>
      <c r="M12" s="57">
        <f t="shared" si="6"/>
        <v>1.8256536608686058</v>
      </c>
      <c r="N12" s="2">
        <f t="shared" si="0"/>
        <v>1.8256536608686058</v>
      </c>
      <c r="O12" s="2">
        <f t="shared" si="1"/>
        <v>0</v>
      </c>
      <c r="P12" s="7">
        <f t="shared" si="7"/>
        <v>1</v>
      </c>
      <c r="Q12" s="3">
        <f>K$129/12</f>
        <v>2.5000000000000001E-3</v>
      </c>
      <c r="R12" s="3" t="e">
        <f>M12/#REF!-1</f>
        <v>#REF!</v>
      </c>
      <c r="S12" s="3">
        <f>(M12-MAX(M$2:M12))/MAX(M$2:M12)</f>
        <v>0</v>
      </c>
      <c r="T12" s="3"/>
      <c r="U12"/>
      <c r="V12" s="11"/>
      <c r="W12" s="11"/>
      <c r="X12" s="81"/>
      <c r="Y12"/>
    </row>
    <row r="13" spans="1:25" s="8" customFormat="1">
      <c r="A13" t="s">
        <v>140</v>
      </c>
      <c r="B13" s="1">
        <v>39113</v>
      </c>
      <c r="C13" s="51">
        <v>2359.9899999999998</v>
      </c>
      <c r="D13" s="81">
        <f t="shared" si="2"/>
        <v>0.10222924673409639</v>
      </c>
      <c r="E13" s="82">
        <f t="shared" si="5"/>
        <v>2.1696668260214023</v>
      </c>
      <c r="F13" s="81"/>
      <c r="G13" s="81"/>
      <c r="H13" s="3"/>
      <c r="I13" s="3">
        <f t="shared" si="3"/>
        <v>0</v>
      </c>
      <c r="J13" s="1">
        <v>39113</v>
      </c>
      <c r="K13" s="9">
        <f>E13/MIN(E$2:E13)-1</f>
        <v>1.1696668260214023</v>
      </c>
      <c r="L13" s="3">
        <f t="shared" si="4"/>
        <v>0.10222924673409639</v>
      </c>
      <c r="M13" s="57">
        <f t="shared" si="6"/>
        <v>2.1696668260214023</v>
      </c>
      <c r="N13" s="2">
        <f t="shared" si="0"/>
        <v>2.1696668260214023</v>
      </c>
      <c r="O13" s="2">
        <f t="shared" si="1"/>
        <v>0</v>
      </c>
      <c r="P13" s="7">
        <f t="shared" si="7"/>
        <v>1</v>
      </c>
      <c r="Q13" s="3">
        <f>IF(K13&gt;$K$130,X13*(-1),$K$129/12)</f>
        <v>2.5000000000000001E-3</v>
      </c>
      <c r="R13" s="3"/>
      <c r="S13" s="3">
        <f>(M13-MAX(M$2:M13))/MAX(M$2:M13)</f>
        <v>0</v>
      </c>
      <c r="T13" s="3"/>
      <c r="U13" s="5"/>
      <c r="V13" s="20" t="s">
        <v>2</v>
      </c>
      <c r="W13" s="21">
        <v>2142.8910000000001</v>
      </c>
      <c r="X13" s="81">
        <f>W14/W13-1</f>
        <v>0.17296353384283192</v>
      </c>
      <c r="Y13" s="5"/>
    </row>
    <row r="14" spans="1:25" s="11" customFormat="1">
      <c r="A14" t="s">
        <v>140</v>
      </c>
      <c r="B14" s="1">
        <v>39141</v>
      </c>
      <c r="C14" s="51">
        <v>2601.25</v>
      </c>
      <c r="D14" s="81">
        <f t="shared" si="2"/>
        <v>0.11789332051898138</v>
      </c>
      <c r="E14" s="82">
        <f t="shared" si="5"/>
        <v>2.391470231309528</v>
      </c>
      <c r="F14" s="81"/>
      <c r="G14" s="81"/>
      <c r="H14" s="3"/>
      <c r="I14" s="3">
        <f t="shared" si="3"/>
        <v>0</v>
      </c>
      <c r="J14" s="1">
        <v>39141</v>
      </c>
      <c r="K14" s="9">
        <f>E14/MIN(E$2:E14)-1</f>
        <v>1.391470231309528</v>
      </c>
      <c r="L14" s="3">
        <f t="shared" si="4"/>
        <v>0.11789332051898138</v>
      </c>
      <c r="M14" s="57">
        <f t="shared" si="6"/>
        <v>2.391470231309528</v>
      </c>
      <c r="N14" s="2">
        <f t="shared" si="0"/>
        <v>2.391470231309528</v>
      </c>
      <c r="O14" s="2">
        <f t="shared" si="1"/>
        <v>0</v>
      </c>
      <c r="P14" s="7">
        <f t="shared" si="7"/>
        <v>1</v>
      </c>
      <c r="Q14" s="3">
        <f t="shared" ref="Q14:Q77" si="8">IF(K14&gt;$K$130,X14*(-1),$K$129/12)</f>
        <v>2.5000000000000001E-3</v>
      </c>
      <c r="R14" s="3"/>
      <c r="S14" s="3">
        <f>(M14-MAX(M$2:M14))/MAX(M$2:M14)</f>
        <v>0</v>
      </c>
      <c r="T14" s="3"/>
      <c r="U14"/>
      <c r="V14" s="20" t="s">
        <v>3</v>
      </c>
      <c r="W14" s="21">
        <v>2513.5329999999999</v>
      </c>
      <c r="X14" s="81">
        <f t="shared" ref="X14:X77" si="9">W15/W14-1</f>
        <v>0.16412396415722408</v>
      </c>
      <c r="Y14"/>
    </row>
    <row r="15" spans="1:25">
      <c r="A15" t="s">
        <v>140</v>
      </c>
      <c r="B15" s="1">
        <v>39171</v>
      </c>
      <c r="C15" s="51">
        <v>2907.92</v>
      </c>
      <c r="D15" s="81">
        <f t="shared" si="2"/>
        <v>0.29107747118215066</v>
      </c>
      <c r="E15" s="82">
        <f t="shared" si="5"/>
        <v>2.6734085978009046</v>
      </c>
      <c r="I15" s="3">
        <f t="shared" si="3"/>
        <v>0</v>
      </c>
      <c r="J15" s="1">
        <v>39171</v>
      </c>
      <c r="K15" s="9">
        <f>E15/MIN(E$2:E15)-1</f>
        <v>1.6734085978009046</v>
      </c>
      <c r="L15" s="3">
        <f t="shared" si="4"/>
        <v>0.29107747118215066</v>
      </c>
      <c r="M15" s="57">
        <f t="shared" si="6"/>
        <v>2.6734085978009046</v>
      </c>
      <c r="N15" s="2">
        <f t="shared" si="0"/>
        <v>2.6734085978009046</v>
      </c>
      <c r="O15" s="2">
        <f t="shared" si="1"/>
        <v>0</v>
      </c>
      <c r="P15" s="7">
        <f t="shared" si="7"/>
        <v>1</v>
      </c>
      <c r="Q15" s="3">
        <f t="shared" si="8"/>
        <v>2.5000000000000001E-3</v>
      </c>
      <c r="S15" s="3">
        <f>(M15-MAX(M$2:M15))/MAX(M$2:M15)</f>
        <v>0</v>
      </c>
      <c r="V15" s="20" t="s">
        <v>4</v>
      </c>
      <c r="W15" s="21">
        <v>2926.0639999999999</v>
      </c>
      <c r="X15" s="81">
        <f t="shared" si="9"/>
        <v>0.33410923342756682</v>
      </c>
    </row>
    <row r="16" spans="1:25" s="8" customFormat="1">
      <c r="A16" t="s">
        <v>140</v>
      </c>
      <c r="B16" s="1">
        <v>39202</v>
      </c>
      <c r="C16" s="51">
        <v>3754.35</v>
      </c>
      <c r="D16" s="81">
        <f t="shared" si="2"/>
        <v>9.8064911369478258E-2</v>
      </c>
      <c r="E16" s="82">
        <f t="shared" si="5"/>
        <v>3.4515776118854111</v>
      </c>
      <c r="F16" s="81"/>
      <c r="G16" s="81"/>
      <c r="H16" s="9"/>
      <c r="I16" s="3">
        <f t="shared" si="3"/>
        <v>0</v>
      </c>
      <c r="J16" s="6">
        <v>39202</v>
      </c>
      <c r="K16" s="9">
        <f>E16/MIN(E$2:E16)-1</f>
        <v>2.4515776118854111</v>
      </c>
      <c r="L16" s="9">
        <f t="shared" si="4"/>
        <v>9.8064911369478258E-2</v>
      </c>
      <c r="M16" s="57">
        <f t="shared" si="6"/>
        <v>3.4515776118854111</v>
      </c>
      <c r="N16" s="7">
        <f>IF(K16&gt;=K$128,M16*L$128,IF(K16&gt;=K$127,M16*L$127,M16))*P16</f>
        <v>3.4515776118854111</v>
      </c>
      <c r="O16" s="7">
        <f>M16-N16</f>
        <v>0</v>
      </c>
      <c r="P16" s="7">
        <f t="shared" si="7"/>
        <v>1</v>
      </c>
      <c r="Q16" s="3">
        <f t="shared" si="8"/>
        <v>2.5000000000000001E-3</v>
      </c>
      <c r="R16" s="9"/>
      <c r="S16" s="3">
        <f>(M16-MAX(M$2:M16))/MAX(M$2:M16)</f>
        <v>0</v>
      </c>
      <c r="T16" s="9"/>
      <c r="V16" s="20" t="s">
        <v>5</v>
      </c>
      <c r="W16" s="21">
        <v>3903.6889999999999</v>
      </c>
      <c r="X16" s="81">
        <f t="shared" si="9"/>
        <v>9.3268700452315834E-2</v>
      </c>
    </row>
    <row r="17" spans="1:25">
      <c r="A17" t="s">
        <v>140</v>
      </c>
      <c r="B17" s="1">
        <v>39233</v>
      </c>
      <c r="C17" s="51">
        <v>4122.5200000000004</v>
      </c>
      <c r="D17" s="81">
        <f t="shared" si="2"/>
        <v>-8.6442273172719686E-2</v>
      </c>
      <c r="E17" s="82">
        <f t="shared" si="5"/>
        <v>3.7900562644798295</v>
      </c>
      <c r="H17" s="9"/>
      <c r="I17" s="3">
        <f t="shared" si="3"/>
        <v>0</v>
      </c>
      <c r="J17" s="6">
        <v>39233</v>
      </c>
      <c r="K17" s="9">
        <f>E17/MIN(E$2:E17)-1</f>
        <v>2.7900562644798295</v>
      </c>
      <c r="L17" s="9">
        <f t="shared" si="4"/>
        <v>-8.6442273172719686E-2</v>
      </c>
      <c r="M17" s="57">
        <f t="shared" si="6"/>
        <v>3.7900562644798295</v>
      </c>
      <c r="N17" s="7">
        <f t="shared" ref="N17:N80" si="10">IF(K17&gt;=K$128,M17*L$128,IF(K17&gt;=K$127,M17*L$127,M17))*P17</f>
        <v>3.7900562644798295</v>
      </c>
      <c r="O17" s="7">
        <f>M17-N17</f>
        <v>0</v>
      </c>
      <c r="P17" s="7">
        <f t="shared" si="7"/>
        <v>1</v>
      </c>
      <c r="Q17" s="3">
        <f t="shared" si="8"/>
        <v>2.5000000000000001E-3</v>
      </c>
      <c r="R17" s="9"/>
      <c r="S17" s="3">
        <f>(M17-MAX(M$2:M17))/MAX(M$2:M17)</f>
        <v>0</v>
      </c>
      <c r="T17" s="9"/>
      <c r="U17" s="8"/>
      <c r="V17" s="20" t="s">
        <v>6</v>
      </c>
      <c r="W17" s="21">
        <v>4267.7809999999999</v>
      </c>
      <c r="X17" s="81">
        <f t="shared" si="9"/>
        <v>-0.15987113678044873</v>
      </c>
      <c r="Y17" s="8"/>
    </row>
    <row r="18" spans="1:25">
      <c r="A18" t="s">
        <v>140</v>
      </c>
      <c r="B18" s="1">
        <v>39262</v>
      </c>
      <c r="C18" s="51">
        <v>3766.16</v>
      </c>
      <c r="D18" s="81">
        <f t="shared" si="2"/>
        <v>0.19602990844786206</v>
      </c>
      <c r="E18" s="82">
        <f t="shared" si="5"/>
        <v>3.4624351855256865</v>
      </c>
      <c r="I18" s="3">
        <f t="shared" si="3"/>
        <v>0</v>
      </c>
      <c r="J18" s="1">
        <v>39262</v>
      </c>
      <c r="K18" s="9">
        <f>E18/MIN(E$2:E18)-1</f>
        <v>2.4624351855256865</v>
      </c>
      <c r="L18" s="3">
        <f t="shared" si="4"/>
        <v>0.19602990844786206</v>
      </c>
      <c r="M18" s="57">
        <f t="shared" si="6"/>
        <v>3.4624351855256865</v>
      </c>
      <c r="N18" s="7">
        <f t="shared" si="10"/>
        <v>3.4624351855256865</v>
      </c>
      <c r="O18" s="2">
        <f t="shared" ref="O18:O81" si="11">M18-N18</f>
        <v>0</v>
      </c>
      <c r="P18" s="7">
        <f t="shared" si="7"/>
        <v>1</v>
      </c>
      <c r="Q18" s="3">
        <f t="shared" si="8"/>
        <v>2.5000000000000001E-3</v>
      </c>
      <c r="S18" s="3">
        <f>(M18-MAX(M$2:M18))/MAX(M$2:M18)</f>
        <v>-8.6442273172719686E-2</v>
      </c>
      <c r="V18" s="20" t="s">
        <v>7</v>
      </c>
      <c r="W18" s="21">
        <v>3585.4859999999999</v>
      </c>
      <c r="X18" s="81">
        <f t="shared" si="9"/>
        <v>0.22816934719588922</v>
      </c>
    </row>
    <row r="19" spans="1:25" s="8" customFormat="1">
      <c r="A19" t="s">
        <v>140</v>
      </c>
      <c r="B19" s="1">
        <v>39294</v>
      </c>
      <c r="C19" s="51">
        <v>4504.4399999999996</v>
      </c>
      <c r="D19" s="81">
        <f t="shared" si="2"/>
        <v>0.1591229986413405</v>
      </c>
      <c r="E19" s="82">
        <f t="shared" si="5"/>
        <v>4.1411760379509435</v>
      </c>
      <c r="F19" s="81"/>
      <c r="G19" s="81"/>
      <c r="H19" s="3"/>
      <c r="I19" s="3">
        <f t="shared" si="3"/>
        <v>0.1591229986413405</v>
      </c>
      <c r="J19" s="1">
        <v>39294</v>
      </c>
      <c r="K19" s="9">
        <f>E19/MIN(E$2:E19)-1</f>
        <v>3.1411760379509435</v>
      </c>
      <c r="L19" s="3">
        <f t="shared" si="4"/>
        <v>2.4999999999999467E-3</v>
      </c>
      <c r="M19" s="57">
        <f t="shared" si="6"/>
        <v>4.1411760379509435</v>
      </c>
      <c r="N19" s="7">
        <f t="shared" si="10"/>
        <v>0</v>
      </c>
      <c r="O19" s="2">
        <f t="shared" si="11"/>
        <v>4.1411760379509435</v>
      </c>
      <c r="P19" s="7">
        <f t="shared" si="7"/>
        <v>0</v>
      </c>
      <c r="Q19" s="3">
        <f t="shared" si="8"/>
        <v>2.5000000000000001E-3</v>
      </c>
      <c r="R19" s="3"/>
      <c r="S19" s="3">
        <f>(M19-MAX(M$2:M19))/MAX(M$2:M19)</f>
        <v>0</v>
      </c>
      <c r="T19" s="3"/>
      <c r="U19"/>
      <c r="V19" s="20" t="s">
        <v>8</v>
      </c>
      <c r="W19" s="21">
        <v>4403.5839999999998</v>
      </c>
      <c r="X19" s="81">
        <f t="shared" si="9"/>
        <v>0.11219315902682925</v>
      </c>
      <c r="Y19"/>
    </row>
    <row r="20" spans="1:25" s="8" customFormat="1">
      <c r="A20" t="s">
        <v>140</v>
      </c>
      <c r="B20" s="1">
        <v>39325</v>
      </c>
      <c r="C20" s="51">
        <v>5221.2</v>
      </c>
      <c r="D20" s="81">
        <f t="shared" si="2"/>
        <v>4.77744579790087E-2</v>
      </c>
      <c r="E20" s="82">
        <f t="shared" si="5"/>
        <v>4.800132387011363</v>
      </c>
      <c r="F20" s="81"/>
      <c r="G20" s="81"/>
      <c r="H20" s="53"/>
      <c r="I20" s="3">
        <f t="shared" si="3"/>
        <v>4.77744579790087E-2</v>
      </c>
      <c r="J20" s="52">
        <v>39325</v>
      </c>
      <c r="K20" s="9">
        <f>E20/MIN(E$2:E20)-1</f>
        <v>3.800132387011363</v>
      </c>
      <c r="L20" s="53">
        <f t="shared" si="4"/>
        <v>2.4999999999999467E-3</v>
      </c>
      <c r="M20" s="57">
        <f t="shared" si="6"/>
        <v>4.1515289780458202</v>
      </c>
      <c r="N20" s="54">
        <f t="shared" si="10"/>
        <v>0</v>
      </c>
      <c r="O20" s="54">
        <f t="shared" si="11"/>
        <v>4.1515289780458202</v>
      </c>
      <c r="P20" s="7">
        <f t="shared" si="7"/>
        <v>0</v>
      </c>
      <c r="Q20" s="3">
        <f t="shared" si="8"/>
        <v>2.5000000000000001E-3</v>
      </c>
      <c r="R20" s="53"/>
      <c r="S20" s="41">
        <f>(M20-MAX(M$2:M20))/MAX(M$2:M20)</f>
        <v>0</v>
      </c>
      <c r="T20" s="53"/>
      <c r="U20" s="92"/>
      <c r="V20" s="47" t="s">
        <v>9</v>
      </c>
      <c r="W20" s="48">
        <v>4897.6360000000004</v>
      </c>
      <c r="X20" s="88">
        <f t="shared" si="9"/>
        <v>3.7980364404377687E-2</v>
      </c>
      <c r="Y20" s="92"/>
    </row>
    <row r="21" spans="1:25" s="8" customFormat="1">
      <c r="A21" t="s">
        <v>140</v>
      </c>
      <c r="B21" s="1">
        <v>39353</v>
      </c>
      <c r="C21" s="51">
        <v>5470.64</v>
      </c>
      <c r="D21" s="81">
        <f t="shared" si="2"/>
        <v>-1.2726116139976318E-2</v>
      </c>
      <c r="E21" s="82">
        <f t="shared" si="5"/>
        <v>5.0294561100283159</v>
      </c>
      <c r="F21" s="81"/>
      <c r="G21" s="81"/>
      <c r="H21" s="53"/>
      <c r="I21" s="3">
        <f t="shared" si="3"/>
        <v>-1.2726116139976318E-2</v>
      </c>
      <c r="J21" s="52">
        <v>39353</v>
      </c>
      <c r="K21" s="9">
        <f>E21/MIN(E$2:E21)-1</f>
        <v>4.0294561100283159</v>
      </c>
      <c r="L21" s="53">
        <f t="shared" si="4"/>
        <v>2.4999999999999467E-3</v>
      </c>
      <c r="M21" s="57">
        <f t="shared" si="6"/>
        <v>4.1619078004909342</v>
      </c>
      <c r="N21" s="54">
        <f t="shared" si="10"/>
        <v>0</v>
      </c>
      <c r="O21" s="54">
        <f t="shared" si="11"/>
        <v>4.1619078004909342</v>
      </c>
      <c r="P21" s="7">
        <f t="shared" si="7"/>
        <v>0</v>
      </c>
      <c r="Q21" s="3">
        <f t="shared" si="8"/>
        <v>2.5000000000000001E-3</v>
      </c>
      <c r="R21" s="53"/>
      <c r="S21" s="41">
        <f>(M21-MAX(M$2:M21))/MAX(M$2:M21)</f>
        <v>0</v>
      </c>
      <c r="T21" s="53"/>
      <c r="U21" s="92"/>
      <c r="V21" s="47" t="s">
        <v>10</v>
      </c>
      <c r="W21" s="48">
        <v>5083.6499999999996</v>
      </c>
      <c r="X21" s="88">
        <f t="shared" si="9"/>
        <v>-0.10493779076057552</v>
      </c>
      <c r="Y21" s="92"/>
    </row>
    <row r="22" spans="1:25">
      <c r="A22" t="s">
        <v>140</v>
      </c>
      <c r="B22" s="1">
        <v>39386</v>
      </c>
      <c r="C22" s="51">
        <v>5401.02</v>
      </c>
      <c r="D22" s="81">
        <f t="shared" si="2"/>
        <v>-0.14714257677253562</v>
      </c>
      <c r="E22" s="82">
        <f t="shared" si="5"/>
        <v>4.965450667451182</v>
      </c>
      <c r="F22" s="81">
        <f>C22/C10-1</f>
        <v>2.5180526696325636</v>
      </c>
      <c r="I22" s="3">
        <f t="shared" si="3"/>
        <v>-0.14714257677253562</v>
      </c>
      <c r="J22" s="1">
        <v>39386</v>
      </c>
      <c r="K22" s="9">
        <f>E22/MIN(E$2:E22)-1</f>
        <v>3.965450667451182</v>
      </c>
      <c r="L22" s="3">
        <f t="shared" si="4"/>
        <v>2.4999999999999467E-3</v>
      </c>
      <c r="M22" s="57">
        <f t="shared" si="6"/>
        <v>4.1723125699921617</v>
      </c>
      <c r="N22" s="7">
        <f t="shared" si="10"/>
        <v>0</v>
      </c>
      <c r="O22" s="2">
        <f t="shared" si="11"/>
        <v>4.1723125699921617</v>
      </c>
      <c r="P22" s="7">
        <f t="shared" si="7"/>
        <v>0</v>
      </c>
      <c r="Q22" s="3">
        <f t="shared" si="8"/>
        <v>2.5000000000000001E-3</v>
      </c>
      <c r="S22" s="3">
        <f>(M22-MAX(M$2:M22))/MAX(M$2:M22)</f>
        <v>0</v>
      </c>
      <c r="V22" s="20" t="s">
        <v>11</v>
      </c>
      <c r="W22" s="21">
        <v>4550.183</v>
      </c>
      <c r="X22" s="81">
        <f t="shared" si="9"/>
        <v>-9.3897542142810542E-2</v>
      </c>
    </row>
    <row r="23" spans="1:25" s="5" customFormat="1">
      <c r="A23" t="s">
        <v>140</v>
      </c>
      <c r="B23" s="1">
        <v>39416</v>
      </c>
      <c r="C23" s="51">
        <v>4606.3</v>
      </c>
      <c r="D23" s="81">
        <f t="shared" si="2"/>
        <v>0.1480255302520459</v>
      </c>
      <c r="E23" s="82">
        <f t="shared" si="5"/>
        <v>4.2348214614055086</v>
      </c>
      <c r="F23" s="81"/>
      <c r="G23" s="81"/>
      <c r="H23" s="3"/>
      <c r="I23" s="3">
        <f t="shared" si="3"/>
        <v>0.1480255302520459</v>
      </c>
      <c r="J23" s="1">
        <v>39416</v>
      </c>
      <c r="K23" s="9">
        <f>E23/MIN(E$2:E23)-1</f>
        <v>3.2348214614055086</v>
      </c>
      <c r="L23" s="3">
        <f t="shared" si="4"/>
        <v>2.4999999999999467E-3</v>
      </c>
      <c r="M23" s="57">
        <f t="shared" si="6"/>
        <v>4.1827433514171419</v>
      </c>
      <c r="N23" s="7">
        <f t="shared" si="10"/>
        <v>0</v>
      </c>
      <c r="O23" s="2">
        <f t="shared" si="11"/>
        <v>4.1827433514171419</v>
      </c>
      <c r="P23" s="7">
        <f t="shared" si="7"/>
        <v>0</v>
      </c>
      <c r="Q23" s="3">
        <f t="shared" si="8"/>
        <v>2.5000000000000001E-3</v>
      </c>
      <c r="R23" s="3"/>
      <c r="S23" s="3">
        <f>(M23-MAX(M$2:M23))/MAX(M$2:M23)</f>
        <v>0</v>
      </c>
      <c r="T23" s="3"/>
      <c r="U23"/>
      <c r="V23" s="20" t="s">
        <v>12</v>
      </c>
      <c r="W23" s="21">
        <v>4122.9319999999998</v>
      </c>
      <c r="X23" s="81">
        <f t="shared" si="9"/>
        <v>0.2000205193779574</v>
      </c>
      <c r="Y23"/>
    </row>
    <row r="24" spans="1:25">
      <c r="A24" t="s">
        <v>140</v>
      </c>
      <c r="B24" s="1">
        <v>39444</v>
      </c>
      <c r="C24" s="51">
        <v>5288.15</v>
      </c>
      <c r="D24" s="81">
        <f t="shared" si="2"/>
        <v>-0.11438404735115293</v>
      </c>
      <c r="E24" s="82">
        <f t="shared" si="5"/>
        <v>4.8616831537528027</v>
      </c>
      <c r="H24" s="53"/>
      <c r="I24" s="3">
        <f t="shared" si="3"/>
        <v>-0.11438404735115293</v>
      </c>
      <c r="J24" s="52">
        <v>39444</v>
      </c>
      <c r="K24" s="9">
        <f>E24/MIN(E$2:E24)-1</f>
        <v>3.8616831537528027</v>
      </c>
      <c r="L24" s="53">
        <f t="shared" si="4"/>
        <v>2.4999999999999467E-3</v>
      </c>
      <c r="M24" s="57">
        <f t="shared" si="6"/>
        <v>4.1932002097956849</v>
      </c>
      <c r="N24" s="54">
        <f t="shared" si="10"/>
        <v>0</v>
      </c>
      <c r="O24" s="54">
        <f t="shared" si="11"/>
        <v>4.1932002097956849</v>
      </c>
      <c r="P24" s="7">
        <f t="shared" si="7"/>
        <v>0</v>
      </c>
      <c r="Q24" s="3">
        <f t="shared" si="8"/>
        <v>2.5000000000000001E-3</v>
      </c>
      <c r="R24" s="53">
        <f t="shared" ref="R24" si="12">M24/M12-1</f>
        <v>1.2968212973103852</v>
      </c>
      <c r="S24" s="41">
        <f>(M24-MAX(M$2:M24))/MAX(M$2:M24)</f>
        <v>0</v>
      </c>
      <c r="T24" s="53"/>
      <c r="U24" s="92"/>
      <c r="V24" s="47" t="s">
        <v>13</v>
      </c>
      <c r="W24" s="48">
        <v>4947.6030000000001</v>
      </c>
      <c r="X24" s="88">
        <f t="shared" si="9"/>
        <v>-5.7439531829857837E-2</v>
      </c>
      <c r="Y24" s="92"/>
    </row>
    <row r="25" spans="1:25">
      <c r="A25" t="s">
        <v>140</v>
      </c>
      <c r="B25" s="1">
        <v>39478</v>
      </c>
      <c r="C25" s="51">
        <v>4683.2700000000004</v>
      </c>
      <c r="D25" s="81">
        <f t="shared" si="2"/>
        <v>3.2850978055930957E-2</v>
      </c>
      <c r="E25" s="82">
        <f t="shared" si="5"/>
        <v>4.3055841576876395</v>
      </c>
      <c r="H25" s="41"/>
      <c r="I25" s="3">
        <f t="shared" si="3"/>
        <v>3.2850978055930957E-2</v>
      </c>
      <c r="J25" s="40">
        <v>39478</v>
      </c>
      <c r="K25" s="9">
        <f>E25/MIN(E$2:E25)-1</f>
        <v>3.3055841576876395</v>
      </c>
      <c r="L25" s="41">
        <f t="shared" si="4"/>
        <v>2.4999999999999467E-3</v>
      </c>
      <c r="M25" s="57">
        <f t="shared" si="6"/>
        <v>4.2036832103201736</v>
      </c>
      <c r="N25" s="54">
        <f t="shared" si="10"/>
        <v>0</v>
      </c>
      <c r="O25" s="42">
        <f t="shared" si="11"/>
        <v>4.2036832103201736</v>
      </c>
      <c r="P25" s="7">
        <f t="shared" si="7"/>
        <v>0</v>
      </c>
      <c r="Q25" s="3">
        <f t="shared" si="8"/>
        <v>2.5000000000000001E-3</v>
      </c>
      <c r="R25" s="41"/>
      <c r="S25" s="41">
        <f>(M25-MAX(M$2:M25))/MAX(M$2:M25)</f>
        <v>0</v>
      </c>
      <c r="T25" s="41"/>
      <c r="U25" s="43"/>
      <c r="V25" s="47" t="s">
        <v>14</v>
      </c>
      <c r="W25" s="48">
        <v>4663.415</v>
      </c>
      <c r="X25" s="88">
        <f t="shared" si="9"/>
        <v>8.4530756966729292E-2</v>
      </c>
      <c r="Y25" s="43"/>
    </row>
    <row r="26" spans="1:25" s="8" customFormat="1">
      <c r="A26" t="s">
        <v>140</v>
      </c>
      <c r="B26" s="1">
        <v>39507</v>
      </c>
      <c r="C26" s="51">
        <v>4837.12</v>
      </c>
      <c r="D26" s="81">
        <f t="shared" si="2"/>
        <v>-0.19190551402487432</v>
      </c>
      <c r="E26" s="82">
        <f t="shared" si="5"/>
        <v>4.4470268083697997</v>
      </c>
      <c r="F26" s="81"/>
      <c r="G26" s="81"/>
      <c r="H26" s="94"/>
      <c r="I26" s="3">
        <f t="shared" si="3"/>
        <v>-0.19190551402487432</v>
      </c>
      <c r="J26" s="95">
        <v>39507</v>
      </c>
      <c r="K26" s="9">
        <f>E26/MIN(E$2:E26)-1</f>
        <v>3.4470268083697997</v>
      </c>
      <c r="L26" s="94">
        <f t="shared" si="4"/>
        <v>2.4999999999999467E-3</v>
      </c>
      <c r="M26" s="57">
        <f t="shared" si="6"/>
        <v>4.2141924183459736</v>
      </c>
      <c r="N26" s="54">
        <f t="shared" si="10"/>
        <v>0</v>
      </c>
      <c r="O26" s="93">
        <f t="shared" si="11"/>
        <v>4.2141924183459736</v>
      </c>
      <c r="P26" s="7">
        <f t="shared" si="7"/>
        <v>0</v>
      </c>
      <c r="Q26" s="3">
        <f t="shared" si="8"/>
        <v>2.5000000000000001E-3</v>
      </c>
      <c r="R26" s="94"/>
      <c r="S26" s="41">
        <f>(M26-MAX(M$2:M26))/MAX(M$2:M26)</f>
        <v>0</v>
      </c>
      <c r="T26" s="94"/>
      <c r="U26" s="96"/>
      <c r="V26" s="55" t="s">
        <v>15</v>
      </c>
      <c r="W26" s="56">
        <v>5057.6170000000002</v>
      </c>
      <c r="X26" s="88">
        <f t="shared" si="9"/>
        <v>-0.20039457317546983</v>
      </c>
      <c r="Y26" s="96"/>
    </row>
    <row r="27" spans="1:25" s="8" customFormat="1">
      <c r="A27" t="s">
        <v>140</v>
      </c>
      <c r="B27" s="1">
        <v>39538</v>
      </c>
      <c r="C27" s="51">
        <v>3908.85</v>
      </c>
      <c r="D27" s="81">
        <f t="shared" si="2"/>
        <v>2.0550801386597151E-2</v>
      </c>
      <c r="E27" s="82">
        <f t="shared" si="5"/>
        <v>3.593617842827197</v>
      </c>
      <c r="F27" s="81"/>
      <c r="G27" s="81"/>
      <c r="H27" s="61"/>
      <c r="I27" s="3">
        <f t="shared" si="3"/>
        <v>0</v>
      </c>
      <c r="J27" s="60">
        <v>39538</v>
      </c>
      <c r="K27" s="9">
        <f>E27/MIN(E$2:E27)-1</f>
        <v>2.593617842827197</v>
      </c>
      <c r="L27" s="61">
        <f t="shared" si="4"/>
        <v>2.0550801386597151E-2</v>
      </c>
      <c r="M27" s="57">
        <f t="shared" si="6"/>
        <v>4.224727899391838</v>
      </c>
      <c r="N27" s="7">
        <f t="shared" si="10"/>
        <v>4.224727899391838</v>
      </c>
      <c r="O27" s="62">
        <f t="shared" si="11"/>
        <v>0</v>
      </c>
      <c r="P27" s="7">
        <f t="shared" si="7"/>
        <v>1</v>
      </c>
      <c r="Q27" s="3">
        <f t="shared" si="8"/>
        <v>2.5000000000000001E-3</v>
      </c>
      <c r="R27" s="61"/>
      <c r="S27" s="3">
        <f>(M27-MAX(M$2:M27))/MAX(M$2:M27)</f>
        <v>0</v>
      </c>
      <c r="T27" s="61"/>
      <c r="U27" s="63"/>
      <c r="V27" s="29" t="s">
        <v>16</v>
      </c>
      <c r="W27" s="26">
        <v>4044.098</v>
      </c>
      <c r="X27" s="81">
        <f t="shared" si="9"/>
        <v>-3.4845842014708861E-2</v>
      </c>
      <c r="Y27" s="63"/>
    </row>
    <row r="28" spans="1:25">
      <c r="A28" t="s">
        <v>140</v>
      </c>
      <c r="B28" s="1">
        <v>39568</v>
      </c>
      <c r="C28" s="51">
        <v>3989.18</v>
      </c>
      <c r="D28" s="81">
        <f t="shared" si="2"/>
        <v>-7.2052401746724892E-2</v>
      </c>
      <c r="E28" s="82">
        <f t="shared" si="5"/>
        <v>3.6674695693744703</v>
      </c>
      <c r="H28" s="61"/>
      <c r="I28" s="3">
        <f t="shared" si="3"/>
        <v>0</v>
      </c>
      <c r="J28" s="60">
        <v>39568</v>
      </c>
      <c r="K28" s="9">
        <f>E28/MIN(E$2:E28)-1</f>
        <v>2.6674695693744703</v>
      </c>
      <c r="L28" s="61">
        <f t="shared" si="4"/>
        <v>-7.2052401746724781E-2</v>
      </c>
      <c r="M28" s="57">
        <f t="shared" si="6"/>
        <v>4.3115494433646555</v>
      </c>
      <c r="N28" s="7">
        <f t="shared" si="10"/>
        <v>4.3115494433646555</v>
      </c>
      <c r="O28" s="62">
        <f t="shared" si="11"/>
        <v>0</v>
      </c>
      <c r="P28" s="7">
        <f t="shared" si="7"/>
        <v>1</v>
      </c>
      <c r="Q28" s="3">
        <f t="shared" si="8"/>
        <v>2.5000000000000001E-3</v>
      </c>
      <c r="R28" s="61"/>
      <c r="S28" s="3">
        <f>(M28-MAX(M$2:M28))/MAX(M$2:M28)</f>
        <v>0</v>
      </c>
      <c r="T28" s="61"/>
      <c r="U28" s="63"/>
      <c r="V28" s="29" t="s">
        <v>17</v>
      </c>
      <c r="W28" s="26">
        <v>3903.1779999999999</v>
      </c>
      <c r="X28" s="81">
        <f t="shared" si="9"/>
        <v>-3.7801760514124649E-2</v>
      </c>
      <c r="Y28" s="63"/>
    </row>
    <row r="29" spans="1:25">
      <c r="A29" t="s">
        <v>140</v>
      </c>
      <c r="B29" s="1">
        <v>39598</v>
      </c>
      <c r="C29" s="51">
        <v>3701.75</v>
      </c>
      <c r="D29" s="81">
        <f t="shared" si="2"/>
        <v>-0.23181468224488411</v>
      </c>
      <c r="E29" s="82">
        <f t="shared" si="5"/>
        <v>3.403219578568013</v>
      </c>
      <c r="H29" s="61"/>
      <c r="I29" s="3">
        <f t="shared" si="3"/>
        <v>0</v>
      </c>
      <c r="J29" s="60">
        <v>39598</v>
      </c>
      <c r="K29" s="9">
        <f>E29/MIN(E$2:E29)-1</f>
        <v>2.403219578568013</v>
      </c>
      <c r="L29" s="61">
        <f t="shared" si="4"/>
        <v>-0.23181468224488411</v>
      </c>
      <c r="M29" s="57">
        <f t="shared" si="6"/>
        <v>4.0008919507204777</v>
      </c>
      <c r="N29" s="7">
        <f t="shared" si="10"/>
        <v>4.0008919507204777</v>
      </c>
      <c r="O29" s="62">
        <f t="shared" si="11"/>
        <v>0</v>
      </c>
      <c r="P29" s="7">
        <f t="shared" si="7"/>
        <v>1</v>
      </c>
      <c r="Q29" s="3">
        <f t="shared" si="8"/>
        <v>2.5000000000000001E-3</v>
      </c>
      <c r="R29" s="61"/>
      <c r="S29" s="3">
        <f>(M29-MAX(M$2:M29))/MAX(M$2:M29)</f>
        <v>-7.2052401746724809E-2</v>
      </c>
      <c r="T29" s="61"/>
      <c r="U29" s="63"/>
      <c r="V29" s="29" t="s">
        <v>18</v>
      </c>
      <c r="W29" s="26">
        <v>3755.6309999999999</v>
      </c>
      <c r="X29" s="81">
        <f t="shared" si="9"/>
        <v>-0.25080073095573019</v>
      </c>
      <c r="Y29" s="63"/>
    </row>
    <row r="30" spans="1:25" s="92" customFormat="1">
      <c r="A30" t="s">
        <v>140</v>
      </c>
      <c r="B30" s="1">
        <v>39629</v>
      </c>
      <c r="C30" s="51">
        <v>2843.63</v>
      </c>
      <c r="D30" s="81">
        <f t="shared" si="2"/>
        <v>2.7148398349996272E-2</v>
      </c>
      <c r="E30" s="82">
        <f t="shared" si="5"/>
        <v>2.6143033133527007</v>
      </c>
      <c r="F30" s="81"/>
      <c r="G30" s="81"/>
      <c r="H30" s="61"/>
      <c r="I30" s="3">
        <f t="shared" si="3"/>
        <v>0</v>
      </c>
      <c r="J30" s="60">
        <v>39629</v>
      </c>
      <c r="K30" s="9">
        <f>E30/MIN(E$2:E30)-1</f>
        <v>1.6143033133527007</v>
      </c>
      <c r="L30" s="61">
        <f t="shared" si="4"/>
        <v>2.7148398349996272E-2</v>
      </c>
      <c r="M30" s="57">
        <f t="shared" si="6"/>
        <v>3.0734264544680956</v>
      </c>
      <c r="N30" s="7">
        <f t="shared" si="10"/>
        <v>3.0734264544680956</v>
      </c>
      <c r="O30" s="62">
        <f t="shared" si="11"/>
        <v>0</v>
      </c>
      <c r="P30" s="7">
        <f t="shared" si="7"/>
        <v>1</v>
      </c>
      <c r="Q30" s="3">
        <f t="shared" si="8"/>
        <v>2.5000000000000001E-3</v>
      </c>
      <c r="R30" s="61"/>
      <c r="S30" s="3">
        <f>(M30-MAX(M$2:M30))/MAX(M$2:M30)</f>
        <v>-0.28716427937571115</v>
      </c>
      <c r="T30" s="61"/>
      <c r="U30" s="63"/>
      <c r="V30" s="29" t="s">
        <v>19</v>
      </c>
      <c r="W30" s="26">
        <v>2813.7159999999999</v>
      </c>
      <c r="X30" s="81">
        <f t="shared" si="9"/>
        <v>7.2324641150706137E-2</v>
      </c>
      <c r="Y30" s="63"/>
    </row>
    <row r="31" spans="1:25" s="92" customFormat="1">
      <c r="A31" t="s">
        <v>140</v>
      </c>
      <c r="B31" s="1">
        <v>39660</v>
      </c>
      <c r="C31" s="51">
        <v>2920.83</v>
      </c>
      <c r="D31" s="81">
        <f t="shared" si="2"/>
        <v>-0.17632659209882118</v>
      </c>
      <c r="E31" s="82">
        <f t="shared" si="5"/>
        <v>2.685277461111315</v>
      </c>
      <c r="F31" s="81"/>
      <c r="G31" s="81"/>
      <c r="H31" s="61"/>
      <c r="I31" s="3">
        <f t="shared" si="3"/>
        <v>0</v>
      </c>
      <c r="J31" s="60">
        <v>39660</v>
      </c>
      <c r="K31" s="9">
        <f>E31/MIN(E$2:E31)-1</f>
        <v>1.685277461111315</v>
      </c>
      <c r="L31" s="61">
        <f t="shared" si="4"/>
        <v>-0.17632659209882118</v>
      </c>
      <c r="M31" s="57">
        <f t="shared" si="6"/>
        <v>3.1568650601534123</v>
      </c>
      <c r="N31" s="7">
        <f t="shared" si="10"/>
        <v>3.1568650601534123</v>
      </c>
      <c r="O31" s="62">
        <f t="shared" si="11"/>
        <v>0</v>
      </c>
      <c r="P31" s="7">
        <f t="shared" si="7"/>
        <v>1</v>
      </c>
      <c r="Q31" s="3">
        <f t="shared" si="8"/>
        <v>2.5000000000000001E-3</v>
      </c>
      <c r="R31" s="61"/>
      <c r="S31" s="3">
        <f>(M31-MAX(M$2:M31))/MAX(M$2:M31)</f>
        <v>-0.2678119312740963</v>
      </c>
      <c r="T31" s="61"/>
      <c r="U31" s="63"/>
      <c r="V31" s="29" t="s">
        <v>20</v>
      </c>
      <c r="W31" s="26">
        <v>3017.2170000000001</v>
      </c>
      <c r="X31" s="81">
        <f t="shared" si="9"/>
        <v>-0.23533574151279146</v>
      </c>
      <c r="Y31" s="63"/>
    </row>
    <row r="32" spans="1:25">
      <c r="A32" t="s">
        <v>140</v>
      </c>
      <c r="B32" s="1">
        <v>39689</v>
      </c>
      <c r="C32" s="51">
        <v>2405.81</v>
      </c>
      <c r="D32" s="81">
        <f t="shared" si="2"/>
        <v>-6.7748492191818888E-2</v>
      </c>
      <c r="E32" s="82">
        <f t="shared" si="5"/>
        <v>2.2117916375537821</v>
      </c>
      <c r="H32" s="61"/>
      <c r="I32" s="3">
        <f t="shared" si="3"/>
        <v>0</v>
      </c>
      <c r="J32" s="60">
        <v>39689</v>
      </c>
      <c r="K32" s="9">
        <f>E32/MIN(E$2:E32)-1</f>
        <v>1.2117916375537821</v>
      </c>
      <c r="L32" s="61">
        <f t="shared" si="4"/>
        <v>-6.7748492191818777E-2</v>
      </c>
      <c r="M32" s="57">
        <f t="shared" si="6"/>
        <v>2.600225802380721</v>
      </c>
      <c r="N32" s="7">
        <f t="shared" si="10"/>
        <v>2.600225802380721</v>
      </c>
      <c r="O32" s="62">
        <f t="shared" si="11"/>
        <v>0</v>
      </c>
      <c r="P32" s="7">
        <f t="shared" si="7"/>
        <v>1</v>
      </c>
      <c r="Q32" s="3">
        <f t="shared" si="8"/>
        <v>2.5000000000000001E-3</v>
      </c>
      <c r="R32" s="61"/>
      <c r="S32" s="3">
        <f>(M32-MAX(M$2:M32))/MAX(M$2:M32)</f>
        <v>-0.39691615820795234</v>
      </c>
      <c r="T32" s="61"/>
      <c r="U32" s="63"/>
      <c r="V32" s="29" t="s">
        <v>21</v>
      </c>
      <c r="W32" s="26">
        <v>2307.1579999999999</v>
      </c>
      <c r="X32" s="81">
        <f t="shared" si="9"/>
        <v>-7.4185209682214981E-2</v>
      </c>
      <c r="Y32" s="63"/>
    </row>
    <row r="33" spans="1:25">
      <c r="A33" t="s">
        <v>140</v>
      </c>
      <c r="B33" s="1">
        <v>39717</v>
      </c>
      <c r="C33" s="51">
        <v>2242.8200000000002</v>
      </c>
      <c r="D33" s="81">
        <f t="shared" si="2"/>
        <v>-0.25716285747407286</v>
      </c>
      <c r="E33" s="82">
        <f t="shared" si="5"/>
        <v>2.0619460890670394</v>
      </c>
      <c r="H33" s="61"/>
      <c r="I33" s="3">
        <f t="shared" si="3"/>
        <v>0</v>
      </c>
      <c r="J33" s="60">
        <v>39717</v>
      </c>
      <c r="K33" s="9">
        <f>E33/MIN(E$2:E33)-1</f>
        <v>1.0619460890670394</v>
      </c>
      <c r="L33" s="61">
        <f t="shared" si="4"/>
        <v>-0.25716285747407286</v>
      </c>
      <c r="M33" s="57">
        <f t="shared" si="6"/>
        <v>2.4240644249111649</v>
      </c>
      <c r="N33" s="7">
        <f t="shared" si="10"/>
        <v>2.4240644249111649</v>
      </c>
      <c r="O33" s="62">
        <f t="shared" si="11"/>
        <v>0</v>
      </c>
      <c r="P33" s="7">
        <f t="shared" si="7"/>
        <v>1</v>
      </c>
      <c r="Q33" s="3">
        <f t="shared" si="8"/>
        <v>2.5000000000000001E-3</v>
      </c>
      <c r="R33" s="61"/>
      <c r="S33" s="3">
        <f>(M33-MAX(M$2:M33))/MAX(M$2:M33)</f>
        <v>-0.43777417915461297</v>
      </c>
      <c r="T33" s="61"/>
      <c r="U33" s="63"/>
      <c r="V33" s="29" t="s">
        <v>22</v>
      </c>
      <c r="W33" s="26">
        <v>2136.0010000000002</v>
      </c>
      <c r="X33" s="81">
        <f t="shared" si="9"/>
        <v>-0.26871663449595773</v>
      </c>
      <c r="Y33" s="63"/>
    </row>
    <row r="34" spans="1:25" s="92" customFormat="1" ht="15" customHeight="1">
      <c r="A34" t="s">
        <v>140</v>
      </c>
      <c r="B34" s="1">
        <v>39752</v>
      </c>
      <c r="C34" s="51">
        <v>1666.05</v>
      </c>
      <c r="D34" s="81">
        <f t="shared" si="2"/>
        <v>0.12428798655502526</v>
      </c>
      <c r="E34" s="82">
        <f t="shared" si="5"/>
        <v>1.5316901408450703</v>
      </c>
      <c r="F34" s="81">
        <f t="shared" ref="F34" si="13">C34/C22-1</f>
        <v>-0.69153048868547051</v>
      </c>
      <c r="G34" s="81"/>
      <c r="H34" s="16"/>
      <c r="I34" s="3">
        <f t="shared" si="3"/>
        <v>0</v>
      </c>
      <c r="J34" s="15">
        <v>39752</v>
      </c>
      <c r="K34" s="9">
        <f>E34/MIN(E$2:E34)-1</f>
        <v>0.53169014084507027</v>
      </c>
      <c r="L34" s="16">
        <f t="shared" si="4"/>
        <v>0.12428798655502526</v>
      </c>
      <c r="M34" s="57">
        <f t="shared" si="6"/>
        <v>1.8006850906997647</v>
      </c>
      <c r="N34" s="7">
        <f t="shared" si="10"/>
        <v>1.8006850906997647</v>
      </c>
      <c r="O34" s="10">
        <f t="shared" si="11"/>
        <v>0</v>
      </c>
      <c r="P34" s="7">
        <f t="shared" si="7"/>
        <v>1</v>
      </c>
      <c r="Q34" s="3">
        <f t="shared" si="8"/>
        <v>2.5000000000000001E-3</v>
      </c>
      <c r="R34" s="16"/>
      <c r="S34" s="16">
        <f>(M34-MAX(M$2:M34))/MAX(M$2:M34)</f>
        <v>-0.58235777778891884</v>
      </c>
      <c r="T34" s="16"/>
      <c r="U34" s="11"/>
      <c r="V34" s="20" t="s">
        <v>23</v>
      </c>
      <c r="W34" s="21">
        <v>1562.0219999999999</v>
      </c>
      <c r="X34" s="81">
        <f t="shared" si="9"/>
        <v>0.17888864561446649</v>
      </c>
      <c r="Y34" s="11"/>
    </row>
    <row r="35" spans="1:25" s="43" customFormat="1">
      <c r="A35" t="s">
        <v>140</v>
      </c>
      <c r="B35" s="1">
        <v>39780</v>
      </c>
      <c r="C35" s="51">
        <v>1873.12</v>
      </c>
      <c r="D35" s="81">
        <f t="shared" si="2"/>
        <v>1.8541257367387098E-2</v>
      </c>
      <c r="E35" s="82">
        <f t="shared" si="5"/>
        <v>1.7220608244768871</v>
      </c>
      <c r="F35" s="81"/>
      <c r="G35" s="81"/>
      <c r="H35" s="3"/>
      <c r="I35" s="3">
        <f t="shared" si="3"/>
        <v>0</v>
      </c>
      <c r="J35" s="1">
        <v>39780</v>
      </c>
      <c r="K35" s="9">
        <f>E35/MIN(E$2:E35)-1</f>
        <v>0.72206082447688713</v>
      </c>
      <c r="L35" s="3">
        <f t="shared" si="4"/>
        <v>1.8541257367387098E-2</v>
      </c>
      <c r="M35" s="57">
        <f t="shared" si="6"/>
        <v>2.0244886150424914</v>
      </c>
      <c r="N35" s="7">
        <f t="shared" si="10"/>
        <v>2.0244886150424914</v>
      </c>
      <c r="O35" s="2">
        <f t="shared" si="11"/>
        <v>0</v>
      </c>
      <c r="P35" s="7">
        <f t="shared" si="7"/>
        <v>1</v>
      </c>
      <c r="Q35" s="3">
        <f t="shared" si="8"/>
        <v>2.5000000000000001E-3</v>
      </c>
      <c r="R35" s="3"/>
      <c r="S35" s="3">
        <f>(M35-MAX(M$2:M35))/MAX(M$2:M35)</f>
        <v>-0.53044986688993712</v>
      </c>
      <c r="T35" s="3"/>
      <c r="U35"/>
      <c r="V35" s="20" t="s">
        <v>24</v>
      </c>
      <c r="W35" s="21">
        <v>1841.45</v>
      </c>
      <c r="X35" s="81">
        <f t="shared" si="9"/>
        <v>5.3209698878601053E-2</v>
      </c>
      <c r="Y35"/>
    </row>
    <row r="36" spans="1:25" s="96" customFormat="1">
      <c r="A36" t="s">
        <v>140</v>
      </c>
      <c r="B36" s="1">
        <v>39813</v>
      </c>
      <c r="C36" s="51">
        <v>1907.85</v>
      </c>
      <c r="D36" s="81">
        <f t="shared" si="2"/>
        <v>0.12694918363603014</v>
      </c>
      <c r="E36" s="82">
        <f t="shared" si="5"/>
        <v>1.753989997425808</v>
      </c>
      <c r="F36" s="81"/>
      <c r="G36" s="81"/>
      <c r="H36" s="32"/>
      <c r="I36" s="3">
        <f t="shared" si="3"/>
        <v>0</v>
      </c>
      <c r="J36" s="13">
        <v>39813</v>
      </c>
      <c r="K36" s="9">
        <f>E36/MIN(E$2:E36)-1</f>
        <v>0.75398999742580797</v>
      </c>
      <c r="L36" s="32">
        <f t="shared" si="4"/>
        <v>0.12694918363603014</v>
      </c>
      <c r="M36" s="57">
        <f t="shared" si="6"/>
        <v>2.0620251794913393</v>
      </c>
      <c r="N36" s="7">
        <f t="shared" si="10"/>
        <v>2.0620251794913393</v>
      </c>
      <c r="O36" s="14">
        <f t="shared" si="11"/>
        <v>0</v>
      </c>
      <c r="P36" s="7">
        <f t="shared" si="7"/>
        <v>1</v>
      </c>
      <c r="Q36" s="3">
        <f t="shared" si="8"/>
        <v>2.5000000000000001E-3</v>
      </c>
      <c r="R36" s="32">
        <f t="shared" ref="R36" si="14">M36/M24-1</f>
        <v>-0.50824547450077229</v>
      </c>
      <c r="S36" s="3">
        <f>(M36-MAX(M$2:M36))/MAX(M$2:M36)</f>
        <v>-0.52174381702505257</v>
      </c>
      <c r="T36" s="32"/>
      <c r="U36" s="12"/>
      <c r="V36" s="20" t="s">
        <v>25</v>
      </c>
      <c r="W36" s="21">
        <v>1939.433</v>
      </c>
      <c r="X36" s="81">
        <f t="shared" si="9"/>
        <v>0.15398778921468281</v>
      </c>
      <c r="Y36" s="12"/>
    </row>
    <row r="37" spans="1:25" s="63" customFormat="1">
      <c r="A37" t="s">
        <v>140</v>
      </c>
      <c r="B37" s="1">
        <v>39836</v>
      </c>
      <c r="C37" s="51">
        <v>2150.0500000000002</v>
      </c>
      <c r="D37" s="81">
        <f t="shared" si="2"/>
        <v>6.1705541731587488E-2</v>
      </c>
      <c r="E37" s="82">
        <f t="shared" si="5"/>
        <v>1.9766575957047769</v>
      </c>
      <c r="F37" s="81"/>
      <c r="G37" s="81"/>
      <c r="H37" s="3"/>
      <c r="I37" s="3">
        <f t="shared" si="3"/>
        <v>0</v>
      </c>
      <c r="J37" s="1">
        <v>39836</v>
      </c>
      <c r="K37" s="9">
        <f>E37/MIN(E$2:E37)-1</f>
        <v>0.97665759570477695</v>
      </c>
      <c r="L37" s="3">
        <f t="shared" si="4"/>
        <v>6.1705541731587488E-2</v>
      </c>
      <c r="M37" s="57">
        <f t="shared" si="6"/>
        <v>2.3237975926647034</v>
      </c>
      <c r="N37" s="7">
        <f t="shared" si="10"/>
        <v>2.3237975926647034</v>
      </c>
      <c r="O37" s="2">
        <f t="shared" si="11"/>
        <v>0</v>
      </c>
      <c r="P37" s="7">
        <f t="shared" si="7"/>
        <v>1</v>
      </c>
      <c r="Q37" s="3">
        <f t="shared" si="8"/>
        <v>2.5000000000000001E-3</v>
      </c>
      <c r="R37" s="3"/>
      <c r="S37" s="3">
        <f>(M37-MAX(M$2:M37))/MAX(M$2:M37)</f>
        <v>-0.46102958502749913</v>
      </c>
      <c r="T37" s="3"/>
      <c r="U37"/>
      <c r="V37" s="20" t="s">
        <v>26</v>
      </c>
      <c r="W37" s="21">
        <v>2238.0819999999999</v>
      </c>
      <c r="X37" s="81">
        <f t="shared" si="9"/>
        <v>7.9919770589281347E-2</v>
      </c>
      <c r="Y37"/>
    </row>
    <row r="38" spans="1:25" s="63" customFormat="1">
      <c r="A38" t="s">
        <v>140</v>
      </c>
      <c r="B38" s="1">
        <v>39871</v>
      </c>
      <c r="C38" s="51">
        <v>2282.7199999999998</v>
      </c>
      <c r="D38" s="81">
        <f t="shared" si="2"/>
        <v>0.18321125674633776</v>
      </c>
      <c r="E38" s="82">
        <f t="shared" si="5"/>
        <v>2.0986283234655976</v>
      </c>
      <c r="F38" s="81"/>
      <c r="G38" s="81"/>
      <c r="H38" s="3"/>
      <c r="I38" s="3">
        <f t="shared" si="3"/>
        <v>0</v>
      </c>
      <c r="J38" s="1">
        <v>39871</v>
      </c>
      <c r="K38" s="9">
        <f>E38/MIN(E$2:E38)-1</f>
        <v>1.0986283234655976</v>
      </c>
      <c r="L38" s="3">
        <f t="shared" si="4"/>
        <v>0.18321125674633776</v>
      </c>
      <c r="M38" s="57">
        <f t="shared" si="6"/>
        <v>2.4671887819946376</v>
      </c>
      <c r="N38" s="7">
        <f t="shared" si="10"/>
        <v>2.4671887819946376</v>
      </c>
      <c r="O38" s="2">
        <f t="shared" si="11"/>
        <v>0</v>
      </c>
      <c r="P38" s="7">
        <f t="shared" si="7"/>
        <v>1</v>
      </c>
      <c r="Q38" s="3">
        <f t="shared" si="8"/>
        <v>2.5000000000000001E-3</v>
      </c>
      <c r="R38" s="3"/>
      <c r="S38" s="3">
        <f>(M38-MAX(M$2:M38))/MAX(M$2:M38)</f>
        <v>-0.42777212359432254</v>
      </c>
      <c r="T38" s="3"/>
      <c r="U38"/>
      <c r="V38" s="20" t="s">
        <v>27</v>
      </c>
      <c r="W38" s="21">
        <v>2416.9490000000001</v>
      </c>
      <c r="X38" s="81">
        <f t="shared" si="9"/>
        <v>0.20570520933623349</v>
      </c>
      <c r="Y38"/>
    </row>
    <row r="39" spans="1:25" s="63" customFormat="1">
      <c r="A39" t="s">
        <v>140</v>
      </c>
      <c r="B39" s="1">
        <v>39903</v>
      </c>
      <c r="C39" s="51">
        <v>2700.94</v>
      </c>
      <c r="D39" s="81">
        <f t="shared" si="2"/>
        <v>5.0086266262856505E-2</v>
      </c>
      <c r="E39" s="82">
        <f t="shared" si="5"/>
        <v>2.4831206560511894</v>
      </c>
      <c r="F39" s="81"/>
      <c r="G39" s="81"/>
      <c r="H39" s="3"/>
      <c r="I39" s="3">
        <f t="shared" si="3"/>
        <v>0</v>
      </c>
      <c r="J39" s="1">
        <v>39903</v>
      </c>
      <c r="K39" s="9">
        <f>E39/MIN(E$2:E39)-1</f>
        <v>1.4831206560511894</v>
      </c>
      <c r="L39" s="3">
        <f t="shared" si="4"/>
        <v>5.0086266262856505E-2</v>
      </c>
      <c r="M39" s="57">
        <f t="shared" si="6"/>
        <v>2.9192055393743415</v>
      </c>
      <c r="N39" s="7">
        <f t="shared" si="10"/>
        <v>2.9192055393743415</v>
      </c>
      <c r="O39" s="2">
        <f t="shared" si="11"/>
        <v>0</v>
      </c>
      <c r="P39" s="7">
        <f t="shared" si="7"/>
        <v>1</v>
      </c>
      <c r="Q39" s="3">
        <f t="shared" si="8"/>
        <v>2.5000000000000001E-3</v>
      </c>
      <c r="R39" s="3"/>
      <c r="S39" s="3">
        <f>(M39-MAX(M$2:M39))/MAX(M$2:M39)</f>
        <v>-0.32293353521275031</v>
      </c>
      <c r="T39" s="3"/>
      <c r="U39"/>
      <c r="V39" s="20" t="s">
        <v>28</v>
      </c>
      <c r="W39" s="21">
        <v>2914.1280000000002</v>
      </c>
      <c r="X39" s="81">
        <f t="shared" si="9"/>
        <v>5.9053342886791427E-2</v>
      </c>
      <c r="Y39"/>
    </row>
    <row r="40" spans="1:25" s="63" customFormat="1">
      <c r="A40" t="s">
        <v>140</v>
      </c>
      <c r="B40" s="1">
        <v>39933</v>
      </c>
      <c r="C40" s="51">
        <v>2836.22</v>
      </c>
      <c r="D40" s="81">
        <f t="shared" si="2"/>
        <v>5.5655062019166479E-2</v>
      </c>
      <c r="E40" s="82">
        <f t="shared" si="5"/>
        <v>2.6074908983929683</v>
      </c>
      <c r="F40" s="81"/>
      <c r="G40" s="81"/>
      <c r="H40" s="3"/>
      <c r="I40" s="3">
        <f t="shared" si="3"/>
        <v>0</v>
      </c>
      <c r="J40" s="1">
        <v>39933</v>
      </c>
      <c r="K40" s="9">
        <f>E40/MIN(E$2:E40)-1</f>
        <v>1.6074908983929683</v>
      </c>
      <c r="L40" s="3">
        <f t="shared" si="4"/>
        <v>5.5655062019166479E-2</v>
      </c>
      <c r="M40" s="57">
        <f t="shared" si="6"/>
        <v>3.0654176452954505</v>
      </c>
      <c r="N40" s="7">
        <f t="shared" si="10"/>
        <v>3.0654176452954505</v>
      </c>
      <c r="O40" s="2">
        <f t="shared" si="11"/>
        <v>0</v>
      </c>
      <c r="P40" s="7">
        <f t="shared" si="7"/>
        <v>1</v>
      </c>
      <c r="Q40" s="3">
        <f t="shared" si="8"/>
        <v>2.5000000000000001E-3</v>
      </c>
      <c r="R40" s="3"/>
      <c r="S40" s="3">
        <f>(M40-MAX(M$2:M40))/MAX(M$2:M40)</f>
        <v>-0.28902180397976518</v>
      </c>
      <c r="T40" s="3"/>
      <c r="U40"/>
      <c r="V40" s="20" t="s">
        <v>29</v>
      </c>
      <c r="W40" s="21">
        <v>3086.2170000000001</v>
      </c>
      <c r="X40" s="81">
        <f t="shared" si="9"/>
        <v>6.1736099567852865E-2</v>
      </c>
      <c r="Y40"/>
    </row>
    <row r="41" spans="1:25" s="63" customFormat="1">
      <c r="A41" t="s">
        <v>140</v>
      </c>
      <c r="B41" s="1">
        <v>39960</v>
      </c>
      <c r="C41" s="51">
        <v>2994.07</v>
      </c>
      <c r="D41" s="81">
        <f t="shared" si="2"/>
        <v>0.1158924140050166</v>
      </c>
      <c r="E41" s="82">
        <f t="shared" si="5"/>
        <v>2.7526109660574409</v>
      </c>
      <c r="F41" s="81"/>
      <c r="G41" s="81"/>
      <c r="H41" s="3"/>
      <c r="I41" s="3">
        <f t="shared" si="3"/>
        <v>0</v>
      </c>
      <c r="J41" s="1">
        <v>39960</v>
      </c>
      <c r="K41" s="9">
        <f>E41/MIN(E$2:E41)-1</f>
        <v>1.7526109660574409</v>
      </c>
      <c r="L41" s="3">
        <f t="shared" si="4"/>
        <v>0.1158924140050166</v>
      </c>
      <c r="M41" s="57">
        <f t="shared" si="6"/>
        <v>3.2360236544590162</v>
      </c>
      <c r="N41" s="7">
        <f t="shared" si="10"/>
        <v>3.2360236544590162</v>
      </c>
      <c r="O41" s="2">
        <f t="shared" si="11"/>
        <v>0</v>
      </c>
      <c r="P41" s="7">
        <f t="shared" si="7"/>
        <v>1</v>
      </c>
      <c r="Q41" s="3">
        <f t="shared" si="8"/>
        <v>2.5000000000000001E-3</v>
      </c>
      <c r="R41" s="3"/>
      <c r="S41" s="3">
        <f>(M41-MAX(M$2:M41))/MAX(M$2:M41)</f>
        <v>-0.24945226838598386</v>
      </c>
      <c r="T41" s="3"/>
      <c r="U41"/>
      <c r="V41" s="20" t="s">
        <v>30</v>
      </c>
      <c r="W41" s="21">
        <v>3276.748</v>
      </c>
      <c r="X41" s="81">
        <f t="shared" si="9"/>
        <v>5.3563777257207512E-2</v>
      </c>
      <c r="Y41"/>
    </row>
    <row r="42" spans="1:25" s="63" customFormat="1">
      <c r="A42" t="s">
        <v>140</v>
      </c>
      <c r="B42" s="1">
        <v>39994</v>
      </c>
      <c r="C42" s="51">
        <v>3341.06</v>
      </c>
      <c r="D42" s="81">
        <f t="shared" si="2"/>
        <v>0.16475010924676603</v>
      </c>
      <c r="E42" s="82">
        <f t="shared" si="5"/>
        <v>3.0716176957305183</v>
      </c>
      <c r="F42" s="81"/>
      <c r="G42" s="81"/>
      <c r="H42" s="3"/>
      <c r="I42" s="3">
        <f t="shared" si="3"/>
        <v>0</v>
      </c>
      <c r="J42" s="1">
        <v>39994</v>
      </c>
      <c r="K42" s="9">
        <f>E42/MIN(E$2:E42)-1</f>
        <v>2.0716176957305183</v>
      </c>
      <c r="L42" s="3">
        <f t="shared" si="4"/>
        <v>0.16475010924676603</v>
      </c>
      <c r="M42" s="57">
        <f t="shared" si="6"/>
        <v>3.6110542475516074</v>
      </c>
      <c r="N42" s="7">
        <f t="shared" si="10"/>
        <v>3.6110542475516074</v>
      </c>
      <c r="O42" s="2">
        <f t="shared" si="11"/>
        <v>0</v>
      </c>
      <c r="P42" s="7">
        <f t="shared" si="7"/>
        <v>1</v>
      </c>
      <c r="Q42" s="3">
        <f t="shared" si="8"/>
        <v>2.5000000000000001E-3</v>
      </c>
      <c r="R42" s="3"/>
      <c r="S42" s="3">
        <f>(M42-MAX(M$2:M42))/MAX(M$2:M42)</f>
        <v>-0.16246947994324618</v>
      </c>
      <c r="T42" s="3"/>
      <c r="U42"/>
      <c r="V42" s="20" t="s">
        <v>31</v>
      </c>
      <c r="W42" s="21">
        <v>3452.2629999999999</v>
      </c>
      <c r="X42" s="81">
        <f t="shared" si="9"/>
        <v>0.13797355531719346</v>
      </c>
      <c r="Y42"/>
    </row>
    <row r="43" spans="1:25" s="63" customFormat="1">
      <c r="A43" t="s">
        <v>140</v>
      </c>
      <c r="B43" s="1">
        <v>40025</v>
      </c>
      <c r="C43" s="51">
        <v>3891.5</v>
      </c>
      <c r="D43" s="81">
        <f t="shared" si="2"/>
        <v>-0.21712193241680577</v>
      </c>
      <c r="E43" s="82">
        <f t="shared" si="5"/>
        <v>3.5776670466664209</v>
      </c>
      <c r="F43" s="81"/>
      <c r="G43" s="81"/>
      <c r="H43" s="3"/>
      <c r="I43" s="3">
        <f t="shared" si="3"/>
        <v>0</v>
      </c>
      <c r="J43" s="1">
        <v>40025</v>
      </c>
      <c r="K43" s="9">
        <f>E43/MIN(E$2:E43)-1</f>
        <v>2.5776670466664209</v>
      </c>
      <c r="L43" s="3">
        <f t="shared" si="4"/>
        <v>-0.21712193241680577</v>
      </c>
      <c r="M43" s="57">
        <f t="shared" si="6"/>
        <v>4.2059758293317335</v>
      </c>
      <c r="N43" s="7">
        <f t="shared" si="10"/>
        <v>4.2059758293317335</v>
      </c>
      <c r="O43" s="2">
        <f t="shared" si="11"/>
        <v>0</v>
      </c>
      <c r="P43" s="7">
        <f t="shared" si="7"/>
        <v>1</v>
      </c>
      <c r="Q43" s="3">
        <f t="shared" si="8"/>
        <v>2.5000000000000001E-3</v>
      </c>
      <c r="R43" s="3"/>
      <c r="S43" s="3">
        <f>(M43-MAX(M$2:M43))/MAX(M$2:M43)</f>
        <v>-2.4486235266395144E-2</v>
      </c>
      <c r="T43" s="3"/>
      <c r="U43"/>
      <c r="V43" s="20" t="s">
        <v>32</v>
      </c>
      <c r="W43" s="21">
        <v>3928.5839999999998</v>
      </c>
      <c r="X43" s="81">
        <f t="shared" si="9"/>
        <v>-0.16560343370537578</v>
      </c>
      <c r="Y43"/>
    </row>
    <row r="44" spans="1:25" s="11" customFormat="1">
      <c r="A44" t="s">
        <v>140</v>
      </c>
      <c r="B44" s="1">
        <v>40056</v>
      </c>
      <c r="C44" s="51">
        <v>3046.57</v>
      </c>
      <c r="D44" s="81">
        <f t="shared" si="2"/>
        <v>5.2308005396232371E-2</v>
      </c>
      <c r="E44" s="82">
        <f t="shared" si="5"/>
        <v>2.8008770639502814</v>
      </c>
      <c r="F44" s="81"/>
      <c r="G44" s="81"/>
      <c r="H44" s="3"/>
      <c r="I44" s="3">
        <f t="shared" si="3"/>
        <v>0</v>
      </c>
      <c r="J44" s="1">
        <v>40056</v>
      </c>
      <c r="K44" s="9">
        <f>E44/MIN(E$2:E44)-1</f>
        <v>1.8008770639502814</v>
      </c>
      <c r="L44" s="3">
        <f t="shared" si="4"/>
        <v>5.2308005396232371E-2</v>
      </c>
      <c r="M44" s="57">
        <f t="shared" si="6"/>
        <v>3.2927662295688505</v>
      </c>
      <c r="N44" s="7">
        <f t="shared" si="10"/>
        <v>3.2927662295688505</v>
      </c>
      <c r="O44" s="2">
        <f t="shared" si="11"/>
        <v>0</v>
      </c>
      <c r="P44" s="7">
        <f t="shared" si="7"/>
        <v>1</v>
      </c>
      <c r="Q44" s="3">
        <f t="shared" si="8"/>
        <v>2.5000000000000001E-3</v>
      </c>
      <c r="R44" s="3"/>
      <c r="S44" s="3">
        <f>(M44-MAX(M$2:M44))/MAX(M$2:M44)</f>
        <v>-0.23629166896454862</v>
      </c>
      <c r="T44" s="3"/>
      <c r="U44"/>
      <c r="V44" s="20" t="s">
        <v>33</v>
      </c>
      <c r="W44" s="21">
        <v>3277.9969999999998</v>
      </c>
      <c r="X44" s="81">
        <f t="shared" si="9"/>
        <v>3.7408820081287431E-2</v>
      </c>
      <c r="Y44"/>
    </row>
    <row r="45" spans="1:25">
      <c r="A45" t="s">
        <v>140</v>
      </c>
      <c r="B45" s="1">
        <v>40086</v>
      </c>
      <c r="C45" s="51">
        <v>3205.93</v>
      </c>
      <c r="D45" s="81">
        <f t="shared" si="2"/>
        <v>0.10115629474130761</v>
      </c>
      <c r="E45" s="82">
        <f t="shared" si="5"/>
        <v>2.9473853565255763</v>
      </c>
      <c r="I45" s="3">
        <f t="shared" si="3"/>
        <v>0</v>
      </c>
      <c r="J45" s="1">
        <v>40086</v>
      </c>
      <c r="K45" s="9">
        <f>E45/MIN(E$2:E45)-1</f>
        <v>1.9473853565255763</v>
      </c>
      <c r="L45" s="3">
        <f t="shared" si="4"/>
        <v>0.10115629474130761</v>
      </c>
      <c r="M45" s="57">
        <f t="shared" si="6"/>
        <v>3.4650042632736695</v>
      </c>
      <c r="N45" s="7">
        <f t="shared" si="10"/>
        <v>3.4650042632736695</v>
      </c>
      <c r="O45" s="2">
        <f t="shared" si="11"/>
        <v>0</v>
      </c>
      <c r="P45" s="7">
        <f t="shared" si="7"/>
        <v>1</v>
      </c>
      <c r="Q45" s="3">
        <f t="shared" si="8"/>
        <v>2.5000000000000001E-3</v>
      </c>
      <c r="S45" s="3">
        <f>(M45-MAX(M$2:M45))/MAX(M$2:M45)</f>
        <v>-0.19634360946359863</v>
      </c>
      <c r="V45" s="20" t="s">
        <v>34</v>
      </c>
      <c r="W45" s="21">
        <v>3400.623</v>
      </c>
      <c r="X45" s="81">
        <f t="shared" si="9"/>
        <v>0.125582871138612</v>
      </c>
    </row>
    <row r="46" spans="1:25" s="12" customFormat="1">
      <c r="A46" t="s">
        <v>140</v>
      </c>
      <c r="B46" s="1">
        <v>40116</v>
      </c>
      <c r="C46" s="51">
        <v>3530.23</v>
      </c>
      <c r="D46" s="81">
        <f t="shared" si="2"/>
        <v>9.5852111618789815E-2</v>
      </c>
      <c r="E46" s="82">
        <f t="shared" si="5"/>
        <v>3.2455319383664913</v>
      </c>
      <c r="F46" s="81">
        <f t="shared" ref="F46" si="15">C46/C34-1</f>
        <v>1.118922001140422</v>
      </c>
      <c r="G46" s="81"/>
      <c r="H46" s="3"/>
      <c r="I46" s="3">
        <f t="shared" si="3"/>
        <v>0</v>
      </c>
      <c r="J46" s="1">
        <v>40116</v>
      </c>
      <c r="K46" s="9">
        <f>E46/MIN(E$2:E46)-1</f>
        <v>2.2455319383664913</v>
      </c>
      <c r="L46" s="3">
        <f t="shared" si="4"/>
        <v>9.5852111618789815E-2</v>
      </c>
      <c r="M46" s="57">
        <f t="shared" si="6"/>
        <v>3.8155112558092683</v>
      </c>
      <c r="N46" s="7">
        <f t="shared" si="10"/>
        <v>3.8155112558092683</v>
      </c>
      <c r="O46" s="2">
        <f t="shared" si="11"/>
        <v>0</v>
      </c>
      <c r="P46" s="7">
        <f t="shared" si="7"/>
        <v>1</v>
      </c>
      <c r="Q46" s="3">
        <f t="shared" si="8"/>
        <v>2.5000000000000001E-3</v>
      </c>
      <c r="R46" s="3"/>
      <c r="S46" s="3">
        <f>(M46-MAX(M$2:M46))/MAX(M$2:M46)</f>
        <v>-0.11504870675176299</v>
      </c>
      <c r="T46" s="3"/>
      <c r="U46"/>
      <c r="V46" s="20" t="s">
        <v>35</v>
      </c>
      <c r="W46" s="21">
        <v>3827.683</v>
      </c>
      <c r="X46" s="81">
        <f t="shared" si="9"/>
        <v>0.15091244494384726</v>
      </c>
      <c r="Y46"/>
    </row>
    <row r="47" spans="1:25">
      <c r="A47" t="s">
        <v>140</v>
      </c>
      <c r="B47" s="1">
        <v>40147</v>
      </c>
      <c r="C47" s="51">
        <v>3868.61</v>
      </c>
      <c r="D47" s="81">
        <f t="shared" si="2"/>
        <v>1.7481731164423309E-2</v>
      </c>
      <c r="E47" s="82">
        <f t="shared" si="5"/>
        <v>3.5566230279851436</v>
      </c>
      <c r="H47" s="77"/>
      <c r="I47" s="3">
        <f t="shared" si="3"/>
        <v>0</v>
      </c>
      <c r="J47" s="76">
        <v>40147</v>
      </c>
      <c r="K47" s="9">
        <f>E47/MIN(E$2:E47)-1</f>
        <v>2.5566230279851436</v>
      </c>
      <c r="L47" s="77">
        <f t="shared" si="4"/>
        <v>1.7481731164423309E-2</v>
      </c>
      <c r="M47" s="57">
        <f t="shared" si="6"/>
        <v>4.1812360665838471</v>
      </c>
      <c r="N47" s="7">
        <f t="shared" si="10"/>
        <v>4.1812360665838471</v>
      </c>
      <c r="O47" s="78">
        <f t="shared" si="11"/>
        <v>0</v>
      </c>
      <c r="P47" s="7">
        <f t="shared" si="7"/>
        <v>1</v>
      </c>
      <c r="Q47" s="3">
        <f t="shared" si="8"/>
        <v>2.5000000000000001E-3</v>
      </c>
      <c r="R47" s="77"/>
      <c r="S47" s="3">
        <f>(M47-MAX(M$2:M47))/MAX(M$2:M47)</f>
        <v>-3.0224256614140611E-2</v>
      </c>
      <c r="T47" s="77"/>
      <c r="U47" s="79"/>
      <c r="V47" s="20" t="s">
        <v>36</v>
      </c>
      <c r="W47" s="21">
        <v>4405.3280000000004</v>
      </c>
      <c r="X47" s="81">
        <f t="shared" si="9"/>
        <v>1.8143257437357674E-2</v>
      </c>
      <c r="Y47" s="79"/>
    </row>
    <row r="48" spans="1:25">
      <c r="A48" t="s">
        <v>140</v>
      </c>
      <c r="B48" s="1">
        <v>40178</v>
      </c>
      <c r="C48" s="51">
        <v>3936.24</v>
      </c>
      <c r="D48" s="81">
        <f t="shared" si="2"/>
        <v>-7.573725179358981E-2</v>
      </c>
      <c r="E48" s="82">
        <f t="shared" si="5"/>
        <v>3.6187989556135771</v>
      </c>
      <c r="H48" s="32"/>
      <c r="I48" s="3">
        <f t="shared" si="3"/>
        <v>0</v>
      </c>
      <c r="J48" s="13">
        <v>40178</v>
      </c>
      <c r="K48" s="9">
        <f>E48/MIN(E$2:E48)-1</f>
        <v>2.6187989556135771</v>
      </c>
      <c r="L48" s="32">
        <f t="shared" si="4"/>
        <v>-7.573725179358981E-2</v>
      </c>
      <c r="M48" s="57">
        <f t="shared" si="6"/>
        <v>4.2543313114348562</v>
      </c>
      <c r="N48" s="7">
        <f t="shared" si="10"/>
        <v>4.2543313114348562</v>
      </c>
      <c r="O48" s="14">
        <f t="shared" si="11"/>
        <v>0</v>
      </c>
      <c r="P48" s="7">
        <f t="shared" si="7"/>
        <v>1</v>
      </c>
      <c r="Q48" s="3">
        <f t="shared" si="8"/>
        <v>2.5000000000000001E-3</v>
      </c>
      <c r="R48" s="32">
        <f t="shared" ref="R48" si="16">M48/M36-1</f>
        <v>1.0631810676940012</v>
      </c>
      <c r="S48" s="3">
        <f>(M48-MAX(M$2:M48))/MAX(M$2:M48)</f>
        <v>-1.3270897778490347E-2</v>
      </c>
      <c r="T48" s="32"/>
      <c r="U48" s="12"/>
      <c r="V48" s="20" t="s">
        <v>37</v>
      </c>
      <c r="W48" s="21">
        <v>4485.2550000000001</v>
      </c>
      <c r="X48" s="81">
        <f t="shared" si="9"/>
        <v>-2.4659913427441671E-2</v>
      </c>
      <c r="Y48" s="12"/>
    </row>
    <row r="49" spans="1:25">
      <c r="A49" t="s">
        <v>140</v>
      </c>
      <c r="B49" s="1">
        <v>40207</v>
      </c>
      <c r="C49" s="51">
        <v>3638.12</v>
      </c>
      <c r="D49" s="81">
        <f t="shared" si="2"/>
        <v>3.9295020505096145E-2</v>
      </c>
      <c r="E49" s="82">
        <f t="shared" si="5"/>
        <v>3.3447210679218919</v>
      </c>
      <c r="I49" s="3">
        <f t="shared" si="3"/>
        <v>0</v>
      </c>
      <c r="J49" s="1">
        <v>40207</v>
      </c>
      <c r="K49" s="9">
        <f>E49/MIN(E$2:E49)-1</f>
        <v>2.3447210679218919</v>
      </c>
      <c r="L49" s="3">
        <f t="shared" si="4"/>
        <v>3.9295020505096145E-2</v>
      </c>
      <c r="M49" s="57">
        <f t="shared" si="6"/>
        <v>3.9321199496873613</v>
      </c>
      <c r="N49" s="7">
        <f t="shared" si="10"/>
        <v>3.9321199496873613</v>
      </c>
      <c r="O49" s="2">
        <f t="shared" si="11"/>
        <v>0</v>
      </c>
      <c r="P49" s="7">
        <f t="shared" si="7"/>
        <v>1</v>
      </c>
      <c r="Q49" s="3">
        <f t="shared" si="8"/>
        <v>2.5000000000000001E-3</v>
      </c>
      <c r="S49" s="3">
        <f>(M49-MAX(M$2:M49))/MAX(M$2:M49)</f>
        <v>-8.8003048245503646E-2</v>
      </c>
      <c r="V49" s="20" t="s">
        <v>38</v>
      </c>
      <c r="W49" s="21">
        <v>4374.6490000000003</v>
      </c>
      <c r="X49" s="81">
        <f t="shared" si="9"/>
        <v>5.9438368655405194E-2</v>
      </c>
    </row>
    <row r="50" spans="1:25">
      <c r="A50" t="s">
        <v>140</v>
      </c>
      <c r="B50" s="1">
        <v>40235</v>
      </c>
      <c r="C50" s="51">
        <v>3781.08</v>
      </c>
      <c r="D50" s="81">
        <f t="shared" si="2"/>
        <v>2.6294074708813397E-2</v>
      </c>
      <c r="E50" s="82">
        <f t="shared" si="5"/>
        <v>3.4761519508697099</v>
      </c>
      <c r="I50" s="3">
        <f t="shared" si="3"/>
        <v>0</v>
      </c>
      <c r="J50" s="1">
        <v>40235</v>
      </c>
      <c r="K50" s="9">
        <f>E50/MIN(E$2:E50)-1</f>
        <v>2.4761519508697099</v>
      </c>
      <c r="L50" s="3">
        <f t="shared" si="4"/>
        <v>2.6294074708813397E-2</v>
      </c>
      <c r="M50" s="57">
        <f t="shared" si="6"/>
        <v>4.0866326837388236</v>
      </c>
      <c r="N50" s="7">
        <f t="shared" si="10"/>
        <v>4.0866326837388236</v>
      </c>
      <c r="O50" s="2">
        <f t="shared" si="11"/>
        <v>0</v>
      </c>
      <c r="P50" s="7">
        <f t="shared" si="7"/>
        <v>1</v>
      </c>
      <c r="Q50" s="3">
        <f t="shared" si="8"/>
        <v>2.5000000000000001E-3</v>
      </c>
      <c r="S50" s="3">
        <f>(M50-MAX(M$2:M50))/MAX(M$2:M50)</f>
        <v>-5.2166109325725588E-2</v>
      </c>
      <c r="V50" s="20" t="s">
        <v>39</v>
      </c>
      <c r="W50" s="21">
        <v>4634.6710000000003</v>
      </c>
      <c r="X50" s="81">
        <f t="shared" si="9"/>
        <v>2.621243233877868E-2</v>
      </c>
      <c r="Y50">
        <f>1693/309</f>
        <v>5.4789644012944985</v>
      </c>
    </row>
    <row r="51" spans="1:25">
      <c r="A51" t="s">
        <v>140</v>
      </c>
      <c r="B51" s="1">
        <v>40268</v>
      </c>
      <c r="C51" s="51">
        <v>3880.5</v>
      </c>
      <c r="D51" s="81">
        <f t="shared" si="2"/>
        <v>-7.7433320448395793E-2</v>
      </c>
      <c r="E51" s="82">
        <f t="shared" si="5"/>
        <v>3.5675541499650656</v>
      </c>
      <c r="I51" s="3">
        <f t="shared" si="3"/>
        <v>0</v>
      </c>
      <c r="J51" s="1">
        <v>40268</v>
      </c>
      <c r="K51" s="9">
        <f>E51/MIN(E$2:E51)-1</f>
        <v>2.5675541499650656</v>
      </c>
      <c r="L51" s="3">
        <f t="shared" si="4"/>
        <v>-7.7433320448395793E-2</v>
      </c>
      <c r="M51" s="57">
        <f t="shared" si="6"/>
        <v>4.1940869088325305</v>
      </c>
      <c r="N51" s="7">
        <f t="shared" si="10"/>
        <v>4.1940869088325305</v>
      </c>
      <c r="O51" s="2">
        <f t="shared" si="11"/>
        <v>0</v>
      </c>
      <c r="P51" s="7">
        <f t="shared" si="7"/>
        <v>1</v>
      </c>
      <c r="Q51" s="3">
        <f t="shared" si="8"/>
        <v>2.5000000000000001E-3</v>
      </c>
      <c r="S51" s="3">
        <f>(M51-MAX(M$2:M51))/MAX(M$2:M51)</f>
        <v>-2.7243694192791008E-2</v>
      </c>
      <c r="V51" s="20" t="s">
        <v>40</v>
      </c>
      <c r="W51" s="21">
        <v>4756.1570000000002</v>
      </c>
      <c r="X51" s="81">
        <f t="shared" si="9"/>
        <v>-6.6750529892095734E-2</v>
      </c>
    </row>
    <row r="52" spans="1:25">
      <c r="A52" t="s">
        <v>140</v>
      </c>
      <c r="B52" s="1">
        <v>40298</v>
      </c>
      <c r="C52" s="51">
        <v>3580.02</v>
      </c>
      <c r="D52" s="81">
        <f t="shared" si="2"/>
        <v>-8.8197831297031848E-2</v>
      </c>
      <c r="E52" s="82">
        <f t="shared" si="5"/>
        <v>3.2913065862538162</v>
      </c>
      <c r="I52" s="3">
        <f t="shared" si="3"/>
        <v>0</v>
      </c>
      <c r="J52" s="1">
        <v>40298</v>
      </c>
      <c r="K52" s="9">
        <f>E52/MIN(E$2:E52)-1</f>
        <v>2.2913065862538162</v>
      </c>
      <c r="L52" s="3">
        <f t="shared" si="4"/>
        <v>-8.8197831297031848E-2</v>
      </c>
      <c r="M52" s="57">
        <f t="shared" si="6"/>
        <v>3.8693248332324797</v>
      </c>
      <c r="N52" s="7">
        <f t="shared" si="10"/>
        <v>3.8693248332324797</v>
      </c>
      <c r="O52" s="2">
        <f t="shared" si="11"/>
        <v>0</v>
      </c>
      <c r="P52" s="7">
        <f t="shared" si="7"/>
        <v>1</v>
      </c>
      <c r="Q52" s="3">
        <f t="shared" si="8"/>
        <v>2.5000000000000001E-3</v>
      </c>
      <c r="S52" s="3">
        <f>(M52-MAX(M$2:M52))/MAX(M$2:M52)</f>
        <v>-0.10256744493855827</v>
      </c>
      <c r="V52" s="20" t="s">
        <v>41</v>
      </c>
      <c r="W52" s="21">
        <v>4438.6809999999996</v>
      </c>
      <c r="X52" s="81">
        <f t="shared" si="9"/>
        <v>-7.5318996792064996E-2</v>
      </c>
    </row>
    <row r="53" spans="1:25">
      <c r="A53" t="s">
        <v>140</v>
      </c>
      <c r="B53" s="1">
        <v>40329</v>
      </c>
      <c r="C53" s="51">
        <v>3264.27</v>
      </c>
      <c r="D53" s="81">
        <f t="shared" si="2"/>
        <v>-8.4839795727681855E-2</v>
      </c>
      <c r="E53" s="82">
        <f t="shared" si="5"/>
        <v>3.0010204832125922</v>
      </c>
      <c r="I53" s="3">
        <f t="shared" si="3"/>
        <v>0</v>
      </c>
      <c r="J53" s="1">
        <v>40329</v>
      </c>
      <c r="K53" s="9">
        <f>E53/MIN(E$2:E53)-1</f>
        <v>2.0010204832125922</v>
      </c>
      <c r="L53" s="3">
        <f t="shared" si="4"/>
        <v>-8.4839795727681855E-2</v>
      </c>
      <c r="M53" s="57">
        <f t="shared" si="6"/>
        <v>3.5280587743576257</v>
      </c>
      <c r="N53" s="7">
        <f t="shared" si="10"/>
        <v>3.5280587743576257</v>
      </c>
      <c r="O53" s="2">
        <f t="shared" si="11"/>
        <v>0</v>
      </c>
      <c r="P53" s="7">
        <f t="shared" si="7"/>
        <v>1</v>
      </c>
      <c r="Q53" s="3">
        <f t="shared" si="8"/>
        <v>2.5000000000000001E-3</v>
      </c>
      <c r="S53" s="3">
        <f>(M53-MAX(M$2:M53))/MAX(M$2:M53)</f>
        <v>-0.18171905003033151</v>
      </c>
      <c r="V53" s="20" t="s">
        <v>42</v>
      </c>
      <c r="W53" s="21">
        <v>4104.3639999999996</v>
      </c>
      <c r="X53" s="81">
        <f t="shared" si="9"/>
        <v>-0.10717860306736915</v>
      </c>
    </row>
    <row r="54" spans="1:25">
      <c r="A54" t="s">
        <v>140</v>
      </c>
      <c r="B54" s="1">
        <v>40359</v>
      </c>
      <c r="C54" s="51">
        <v>2987.33</v>
      </c>
      <c r="D54" s="81">
        <f t="shared" si="2"/>
        <v>0.12714698409616609</v>
      </c>
      <c r="E54" s="82">
        <f t="shared" si="5"/>
        <v>2.7464145184422466</v>
      </c>
      <c r="H54" s="16"/>
      <c r="I54" s="3">
        <f t="shared" si="3"/>
        <v>0</v>
      </c>
      <c r="J54" s="15">
        <v>40359</v>
      </c>
      <c r="K54" s="9">
        <f>E54/MIN(E$2:E54)-1</f>
        <v>1.7464145184422466</v>
      </c>
      <c r="L54" s="16">
        <f t="shared" si="4"/>
        <v>0.12714698409616609</v>
      </c>
      <c r="M54" s="57">
        <f t="shared" si="6"/>
        <v>3.2287389886258691</v>
      </c>
      <c r="N54" s="7">
        <f t="shared" si="10"/>
        <v>3.2287389886258691</v>
      </c>
      <c r="O54" s="10">
        <f t="shared" si="11"/>
        <v>0</v>
      </c>
      <c r="P54" s="7">
        <f t="shared" si="7"/>
        <v>1</v>
      </c>
      <c r="Q54" s="3">
        <f t="shared" si="8"/>
        <v>2.5000000000000001E-3</v>
      </c>
      <c r="R54" s="16"/>
      <c r="S54" s="3">
        <f>(M54-MAX(M$2:M54))/MAX(M$2:M54)</f>
        <v>-0.25114183867361167</v>
      </c>
      <c r="T54" s="16"/>
      <c r="U54" s="11"/>
      <c r="V54" s="20" t="s">
        <v>43</v>
      </c>
      <c r="W54" s="21">
        <v>3664.4639999999999</v>
      </c>
      <c r="X54" s="81">
        <f t="shared" si="9"/>
        <v>0.14372251985556428</v>
      </c>
      <c r="Y54" s="11"/>
    </row>
    <row r="55" spans="1:25">
      <c r="A55" t="s">
        <v>140</v>
      </c>
      <c r="B55" s="1">
        <v>40389</v>
      </c>
      <c r="C55" s="51">
        <v>3367.16</v>
      </c>
      <c r="D55" s="81">
        <f t="shared" si="2"/>
        <v>4.6944606136922529E-2</v>
      </c>
      <c r="E55" s="82">
        <f t="shared" si="5"/>
        <v>3.0956128415401025</v>
      </c>
      <c r="I55" s="3">
        <f t="shared" si="3"/>
        <v>0</v>
      </c>
      <c r="J55" s="1">
        <v>40389</v>
      </c>
      <c r="K55" s="9">
        <f>E55/MIN(E$2:E55)-1</f>
        <v>2.0956128415401025</v>
      </c>
      <c r="L55" s="3">
        <f t="shared" si="4"/>
        <v>4.6944606136922529E-2</v>
      </c>
      <c r="M55" s="57">
        <f t="shared" si="6"/>
        <v>3.6392634134633539</v>
      </c>
      <c r="N55" s="7">
        <f t="shared" si="10"/>
        <v>3.6392634134633539</v>
      </c>
      <c r="O55" s="2">
        <f t="shared" si="11"/>
        <v>0</v>
      </c>
      <c r="P55" s="7">
        <f t="shared" si="7"/>
        <v>1</v>
      </c>
      <c r="Q55" s="3">
        <f t="shared" si="8"/>
        <v>2.5000000000000001E-3</v>
      </c>
      <c r="S55" s="3">
        <f>(M55-MAX(M$2:M55))/MAX(M$2:M55)</f>
        <v>-0.15592678194516116</v>
      </c>
      <c r="V55" s="20" t="s">
        <v>44</v>
      </c>
      <c r="W55" s="21">
        <v>4191.13</v>
      </c>
      <c r="X55" s="81">
        <f t="shared" si="9"/>
        <v>9.5000393688575491E-2</v>
      </c>
    </row>
    <row r="56" spans="1:25">
      <c r="A56" t="s">
        <v>140</v>
      </c>
      <c r="B56" s="1">
        <v>40421</v>
      </c>
      <c r="C56" s="51">
        <v>3525.23</v>
      </c>
      <c r="D56" s="81">
        <f t="shared" si="2"/>
        <v>1.1451735064095026E-2</v>
      </c>
      <c r="E56" s="82">
        <f t="shared" si="5"/>
        <v>3.2409351671386024</v>
      </c>
      <c r="I56" s="3">
        <f t="shared" si="3"/>
        <v>0</v>
      </c>
      <c r="J56" s="1">
        <v>40421</v>
      </c>
      <c r="K56" s="9">
        <f>E56/MIN(E$2:E56)-1</f>
        <v>2.2409351671386024</v>
      </c>
      <c r="L56" s="3">
        <f t="shared" si="4"/>
        <v>1.1451735064095026E-2</v>
      </c>
      <c r="M56" s="57">
        <f t="shared" si="6"/>
        <v>3.8101072010369035</v>
      </c>
      <c r="N56" s="7">
        <f t="shared" si="10"/>
        <v>3.8101072010369035</v>
      </c>
      <c r="O56" s="2">
        <f t="shared" si="11"/>
        <v>0</v>
      </c>
      <c r="P56" s="7">
        <f t="shared" si="7"/>
        <v>1</v>
      </c>
      <c r="Q56" s="3">
        <f t="shared" si="8"/>
        <v>2.5000000000000001E-3</v>
      </c>
      <c r="S56" s="3">
        <f>(M56-MAX(M$2:M56))/MAX(M$2:M56)</f>
        <v>-0.11630209717285198</v>
      </c>
      <c r="V56" s="20" t="s">
        <v>45</v>
      </c>
      <c r="W56" s="21">
        <v>4589.2889999999998</v>
      </c>
      <c r="X56" s="81">
        <f t="shared" si="9"/>
        <v>1.5539662026078593E-2</v>
      </c>
    </row>
    <row r="57" spans="1:25" s="79" customFormat="1">
      <c r="A57" t="s">
        <v>140</v>
      </c>
      <c r="B57" s="1">
        <v>40451</v>
      </c>
      <c r="C57" s="51">
        <v>3565.6</v>
      </c>
      <c r="D57" s="81">
        <f t="shared" si="2"/>
        <v>0.1209389724029617</v>
      </c>
      <c r="E57" s="82">
        <f t="shared" si="5"/>
        <v>3.2780494980325821</v>
      </c>
      <c r="F57" s="81"/>
      <c r="G57" s="81"/>
      <c r="H57" s="3"/>
      <c r="I57" s="3">
        <f t="shared" si="3"/>
        <v>0</v>
      </c>
      <c r="J57" s="1">
        <v>40451</v>
      </c>
      <c r="K57" s="9">
        <f>E57/MIN(E$2:E57)-1</f>
        <v>2.2780494980325821</v>
      </c>
      <c r="L57" s="3">
        <f t="shared" ref="L57:L118" si="17">M58/M57-1</f>
        <v>0.1209389724029617</v>
      </c>
      <c r="M57" s="57">
        <f t="shared" si="6"/>
        <v>3.8537395392689788</v>
      </c>
      <c r="N57" s="7">
        <f t="shared" si="10"/>
        <v>3.8537395392689788</v>
      </c>
      <c r="O57" s="2">
        <f t="shared" si="11"/>
        <v>0</v>
      </c>
      <c r="P57" s="7">
        <f t="shared" si="7"/>
        <v>1</v>
      </c>
      <c r="Q57" s="3">
        <f t="shared" si="8"/>
        <v>2.5000000000000001E-3</v>
      </c>
      <c r="R57" s="3"/>
      <c r="S57" s="3">
        <f>(M57-MAX(M$2:M57))/MAX(M$2:M57)</f>
        <v>-0.10618222291297907</v>
      </c>
      <c r="T57" s="3"/>
      <c r="U57"/>
      <c r="V57" s="20" t="s">
        <v>46</v>
      </c>
      <c r="W57" s="21">
        <v>4660.6049999999996</v>
      </c>
      <c r="X57" s="81">
        <f t="shared" si="9"/>
        <v>8.4728699385594908E-2</v>
      </c>
      <c r="Y57"/>
    </row>
    <row r="58" spans="1:25" s="12" customFormat="1">
      <c r="A58" t="s">
        <v>140</v>
      </c>
      <c r="B58" s="1">
        <v>40480</v>
      </c>
      <c r="C58" s="51">
        <v>3996.82</v>
      </c>
      <c r="D58" s="81">
        <f t="shared" si="2"/>
        <v>-3.2548375958887377E-2</v>
      </c>
      <c r="E58" s="82">
        <f t="shared" si="5"/>
        <v>3.6744934358106871</v>
      </c>
      <c r="F58" s="81">
        <f t="shared" ref="F58" si="18">C58/C46-1</f>
        <v>0.13216985862110975</v>
      </c>
      <c r="G58" s="81"/>
      <c r="H58" s="3"/>
      <c r="I58" s="3">
        <f t="shared" si="3"/>
        <v>0</v>
      </c>
      <c r="J58" s="1">
        <v>40480</v>
      </c>
      <c r="K58" s="9">
        <f>E58/MIN(E$2:E58)-1</f>
        <v>2.6744934358106871</v>
      </c>
      <c r="L58" s="3">
        <f t="shared" si="17"/>
        <v>-3.2548375958887266E-2</v>
      </c>
      <c r="M58" s="57">
        <f t="shared" si="6"/>
        <v>4.3198068390568318</v>
      </c>
      <c r="N58" s="7">
        <f t="shared" si="10"/>
        <v>4.3198068390568318</v>
      </c>
      <c r="O58" s="2">
        <f t="shared" si="11"/>
        <v>0</v>
      </c>
      <c r="P58" s="7">
        <f t="shared" si="7"/>
        <v>1</v>
      </c>
      <c r="Q58" s="3">
        <f t="shared" si="8"/>
        <v>2.5000000000000001E-3</v>
      </c>
      <c r="R58" s="3"/>
      <c r="S58" s="3">
        <f>(M58-MAX(M$2:M58))/MAX(M$2:M58)</f>
        <v>0</v>
      </c>
      <c r="T58" s="3"/>
      <c r="U58"/>
      <c r="V58" s="20" t="s">
        <v>47</v>
      </c>
      <c r="W58" s="21">
        <v>5055.4920000000002</v>
      </c>
      <c r="X58" s="81">
        <f t="shared" si="9"/>
        <v>1.0955016841090792E-2</v>
      </c>
      <c r="Y58"/>
    </row>
    <row r="59" spans="1:25">
      <c r="A59" t="s">
        <v>140</v>
      </c>
      <c r="B59" s="1">
        <v>40512</v>
      </c>
      <c r="C59" s="51">
        <v>3866.73</v>
      </c>
      <c r="D59" s="81">
        <f t="shared" si="2"/>
        <v>-1.4060976587452423E-2</v>
      </c>
      <c r="E59" s="82">
        <f t="shared" si="5"/>
        <v>3.5548946420034571</v>
      </c>
      <c r="I59" s="3">
        <f t="shared" si="3"/>
        <v>0</v>
      </c>
      <c r="J59" s="1">
        <v>40512</v>
      </c>
      <c r="K59" s="9">
        <f>E59/MIN(E$2:E59)-1</f>
        <v>2.5548946420034571</v>
      </c>
      <c r="L59" s="3">
        <f t="shared" si="17"/>
        <v>-1.4060976587452423E-2</v>
      </c>
      <c r="M59" s="57">
        <f t="shared" si="6"/>
        <v>4.1792041419894375</v>
      </c>
      <c r="N59" s="7">
        <f t="shared" si="10"/>
        <v>4.1792041419894375</v>
      </c>
      <c r="O59" s="2">
        <f t="shared" si="11"/>
        <v>0</v>
      </c>
      <c r="P59" s="7">
        <f t="shared" si="7"/>
        <v>1</v>
      </c>
      <c r="Q59" s="3">
        <f t="shared" si="8"/>
        <v>2.5000000000000001E-3</v>
      </c>
      <c r="S59" s="3">
        <f>(M59-MAX(M$2:M59))/MAX(M$2:M59)</f>
        <v>-3.2548375958887307E-2</v>
      </c>
      <c r="V59" s="20" t="s">
        <v>48</v>
      </c>
      <c r="W59" s="21">
        <v>5110.875</v>
      </c>
      <c r="X59" s="81">
        <f t="shared" si="9"/>
        <v>-3.4076161127008509E-2</v>
      </c>
    </row>
    <row r="60" spans="1:25">
      <c r="A60" t="s">
        <v>140</v>
      </c>
      <c r="B60" s="1">
        <v>40543</v>
      </c>
      <c r="C60" s="51">
        <v>3812.36</v>
      </c>
      <c r="D60" s="81">
        <f t="shared" si="2"/>
        <v>-3.6969226410937028E-2</v>
      </c>
      <c r="E60" s="82">
        <f t="shared" si="5"/>
        <v>3.5049093516713863</v>
      </c>
      <c r="H60" s="32"/>
      <c r="I60" s="3">
        <f t="shared" si="3"/>
        <v>0</v>
      </c>
      <c r="J60" s="13">
        <v>40543</v>
      </c>
      <c r="K60" s="9">
        <f>E60/MIN(E$2:E60)-1</f>
        <v>2.5049093516713863</v>
      </c>
      <c r="L60" s="32">
        <f t="shared" si="17"/>
        <v>-3.6969226410937028E-2</v>
      </c>
      <c r="M60" s="57">
        <f t="shared" si="6"/>
        <v>4.1204404503947396</v>
      </c>
      <c r="N60" s="7">
        <f t="shared" si="10"/>
        <v>4.1204404503947396</v>
      </c>
      <c r="O60" s="14">
        <f t="shared" si="11"/>
        <v>0</v>
      </c>
      <c r="P60" s="7">
        <f t="shared" si="7"/>
        <v>1</v>
      </c>
      <c r="Q60" s="3">
        <f t="shared" si="8"/>
        <v>2.5000000000000001E-3</v>
      </c>
      <c r="R60" s="32">
        <f t="shared" ref="R60" si="19">M60/M48-1</f>
        <v>-3.1471658232221533E-2</v>
      </c>
      <c r="S60" s="3">
        <f>(M60-MAX(M$2:M60))/MAX(M$2:M60)</f>
        <v>-4.6151690594022264E-2</v>
      </c>
      <c r="T60" s="32"/>
      <c r="U60" s="12"/>
      <c r="V60" s="20" t="s">
        <v>49</v>
      </c>
      <c r="W60" s="21">
        <v>4936.7160000000003</v>
      </c>
      <c r="X60" s="81">
        <f t="shared" si="9"/>
        <v>-6.6006632749382566E-2</v>
      </c>
      <c r="Y60" s="12"/>
    </row>
    <row r="61" spans="1:25">
      <c r="A61" t="s">
        <v>140</v>
      </c>
      <c r="B61" s="1">
        <v>40574</v>
      </c>
      <c r="C61" s="51">
        <v>3671.42</v>
      </c>
      <c r="D61" s="81">
        <f t="shared" si="2"/>
        <v>7.3263206061959574E-2</v>
      </c>
      <c r="E61" s="82">
        <f t="shared" si="5"/>
        <v>3.3753355642996361</v>
      </c>
      <c r="I61" s="3">
        <f t="shared" si="3"/>
        <v>0</v>
      </c>
      <c r="J61" s="1">
        <v>40574</v>
      </c>
      <c r="K61" s="9">
        <f>E61/MIN(E$2:E61)-1</f>
        <v>2.3753355642996361</v>
      </c>
      <c r="L61" s="3">
        <f t="shared" si="17"/>
        <v>7.3263206061959574E-2</v>
      </c>
      <c r="M61" s="57">
        <f t="shared" si="6"/>
        <v>3.9681109544713133</v>
      </c>
      <c r="N61" s="7">
        <f t="shared" si="10"/>
        <v>3.9681109544713133</v>
      </c>
      <c r="O61" s="2">
        <f t="shared" si="11"/>
        <v>0</v>
      </c>
      <c r="P61" s="7">
        <f t="shared" si="7"/>
        <v>1</v>
      </c>
      <c r="Q61" s="3">
        <f t="shared" si="8"/>
        <v>2.5000000000000001E-3</v>
      </c>
      <c r="S61" s="3">
        <f>(M61-MAX(M$2:M61))/MAX(M$2:M61)</f>
        <v>-8.141472470614132E-2</v>
      </c>
      <c r="V61" s="20" t="s">
        <v>50</v>
      </c>
      <c r="W61" s="21">
        <v>4610.8599999999997</v>
      </c>
      <c r="X61" s="81">
        <f t="shared" si="9"/>
        <v>0.10504504582659191</v>
      </c>
    </row>
    <row r="62" spans="1:25">
      <c r="A62" t="s">
        <v>140</v>
      </c>
      <c r="B62" s="1">
        <v>40602</v>
      </c>
      <c r="C62" s="51">
        <v>3940.4</v>
      </c>
      <c r="D62" s="81">
        <f t="shared" si="2"/>
        <v>-9.3264643183432749E-3</v>
      </c>
      <c r="E62" s="82">
        <f t="shared" si="5"/>
        <v>3.6226234692751809</v>
      </c>
      <c r="I62" s="3">
        <f t="shared" si="3"/>
        <v>0</v>
      </c>
      <c r="J62" s="1">
        <v>40602</v>
      </c>
      <c r="K62" s="9">
        <f>E62/MIN(E$2:E62)-1</f>
        <v>2.6226234692751809</v>
      </c>
      <c r="L62" s="3">
        <f t="shared" si="17"/>
        <v>-9.3264643183432749E-3</v>
      </c>
      <c r="M62" s="57">
        <f t="shared" si="6"/>
        <v>4.2588274850054644</v>
      </c>
      <c r="N62" s="7">
        <f t="shared" si="10"/>
        <v>4.2588274850054644</v>
      </c>
      <c r="O62" s="2">
        <f t="shared" si="11"/>
        <v>0</v>
      </c>
      <c r="P62" s="7">
        <f t="shared" si="7"/>
        <v>1</v>
      </c>
      <c r="Q62" s="3">
        <f t="shared" si="8"/>
        <v>2.5000000000000001E-3</v>
      </c>
      <c r="S62" s="3">
        <f>(M62-MAX(M$2:M62))/MAX(M$2:M62)</f>
        <v>-1.4116222396805461E-2</v>
      </c>
      <c r="V62" s="20" t="s">
        <v>51</v>
      </c>
      <c r="W62" s="21">
        <v>5095.2079999999996</v>
      </c>
      <c r="X62" s="81">
        <f t="shared" si="9"/>
        <v>-1.8606894949136477E-2</v>
      </c>
    </row>
    <row r="63" spans="1:25">
      <c r="A63" t="s">
        <v>140</v>
      </c>
      <c r="B63" s="1">
        <v>40633</v>
      </c>
      <c r="C63" s="51">
        <v>3903.65</v>
      </c>
      <c r="D63" s="81">
        <f t="shared" si="2"/>
        <v>-2.0332253147695045E-2</v>
      </c>
      <c r="E63" s="82">
        <f t="shared" si="5"/>
        <v>3.5888372007501927</v>
      </c>
      <c r="I63" s="3">
        <f t="shared" si="3"/>
        <v>0</v>
      </c>
      <c r="J63" s="1">
        <v>40633</v>
      </c>
      <c r="K63" s="9">
        <f>E63/MIN(E$2:E63)-1</f>
        <v>2.5888372007501927</v>
      </c>
      <c r="L63" s="3">
        <f t="shared" si="17"/>
        <v>-2.0332253147695045E-2</v>
      </c>
      <c r="M63" s="57">
        <f t="shared" si="6"/>
        <v>4.2191076824285814</v>
      </c>
      <c r="N63" s="7">
        <f t="shared" si="10"/>
        <v>4.2191076824285814</v>
      </c>
      <c r="O63" s="2">
        <f t="shared" si="11"/>
        <v>0</v>
      </c>
      <c r="P63" s="7">
        <f t="shared" si="7"/>
        <v>1</v>
      </c>
      <c r="Q63" s="3">
        <f t="shared" si="8"/>
        <v>2.5000000000000001E-3</v>
      </c>
      <c r="S63" s="3">
        <f>(M63-MAX(M$2:M63))/MAX(M$2:M63)</f>
        <v>-2.3311032270655112E-2</v>
      </c>
      <c r="V63" s="20" t="s">
        <v>52</v>
      </c>
      <c r="W63" s="21">
        <v>5000.402</v>
      </c>
      <c r="X63" s="81">
        <f t="shared" si="9"/>
        <v>-3.2704570552527623E-2</v>
      </c>
    </row>
    <row r="64" spans="1:25" s="11" customFormat="1">
      <c r="A64" t="s">
        <v>140</v>
      </c>
      <c r="B64" s="1">
        <v>40662</v>
      </c>
      <c r="C64" s="51">
        <v>3824.28</v>
      </c>
      <c r="D64" s="81">
        <f t="shared" si="2"/>
        <v>-6.7455834823810013E-2</v>
      </c>
      <c r="E64" s="82">
        <f t="shared" si="5"/>
        <v>3.5158680542786747</v>
      </c>
      <c r="F64" s="81"/>
      <c r="G64" s="81"/>
      <c r="H64" s="3"/>
      <c r="I64" s="3">
        <f t="shared" si="3"/>
        <v>0</v>
      </c>
      <c r="J64" s="1">
        <v>40662</v>
      </c>
      <c r="K64" s="9">
        <f>E64/MIN(E$2:E64)-1</f>
        <v>2.5158680542786747</v>
      </c>
      <c r="L64" s="3">
        <f t="shared" si="17"/>
        <v>-6.7455834823810013E-2</v>
      </c>
      <c r="M64" s="57">
        <f t="shared" si="6"/>
        <v>4.1333237169720585</v>
      </c>
      <c r="N64" s="7">
        <f t="shared" si="10"/>
        <v>4.1333237169720585</v>
      </c>
      <c r="O64" s="2">
        <f t="shared" si="11"/>
        <v>0</v>
      </c>
      <c r="P64" s="7">
        <f t="shared" si="7"/>
        <v>1</v>
      </c>
      <c r="Q64" s="3">
        <f t="shared" si="8"/>
        <v>2.5000000000000001E-3</v>
      </c>
      <c r="R64" s="3"/>
      <c r="S64" s="3">
        <f>(M64-MAX(M$2:M64))/MAX(M$2:M64)</f>
        <v>-4.3169319609089117E-2</v>
      </c>
      <c r="T64" s="3"/>
      <c r="U64"/>
      <c r="V64" s="20" t="s">
        <v>53</v>
      </c>
      <c r="W64" s="21">
        <v>4836.866</v>
      </c>
      <c r="X64" s="81">
        <f t="shared" si="9"/>
        <v>-8.1166193150688959E-2</v>
      </c>
      <c r="Y64"/>
    </row>
    <row r="65" spans="1:25">
      <c r="A65" t="s">
        <v>140</v>
      </c>
      <c r="B65" s="1">
        <v>40694</v>
      </c>
      <c r="C65" s="51">
        <v>3566.31</v>
      </c>
      <c r="D65" s="81">
        <f t="shared" si="2"/>
        <v>2.2541506487097296E-2</v>
      </c>
      <c r="E65" s="82">
        <f t="shared" si="5"/>
        <v>3.2787022395469423</v>
      </c>
      <c r="I65" s="3">
        <f t="shared" si="3"/>
        <v>0</v>
      </c>
      <c r="J65" s="1">
        <v>40694</v>
      </c>
      <c r="K65" s="9">
        <f>E65/MIN(E$2:E65)-1</f>
        <v>2.2787022395469423</v>
      </c>
      <c r="L65" s="3">
        <f t="shared" si="17"/>
        <v>2.2541506487097296E-2</v>
      </c>
      <c r="M65" s="57">
        <f t="shared" si="6"/>
        <v>3.8545069150466547</v>
      </c>
      <c r="N65" s="7">
        <f t="shared" si="10"/>
        <v>3.8545069150466547</v>
      </c>
      <c r="O65" s="2">
        <f t="shared" si="11"/>
        <v>0</v>
      </c>
      <c r="P65" s="7">
        <f t="shared" si="7"/>
        <v>1</v>
      </c>
      <c r="Q65" s="3">
        <f t="shared" si="8"/>
        <v>2.5000000000000001E-3</v>
      </c>
      <c r="S65" s="3">
        <f>(M65-MAX(M$2:M65))/MAX(M$2:M65)</f>
        <v>-0.1077131319398922</v>
      </c>
      <c r="V65" s="20" t="s">
        <v>54</v>
      </c>
      <c r="W65" s="21">
        <v>4444.2759999999998</v>
      </c>
      <c r="X65" s="81">
        <f t="shared" si="9"/>
        <v>3.0388751733690711E-2</v>
      </c>
    </row>
    <row r="66" spans="1:25">
      <c r="A66" t="s">
        <v>140</v>
      </c>
      <c r="B66" s="1">
        <v>40724</v>
      </c>
      <c r="C66" s="51">
        <v>3646.7</v>
      </c>
      <c r="D66" s="81">
        <f t="shared" si="2"/>
        <v>-5.1827679820110051E-3</v>
      </c>
      <c r="E66" s="82">
        <f t="shared" si="5"/>
        <v>3.3526091273489502</v>
      </c>
      <c r="I66" s="3">
        <f t="shared" si="3"/>
        <v>0</v>
      </c>
      <c r="J66" s="1">
        <v>40724</v>
      </c>
      <c r="K66" s="9">
        <f>E66/MIN(E$2:E66)-1</f>
        <v>2.3526091273489502</v>
      </c>
      <c r="L66" s="3">
        <f t="shared" si="17"/>
        <v>-5.1827679820110051E-3</v>
      </c>
      <c r="M66" s="57">
        <f t="shared" si="6"/>
        <v>3.9413933076767402</v>
      </c>
      <c r="N66" s="7">
        <f t="shared" si="10"/>
        <v>3.9413933076767402</v>
      </c>
      <c r="O66" s="2">
        <f t="shared" si="11"/>
        <v>0</v>
      </c>
      <c r="P66" s="7">
        <f t="shared" si="7"/>
        <v>1</v>
      </c>
      <c r="Q66" s="3">
        <f t="shared" si="8"/>
        <v>2.5000000000000001E-3</v>
      </c>
      <c r="S66" s="3">
        <f>(M66-MAX(M$2:M66))/MAX(M$2:M66)</f>
        <v>-8.7599641715163545E-2</v>
      </c>
      <c r="V66" s="20" t="s">
        <v>55</v>
      </c>
      <c r="W66" s="21">
        <v>4579.3320000000003</v>
      </c>
      <c r="X66" s="81">
        <f t="shared" si="9"/>
        <v>1.069763013470082E-2</v>
      </c>
    </row>
    <row r="67" spans="1:25">
      <c r="A67" t="s">
        <v>140</v>
      </c>
      <c r="B67" s="1">
        <v>40753</v>
      </c>
      <c r="C67" s="51">
        <v>3627.8</v>
      </c>
      <c r="D67" s="81">
        <f t="shared" ref="D67:D117" si="20">C68/C67-1</f>
        <v>-3.8965764375103351E-2</v>
      </c>
      <c r="E67" s="82">
        <f t="shared" si="5"/>
        <v>3.3352333321075283</v>
      </c>
      <c r="I67" s="3">
        <f t="shared" ref="I67:I118" si="21">IF(K67&gt;I$123,D67,0)</f>
        <v>0</v>
      </c>
      <c r="J67" s="1">
        <v>40753</v>
      </c>
      <c r="K67" s="9">
        <f>E67/MIN(E$2:E67)-1</f>
        <v>2.3352333321075283</v>
      </c>
      <c r="L67" s="3">
        <f t="shared" si="17"/>
        <v>-3.8965764375103351E-2</v>
      </c>
      <c r="M67" s="57">
        <f t="shared" si="6"/>
        <v>3.9209659806372006</v>
      </c>
      <c r="N67" s="7">
        <f t="shared" si="10"/>
        <v>3.9209659806372006</v>
      </c>
      <c r="O67" s="2">
        <f t="shared" si="11"/>
        <v>0</v>
      </c>
      <c r="P67" s="7">
        <f t="shared" si="7"/>
        <v>1</v>
      </c>
      <c r="Q67" s="3">
        <f t="shared" si="8"/>
        <v>2.5000000000000001E-3</v>
      </c>
      <c r="S67" s="3">
        <f>(M67-MAX(M$2:M67))/MAX(M$2:M67)</f>
        <v>-9.2328401078857605E-2</v>
      </c>
      <c r="V67" s="20" t="s">
        <v>56</v>
      </c>
      <c r="W67" s="21">
        <v>4628.32</v>
      </c>
      <c r="X67" s="81">
        <f t="shared" si="9"/>
        <v>-4.2733000311128033E-2</v>
      </c>
    </row>
    <row r="68" spans="1:25">
      <c r="A68" t="s">
        <v>140</v>
      </c>
      <c r="B68" s="1">
        <v>40786</v>
      </c>
      <c r="C68" s="51">
        <v>3486.44</v>
      </c>
      <c r="D68" s="81">
        <f t="shared" si="20"/>
        <v>-0.10892773143951995</v>
      </c>
      <c r="E68" s="82">
        <f t="shared" ref="E68:E118" si="22">E67*(1+D67)</f>
        <v>3.2052734159526355</v>
      </c>
      <c r="I68" s="3">
        <f t="shared" si="21"/>
        <v>0</v>
      </c>
      <c r="J68" s="1">
        <v>40786</v>
      </c>
      <c r="K68" s="9">
        <f>E68/MIN(E$2:E68)-1</f>
        <v>2.2052734159526355</v>
      </c>
      <c r="L68" s="3">
        <f t="shared" si="17"/>
        <v>-0.10892773143951995</v>
      </c>
      <c r="M68" s="57">
        <f t="shared" ref="M68:M119" si="23">N67*(1+D67)+O67*(1+Q67)</f>
        <v>3.7681825441128955</v>
      </c>
      <c r="N68" s="7">
        <f t="shared" si="10"/>
        <v>3.7681825441128955</v>
      </c>
      <c r="O68" s="2">
        <f t="shared" si="11"/>
        <v>0</v>
      </c>
      <c r="P68" s="7">
        <f t="shared" si="7"/>
        <v>1</v>
      </c>
      <c r="Q68" s="3">
        <f t="shared" si="8"/>
        <v>2.5000000000000001E-3</v>
      </c>
      <c r="S68" s="3">
        <f>(M68-MAX(M$2:M68))/MAX(M$2:M68)</f>
        <v>-0.1276965187323921</v>
      </c>
      <c r="V68" s="20" t="s">
        <v>57</v>
      </c>
      <c r="W68" s="21">
        <v>4430.5379999999996</v>
      </c>
      <c r="X68" s="81">
        <f t="shared" si="9"/>
        <v>-0.12948991747729044</v>
      </c>
    </row>
    <row r="69" spans="1:25">
      <c r="A69" t="s">
        <v>140</v>
      </c>
      <c r="B69" s="1">
        <v>40816</v>
      </c>
      <c r="C69" s="51">
        <v>3106.67</v>
      </c>
      <c r="D69" s="81">
        <f t="shared" si="20"/>
        <v>4.1829354260349394E-2</v>
      </c>
      <c r="E69" s="82">
        <f t="shared" si="22"/>
        <v>2.8561302541095142</v>
      </c>
      <c r="I69" s="3">
        <f t="shared" si="21"/>
        <v>0</v>
      </c>
      <c r="J69" s="1">
        <v>40816</v>
      </c>
      <c r="K69" s="9">
        <f>E69/MIN(E$2:E69)-1</f>
        <v>1.8561302541095142</v>
      </c>
      <c r="L69" s="3">
        <f t="shared" si="17"/>
        <v>4.1829354260349394E-2</v>
      </c>
      <c r="M69" s="57">
        <f t="shared" si="23"/>
        <v>3.3577229679326792</v>
      </c>
      <c r="N69" s="7">
        <f t="shared" si="10"/>
        <v>3.3577229679326792</v>
      </c>
      <c r="O69" s="2">
        <f t="shared" si="11"/>
        <v>0</v>
      </c>
      <c r="P69" s="7">
        <f t="shared" si="7"/>
        <v>1</v>
      </c>
      <c r="Q69" s="3">
        <f t="shared" si="8"/>
        <v>2.5000000000000001E-3</v>
      </c>
      <c r="S69" s="3">
        <f>(M69-MAX(M$2:M69))/MAX(M$2:M69)</f>
        <v>-0.22271455807366838</v>
      </c>
      <c r="V69" s="20" t="s">
        <v>58</v>
      </c>
      <c r="W69" s="21">
        <v>3856.828</v>
      </c>
      <c r="X69" s="81">
        <f t="shared" si="9"/>
        <v>3.6956275986380627E-2</v>
      </c>
    </row>
    <row r="70" spans="1:25" s="12" customFormat="1">
      <c r="A70" t="s">
        <v>140</v>
      </c>
      <c r="B70" s="1">
        <v>40847</v>
      </c>
      <c r="C70" s="51">
        <v>3236.62</v>
      </c>
      <c r="D70" s="81">
        <f t="shared" si="20"/>
        <v>-5.4757741100283641E-2</v>
      </c>
      <c r="E70" s="82">
        <f t="shared" si="22"/>
        <v>2.9756003383223626</v>
      </c>
      <c r="F70" s="81">
        <f t="shared" ref="F70" si="24">C70/C58-1</f>
        <v>-0.1902012099619198</v>
      </c>
      <c r="G70" s="81"/>
      <c r="H70" s="3"/>
      <c r="I70" s="3">
        <f t="shared" si="21"/>
        <v>0</v>
      </c>
      <c r="J70" s="1">
        <v>40847</v>
      </c>
      <c r="K70" s="9">
        <f>E70/MIN(E$2:E70)-1</f>
        <v>1.9756003383223626</v>
      </c>
      <c r="L70" s="3">
        <f t="shared" si="17"/>
        <v>-5.4757741100283641E-2</v>
      </c>
      <c r="M70" s="57">
        <f t="shared" si="23"/>
        <v>3.4981743514664472</v>
      </c>
      <c r="N70" s="7">
        <f t="shared" si="10"/>
        <v>3.4981743514664472</v>
      </c>
      <c r="O70" s="2">
        <f t="shared" si="11"/>
        <v>0</v>
      </c>
      <c r="P70" s="7">
        <f t="shared" ref="P70:P119" si="25">IF(K70&gt;K$128,L$128,IF(AND(K70&gt;K$131,MAX(E67:E69)/E70&gt;1),IF(S70&lt;K$132,1,0),1))</f>
        <v>1</v>
      </c>
      <c r="Q70" s="3">
        <f t="shared" si="8"/>
        <v>2.5000000000000001E-3</v>
      </c>
      <c r="R70" s="3"/>
      <c r="S70" s="3">
        <f>(M70-MAX(M$2:M70))/MAX(M$2:M70)</f>
        <v>-0.19020120996191958</v>
      </c>
      <c r="T70" s="3"/>
      <c r="U70"/>
      <c r="V70" s="20" t="s">
        <v>59</v>
      </c>
      <c r="W70" s="21">
        <v>3999.3620000000001</v>
      </c>
      <c r="X70" s="81">
        <f t="shared" si="9"/>
        <v>-4.4862155513804458E-2</v>
      </c>
      <c r="Y70"/>
    </row>
    <row r="71" spans="1:25">
      <c r="A71" t="s">
        <v>140</v>
      </c>
      <c r="B71" s="1">
        <v>40877</v>
      </c>
      <c r="C71" s="51">
        <v>3059.39</v>
      </c>
      <c r="D71" s="81">
        <f t="shared" si="20"/>
        <v>-0.10682848541702761</v>
      </c>
      <c r="E71" s="82">
        <f t="shared" si="22"/>
        <v>2.8126631853785904</v>
      </c>
      <c r="I71" s="3">
        <f t="shared" si="21"/>
        <v>0</v>
      </c>
      <c r="J71" s="1">
        <v>40877</v>
      </c>
      <c r="K71" s="9">
        <f>E71/MIN(E$2:E71)-1</f>
        <v>1.8126631853785904</v>
      </c>
      <c r="L71" s="3">
        <f t="shared" si="17"/>
        <v>-0.10682848541702761</v>
      </c>
      <c r="M71" s="57">
        <f t="shared" si="23"/>
        <v>3.306622226005195</v>
      </c>
      <c r="N71" s="7">
        <f t="shared" si="10"/>
        <v>3.306622226005195</v>
      </c>
      <c r="O71" s="2">
        <f t="shared" si="11"/>
        <v>0</v>
      </c>
      <c r="P71" s="7">
        <f t="shared" si="25"/>
        <v>1</v>
      </c>
      <c r="Q71" s="3">
        <f t="shared" si="8"/>
        <v>2.5000000000000001E-3</v>
      </c>
      <c r="S71" s="3">
        <f>(M71-MAX(M$2:M71))/MAX(M$2:M71)</f>
        <v>-0.23454396245014772</v>
      </c>
      <c r="V71" s="20" t="s">
        <v>60</v>
      </c>
      <c r="W71" s="21">
        <v>3819.942</v>
      </c>
      <c r="X71" s="81">
        <f t="shared" si="9"/>
        <v>-0.14481031387387555</v>
      </c>
    </row>
    <row r="72" spans="1:25">
      <c r="A72" t="s">
        <v>140</v>
      </c>
      <c r="B72" s="1">
        <v>40907</v>
      </c>
      <c r="C72" s="51">
        <v>2732.56</v>
      </c>
      <c r="D72" s="81">
        <f t="shared" si="20"/>
        <v>2.6184237491583051E-2</v>
      </c>
      <c r="E72" s="82">
        <f t="shared" si="22"/>
        <v>2.5121906372963632</v>
      </c>
      <c r="H72" s="32"/>
      <c r="I72" s="3">
        <f t="shared" si="21"/>
        <v>0</v>
      </c>
      <c r="J72" s="13">
        <v>40907</v>
      </c>
      <c r="K72" s="9">
        <f>E72/MIN(E$2:E72)-1</f>
        <v>1.5121906372963632</v>
      </c>
      <c r="L72" s="32">
        <f t="shared" si="17"/>
        <v>2.6184237491583051E-2</v>
      </c>
      <c r="M72" s="57">
        <f t="shared" si="23"/>
        <v>2.9533807817547797</v>
      </c>
      <c r="N72" s="7">
        <f t="shared" si="10"/>
        <v>2.9533807817547797</v>
      </c>
      <c r="O72" s="14">
        <f t="shared" si="11"/>
        <v>0</v>
      </c>
      <c r="P72" s="7">
        <f t="shared" si="25"/>
        <v>1</v>
      </c>
      <c r="Q72" s="3">
        <f t="shared" si="8"/>
        <v>2.5000000000000001E-3</v>
      </c>
      <c r="R72" s="32">
        <f t="shared" ref="R72" si="26">M72/M60-1</f>
        <v>-0.28323663032872015</v>
      </c>
      <c r="S72" s="3">
        <f>(M72-MAX(M$2:M72))/MAX(M$2:M72)</f>
        <v>-0.31631647159491783</v>
      </c>
      <c r="T72" s="32"/>
      <c r="U72" s="12"/>
      <c r="V72" s="20" t="s">
        <v>61</v>
      </c>
      <c r="W72" s="21">
        <v>3266.7750000000001</v>
      </c>
      <c r="X72" s="81">
        <f t="shared" si="9"/>
        <v>8.4851267687551246E-3</v>
      </c>
      <c r="Y72" s="12"/>
    </row>
    <row r="73" spans="1:25">
      <c r="A73" t="s">
        <v>140</v>
      </c>
      <c r="B73" s="1">
        <v>40939</v>
      </c>
      <c r="C73" s="51">
        <v>2804.11</v>
      </c>
      <c r="D73" s="81">
        <f t="shared" si="20"/>
        <v>9.2414348937809088E-2</v>
      </c>
      <c r="E73" s="82">
        <f t="shared" si="22"/>
        <v>2.5779704335674625</v>
      </c>
      <c r="I73" s="3">
        <f t="shared" si="21"/>
        <v>0</v>
      </c>
      <c r="J73" s="1">
        <v>40939</v>
      </c>
      <c r="K73" s="9">
        <f>E73/MIN(E$2:E73)-1</f>
        <v>1.5779704335674625</v>
      </c>
      <c r="L73" s="3">
        <f t="shared" si="17"/>
        <v>9.2414348937809088E-2</v>
      </c>
      <c r="M73" s="57">
        <f t="shared" si="23"/>
        <v>3.0307128055473243</v>
      </c>
      <c r="N73" s="7">
        <f t="shared" si="10"/>
        <v>3.0307128055473243</v>
      </c>
      <c r="O73" s="2">
        <f t="shared" si="11"/>
        <v>0</v>
      </c>
      <c r="P73" s="7">
        <f t="shared" si="25"/>
        <v>1</v>
      </c>
      <c r="Q73" s="3">
        <f t="shared" si="8"/>
        <v>2.5000000000000001E-3</v>
      </c>
      <c r="S73" s="3">
        <f>(M73-MAX(M$2:M73))/MAX(M$2:M73)</f>
        <v>-0.29841473971807564</v>
      </c>
      <c r="V73" s="20" t="s">
        <v>62</v>
      </c>
      <c r="W73" s="21">
        <v>3294.4940000000001</v>
      </c>
      <c r="X73" s="81">
        <f t="shared" si="9"/>
        <v>0.12191553543579059</v>
      </c>
    </row>
    <row r="74" spans="1:25">
      <c r="A74" t="s">
        <v>140</v>
      </c>
      <c r="B74" s="1">
        <v>40968</v>
      </c>
      <c r="C74" s="51">
        <v>3063.25</v>
      </c>
      <c r="D74" s="81">
        <f t="shared" si="20"/>
        <v>-6.9942055006937065E-2</v>
      </c>
      <c r="E74" s="82">
        <f t="shared" si="22"/>
        <v>2.8162118927665207</v>
      </c>
      <c r="I74" s="3">
        <f t="shared" si="21"/>
        <v>0</v>
      </c>
      <c r="J74" s="1">
        <v>40968</v>
      </c>
      <c r="K74" s="9">
        <f>E74/MIN(E$2:E74)-1</f>
        <v>1.8162118927665207</v>
      </c>
      <c r="L74" s="3">
        <f t="shared" si="17"/>
        <v>-6.9942055006937065E-2</v>
      </c>
      <c r="M74" s="57">
        <f t="shared" si="23"/>
        <v>3.3107941562894609</v>
      </c>
      <c r="N74" s="7">
        <f t="shared" si="10"/>
        <v>3.3107941562894609</v>
      </c>
      <c r="O74" s="2">
        <f t="shared" si="11"/>
        <v>0</v>
      </c>
      <c r="P74" s="7">
        <f t="shared" si="25"/>
        <v>1</v>
      </c>
      <c r="Q74" s="3">
        <f t="shared" si="8"/>
        <v>2.5000000000000001E-3</v>
      </c>
      <c r="S74" s="3">
        <f>(M74-MAX(M$2:M74))/MAX(M$2:M74)</f>
        <v>-0.23357819466475829</v>
      </c>
      <c r="V74" s="20" t="s">
        <v>63</v>
      </c>
      <c r="W74" s="21">
        <v>3696.1439999999998</v>
      </c>
      <c r="X74" s="81">
        <f t="shared" si="9"/>
        <v>-7.5561991091256053E-2</v>
      </c>
    </row>
    <row r="75" spans="1:25">
      <c r="A75" t="s">
        <v>140</v>
      </c>
      <c r="B75" s="1">
        <v>40998</v>
      </c>
      <c r="C75" s="51">
        <v>2849</v>
      </c>
      <c r="D75" s="81">
        <f t="shared" si="20"/>
        <v>6.846612846612854E-2</v>
      </c>
      <c r="E75" s="82">
        <f t="shared" si="22"/>
        <v>2.6192402456514543</v>
      </c>
      <c r="H75" s="73"/>
      <c r="I75" s="3">
        <f t="shared" si="21"/>
        <v>0</v>
      </c>
      <c r="J75" s="72">
        <v>40998</v>
      </c>
      <c r="K75" s="9">
        <f>E75/MIN(E$2:E75)-1</f>
        <v>1.6192402456514543</v>
      </c>
      <c r="L75" s="73">
        <f t="shared" si="17"/>
        <v>6.846612846612854E-2</v>
      </c>
      <c r="M75" s="57">
        <f t="shared" si="23"/>
        <v>3.0792304092936176</v>
      </c>
      <c r="N75" s="7">
        <f t="shared" si="10"/>
        <v>3.0792304092936176</v>
      </c>
      <c r="O75" s="74">
        <f t="shared" si="11"/>
        <v>0</v>
      </c>
      <c r="P75" s="7">
        <f t="shared" si="25"/>
        <v>1</v>
      </c>
      <c r="Q75" s="3">
        <f t="shared" si="8"/>
        <v>2.5000000000000001E-3</v>
      </c>
      <c r="R75" s="73"/>
      <c r="S75" s="3">
        <f>(M75-MAX(M$2:M75))/MAX(M$2:M75)</f>
        <v>-0.28718331073203179</v>
      </c>
      <c r="T75" s="73"/>
      <c r="U75" s="75"/>
      <c r="V75" s="20" t="s">
        <v>64</v>
      </c>
      <c r="W75" s="21">
        <v>3416.8560000000002</v>
      </c>
      <c r="X75" s="81">
        <f t="shared" si="9"/>
        <v>7.2517542442525951E-2</v>
      </c>
      <c r="Y75" s="75"/>
    </row>
    <row r="76" spans="1:25">
      <c r="A76" t="s">
        <v>140</v>
      </c>
      <c r="B76" s="1">
        <v>41026</v>
      </c>
      <c r="C76" s="51">
        <v>3044.06</v>
      </c>
      <c r="D76" s="81">
        <f t="shared" si="20"/>
        <v>1.1018179667943384E-2</v>
      </c>
      <c r="E76" s="82">
        <f t="shared" si="22"/>
        <v>2.7985694847938807</v>
      </c>
      <c r="I76" s="3">
        <f t="shared" si="21"/>
        <v>0</v>
      </c>
      <c r="J76" s="1">
        <v>41026</v>
      </c>
      <c r="K76" s="9">
        <f>E76/MIN(E$2:E76)-1</f>
        <v>1.7985694847938807</v>
      </c>
      <c r="L76" s="3">
        <f t="shared" si="17"/>
        <v>1.1018179667943384E-2</v>
      </c>
      <c r="M76" s="57">
        <f t="shared" si="23"/>
        <v>3.2900533940731238</v>
      </c>
      <c r="N76" s="7">
        <f t="shared" si="10"/>
        <v>3.2900533940731238</v>
      </c>
      <c r="O76" s="2">
        <f t="shared" si="11"/>
        <v>0</v>
      </c>
      <c r="P76" s="7">
        <f t="shared" si="25"/>
        <v>1</v>
      </c>
      <c r="Q76" s="3">
        <f t="shared" si="8"/>
        <v>2.5000000000000001E-3</v>
      </c>
      <c r="S76" s="3">
        <f>(M76-MAX(M$2:M76))/MAX(M$2:M76)</f>
        <v>-0.23837951171181071</v>
      </c>
      <c r="V76" s="20" t="s">
        <v>65</v>
      </c>
      <c r="W76" s="21">
        <v>3664.6379999999999</v>
      </c>
      <c r="X76" s="81">
        <f t="shared" si="9"/>
        <v>2.4273884623801756E-2</v>
      </c>
    </row>
    <row r="77" spans="1:25">
      <c r="A77" t="s">
        <v>140</v>
      </c>
      <c r="B77" s="1">
        <v>41060</v>
      </c>
      <c r="C77" s="51">
        <v>3077.6</v>
      </c>
      <c r="D77" s="81">
        <f t="shared" si="20"/>
        <v>-6.2993891343904318E-2</v>
      </c>
      <c r="E77" s="82">
        <f t="shared" si="22"/>
        <v>2.8294046261905632</v>
      </c>
      <c r="I77" s="3">
        <f t="shared" si="21"/>
        <v>0</v>
      </c>
      <c r="J77" s="1">
        <v>41060</v>
      </c>
      <c r="K77" s="9">
        <f>E77/MIN(E$2:E77)-1</f>
        <v>1.8294046261905632</v>
      </c>
      <c r="L77" s="3">
        <f t="shared" si="17"/>
        <v>-6.2993891343904318E-2</v>
      </c>
      <c r="M77" s="57">
        <f t="shared" si="23"/>
        <v>3.3263037934861486</v>
      </c>
      <c r="N77" s="7">
        <f t="shared" si="10"/>
        <v>3.3263037934861486</v>
      </c>
      <c r="O77" s="2">
        <f t="shared" si="11"/>
        <v>0</v>
      </c>
      <c r="P77" s="7">
        <f t="shared" si="25"/>
        <v>1</v>
      </c>
      <c r="Q77" s="3">
        <f t="shared" si="8"/>
        <v>2.5000000000000001E-3</v>
      </c>
      <c r="S77" s="3">
        <f>(M77-MAX(M$2:M77))/MAX(M$2:M77)</f>
        <v>-0.22998784033306463</v>
      </c>
      <c r="V77" s="20" t="s">
        <v>66</v>
      </c>
      <c r="W77" s="21">
        <v>3753.5929999999998</v>
      </c>
      <c r="X77" s="81">
        <f t="shared" si="9"/>
        <v>-7.5295323707178619E-2</v>
      </c>
    </row>
    <row r="78" spans="1:25">
      <c r="A78" t="s">
        <v>140</v>
      </c>
      <c r="B78" s="1">
        <v>41089</v>
      </c>
      <c r="C78" s="51">
        <v>2883.73</v>
      </c>
      <c r="D78" s="81">
        <f t="shared" si="20"/>
        <v>-6.909800848207015E-2</v>
      </c>
      <c r="E78" s="82">
        <f t="shared" si="22"/>
        <v>2.6511694186003747</v>
      </c>
      <c r="I78" s="3">
        <f t="shared" si="21"/>
        <v>0</v>
      </c>
      <c r="J78" s="1">
        <v>41089</v>
      </c>
      <c r="K78" s="9">
        <f>E78/MIN(E$2:E78)-1</f>
        <v>1.6511694186003747</v>
      </c>
      <c r="L78" s="3">
        <f t="shared" si="17"/>
        <v>-6.909800848207015E-2</v>
      </c>
      <c r="M78" s="57">
        <f t="shared" si="23"/>
        <v>3.1167669737424655</v>
      </c>
      <c r="N78" s="7">
        <f t="shared" si="10"/>
        <v>3.1167669737424655</v>
      </c>
      <c r="O78" s="2">
        <f t="shared" si="11"/>
        <v>0</v>
      </c>
      <c r="P78" s="7">
        <f t="shared" si="25"/>
        <v>1</v>
      </c>
      <c r="Q78" s="3">
        <f t="shared" ref="Q78:Q119" si="27">IF(K78&gt;$K$130,X78*(-1),$K$129/12)</f>
        <v>2.5000000000000001E-3</v>
      </c>
      <c r="S78" s="3">
        <f>(M78-MAX(M$2:M78))/MAX(M$2:M78)</f>
        <v>-0.27849390265260865</v>
      </c>
      <c r="V78" s="20" t="s">
        <v>67</v>
      </c>
      <c r="W78" s="21">
        <v>3470.9650000000001</v>
      </c>
      <c r="X78" s="81">
        <f t="shared" ref="X78:X117" si="28">W79/W78-1</f>
        <v>-8.9823147165125627E-2</v>
      </c>
    </row>
    <row r="79" spans="1:25">
      <c r="A79" t="s">
        <v>140</v>
      </c>
      <c r="B79" s="1">
        <v>41121</v>
      </c>
      <c r="C79" s="51">
        <v>2684.47</v>
      </c>
      <c r="D79" s="81">
        <f t="shared" si="20"/>
        <v>-2.6664481257007822E-2</v>
      </c>
      <c r="E79" s="82">
        <f t="shared" si="22"/>
        <v>2.4679788916265211</v>
      </c>
      <c r="I79" s="3">
        <f t="shared" si="21"/>
        <v>0</v>
      </c>
      <c r="J79" s="1">
        <v>41121</v>
      </c>
      <c r="K79" s="9">
        <f>E79/MIN(E$2:E79)-1</f>
        <v>1.4679788916265211</v>
      </c>
      <c r="L79" s="3">
        <f t="shared" si="17"/>
        <v>-2.6664481257007822E-2</v>
      </c>
      <c r="M79" s="57">
        <f t="shared" si="23"/>
        <v>2.9014045829541724</v>
      </c>
      <c r="N79" s="7">
        <f t="shared" si="10"/>
        <v>2.9014045829541724</v>
      </c>
      <c r="O79" s="2">
        <f t="shared" si="11"/>
        <v>0</v>
      </c>
      <c r="P79" s="7">
        <f t="shared" si="25"/>
        <v>1</v>
      </c>
      <c r="Q79" s="3">
        <f t="shared" si="27"/>
        <v>2.5000000000000001E-3</v>
      </c>
      <c r="S79" s="3">
        <f>(M79-MAX(M$2:M79))/MAX(M$2:M79)</f>
        <v>-0.32834853708698403</v>
      </c>
      <c r="V79" s="20" t="s">
        <v>68</v>
      </c>
      <c r="W79" s="21">
        <v>3159.192</v>
      </c>
      <c r="X79" s="81">
        <f t="shared" si="28"/>
        <v>-6.2332393852605472E-3</v>
      </c>
    </row>
    <row r="80" spans="1:25">
      <c r="A80" t="s">
        <v>140</v>
      </c>
      <c r="B80" s="1">
        <v>41152</v>
      </c>
      <c r="C80" s="51">
        <v>2612.89</v>
      </c>
      <c r="D80" s="81">
        <f t="shared" si="20"/>
        <v>2.6063094887270433E-2</v>
      </c>
      <c r="E80" s="82">
        <f t="shared" si="22"/>
        <v>2.4021715147280549</v>
      </c>
      <c r="I80" s="3">
        <f t="shared" si="21"/>
        <v>0</v>
      </c>
      <c r="J80" s="1">
        <v>41152</v>
      </c>
      <c r="K80" s="9">
        <f>E80/MIN(E$2:E80)-1</f>
        <v>1.4021715147280549</v>
      </c>
      <c r="L80" s="3">
        <f t="shared" si="17"/>
        <v>2.6063094887270433E-2</v>
      </c>
      <c r="M80" s="57">
        <f t="shared" si="23"/>
        <v>2.8240401348329942</v>
      </c>
      <c r="N80" s="7">
        <f t="shared" si="10"/>
        <v>2.8240401348329942</v>
      </c>
      <c r="O80" s="2">
        <f t="shared" si="11"/>
        <v>0</v>
      </c>
      <c r="P80" s="7">
        <f t="shared" si="25"/>
        <v>1</v>
      </c>
      <c r="Q80" s="3">
        <f t="shared" si="27"/>
        <v>2.5000000000000001E-3</v>
      </c>
      <c r="S80" s="3">
        <f>(M80-MAX(M$2:M80))/MAX(M$2:M80)</f>
        <v>-0.34625777493107007</v>
      </c>
      <c r="V80" s="20" t="s">
        <v>69</v>
      </c>
      <c r="W80" s="21">
        <v>3139.5</v>
      </c>
      <c r="X80" s="81">
        <f t="shared" si="28"/>
        <v>1.9191591017677867E-2</v>
      </c>
    </row>
    <row r="81" spans="1:25">
      <c r="A81" t="s">
        <v>140</v>
      </c>
      <c r="B81" s="1">
        <v>41180</v>
      </c>
      <c r="C81" s="51">
        <v>2680.99</v>
      </c>
      <c r="D81" s="81">
        <f t="shared" si="20"/>
        <v>-1.07721401422608E-2</v>
      </c>
      <c r="E81" s="82">
        <f t="shared" si="22"/>
        <v>2.4647795388519103</v>
      </c>
      <c r="I81" s="3">
        <f t="shared" si="21"/>
        <v>0</v>
      </c>
      <c r="J81" s="1">
        <v>41180</v>
      </c>
      <c r="K81" s="9">
        <f>E81/MIN(E$2:E81)-1</f>
        <v>1.4647795388519103</v>
      </c>
      <c r="L81" s="3">
        <f t="shared" si="17"/>
        <v>-1.07721401422608E-2</v>
      </c>
      <c r="M81" s="57">
        <f t="shared" si="23"/>
        <v>2.8976433608326064</v>
      </c>
      <c r="N81" s="7">
        <f t="shared" ref="N81:N119" si="29">IF(K81&gt;=K$128,M81*L$128,IF(K81&gt;=K$127,M81*L$127,M81))*P81</f>
        <v>2.8976433608326064</v>
      </c>
      <c r="O81" s="2">
        <f t="shared" si="11"/>
        <v>0</v>
      </c>
      <c r="P81" s="7">
        <f t="shared" si="25"/>
        <v>1</v>
      </c>
      <c r="Q81" s="3">
        <f t="shared" si="27"/>
        <v>2.5000000000000001E-3</v>
      </c>
      <c r="S81" s="3">
        <f>(M81-MAX(M$2:M81))/MAX(M$2:M81)</f>
        <v>-0.32921922928728325</v>
      </c>
      <c r="V81" s="20" t="s">
        <v>70</v>
      </c>
      <c r="W81" s="21">
        <v>3199.752</v>
      </c>
      <c r="X81" s="81">
        <f t="shared" si="28"/>
        <v>-9.8929542039507545E-3</v>
      </c>
    </row>
    <row r="82" spans="1:25" s="12" customFormat="1">
      <c r="A82" t="s">
        <v>140</v>
      </c>
      <c r="B82" s="1">
        <v>41213</v>
      </c>
      <c r="C82" s="51">
        <v>2652.11</v>
      </c>
      <c r="D82" s="81">
        <f t="shared" si="20"/>
        <v>-7.8028437734483092E-2</v>
      </c>
      <c r="E82" s="82">
        <f t="shared" si="22"/>
        <v>2.4382285882396206</v>
      </c>
      <c r="F82" s="81">
        <f t="shared" ref="F82" si="30">C82/C70-1</f>
        <v>-0.18059271709375824</v>
      </c>
      <c r="G82" s="81"/>
      <c r="H82" s="3"/>
      <c r="I82" s="3">
        <f t="shared" si="21"/>
        <v>0</v>
      </c>
      <c r="J82" s="1">
        <v>41213</v>
      </c>
      <c r="K82" s="9">
        <f>E82/MIN(E$2:E82)-1</f>
        <v>1.4382285882396206</v>
      </c>
      <c r="L82" s="3">
        <f t="shared" si="17"/>
        <v>-7.8028437734483092E-2</v>
      </c>
      <c r="M82" s="57">
        <f t="shared" si="23"/>
        <v>2.866429540467426</v>
      </c>
      <c r="N82" s="7">
        <f t="shared" si="29"/>
        <v>2.866429540467426</v>
      </c>
      <c r="O82" s="2">
        <f t="shared" ref="O82:O119" si="31">M82-N82</f>
        <v>0</v>
      </c>
      <c r="P82" s="7">
        <f t="shared" si="25"/>
        <v>1</v>
      </c>
      <c r="Q82" s="3">
        <f t="shared" si="27"/>
        <v>2.5000000000000001E-3</v>
      </c>
      <c r="R82" s="3"/>
      <c r="S82" s="3">
        <f>(M82-MAX(M$2:M82))/MAX(M$2:M82)</f>
        <v>-0.33644497375413435</v>
      </c>
      <c r="T82" s="3"/>
      <c r="U82"/>
      <c r="V82" s="20" t="s">
        <v>71</v>
      </c>
      <c r="W82" s="21">
        <v>3168.0970000000002</v>
      </c>
      <c r="X82" s="81">
        <f t="shared" si="28"/>
        <v>-0.11094136322214898</v>
      </c>
      <c r="Y82"/>
    </row>
    <row r="83" spans="1:25">
      <c r="A83" t="s">
        <v>140</v>
      </c>
      <c r="B83" s="1">
        <v>41243</v>
      </c>
      <c r="C83" s="51">
        <v>2445.17</v>
      </c>
      <c r="D83" s="81">
        <f t="shared" si="20"/>
        <v>0.17263421357206243</v>
      </c>
      <c r="E83" s="82">
        <f t="shared" si="22"/>
        <v>2.2479774206597289</v>
      </c>
      <c r="I83" s="3">
        <f t="shared" si="21"/>
        <v>0</v>
      </c>
      <c r="J83" s="1">
        <v>41243</v>
      </c>
      <c r="K83" s="9">
        <f>E83/MIN(E$2:E83)-1</f>
        <v>1.2479774206597289</v>
      </c>
      <c r="L83" s="3">
        <f t="shared" si="17"/>
        <v>0.17263421357206243</v>
      </c>
      <c r="M83" s="57">
        <f t="shared" si="23"/>
        <v>2.6427665215487806</v>
      </c>
      <c r="N83" s="7">
        <f t="shared" si="29"/>
        <v>2.6427665215487806</v>
      </c>
      <c r="O83" s="2">
        <f t="shared" si="31"/>
        <v>0</v>
      </c>
      <c r="P83" s="7">
        <f t="shared" si="25"/>
        <v>1</v>
      </c>
      <c r="Q83" s="3">
        <f t="shared" si="27"/>
        <v>2.5000000000000001E-3</v>
      </c>
      <c r="S83" s="3">
        <f>(M83-MAX(M$2:M83))/MAX(M$2:M83)</f>
        <v>-0.38822113580296314</v>
      </c>
      <c r="V83" s="20" t="s">
        <v>72</v>
      </c>
      <c r="W83" s="21">
        <v>2816.6239999999998</v>
      </c>
      <c r="X83" s="81">
        <f t="shared" si="28"/>
        <v>0.16304483665551395</v>
      </c>
    </row>
    <row r="84" spans="1:25">
      <c r="A84" t="s">
        <v>140</v>
      </c>
      <c r="B84" s="1">
        <v>41274</v>
      </c>
      <c r="C84" s="51">
        <v>2867.29</v>
      </c>
      <c r="D84" s="81">
        <f t="shared" si="20"/>
        <v>6.5218376934317757E-2</v>
      </c>
      <c r="E84" s="82">
        <f t="shared" si="22"/>
        <v>2.6360552348030746</v>
      </c>
      <c r="H84" s="32"/>
      <c r="I84" s="3">
        <f t="shared" si="21"/>
        <v>0</v>
      </c>
      <c r="J84" s="13">
        <v>41274</v>
      </c>
      <c r="K84" s="9">
        <f>E84/MIN(E$2:E84)-1</f>
        <v>1.6360552348030746</v>
      </c>
      <c r="L84" s="32">
        <f t="shared" si="17"/>
        <v>6.5218376934317757E-2</v>
      </c>
      <c r="M84" s="57">
        <f t="shared" si="23"/>
        <v>3.0989984416509291</v>
      </c>
      <c r="N84" s="7">
        <f t="shared" si="29"/>
        <v>3.0989984416509291</v>
      </c>
      <c r="O84" s="14">
        <f t="shared" si="31"/>
        <v>0</v>
      </c>
      <c r="P84" s="7">
        <f t="shared" si="25"/>
        <v>1</v>
      </c>
      <c r="Q84" s="3">
        <f t="shared" si="27"/>
        <v>2.5000000000000001E-3</v>
      </c>
      <c r="R84" s="32">
        <f t="shared" ref="R84" si="32">M84/M72-1</f>
        <v>4.9305413238867724E-2</v>
      </c>
      <c r="S84" s="3">
        <f>(M84-MAX(M$2:M84))/MAX(M$2:M84)</f>
        <v>-0.28260717270229813</v>
      </c>
      <c r="T84" s="32"/>
      <c r="U84" s="12"/>
      <c r="V84" s="20" t="s">
        <v>73</v>
      </c>
      <c r="W84" s="21">
        <v>3275.86</v>
      </c>
      <c r="X84" s="81">
        <f t="shared" si="28"/>
        <v>6.2205955077445196E-2</v>
      </c>
      <c r="Y84" s="12"/>
    </row>
    <row r="85" spans="1:25" s="75" customFormat="1">
      <c r="A85" t="s">
        <v>140</v>
      </c>
      <c r="B85" s="1">
        <v>41305</v>
      </c>
      <c r="C85" s="51">
        <v>3054.29</v>
      </c>
      <c r="D85" s="81">
        <f t="shared" si="20"/>
        <v>1.3417193521243931E-2</v>
      </c>
      <c r="E85" s="82">
        <f t="shared" si="22"/>
        <v>2.8079744787261429</v>
      </c>
      <c r="F85" s="81"/>
      <c r="G85" s="81"/>
      <c r="H85" s="3"/>
      <c r="I85" s="3">
        <f t="shared" si="21"/>
        <v>0</v>
      </c>
      <c r="J85" s="1">
        <v>41305</v>
      </c>
      <c r="K85" s="9">
        <f>E85/MIN(E$2:E85)-1</f>
        <v>1.8079744787261429</v>
      </c>
      <c r="L85" s="3">
        <f t="shared" si="17"/>
        <v>1.3417193521243931E-2</v>
      </c>
      <c r="M85" s="57">
        <f t="shared" si="23"/>
        <v>3.3011100901373829</v>
      </c>
      <c r="N85" s="7">
        <f t="shared" si="29"/>
        <v>3.3011100901373829</v>
      </c>
      <c r="O85" s="2">
        <f t="shared" si="31"/>
        <v>0</v>
      </c>
      <c r="P85" s="7">
        <f t="shared" si="25"/>
        <v>1</v>
      </c>
      <c r="Q85" s="3">
        <f t="shared" si="27"/>
        <v>2.5000000000000001E-3</v>
      </c>
      <c r="R85" s="3"/>
      <c r="S85" s="3">
        <f>(M85-MAX(M$2:M85))/MAX(M$2:M85)</f>
        <v>-0.23581997688162068</v>
      </c>
      <c r="T85" s="3"/>
      <c r="U85"/>
      <c r="V85" s="20" t="s">
        <v>74</v>
      </c>
      <c r="W85" s="21">
        <v>3479.6379999999999</v>
      </c>
      <c r="X85" s="81">
        <f t="shared" si="28"/>
        <v>3.6946659393879422E-2</v>
      </c>
      <c r="Y85"/>
    </row>
    <row r="86" spans="1:25">
      <c r="A86" t="s">
        <v>140</v>
      </c>
      <c r="B86" s="1">
        <v>41333</v>
      </c>
      <c r="C86" s="51">
        <v>3095.27</v>
      </c>
      <c r="D86" s="81">
        <f t="shared" si="20"/>
        <v>-5.1539930280718682E-2</v>
      </c>
      <c r="E86" s="82">
        <f t="shared" si="22"/>
        <v>2.8456496157099256</v>
      </c>
      <c r="I86" s="3">
        <f t="shared" si="21"/>
        <v>0</v>
      </c>
      <c r="J86" s="1">
        <v>41333</v>
      </c>
      <c r="K86" s="9">
        <f>E86/MIN(E$2:E86)-1</f>
        <v>1.8456496157099256</v>
      </c>
      <c r="L86" s="3">
        <f t="shared" si="17"/>
        <v>-5.1539930280718682E-2</v>
      </c>
      <c r="M86" s="57">
        <f t="shared" si="23"/>
        <v>3.3454017230516873</v>
      </c>
      <c r="N86" s="7">
        <f t="shared" si="29"/>
        <v>3.3454017230516873</v>
      </c>
      <c r="O86" s="2">
        <f t="shared" si="31"/>
        <v>0</v>
      </c>
      <c r="P86" s="7">
        <f t="shared" si="25"/>
        <v>1</v>
      </c>
      <c r="Q86" s="3">
        <f t="shared" si="27"/>
        <v>2.5000000000000001E-3</v>
      </c>
      <c r="S86" s="3">
        <f>(M86-MAX(M$2:M86))/MAX(M$2:M86)</f>
        <v>-0.22556682562637267</v>
      </c>
      <c r="V86" s="20" t="s">
        <v>75</v>
      </c>
      <c r="W86" s="21">
        <v>3608.1990000000001</v>
      </c>
      <c r="X86" s="81">
        <f t="shared" si="28"/>
        <v>-4.4596764202861405E-2</v>
      </c>
    </row>
    <row r="87" spans="1:25">
      <c r="A87" t="s">
        <v>140</v>
      </c>
      <c r="B87" s="1">
        <v>41362</v>
      </c>
      <c r="C87" s="51">
        <v>2935.74</v>
      </c>
      <c r="D87" s="81">
        <f t="shared" si="20"/>
        <v>-2.1561854932657387E-2</v>
      </c>
      <c r="E87" s="82">
        <f t="shared" si="22"/>
        <v>2.6989850329128822</v>
      </c>
      <c r="I87" s="3">
        <f t="shared" si="21"/>
        <v>0</v>
      </c>
      <c r="J87" s="1">
        <v>41362</v>
      </c>
      <c r="K87" s="9">
        <f>E87/MIN(E$2:E87)-1</f>
        <v>1.6989850329128822</v>
      </c>
      <c r="L87" s="3">
        <f t="shared" si="17"/>
        <v>-2.1561854932657387E-2</v>
      </c>
      <c r="M87" s="57">
        <f t="shared" si="23"/>
        <v>3.1729799514846073</v>
      </c>
      <c r="N87" s="7">
        <f t="shared" si="29"/>
        <v>3.1729799514846073</v>
      </c>
      <c r="O87" s="2">
        <f t="shared" si="31"/>
        <v>0</v>
      </c>
      <c r="P87" s="7">
        <f t="shared" si="25"/>
        <v>1</v>
      </c>
      <c r="Q87" s="3">
        <f t="shared" si="27"/>
        <v>2.5000000000000001E-3</v>
      </c>
      <c r="S87" s="3">
        <f>(M87-MAX(M$2:M87))/MAX(M$2:M87)</f>
        <v>-0.26548105744066508</v>
      </c>
      <c r="V87" s="20" t="s">
        <v>76</v>
      </c>
      <c r="W87" s="21">
        <v>3447.2849999999999</v>
      </c>
      <c r="X87" s="81">
        <f t="shared" si="28"/>
        <v>-2.3067138342202531E-2</v>
      </c>
    </row>
    <row r="88" spans="1:25">
      <c r="A88" t="s">
        <v>140</v>
      </c>
      <c r="B88" s="1">
        <v>41390</v>
      </c>
      <c r="C88" s="51">
        <v>2872.44</v>
      </c>
      <c r="D88" s="81">
        <f t="shared" si="20"/>
        <v>9.7321441004859954E-2</v>
      </c>
      <c r="E88" s="82">
        <f t="shared" si="22"/>
        <v>2.6407899091678009</v>
      </c>
      <c r="I88" s="3">
        <f t="shared" si="21"/>
        <v>0</v>
      </c>
      <c r="J88" s="1">
        <v>41390</v>
      </c>
      <c r="K88" s="9">
        <f>E88/MIN(E$2:E88)-1</f>
        <v>1.6407899091678009</v>
      </c>
      <c r="L88" s="3">
        <f t="shared" si="17"/>
        <v>9.7321441004859954E-2</v>
      </c>
      <c r="M88" s="57">
        <f t="shared" si="23"/>
        <v>3.1045646180664659</v>
      </c>
      <c r="N88" s="7">
        <f t="shared" si="29"/>
        <v>3.1045646180664659</v>
      </c>
      <c r="O88" s="2">
        <f t="shared" si="31"/>
        <v>0</v>
      </c>
      <c r="P88" s="7">
        <f t="shared" si="25"/>
        <v>1</v>
      </c>
      <c r="Q88" s="3">
        <f t="shared" si="27"/>
        <v>2.5000000000000001E-3</v>
      </c>
      <c r="S88" s="3">
        <f>(M88-MAX(M$2:M88))/MAX(M$2:M88)</f>
        <v>-0.28131864832541836</v>
      </c>
      <c r="V88" s="20" t="s">
        <v>77</v>
      </c>
      <c r="W88" s="21">
        <v>3367.7660000000001</v>
      </c>
      <c r="X88" s="81">
        <f t="shared" si="28"/>
        <v>0.14058340157837557</v>
      </c>
    </row>
    <row r="89" spans="1:25">
      <c r="A89" t="s">
        <v>140</v>
      </c>
      <c r="B89" s="1">
        <v>41425</v>
      </c>
      <c r="C89" s="51">
        <v>3151.99</v>
      </c>
      <c r="D89" s="81">
        <f t="shared" si="20"/>
        <v>-0.15348398947966202</v>
      </c>
      <c r="E89" s="82">
        <f t="shared" si="22"/>
        <v>2.8977953885191043</v>
      </c>
      <c r="I89" s="3">
        <f t="shared" si="21"/>
        <v>0</v>
      </c>
      <c r="J89" s="1">
        <v>41425</v>
      </c>
      <c r="K89" s="9">
        <f>E89/MIN(E$2:E89)-1</f>
        <v>1.8977953885191043</v>
      </c>
      <c r="L89" s="3">
        <f t="shared" si="17"/>
        <v>-0.15348398947966202</v>
      </c>
      <c r="M89" s="57">
        <f t="shared" si="23"/>
        <v>3.4067053203893969</v>
      </c>
      <c r="N89" s="7">
        <f t="shared" si="29"/>
        <v>3.4067053203893969</v>
      </c>
      <c r="O89" s="2">
        <f t="shared" si="31"/>
        <v>0</v>
      </c>
      <c r="P89" s="7">
        <f t="shared" si="25"/>
        <v>1</v>
      </c>
      <c r="Q89" s="3">
        <f t="shared" si="27"/>
        <v>2.5000000000000001E-3</v>
      </c>
      <c r="S89" s="3">
        <f>(M89-MAX(M$2:M89))/MAX(M$2:M89)</f>
        <v>-0.21137554355712757</v>
      </c>
      <c r="V89" s="20" t="s">
        <v>78</v>
      </c>
      <c r="W89" s="21">
        <v>3841.2179999999998</v>
      </c>
      <c r="X89" s="81">
        <f t="shared" si="28"/>
        <v>-0.15756460580992793</v>
      </c>
    </row>
    <row r="90" spans="1:25">
      <c r="A90" t="s">
        <v>140</v>
      </c>
      <c r="B90" s="1">
        <v>41453</v>
      </c>
      <c r="C90" s="51">
        <v>2668.21</v>
      </c>
      <c r="D90" s="81">
        <f t="shared" si="20"/>
        <v>3.0316204496647625E-2</v>
      </c>
      <c r="E90" s="82">
        <f t="shared" si="22"/>
        <v>2.4530301915934252</v>
      </c>
      <c r="I90" s="3">
        <f t="shared" si="21"/>
        <v>0</v>
      </c>
      <c r="J90" s="1">
        <v>41453</v>
      </c>
      <c r="K90" s="9">
        <f>E90/MIN(E$2:E90)-1</f>
        <v>1.4530301915934252</v>
      </c>
      <c r="L90" s="3">
        <f t="shared" si="17"/>
        <v>3.0316204496647625E-2</v>
      </c>
      <c r="M90" s="57">
        <f t="shared" si="23"/>
        <v>2.883830596834442</v>
      </c>
      <c r="N90" s="7">
        <f t="shared" si="29"/>
        <v>2.883830596834442</v>
      </c>
      <c r="O90" s="2">
        <f t="shared" si="31"/>
        <v>0</v>
      </c>
      <c r="P90" s="7">
        <f t="shared" si="25"/>
        <v>1</v>
      </c>
      <c r="Q90" s="3">
        <f t="shared" si="27"/>
        <v>2.5000000000000001E-3</v>
      </c>
      <c r="S90" s="3">
        <f>(M90-MAX(M$2:M90))/MAX(M$2:M90)</f>
        <v>-0.33241677133320963</v>
      </c>
      <c r="V90" s="20" t="s">
        <v>79</v>
      </c>
      <c r="W90" s="21">
        <v>3235.9780000000001</v>
      </c>
      <c r="X90" s="81">
        <f t="shared" si="28"/>
        <v>6.018736839372818E-2</v>
      </c>
    </row>
    <row r="91" spans="1:25">
      <c r="A91" t="s">
        <v>140</v>
      </c>
      <c r="B91" s="1">
        <v>41486</v>
      </c>
      <c r="C91" s="51">
        <v>2749.1</v>
      </c>
      <c r="D91" s="81">
        <f t="shared" si="20"/>
        <v>6.4381070168418875E-2</v>
      </c>
      <c r="E91" s="82">
        <f t="shared" si="22"/>
        <v>2.5273967565182223</v>
      </c>
      <c r="I91" s="3">
        <f t="shared" si="21"/>
        <v>0</v>
      </c>
      <c r="J91" s="1">
        <v>41486</v>
      </c>
      <c r="K91" s="9">
        <f>E91/MIN(E$2:E91)-1</f>
        <v>1.5273967565182223</v>
      </c>
      <c r="L91" s="3">
        <f t="shared" si="17"/>
        <v>6.4381070168418875E-2</v>
      </c>
      <c r="M91" s="57">
        <f t="shared" si="23"/>
        <v>2.9712573949417642</v>
      </c>
      <c r="N91" s="7">
        <f t="shared" si="29"/>
        <v>2.9712573949417642</v>
      </c>
      <c r="O91" s="2">
        <f t="shared" si="31"/>
        <v>0</v>
      </c>
      <c r="P91" s="7">
        <f t="shared" si="25"/>
        <v>1</v>
      </c>
      <c r="Q91" s="3">
        <f t="shared" si="27"/>
        <v>2.5000000000000001E-3</v>
      </c>
      <c r="S91" s="3">
        <f>(M91-MAX(M$2:M91))/MAX(M$2:M91)</f>
        <v>-0.31217818165441491</v>
      </c>
      <c r="V91" s="20" t="s">
        <v>80</v>
      </c>
      <c r="W91" s="21">
        <v>3430.7429999999999</v>
      </c>
      <c r="X91" s="81">
        <f t="shared" si="28"/>
        <v>6.8033367699066982E-2</v>
      </c>
    </row>
    <row r="92" spans="1:25">
      <c r="A92" t="s">
        <v>140</v>
      </c>
      <c r="B92" s="1">
        <v>41516</v>
      </c>
      <c r="C92" s="51">
        <v>2926.09</v>
      </c>
      <c r="D92" s="81">
        <f t="shared" si="20"/>
        <v>5.1071566493170018E-2</v>
      </c>
      <c r="E92" s="82">
        <f t="shared" si="22"/>
        <v>2.6901132644430561</v>
      </c>
      <c r="I92" s="3">
        <f t="shared" si="21"/>
        <v>0</v>
      </c>
      <c r="J92" s="1">
        <v>41516</v>
      </c>
      <c r="K92" s="9">
        <f>E92/MIN(E$2:E92)-1</f>
        <v>1.6901132644430561</v>
      </c>
      <c r="L92" s="3">
        <f t="shared" si="17"/>
        <v>5.1071566493170018E-2</v>
      </c>
      <c r="M92" s="57">
        <f t="shared" si="23"/>
        <v>3.1625501257739432</v>
      </c>
      <c r="N92" s="7">
        <f t="shared" si="29"/>
        <v>3.1625501257739432</v>
      </c>
      <c r="O92" s="2">
        <f t="shared" si="31"/>
        <v>0</v>
      </c>
      <c r="P92" s="7">
        <f t="shared" si="25"/>
        <v>1</v>
      </c>
      <c r="Q92" s="3">
        <f t="shared" si="27"/>
        <v>2.5000000000000001E-3</v>
      </c>
      <c r="S92" s="3">
        <f>(M92-MAX(M$2:M92))/MAX(M$2:M92)</f>
        <v>-0.2678954769041384</v>
      </c>
      <c r="V92" s="20" t="s">
        <v>81</v>
      </c>
      <c r="W92" s="21">
        <v>3664.1480000000001</v>
      </c>
      <c r="X92" s="81">
        <f t="shared" si="28"/>
        <v>5.6969587472994965E-2</v>
      </c>
    </row>
    <row r="93" spans="1:25">
      <c r="A93" t="s">
        <v>140</v>
      </c>
      <c r="B93" s="1">
        <v>41547</v>
      </c>
      <c r="C93" s="51">
        <v>3075.53</v>
      </c>
      <c r="D93" s="81">
        <f t="shared" si="20"/>
        <v>-2.6723849222735629E-2</v>
      </c>
      <c r="E93" s="82">
        <f t="shared" si="22"/>
        <v>2.8275015629022184</v>
      </c>
      <c r="I93" s="3">
        <f t="shared" si="21"/>
        <v>0</v>
      </c>
      <c r="J93" s="1">
        <v>41547</v>
      </c>
      <c r="K93" s="9">
        <f>E93/MIN(E$2:E93)-1</f>
        <v>1.8275015629022184</v>
      </c>
      <c r="L93" s="3">
        <f t="shared" si="17"/>
        <v>-2.6723849222735629E-2</v>
      </c>
      <c r="M93" s="57">
        <f t="shared" si="23"/>
        <v>3.3240665148103905</v>
      </c>
      <c r="N93" s="7">
        <f t="shared" si="29"/>
        <v>3.3240665148103905</v>
      </c>
      <c r="O93" s="2">
        <f t="shared" si="31"/>
        <v>0</v>
      </c>
      <c r="P93" s="7">
        <f t="shared" si="25"/>
        <v>1</v>
      </c>
      <c r="Q93" s="3">
        <f t="shared" si="27"/>
        <v>2.5000000000000001E-3</v>
      </c>
      <c r="S93" s="3">
        <f>(M93-MAX(M$2:M93))/MAX(M$2:M93)</f>
        <v>-0.23050575207289756</v>
      </c>
      <c r="V93" s="20" t="s">
        <v>82</v>
      </c>
      <c r="W93" s="21">
        <v>3872.893</v>
      </c>
      <c r="X93" s="81">
        <f t="shared" si="28"/>
        <v>-4.1071106276367564E-2</v>
      </c>
    </row>
    <row r="94" spans="1:25" s="12" customFormat="1">
      <c r="A94" t="s">
        <v>140</v>
      </c>
      <c r="B94" s="1">
        <v>41578</v>
      </c>
      <c r="C94" s="51">
        <v>2993.34</v>
      </c>
      <c r="D94" s="81">
        <f t="shared" si="20"/>
        <v>4.9810579486459838E-2</v>
      </c>
      <c r="E94" s="82">
        <f t="shared" si="22"/>
        <v>2.7519398374581701</v>
      </c>
      <c r="F94" s="81">
        <f t="shared" ref="F94" si="33">C94/C82-1</f>
        <v>0.1286635923849313</v>
      </c>
      <c r="G94" s="81"/>
      <c r="H94" s="3"/>
      <c r="I94" s="3">
        <f t="shared" si="21"/>
        <v>0</v>
      </c>
      <c r="J94" s="1">
        <v>41578</v>
      </c>
      <c r="K94" s="9">
        <f>E94/MIN(E$2:E94)-1</f>
        <v>1.7519398374581701</v>
      </c>
      <c r="L94" s="3">
        <f t="shared" si="17"/>
        <v>4.9810579486459838E-2</v>
      </c>
      <c r="M94" s="57">
        <f t="shared" si="23"/>
        <v>3.2352346624622532</v>
      </c>
      <c r="N94" s="7">
        <f t="shared" si="29"/>
        <v>3.2352346624622532</v>
      </c>
      <c r="O94" s="2">
        <f t="shared" si="31"/>
        <v>0</v>
      </c>
      <c r="P94" s="7">
        <f t="shared" si="25"/>
        <v>1</v>
      </c>
      <c r="Q94" s="3">
        <f t="shared" si="27"/>
        <v>2.5000000000000001E-3</v>
      </c>
      <c r="R94" s="3"/>
      <c r="S94" s="3">
        <f>(M94-MAX(M$2:M94))/MAX(M$2:M94)</f>
        <v>-0.25106960033226383</v>
      </c>
      <c r="T94" s="3"/>
      <c r="U94"/>
      <c r="V94" s="20" t="s">
        <v>83</v>
      </c>
      <c r="W94" s="21">
        <v>3713.8290000000002</v>
      </c>
      <c r="X94" s="81">
        <f t="shared" si="28"/>
        <v>6.2618391961503761E-2</v>
      </c>
      <c r="Y94"/>
    </row>
    <row r="95" spans="1:25">
      <c r="A95" t="s">
        <v>140</v>
      </c>
      <c r="B95" s="1">
        <v>41607</v>
      </c>
      <c r="C95" s="51">
        <v>3142.44</v>
      </c>
      <c r="D95" s="81">
        <f t="shared" si="20"/>
        <v>-3.8645129262611211E-2</v>
      </c>
      <c r="E95" s="82">
        <f t="shared" si="22"/>
        <v>2.8890155554738355</v>
      </c>
      <c r="I95" s="3">
        <f t="shared" si="21"/>
        <v>0</v>
      </c>
      <c r="J95" s="1">
        <v>41607</v>
      </c>
      <c r="K95" s="9">
        <f>E95/MIN(E$2:E95)-1</f>
        <v>1.8890155554738355</v>
      </c>
      <c r="L95" s="3">
        <f t="shared" si="17"/>
        <v>-3.8645129262611211E-2</v>
      </c>
      <c r="M95" s="57">
        <f t="shared" si="23"/>
        <v>3.3963835757741792</v>
      </c>
      <c r="N95" s="7">
        <f t="shared" si="29"/>
        <v>3.3963835757741792</v>
      </c>
      <c r="O95" s="2">
        <f t="shared" si="31"/>
        <v>0</v>
      </c>
      <c r="P95" s="7">
        <f t="shared" si="25"/>
        <v>1</v>
      </c>
      <c r="Q95" s="3">
        <f t="shared" si="27"/>
        <v>2.5000000000000001E-3</v>
      </c>
      <c r="S95" s="3">
        <f>(M95-MAX(M$2:M95))/MAX(M$2:M95)</f>
        <v>-0.21376494312978794</v>
      </c>
      <c r="V95" s="20" t="s">
        <v>84</v>
      </c>
      <c r="W95" s="21">
        <v>3946.3829999999998</v>
      </c>
      <c r="X95" s="81">
        <f t="shared" si="28"/>
        <v>-2.9720125998921043E-2</v>
      </c>
    </row>
    <row r="96" spans="1:25">
      <c r="A96" t="s">
        <v>140</v>
      </c>
      <c r="B96" s="1">
        <v>41639</v>
      </c>
      <c r="C96" s="51">
        <v>3021</v>
      </c>
      <c r="D96" s="81">
        <f t="shared" si="20"/>
        <v>-1.2598477325388879E-2</v>
      </c>
      <c r="E96" s="82">
        <f t="shared" si="22"/>
        <v>2.7773691758908545</v>
      </c>
      <c r="H96" s="32"/>
      <c r="I96" s="3">
        <f t="shared" si="21"/>
        <v>0</v>
      </c>
      <c r="J96" s="13">
        <v>41639</v>
      </c>
      <c r="K96" s="9">
        <f>E96/MIN(E$2:E96)-1</f>
        <v>1.7773691758908545</v>
      </c>
      <c r="L96" s="32">
        <f t="shared" si="17"/>
        <v>-1.2598477325388879E-2</v>
      </c>
      <c r="M96" s="57">
        <f t="shared" si="23"/>
        <v>3.2651298934629764</v>
      </c>
      <c r="N96" s="7">
        <f t="shared" si="29"/>
        <v>3.2651298934629764</v>
      </c>
      <c r="O96" s="14">
        <f t="shared" si="31"/>
        <v>0</v>
      </c>
      <c r="P96" s="7">
        <f t="shared" si="25"/>
        <v>1</v>
      </c>
      <c r="Q96" s="3">
        <f t="shared" si="27"/>
        <v>2.5000000000000001E-3</v>
      </c>
      <c r="R96" s="32">
        <f t="shared" ref="R96" si="34">M96/M84-1</f>
        <v>5.3608110794513442E-2</v>
      </c>
      <c r="S96" s="3">
        <f>(M96-MAX(M$2:M96))/MAX(M$2:M96)</f>
        <v>-0.24414909853333375</v>
      </c>
      <c r="T96" s="32"/>
      <c r="U96" s="12"/>
      <c r="V96" s="20" t="s">
        <v>85</v>
      </c>
      <c r="W96" s="21">
        <v>3829.096</v>
      </c>
      <c r="X96" s="81">
        <f t="shared" si="28"/>
        <v>1.4708432486414624E-2</v>
      </c>
      <c r="Y96" s="12"/>
    </row>
    <row r="97" spans="1:25">
      <c r="A97" t="s">
        <v>140</v>
      </c>
      <c r="B97" s="1">
        <v>41669</v>
      </c>
      <c r="C97" s="51">
        <v>2982.94</v>
      </c>
      <c r="D97" s="81">
        <f t="shared" si="20"/>
        <v>7.7239233776074112E-3</v>
      </c>
      <c r="E97" s="82">
        <f t="shared" si="22"/>
        <v>2.7423785533041598</v>
      </c>
      <c r="I97" s="3">
        <f t="shared" si="21"/>
        <v>0</v>
      </c>
      <c r="J97" s="1">
        <v>41669</v>
      </c>
      <c r="K97" s="9">
        <f>E97/MIN(E$2:E97)-1</f>
        <v>1.7423785533041598</v>
      </c>
      <c r="L97" s="3">
        <f t="shared" si="17"/>
        <v>7.7239233776074112E-3</v>
      </c>
      <c r="M97" s="57">
        <f t="shared" si="23"/>
        <v>3.2239942285357337</v>
      </c>
      <c r="N97" s="7">
        <f t="shared" si="29"/>
        <v>3.2239942285357337</v>
      </c>
      <c r="O97" s="2">
        <f t="shared" si="31"/>
        <v>0</v>
      </c>
      <c r="P97" s="7">
        <f t="shared" si="25"/>
        <v>1</v>
      </c>
      <c r="Q97" s="3">
        <f t="shared" si="27"/>
        <v>2.5000000000000001E-3</v>
      </c>
      <c r="S97" s="3">
        <f>(M97-MAX(M$2:M97))/MAX(M$2:M97)</f>
        <v>-0.2536716689768363</v>
      </c>
      <c r="V97" s="20" t="s">
        <v>86</v>
      </c>
      <c r="W97" s="21">
        <v>3885.4160000000002</v>
      </c>
      <c r="X97" s="81">
        <f t="shared" si="28"/>
        <v>2.3295575042672434E-2</v>
      </c>
    </row>
    <row r="98" spans="1:25">
      <c r="A98" t="s">
        <v>140</v>
      </c>
      <c r="B98" s="1">
        <v>41698</v>
      </c>
      <c r="C98" s="51">
        <v>3005.98</v>
      </c>
      <c r="D98" s="81">
        <f t="shared" si="20"/>
        <v>-2.6490528879101083E-2</v>
      </c>
      <c r="E98" s="82">
        <f t="shared" si="22"/>
        <v>2.7635604751222749</v>
      </c>
      <c r="I98" s="3">
        <f t="shared" si="21"/>
        <v>0</v>
      </c>
      <c r="J98" s="1">
        <v>41698</v>
      </c>
      <c r="K98" s="9">
        <f>E98/MIN(E$2:E98)-1</f>
        <v>1.7635604751222749</v>
      </c>
      <c r="L98" s="3">
        <f t="shared" si="17"/>
        <v>-2.6490528879101083E-2</v>
      </c>
      <c r="M98" s="57">
        <f t="shared" si="23"/>
        <v>3.2488961129267921</v>
      </c>
      <c r="N98" s="7">
        <f t="shared" si="29"/>
        <v>3.2488961129267921</v>
      </c>
      <c r="O98" s="2">
        <f t="shared" si="31"/>
        <v>0</v>
      </c>
      <c r="P98" s="7">
        <f t="shared" si="25"/>
        <v>1</v>
      </c>
      <c r="Q98" s="3">
        <f t="shared" si="27"/>
        <v>2.5000000000000001E-3</v>
      </c>
      <c r="S98" s="3">
        <f>(M98-MAX(M$2:M98))/MAX(M$2:M98)</f>
        <v>-0.24790708613347576</v>
      </c>
      <c r="V98" s="20" t="s">
        <v>87</v>
      </c>
      <c r="W98" s="21">
        <v>3975.9290000000001</v>
      </c>
      <c r="X98" s="81">
        <f t="shared" si="28"/>
        <v>-3.4053173484737798E-2</v>
      </c>
    </row>
    <row r="99" spans="1:25">
      <c r="A99" t="s">
        <v>140</v>
      </c>
      <c r="B99" s="1">
        <v>41729</v>
      </c>
      <c r="C99" s="51">
        <v>2926.35</v>
      </c>
      <c r="D99" s="81">
        <f t="shared" si="20"/>
        <v>-7.1044133476856342E-3</v>
      </c>
      <c r="E99" s="82">
        <f t="shared" si="22"/>
        <v>2.690352296546906</v>
      </c>
      <c r="I99" s="3">
        <f t="shared" si="21"/>
        <v>0</v>
      </c>
      <c r="J99" s="1">
        <v>41729</v>
      </c>
      <c r="K99" s="9">
        <f>E99/MIN(E$2:E99)-1</f>
        <v>1.690352296546906</v>
      </c>
      <c r="L99" s="3">
        <f t="shared" si="17"/>
        <v>-7.1044133476856342E-3</v>
      </c>
      <c r="M99" s="57">
        <f t="shared" si="23"/>
        <v>3.1628311366221058</v>
      </c>
      <c r="N99" s="7">
        <f t="shared" si="29"/>
        <v>3.1628311366221058</v>
      </c>
      <c r="O99" s="2">
        <f t="shared" si="31"/>
        <v>0</v>
      </c>
      <c r="P99" s="7">
        <f t="shared" si="25"/>
        <v>1</v>
      </c>
      <c r="Q99" s="3">
        <f t="shared" si="27"/>
        <v>2.5000000000000001E-3</v>
      </c>
      <c r="S99" s="3">
        <f>(M99-MAX(M$2:M99))/MAX(M$2:M99)</f>
        <v>-0.26783042518802419</v>
      </c>
      <c r="V99" s="20" t="s">
        <v>88</v>
      </c>
      <c r="W99" s="21">
        <v>3840.5360000000001</v>
      </c>
      <c r="X99" s="81">
        <f t="shared" si="28"/>
        <v>-1.9363443019411841E-2</v>
      </c>
    </row>
    <row r="100" spans="1:25">
      <c r="A100" t="s">
        <v>140</v>
      </c>
      <c r="B100" s="1">
        <v>41759</v>
      </c>
      <c r="C100" s="51">
        <v>2905.56</v>
      </c>
      <c r="D100" s="81">
        <f t="shared" si="20"/>
        <v>1.1137267858863709E-2</v>
      </c>
      <c r="E100" s="82">
        <f t="shared" si="22"/>
        <v>2.6712389217813413</v>
      </c>
      <c r="I100" s="3">
        <f t="shared" si="21"/>
        <v>0</v>
      </c>
      <c r="J100" s="1">
        <v>41759</v>
      </c>
      <c r="K100" s="9">
        <f>E100/MIN(E$2:E100)-1</f>
        <v>1.6712389217813413</v>
      </c>
      <c r="L100" s="3">
        <f t="shared" si="17"/>
        <v>1.1137267858863709E-2</v>
      </c>
      <c r="M100" s="57">
        <f t="shared" si="23"/>
        <v>3.1403610768786119</v>
      </c>
      <c r="N100" s="7">
        <f t="shared" si="29"/>
        <v>3.1403610768786119</v>
      </c>
      <c r="O100" s="2">
        <f t="shared" si="31"/>
        <v>0</v>
      </c>
      <c r="P100" s="7">
        <f t="shared" si="25"/>
        <v>1</v>
      </c>
      <c r="Q100" s="3">
        <f t="shared" si="27"/>
        <v>2.5000000000000001E-3</v>
      </c>
      <c r="S100" s="3">
        <f>(M100-MAX(M$2:M100))/MAX(M$2:M100)</f>
        <v>-0.2730320604880877</v>
      </c>
      <c r="V100" s="20" t="s">
        <v>89</v>
      </c>
      <c r="W100" s="21">
        <v>3766.17</v>
      </c>
      <c r="X100" s="81">
        <f t="shared" si="28"/>
        <v>1.6745924905142262E-2</v>
      </c>
    </row>
    <row r="101" spans="1:25">
      <c r="A101" t="s">
        <v>140</v>
      </c>
      <c r="B101" s="1">
        <v>41789</v>
      </c>
      <c r="C101" s="51">
        <v>2937.92</v>
      </c>
      <c r="D101" s="81">
        <f t="shared" si="20"/>
        <v>2.3067340159024008E-2</v>
      </c>
      <c r="E101" s="82">
        <f t="shared" si="22"/>
        <v>2.7009892251682421</v>
      </c>
      <c r="I101" s="3">
        <f t="shared" si="21"/>
        <v>0</v>
      </c>
      <c r="J101" s="1">
        <v>41789</v>
      </c>
      <c r="K101" s="9">
        <f>E101/MIN(E$2:E101)-1</f>
        <v>1.7009892251682421</v>
      </c>
      <c r="L101" s="3">
        <f t="shared" si="17"/>
        <v>2.3067340159024008E-2</v>
      </c>
      <c r="M101" s="57">
        <f t="shared" si="23"/>
        <v>3.1753361193653586</v>
      </c>
      <c r="N101" s="7">
        <f t="shared" si="29"/>
        <v>3.1753361193653586</v>
      </c>
      <c r="O101" s="2">
        <f t="shared" si="31"/>
        <v>0</v>
      </c>
      <c r="P101" s="7">
        <f t="shared" si="25"/>
        <v>1</v>
      </c>
      <c r="Q101" s="3">
        <f t="shared" si="27"/>
        <v>2.5000000000000001E-3</v>
      </c>
      <c r="S101" s="3">
        <f>(M101-MAX(M$2:M101))/MAX(M$2:M101)</f>
        <v>-0.26493562382093733</v>
      </c>
      <c r="V101" s="20" t="s">
        <v>90</v>
      </c>
      <c r="W101" s="21">
        <v>3829.2379999999998</v>
      </c>
      <c r="X101" s="81">
        <f t="shared" si="28"/>
        <v>2.4982777252288813E-2</v>
      </c>
    </row>
    <row r="102" spans="1:25">
      <c r="A102" t="s">
        <v>140</v>
      </c>
      <c r="B102" s="1">
        <v>41820</v>
      </c>
      <c r="C102" s="51">
        <v>3005.69</v>
      </c>
      <c r="D102" s="81">
        <f t="shared" si="20"/>
        <v>7.3866566412371215E-2</v>
      </c>
      <c r="E102" s="82">
        <f t="shared" si="22"/>
        <v>2.7632938623910568</v>
      </c>
      <c r="I102" s="3">
        <f t="shared" si="21"/>
        <v>0</v>
      </c>
      <c r="J102" s="1">
        <v>41820</v>
      </c>
      <c r="K102" s="9">
        <f>E102/MIN(E$2:E102)-1</f>
        <v>1.7632938623910568</v>
      </c>
      <c r="L102" s="3">
        <f t="shared" si="17"/>
        <v>7.3866566412371215E-2</v>
      </c>
      <c r="M102" s="57">
        <f t="shared" si="23"/>
        <v>3.2485826777499947</v>
      </c>
      <c r="N102" s="7">
        <f t="shared" si="29"/>
        <v>3.2485826777499947</v>
      </c>
      <c r="O102" s="2">
        <f t="shared" si="31"/>
        <v>0</v>
      </c>
      <c r="P102" s="7">
        <f t="shared" si="25"/>
        <v>1</v>
      </c>
      <c r="Q102" s="3">
        <f t="shared" si="27"/>
        <v>2.5000000000000001E-3</v>
      </c>
      <c r="S102" s="3">
        <f>(M102-MAX(M$2:M102))/MAX(M$2:M102)</f>
        <v>-0.2479796438168341</v>
      </c>
      <c r="V102" s="20" t="s">
        <v>91</v>
      </c>
      <c r="W102" s="21">
        <v>3924.9029999999998</v>
      </c>
      <c r="X102" s="81">
        <f t="shared" si="28"/>
        <v>8.4624256956159272E-2</v>
      </c>
    </row>
    <row r="103" spans="1:25">
      <c r="A103" t="s">
        <v>140</v>
      </c>
      <c r="B103" s="1">
        <v>41851</v>
      </c>
      <c r="C103" s="51">
        <v>3227.71</v>
      </c>
      <c r="D103" s="81">
        <f t="shared" si="20"/>
        <v>2.4898457420276188E-2</v>
      </c>
      <c r="E103" s="82">
        <f t="shared" si="22"/>
        <v>2.9674088919942636</v>
      </c>
      <c r="I103" s="3">
        <f t="shared" si="21"/>
        <v>0</v>
      </c>
      <c r="J103" s="1">
        <v>41851</v>
      </c>
      <c r="K103" s="9">
        <f>E103/MIN(E$2:E103)-1</f>
        <v>1.9674088919942636</v>
      </c>
      <c r="L103" s="3">
        <f t="shared" si="17"/>
        <v>2.4898457420276188E-2</v>
      </c>
      <c r="M103" s="57">
        <f t="shared" si="23"/>
        <v>3.4885443258620934</v>
      </c>
      <c r="N103" s="7">
        <f t="shared" si="29"/>
        <v>3.4885443258620934</v>
      </c>
      <c r="O103" s="2">
        <f t="shared" si="31"/>
        <v>0</v>
      </c>
      <c r="P103" s="7">
        <f t="shared" si="25"/>
        <v>1</v>
      </c>
      <c r="Q103" s="3">
        <f t="shared" si="27"/>
        <v>2.5000000000000001E-3</v>
      </c>
      <c r="S103" s="3">
        <f>(M103-MAX(M$2:M103))/MAX(M$2:M103)</f>
        <v>-0.19243048223337522</v>
      </c>
      <c r="V103" s="20" t="s">
        <v>92</v>
      </c>
      <c r="W103" s="21">
        <v>4257.0450000000001</v>
      </c>
      <c r="X103" s="81">
        <f t="shared" si="28"/>
        <v>4.0129714391085702E-2</v>
      </c>
    </row>
    <row r="104" spans="1:25">
      <c r="A104" t="s">
        <v>140</v>
      </c>
      <c r="B104" s="1">
        <v>41880</v>
      </c>
      <c r="C104" s="51">
        <v>3308.0749999999998</v>
      </c>
      <c r="D104" s="81">
        <f t="shared" si="20"/>
        <v>9.0542384921744601E-2</v>
      </c>
      <c r="E104" s="82">
        <f t="shared" si="22"/>
        <v>3.0412927959401319</v>
      </c>
      <c r="I104" s="3">
        <f t="shared" si="21"/>
        <v>0</v>
      </c>
      <c r="J104" s="1">
        <v>41880</v>
      </c>
      <c r="K104" s="9">
        <f>E104/MIN(E$2:E104)-1</f>
        <v>2.0412927959401319</v>
      </c>
      <c r="L104" s="3">
        <f t="shared" si="17"/>
        <v>9.0542384921744601E-2</v>
      </c>
      <c r="M104" s="57">
        <f t="shared" si="23"/>
        <v>3.5754036982183171</v>
      </c>
      <c r="N104" s="7">
        <f t="shared" si="29"/>
        <v>3.5754036982183171</v>
      </c>
      <c r="O104" s="2">
        <f t="shared" si="31"/>
        <v>0</v>
      </c>
      <c r="P104" s="7">
        <f t="shared" si="25"/>
        <v>1</v>
      </c>
      <c r="Q104" s="3">
        <f t="shared" si="27"/>
        <v>2.5000000000000001E-3</v>
      </c>
      <c r="S104" s="3">
        <f>(M104-MAX(M$2:M104))/MAX(M$2:M104)</f>
        <v>-0.17232324698134988</v>
      </c>
      <c r="V104" s="20" t="s">
        <v>93</v>
      </c>
      <c r="W104" s="21">
        <v>4427.8789999999999</v>
      </c>
      <c r="X104" s="81">
        <f t="shared" si="28"/>
        <v>0.11026498239902205</v>
      </c>
    </row>
    <row r="105" spans="1:25">
      <c r="A105" t="s">
        <v>140</v>
      </c>
      <c r="B105" s="1">
        <v>41912</v>
      </c>
      <c r="C105" s="51">
        <v>3607.596</v>
      </c>
      <c r="D105" s="81">
        <f t="shared" si="20"/>
        <v>1.9421797784452632E-2</v>
      </c>
      <c r="E105" s="82">
        <f t="shared" si="22"/>
        <v>3.3166586989298721</v>
      </c>
      <c r="I105" s="3">
        <f t="shared" si="21"/>
        <v>0</v>
      </c>
      <c r="J105" s="1">
        <v>41912</v>
      </c>
      <c r="K105" s="9">
        <f>E105/MIN(E$2:E105)-1</f>
        <v>2.3166586989298721</v>
      </c>
      <c r="L105" s="3">
        <f t="shared" si="17"/>
        <v>1.9421797784452632E-2</v>
      </c>
      <c r="M105" s="57">
        <f t="shared" si="23"/>
        <v>3.8991292761130292</v>
      </c>
      <c r="N105" s="7">
        <f t="shared" si="29"/>
        <v>3.8991292761130292</v>
      </c>
      <c r="O105" s="2">
        <f t="shared" si="31"/>
        <v>0</v>
      </c>
      <c r="P105" s="7">
        <f t="shared" si="25"/>
        <v>1</v>
      </c>
      <c r="Q105" s="3">
        <f t="shared" si="27"/>
        <v>2.5000000000000001E-3</v>
      </c>
      <c r="S105" s="3">
        <f>(M105-MAX(M$2:M105))/MAX(M$2:M105)</f>
        <v>-9.7383419818755507E-2</v>
      </c>
      <c r="V105" s="20" t="s">
        <v>94</v>
      </c>
      <c r="W105" s="21">
        <v>4916.1189999999997</v>
      </c>
      <c r="X105" s="81">
        <f t="shared" si="28"/>
        <v>1.4299287710488828E-2</v>
      </c>
    </row>
    <row r="106" spans="1:25" s="12" customFormat="1">
      <c r="A106" t="s">
        <v>140</v>
      </c>
      <c r="B106" s="1">
        <v>41943</v>
      </c>
      <c r="C106" s="51">
        <v>3677.6619999999998</v>
      </c>
      <c r="D106" s="81">
        <f t="shared" si="20"/>
        <v>8.2755293988408862E-2</v>
      </c>
      <c r="E106" s="82">
        <f t="shared" si="22"/>
        <v>3.3810741735005339</v>
      </c>
      <c r="F106" s="81">
        <f t="shared" ref="F106" si="35">C106/C94-1</f>
        <v>0.22861485831880102</v>
      </c>
      <c r="G106" s="81"/>
      <c r="H106" s="3"/>
      <c r="I106" s="3">
        <f t="shared" si="21"/>
        <v>0</v>
      </c>
      <c r="J106" s="1">
        <v>41943</v>
      </c>
      <c r="K106" s="9">
        <f>E106/MIN(E$2:E106)-1</f>
        <v>2.3810741735005339</v>
      </c>
      <c r="L106" s="3">
        <f t="shared" si="17"/>
        <v>8.2755293988408862E-2</v>
      </c>
      <c r="M106" s="57">
        <f t="shared" si="23"/>
        <v>3.9748573764491355</v>
      </c>
      <c r="N106" s="7">
        <f t="shared" si="29"/>
        <v>3.9748573764491355</v>
      </c>
      <c r="O106" s="2">
        <f t="shared" si="31"/>
        <v>0</v>
      </c>
      <c r="P106" s="7">
        <f t="shared" si="25"/>
        <v>1</v>
      </c>
      <c r="Q106" s="3">
        <f t="shared" si="27"/>
        <v>2.5000000000000001E-3</v>
      </c>
      <c r="R106" s="3"/>
      <c r="S106" s="3">
        <f>(M106-MAX(M$2:M106))/MAX(M$2:M106)</f>
        <v>-7.985298312158122E-2</v>
      </c>
      <c r="T106" s="3"/>
      <c r="U106"/>
      <c r="V106" s="20" t="s">
        <v>95</v>
      </c>
      <c r="W106" s="21">
        <v>4986.4160000000002</v>
      </c>
      <c r="X106" s="81">
        <f t="shared" si="28"/>
        <v>5.1911232436282928E-2</v>
      </c>
      <c r="Y106"/>
    </row>
    <row r="107" spans="1:25">
      <c r="A107" t="s">
        <v>140</v>
      </c>
      <c r="B107" s="1">
        <v>41971</v>
      </c>
      <c r="C107" s="51">
        <v>3982.0079999999998</v>
      </c>
      <c r="D107" s="81">
        <f t="shared" si="20"/>
        <v>0.10587874258414365</v>
      </c>
      <c r="E107" s="82">
        <f t="shared" si="22"/>
        <v>3.6608759607251868</v>
      </c>
      <c r="I107" s="3">
        <f t="shared" si="21"/>
        <v>0</v>
      </c>
      <c r="J107" s="1">
        <v>41971</v>
      </c>
      <c r="K107" s="9">
        <f>E107/MIN(E$2:E107)-1</f>
        <v>2.6608759607251868</v>
      </c>
      <c r="L107" s="3">
        <f t="shared" si="17"/>
        <v>0.10587874258414365</v>
      </c>
      <c r="M107" s="57">
        <f t="shared" si="23"/>
        <v>4.3037978671991794</v>
      </c>
      <c r="N107" s="7">
        <f t="shared" si="29"/>
        <v>4.3037978671991794</v>
      </c>
      <c r="O107" s="2">
        <f t="shared" si="31"/>
        <v>0</v>
      </c>
      <c r="P107" s="7">
        <f t="shared" si="25"/>
        <v>1</v>
      </c>
      <c r="Q107" s="3">
        <f t="shared" si="27"/>
        <v>2.5000000000000001E-3</v>
      </c>
      <c r="S107" s="3">
        <f>(M107-MAX(M$2:M107))/MAX(M$2:M107)</f>
        <v>-3.7059462272502229E-3</v>
      </c>
      <c r="V107" s="20" t="s">
        <v>96</v>
      </c>
      <c r="W107" s="21">
        <v>5245.2669999999998</v>
      </c>
      <c r="X107" s="81">
        <f t="shared" si="28"/>
        <v>1.4765120631609507E-2</v>
      </c>
    </row>
    <row r="108" spans="1:25">
      <c r="A108" t="s">
        <v>140</v>
      </c>
      <c r="B108" s="1">
        <v>42004</v>
      </c>
      <c r="C108" s="51">
        <v>4403.6180000000004</v>
      </c>
      <c r="D108" s="81">
        <f t="shared" si="20"/>
        <v>1.6606345055361293E-2</v>
      </c>
      <c r="E108" s="82">
        <f t="shared" si="22"/>
        <v>4.0484849042032884</v>
      </c>
      <c r="H108" s="32"/>
      <c r="I108" s="3">
        <f t="shared" si="21"/>
        <v>1.6606345055361293E-2</v>
      </c>
      <c r="J108" s="13">
        <v>42004</v>
      </c>
      <c r="K108" s="9">
        <f>E108/MIN(E$2:E108)-1</f>
        <v>3.0484849042032884</v>
      </c>
      <c r="L108" s="32">
        <f t="shared" si="17"/>
        <v>2.4999999999999467E-3</v>
      </c>
      <c r="M108" s="57">
        <f t="shared" si="23"/>
        <v>4.7594785737145475</v>
      </c>
      <c r="N108" s="66">
        <f t="shared" si="29"/>
        <v>0</v>
      </c>
      <c r="O108" s="14">
        <f t="shared" si="31"/>
        <v>4.7594785737145475</v>
      </c>
      <c r="P108" s="7">
        <f t="shared" si="25"/>
        <v>0</v>
      </c>
      <c r="Q108" s="3">
        <f t="shared" si="27"/>
        <v>2.5000000000000001E-3</v>
      </c>
      <c r="R108" s="32">
        <f t="shared" ref="R108" si="36">M108/M96-1</f>
        <v>0.45766898378020548</v>
      </c>
      <c r="S108" s="32">
        <f>(M108-MAX(M$2:M108))/MAX(M$2:M108)</f>
        <v>0</v>
      </c>
      <c r="T108" s="32"/>
      <c r="U108" s="12"/>
      <c r="V108" s="89" t="s">
        <v>97</v>
      </c>
      <c r="W108" s="90">
        <v>5322.7139999999999</v>
      </c>
      <c r="X108" s="91">
        <f t="shared" si="28"/>
        <v>5.8243595278649307E-2</v>
      </c>
      <c r="Y108" s="12"/>
    </row>
    <row r="109" spans="1:25">
      <c r="A109" t="s">
        <v>140</v>
      </c>
      <c r="B109" s="1">
        <v>42034</v>
      </c>
      <c r="C109" s="51">
        <v>4476.7460000000001</v>
      </c>
      <c r="D109" s="81">
        <f t="shared" si="20"/>
        <v>5.9145638372156917E-2</v>
      </c>
      <c r="E109" s="82">
        <f t="shared" si="22"/>
        <v>4.1157154414739097</v>
      </c>
      <c r="I109" s="3">
        <f t="shared" si="21"/>
        <v>5.9145638372156917E-2</v>
      </c>
      <c r="J109" s="1">
        <v>42034</v>
      </c>
      <c r="K109" s="9">
        <f>E109/MIN(E$2:E109)-1</f>
        <v>3.1157154414739097</v>
      </c>
      <c r="L109" s="3">
        <f t="shared" si="17"/>
        <v>2.4999999999999467E-3</v>
      </c>
      <c r="M109" s="57">
        <f t="shared" si="23"/>
        <v>4.7713772701488333</v>
      </c>
      <c r="N109" s="7">
        <f t="shared" si="29"/>
        <v>0</v>
      </c>
      <c r="O109" s="2">
        <f t="shared" si="31"/>
        <v>4.7713772701488333</v>
      </c>
      <c r="P109" s="7">
        <f t="shared" si="25"/>
        <v>0</v>
      </c>
      <c r="Q109" s="3">
        <f t="shared" si="27"/>
        <v>2.5000000000000001E-3</v>
      </c>
      <c r="S109" s="3">
        <f>(M109-MAX(M$2:M109))/MAX(M$2:M109)</f>
        <v>0</v>
      </c>
      <c r="V109" s="20" t="s">
        <v>98</v>
      </c>
      <c r="W109" s="21">
        <v>5632.7280000000001</v>
      </c>
      <c r="X109" s="81">
        <f t="shared" si="28"/>
        <v>6.8481027310390186E-2</v>
      </c>
    </row>
    <row r="110" spans="1:25">
      <c r="A110" t="s">
        <v>140</v>
      </c>
      <c r="B110" s="1">
        <v>42062</v>
      </c>
      <c r="C110" s="51">
        <v>4741.5259999999998</v>
      </c>
      <c r="D110" s="81">
        <f t="shared" si="20"/>
        <v>0.17558650949082644</v>
      </c>
      <c r="E110" s="82">
        <f t="shared" si="22"/>
        <v>4.3591420586180281</v>
      </c>
      <c r="I110" s="3">
        <f t="shared" si="21"/>
        <v>0.17558650949082644</v>
      </c>
      <c r="J110" s="1">
        <v>42062</v>
      </c>
      <c r="K110" s="9">
        <f>E110/MIN(E$2:E110)-1</f>
        <v>3.3591420586180281</v>
      </c>
      <c r="L110" s="3">
        <f t="shared" si="17"/>
        <v>2.4999999999999467E-3</v>
      </c>
      <c r="M110" s="57">
        <f t="shared" si="23"/>
        <v>4.7833057133242054</v>
      </c>
      <c r="N110" s="7">
        <f t="shared" si="29"/>
        <v>0</v>
      </c>
      <c r="O110" s="2">
        <f t="shared" si="31"/>
        <v>4.7833057133242054</v>
      </c>
      <c r="P110" s="7">
        <f t="shared" si="25"/>
        <v>0</v>
      </c>
      <c r="Q110" s="3">
        <f t="shared" si="27"/>
        <v>2.5000000000000001E-3</v>
      </c>
      <c r="S110" s="3">
        <f>(M110-MAX(M$2:M110))/MAX(M$2:M110)</f>
        <v>0</v>
      </c>
      <c r="V110" s="20" t="s">
        <v>99</v>
      </c>
      <c r="W110" s="21">
        <v>6018.4629999999997</v>
      </c>
      <c r="X110" s="81">
        <f t="shared" si="28"/>
        <v>0.20514224312752294</v>
      </c>
    </row>
    <row r="111" spans="1:25">
      <c r="A111" t="s">
        <v>140</v>
      </c>
      <c r="B111" s="1">
        <v>42094</v>
      </c>
      <c r="C111" s="51">
        <v>5574.0739999999996</v>
      </c>
      <c r="D111" s="81">
        <f t="shared" si="20"/>
        <v>0.1747881352131313</v>
      </c>
      <c r="E111" s="82">
        <f t="shared" si="22"/>
        <v>5.1245485970654228</v>
      </c>
      <c r="I111" s="3">
        <f t="shared" si="21"/>
        <v>0.1747881352131313</v>
      </c>
      <c r="J111" s="1">
        <v>42094</v>
      </c>
      <c r="K111" s="9">
        <f>E111/MIN(E$2:E111)-1</f>
        <v>4.1245485970654228</v>
      </c>
      <c r="L111" s="3">
        <f t="shared" si="17"/>
        <v>2.4999999999999467E-3</v>
      </c>
      <c r="M111" s="57">
        <f t="shared" si="23"/>
        <v>4.7952639776075152</v>
      </c>
      <c r="N111" s="7">
        <f t="shared" si="29"/>
        <v>0</v>
      </c>
      <c r="O111" s="2">
        <f t="shared" si="31"/>
        <v>4.7952639776075152</v>
      </c>
      <c r="P111" s="7">
        <f t="shared" si="25"/>
        <v>0</v>
      </c>
      <c r="Q111" s="3">
        <f t="shared" si="27"/>
        <v>2.5000000000000001E-3</v>
      </c>
      <c r="S111" s="3">
        <f>(M111-MAX(M$2:M111))/MAX(M$2:M111)</f>
        <v>0</v>
      </c>
      <c r="V111" s="20" t="s">
        <v>100</v>
      </c>
      <c r="W111" s="21">
        <v>7253.1040000000003</v>
      </c>
      <c r="X111" s="81">
        <f t="shared" si="28"/>
        <v>0.16773080876821855</v>
      </c>
    </row>
    <row r="112" spans="1:25">
      <c r="A112" t="s">
        <v>140</v>
      </c>
      <c r="B112" s="1">
        <v>42124</v>
      </c>
      <c r="C112" s="51">
        <v>6548.3559999999998</v>
      </c>
      <c r="D112" s="81">
        <f t="shared" si="20"/>
        <v>0.13514674522887882</v>
      </c>
      <c r="E112" s="82">
        <f t="shared" si="22"/>
        <v>6.0202588901555565</v>
      </c>
      <c r="I112" s="3">
        <f t="shared" si="21"/>
        <v>0.13514674522887882</v>
      </c>
      <c r="J112" s="1">
        <v>42124</v>
      </c>
      <c r="K112" s="9">
        <f>E112/MIN(E$2:E112)-1</f>
        <v>5.0202588901555565</v>
      </c>
      <c r="L112" s="3">
        <f t="shared" si="17"/>
        <v>2.4999999999999467E-3</v>
      </c>
      <c r="M112" s="57">
        <f t="shared" si="23"/>
        <v>4.8072521375515338</v>
      </c>
      <c r="N112" s="7">
        <f t="shared" si="29"/>
        <v>0</v>
      </c>
      <c r="O112" s="2">
        <f t="shared" si="31"/>
        <v>4.8072521375515338</v>
      </c>
      <c r="P112" s="7">
        <f t="shared" si="25"/>
        <v>0</v>
      </c>
      <c r="Q112" s="3">
        <f t="shared" si="27"/>
        <v>2.5000000000000001E-3</v>
      </c>
      <c r="S112" s="3">
        <f>(M112-MAX(M$2:M112))/MAX(M$2:M112)</f>
        <v>0</v>
      </c>
      <c r="V112" s="20" t="s">
        <v>101</v>
      </c>
      <c r="W112" s="21">
        <v>8469.6730000000007</v>
      </c>
      <c r="X112" s="81">
        <f t="shared" si="28"/>
        <v>0.17676857182089534</v>
      </c>
    </row>
    <row r="113" spans="1:27">
      <c r="A113" t="s">
        <v>140</v>
      </c>
      <c r="B113" s="1">
        <v>42153</v>
      </c>
      <c r="C113" s="51">
        <v>7433.3450000000003</v>
      </c>
      <c r="D113" s="81">
        <f t="shared" si="20"/>
        <v>-9.8604195015837393E-2</v>
      </c>
      <c r="E113" s="82">
        <f t="shared" si="22"/>
        <v>6.8338772845953022</v>
      </c>
      <c r="H113" s="41"/>
      <c r="I113" s="3">
        <f t="shared" si="21"/>
        <v>-9.8604195015837393E-2</v>
      </c>
      <c r="J113" s="40">
        <v>42153</v>
      </c>
      <c r="K113" s="9">
        <f>E113/MIN(E$2:E113)-1</f>
        <v>5.8338772845953022</v>
      </c>
      <c r="L113" s="41">
        <f t="shared" si="17"/>
        <v>2.4999999999999467E-3</v>
      </c>
      <c r="M113" s="57">
        <f t="shared" si="23"/>
        <v>4.819270267895412</v>
      </c>
      <c r="N113" s="54">
        <f t="shared" si="29"/>
        <v>0</v>
      </c>
      <c r="O113" s="42">
        <f t="shared" si="31"/>
        <v>4.819270267895412</v>
      </c>
      <c r="P113" s="7">
        <f t="shared" si="25"/>
        <v>0</v>
      </c>
      <c r="Q113" s="3">
        <f t="shared" si="27"/>
        <v>2.5000000000000001E-3</v>
      </c>
      <c r="R113" s="41"/>
      <c r="S113" s="41">
        <f>(M113-MAX(M$2:M113))/MAX(M$2:M113)</f>
        <v>0</v>
      </c>
      <c r="T113" s="41"/>
      <c r="U113" s="43"/>
      <c r="V113" s="47" t="s">
        <v>102</v>
      </c>
      <c r="W113" s="48">
        <v>9966.8449999999993</v>
      </c>
      <c r="X113" s="88">
        <f t="shared" si="28"/>
        <v>-0.10643528619136733</v>
      </c>
      <c r="Y113" s="43"/>
    </row>
    <row r="114" spans="1:27">
      <c r="A114" t="s">
        <v>140</v>
      </c>
      <c r="B114" s="1">
        <v>42185</v>
      </c>
      <c r="C114" s="51">
        <v>6700.3860000000004</v>
      </c>
      <c r="D114" s="81">
        <f t="shared" si="20"/>
        <v>-0.15497957878844604</v>
      </c>
      <c r="E114" s="82">
        <f t="shared" si="22"/>
        <v>6.1600283161107656</v>
      </c>
      <c r="I114" s="3">
        <f t="shared" si="21"/>
        <v>-0.15497957878844604</v>
      </c>
      <c r="J114" s="1">
        <v>42185</v>
      </c>
      <c r="K114" s="9">
        <f>E114/MIN(E$2:E114)-1</f>
        <v>5.1600283161107656</v>
      </c>
      <c r="L114" s="3">
        <f t="shared" si="17"/>
        <v>2.4999999999999467E-3</v>
      </c>
      <c r="M114" s="57">
        <f t="shared" si="23"/>
        <v>4.8313184435651504</v>
      </c>
      <c r="N114" s="7">
        <f t="shared" si="29"/>
        <v>0</v>
      </c>
      <c r="O114" s="2">
        <f t="shared" si="31"/>
        <v>4.8313184435651504</v>
      </c>
      <c r="P114" s="7">
        <f t="shared" si="25"/>
        <v>0</v>
      </c>
      <c r="Q114" s="3">
        <f t="shared" si="27"/>
        <v>2.5000000000000001E-3</v>
      </c>
      <c r="S114" s="3">
        <f>(M114-MAX(M$2:M114))/MAX(M$2:M114)</f>
        <v>0</v>
      </c>
      <c r="V114" s="20" t="s">
        <v>103</v>
      </c>
      <c r="W114" s="21">
        <v>8906.0210000000006</v>
      </c>
      <c r="X114" s="81">
        <f t="shared" si="28"/>
        <v>-0.1323847091759609</v>
      </c>
    </row>
    <row r="115" spans="1:27">
      <c r="A115" t="s">
        <v>140</v>
      </c>
      <c r="B115" s="1">
        <v>42216</v>
      </c>
      <c r="C115" s="51">
        <v>5661.9629999999997</v>
      </c>
      <c r="D115" s="81">
        <f t="shared" si="20"/>
        <v>-0.13070890784697808</v>
      </c>
      <c r="E115" s="82">
        <f t="shared" si="22"/>
        <v>5.2053497223550185</v>
      </c>
      <c r="I115" s="3">
        <f t="shared" si="21"/>
        <v>-0.13070890784697808</v>
      </c>
      <c r="J115" s="1">
        <v>42216</v>
      </c>
      <c r="K115" s="9">
        <f>E115/MIN(E$2:E115)-1</f>
        <v>4.2053497223550185</v>
      </c>
      <c r="L115" s="3">
        <f t="shared" si="17"/>
        <v>2.4999999999999467E-3</v>
      </c>
      <c r="M115" s="57">
        <f t="shared" si="23"/>
        <v>4.8433967396740627</v>
      </c>
      <c r="N115" s="7">
        <f t="shared" si="29"/>
        <v>0</v>
      </c>
      <c r="O115" s="2">
        <f t="shared" si="31"/>
        <v>4.8433967396740627</v>
      </c>
      <c r="P115" s="7">
        <f t="shared" si="25"/>
        <v>0</v>
      </c>
      <c r="Q115" s="3">
        <f t="shared" si="27"/>
        <v>2.5000000000000001E-3</v>
      </c>
      <c r="S115" s="3">
        <f>(M115-MAX(M$2:M115))/MAX(M$2:M115)</f>
        <v>0</v>
      </c>
      <c r="V115" s="39">
        <v>42216</v>
      </c>
      <c r="W115" s="21">
        <v>7727</v>
      </c>
      <c r="X115" s="81">
        <f t="shared" si="28"/>
        <v>-0.14831111686294807</v>
      </c>
    </row>
    <row r="116" spans="1:27">
      <c r="A116" t="s">
        <v>140</v>
      </c>
      <c r="B116" s="1">
        <v>42247</v>
      </c>
      <c r="C116" s="51">
        <v>4921.8940000000002</v>
      </c>
      <c r="D116" s="81">
        <f t="shared" si="20"/>
        <v>-4.7640806567553096E-2</v>
      </c>
      <c r="E116" s="82">
        <f t="shared" si="22"/>
        <v>4.5249641451844234</v>
      </c>
      <c r="I116" s="3">
        <f t="shared" si="21"/>
        <v>-4.7640806567553096E-2</v>
      </c>
      <c r="J116" s="1">
        <v>42247</v>
      </c>
      <c r="K116" s="9">
        <f>E116/MIN(E$2:E116)-1</f>
        <v>3.5249641451844234</v>
      </c>
      <c r="L116" s="3">
        <f t="shared" si="17"/>
        <v>2.4999999999999467E-3</v>
      </c>
      <c r="M116" s="57">
        <f t="shared" si="23"/>
        <v>4.8555052315232476</v>
      </c>
      <c r="N116" s="7">
        <f t="shared" si="29"/>
        <v>0</v>
      </c>
      <c r="O116" s="2">
        <f t="shared" si="31"/>
        <v>4.8555052315232476</v>
      </c>
      <c r="P116" s="7">
        <f t="shared" si="25"/>
        <v>0</v>
      </c>
      <c r="Q116" s="3">
        <f t="shared" si="27"/>
        <v>2.5000000000000001E-3</v>
      </c>
      <c r="S116" s="3">
        <f>(M116-MAX(M$2:M116))/MAX(M$2:M116)</f>
        <v>0</v>
      </c>
      <c r="V116" s="15">
        <v>42247</v>
      </c>
      <c r="W116" s="21">
        <v>6581</v>
      </c>
      <c r="X116" s="81">
        <f t="shared" si="28"/>
        <v>-6.9594286582586262E-2</v>
      </c>
    </row>
    <row r="117" spans="1:27">
      <c r="A117" t="s">
        <v>140</v>
      </c>
      <c r="B117" s="1">
        <v>42277</v>
      </c>
      <c r="C117" s="51">
        <v>4687.4110000000001</v>
      </c>
      <c r="D117" s="81">
        <f t="shared" si="20"/>
        <v>0.15607058992693412</v>
      </c>
      <c r="E117" s="82">
        <f t="shared" si="22"/>
        <v>4.3093912036185786</v>
      </c>
      <c r="I117" s="3">
        <f t="shared" si="21"/>
        <v>0.15607058992693412</v>
      </c>
      <c r="J117" s="1">
        <v>42277</v>
      </c>
      <c r="K117" s="9">
        <f>E117/MIN(E$2:E117)-1</f>
        <v>3.3093912036185786</v>
      </c>
      <c r="L117" s="3">
        <f t="shared" si="17"/>
        <v>2.4999999999999467E-3</v>
      </c>
      <c r="M117" s="57">
        <f t="shared" si="23"/>
        <v>4.8676439946020551</v>
      </c>
      <c r="N117" s="7">
        <f t="shared" si="29"/>
        <v>0</v>
      </c>
      <c r="O117" s="2">
        <f t="shared" si="31"/>
        <v>4.8676439946020551</v>
      </c>
      <c r="P117" s="7">
        <f t="shared" si="25"/>
        <v>0</v>
      </c>
      <c r="Q117" s="3">
        <f t="shared" si="27"/>
        <v>2.5000000000000001E-3</v>
      </c>
      <c r="S117" s="3">
        <f>(M117-MAX(M$2:M117))/MAX(M$2:M117)</f>
        <v>0</v>
      </c>
      <c r="V117" s="15">
        <v>42277</v>
      </c>
      <c r="W117" s="21">
        <v>6123</v>
      </c>
      <c r="X117" s="81">
        <f t="shared" si="28"/>
        <v>0.18095704719908534</v>
      </c>
    </row>
    <row r="118" spans="1:27" s="12" customFormat="1">
      <c r="A118" t="s">
        <v>140</v>
      </c>
      <c r="B118" s="1">
        <v>42303</v>
      </c>
      <c r="C118" s="51">
        <v>5418.9780000000001</v>
      </c>
      <c r="D118" s="81"/>
      <c r="E118" s="82">
        <f t="shared" si="22"/>
        <v>4.9819604309932712</v>
      </c>
      <c r="F118" s="81">
        <f t="shared" ref="F118" si="37">C118/C106-1</f>
        <v>0.47348451271487169</v>
      </c>
      <c r="G118" s="81"/>
      <c r="H118" s="32"/>
      <c r="I118" s="3">
        <f t="shared" si="21"/>
        <v>0</v>
      </c>
      <c r="J118" s="13">
        <v>42308</v>
      </c>
      <c r="K118" s="9">
        <f>E118/MIN(E$2:E118)-1</f>
        <v>3.9819604309932712</v>
      </c>
      <c r="L118" s="32">
        <f t="shared" si="17"/>
        <v>2.4999999999999467E-3</v>
      </c>
      <c r="M118" s="57">
        <f t="shared" si="23"/>
        <v>4.8798131045885595</v>
      </c>
      <c r="N118" s="66">
        <f t="shared" si="29"/>
        <v>0</v>
      </c>
      <c r="O118" s="14">
        <f t="shared" si="31"/>
        <v>4.8798131045885595</v>
      </c>
      <c r="P118" s="7">
        <f t="shared" si="25"/>
        <v>0</v>
      </c>
      <c r="Q118" s="3">
        <f t="shared" si="27"/>
        <v>2.5000000000000001E-3</v>
      </c>
      <c r="R118" s="97"/>
      <c r="S118" s="32">
        <f>(M118-MAX(M$2:M118))/MAX(M$2:M118)</f>
        <v>0</v>
      </c>
      <c r="T118" s="32"/>
      <c r="V118" s="13">
        <v>42304</v>
      </c>
      <c r="W118" s="90">
        <v>7231</v>
      </c>
      <c r="X118" s="91"/>
    </row>
    <row r="119" spans="1:27">
      <c r="H119"/>
      <c r="K119" s="9"/>
      <c r="L119"/>
      <c r="M119" s="57">
        <f t="shared" si="23"/>
        <v>4.8920126373500308</v>
      </c>
      <c r="N119" s="7" t="e">
        <f t="shared" si="29"/>
        <v>#DIV/0!</v>
      </c>
      <c r="O119" s="14" t="e">
        <f t="shared" si="31"/>
        <v>#DIV/0!</v>
      </c>
      <c r="P119" s="7" t="e">
        <f t="shared" si="25"/>
        <v>#DIV/0!</v>
      </c>
      <c r="Q119" s="3">
        <f t="shared" si="27"/>
        <v>2.5000000000000001E-3</v>
      </c>
      <c r="R119" s="98">
        <f>M119/M108-1</f>
        <v>2.7846341060854263E-2</v>
      </c>
      <c r="T119"/>
      <c r="V119"/>
      <c r="W119"/>
      <c r="X119"/>
    </row>
    <row r="120" spans="1:27">
      <c r="H120"/>
      <c r="I120"/>
      <c r="L120"/>
      <c r="M120" s="5"/>
      <c r="N120"/>
      <c r="O120"/>
      <c r="P120"/>
      <c r="R120"/>
      <c r="T120"/>
      <c r="V120"/>
      <c r="W120"/>
      <c r="X120"/>
    </row>
    <row r="121" spans="1:27">
      <c r="C121" s="2">
        <f>C118/C2-1</f>
        <v>3.9819604309932704</v>
      </c>
      <c r="H121"/>
      <c r="I121"/>
      <c r="L121" s="2">
        <f>COUNTIF(L2:L118,"&lt;0")</f>
        <v>37</v>
      </c>
      <c r="M121" s="5"/>
      <c r="N121"/>
      <c r="O121"/>
      <c r="P121"/>
      <c r="R121" t="s">
        <v>146</v>
      </c>
      <c r="S121" s="3">
        <f>MIN(S2:S118)</f>
        <v>-0.58235777778891884</v>
      </c>
      <c r="T121"/>
      <c r="V121"/>
      <c r="W121"/>
      <c r="X121"/>
      <c r="AA121" s="43"/>
    </row>
    <row r="122" spans="1:27">
      <c r="H122" s="3" t="s">
        <v>157</v>
      </c>
      <c r="I122" s="3">
        <f>SUM(I2:I118)</f>
        <v>0.20702618570826115</v>
      </c>
      <c r="K122"/>
      <c r="L122" s="3">
        <f>_xlfn.PERCENTILE.INC(L2:L118,0.05)</f>
        <v>-0.10724833462152608</v>
      </c>
      <c r="V122"/>
      <c r="W122"/>
      <c r="X122"/>
    </row>
    <row r="123" spans="1:27" s="43" customFormat="1">
      <c r="A123"/>
      <c r="B123"/>
      <c r="C123"/>
      <c r="D123" s="81"/>
      <c r="E123" s="82"/>
      <c r="F123" s="81"/>
      <c r="G123" s="81"/>
      <c r="H123" s="3" t="s">
        <v>158</v>
      </c>
      <c r="I123" s="3">
        <v>3</v>
      </c>
      <c r="J123" t="s">
        <v>121</v>
      </c>
      <c r="K123" s="58">
        <f>MAX(K2:K118)</f>
        <v>5.8338772845953022</v>
      </c>
      <c r="L123"/>
      <c r="M123" s="4"/>
      <c r="N123" s="2"/>
      <c r="O123" s="2"/>
      <c r="P123" s="2"/>
      <c r="Q123" s="3"/>
      <c r="R123" s="3"/>
      <c r="S123" s="3"/>
      <c r="T123" s="3"/>
      <c r="U123"/>
      <c r="V123"/>
      <c r="W123"/>
      <c r="X123"/>
      <c r="Y123"/>
    </row>
    <row r="124" spans="1:27" ht="13.8" customHeight="1">
      <c r="F124" s="80"/>
      <c r="G124" s="80"/>
      <c r="H124" t="s">
        <v>159</v>
      </c>
      <c r="I124" s="3">
        <f>AVERAGEIF(I2:I118,"&lt;&gt;0")</f>
        <v>1.1501454761570063E-2</v>
      </c>
      <c r="J124" t="s">
        <v>113</v>
      </c>
      <c r="K124" s="58">
        <f>MIN(K2:K118)</f>
        <v>0</v>
      </c>
      <c r="L124"/>
      <c r="M124" s="5"/>
      <c r="N124"/>
      <c r="O124"/>
      <c r="P124"/>
      <c r="R124" t="s">
        <v>150</v>
      </c>
      <c r="S124" s="2">
        <f>COUNTIF(S2:S118,"&lt;0")</f>
        <v>81</v>
      </c>
      <c r="T124" s="86">
        <f>S124/128</f>
        <v>0.6328125</v>
      </c>
      <c r="V124"/>
      <c r="W124"/>
      <c r="X124"/>
    </row>
    <row r="125" spans="1:27">
      <c r="F125" s="80"/>
      <c r="G125" s="80"/>
      <c r="H125"/>
      <c r="I125"/>
      <c r="J125" t="s">
        <v>122</v>
      </c>
      <c r="K125" s="58">
        <f>MEDIAN(K2:K118)</f>
        <v>1.8561302541095142</v>
      </c>
      <c r="L125"/>
      <c r="M125" s="5"/>
      <c r="N125"/>
      <c r="O125"/>
      <c r="P125"/>
      <c r="R125" t="s">
        <v>151</v>
      </c>
      <c r="S125" s="3">
        <f>AVERAGEIF(S2:S118,"&lt;0")</f>
        <v>-0.21309559978337014</v>
      </c>
      <c r="T125"/>
      <c r="V125"/>
      <c r="W125"/>
      <c r="X125"/>
    </row>
    <row r="126" spans="1:27">
      <c r="F126" s="80"/>
      <c r="G126" s="80"/>
      <c r="H126"/>
      <c r="I126"/>
      <c r="J126" t="s">
        <v>125</v>
      </c>
      <c r="K126" s="3">
        <f>_xlfn.PERCENTILE.INC(K2:K118,0.7)</f>
        <v>2.4537491266134661</v>
      </c>
      <c r="L126"/>
      <c r="M126" s="5"/>
      <c r="N126"/>
      <c r="O126"/>
      <c r="P126"/>
      <c r="R126" s="59">
        <v>0.1</v>
      </c>
      <c r="S126" s="3">
        <f>_xlfn.PERCENTILE.INC(S2:S118,R126)</f>
        <v>-0.32869681396710371</v>
      </c>
      <c r="T126" t="s">
        <v>153</v>
      </c>
      <c r="V126"/>
      <c r="W126"/>
      <c r="X126"/>
    </row>
    <row r="127" spans="1:27">
      <c r="H127"/>
      <c r="I127"/>
      <c r="J127" t="s">
        <v>127</v>
      </c>
      <c r="K127" s="3">
        <v>5</v>
      </c>
      <c r="L127" s="59">
        <v>1</v>
      </c>
      <c r="M127" s="5"/>
      <c r="N127"/>
      <c r="O127"/>
      <c r="P127"/>
      <c r="R127" s="58"/>
      <c r="T127"/>
      <c r="V127"/>
      <c r="W127"/>
      <c r="X127"/>
    </row>
    <row r="128" spans="1:27" s="12" customFormat="1">
      <c r="A128"/>
      <c r="B128"/>
      <c r="C128"/>
      <c r="D128" s="81"/>
      <c r="E128" s="82"/>
      <c r="F128" s="81"/>
      <c r="G128" s="81"/>
      <c r="H128"/>
      <c r="I128"/>
      <c r="J128" t="s">
        <v>147</v>
      </c>
      <c r="K128" s="3">
        <v>3</v>
      </c>
      <c r="L128" s="59">
        <v>0</v>
      </c>
      <c r="M128" s="5"/>
      <c r="N128"/>
      <c r="O128"/>
      <c r="P128"/>
      <c r="Q128" s="3"/>
      <c r="R128"/>
      <c r="S128" s="2">
        <f>COUNTIF(S2:S118,"&lt;-10%")</f>
        <v>60</v>
      </c>
      <c r="T128"/>
      <c r="U128"/>
      <c r="V128"/>
      <c r="W128"/>
      <c r="X128"/>
      <c r="Y128"/>
    </row>
    <row r="129" spans="8:24">
      <c r="H129"/>
      <c r="I129"/>
      <c r="J129" t="s">
        <v>129</v>
      </c>
      <c r="K129" s="59">
        <v>0.03</v>
      </c>
      <c r="L129"/>
      <c r="M129" s="5"/>
      <c r="N129"/>
      <c r="O129"/>
      <c r="P129"/>
      <c r="R129"/>
      <c r="T129"/>
      <c r="V129"/>
      <c r="W129"/>
      <c r="X129"/>
    </row>
    <row r="130" spans="8:24">
      <c r="H130"/>
      <c r="I130"/>
      <c r="J130" t="s">
        <v>141</v>
      </c>
      <c r="K130" s="59">
        <v>100</v>
      </c>
      <c r="L130"/>
      <c r="M130" s="5"/>
      <c r="N130"/>
      <c r="O130"/>
      <c r="P130"/>
      <c r="R130"/>
      <c r="T130"/>
      <c r="V130"/>
      <c r="W130"/>
      <c r="X130"/>
    </row>
    <row r="131" spans="8:24">
      <c r="H131"/>
      <c r="I131"/>
      <c r="J131" t="s">
        <v>149</v>
      </c>
      <c r="K131" s="59">
        <v>100</v>
      </c>
      <c r="L131" t="s">
        <v>156</v>
      </c>
      <c r="M131" s="5"/>
      <c r="N131"/>
      <c r="O131"/>
      <c r="P131"/>
      <c r="R131"/>
      <c r="T131"/>
      <c r="V131"/>
      <c r="W131"/>
      <c r="X131"/>
    </row>
    <row r="132" spans="8:24">
      <c r="H132"/>
      <c r="I132"/>
      <c r="J132" t="s">
        <v>155</v>
      </c>
      <c r="K132" s="59">
        <v>-0.1</v>
      </c>
      <c r="L132"/>
      <c r="M132" s="5"/>
      <c r="N132"/>
      <c r="O132"/>
      <c r="P132"/>
      <c r="R132"/>
      <c r="S132" s="3">
        <f>1.6*4</f>
        <v>6.4</v>
      </c>
      <c r="T132"/>
      <c r="V132"/>
      <c r="W132"/>
      <c r="X132"/>
    </row>
    <row r="133" spans="8:24">
      <c r="H133"/>
      <c r="I133"/>
      <c r="J133" t="s">
        <v>128</v>
      </c>
      <c r="K133"/>
      <c r="L133"/>
      <c r="M133" s="5"/>
      <c r="N133"/>
      <c r="O133"/>
      <c r="P133"/>
      <c r="R133"/>
      <c r="T133"/>
      <c r="V133"/>
      <c r="W133"/>
      <c r="X133"/>
    </row>
    <row r="134" spans="8:24">
      <c r="H134"/>
      <c r="I134"/>
      <c r="K134"/>
      <c r="L134"/>
      <c r="M134" s="5"/>
      <c r="N134"/>
      <c r="O134"/>
      <c r="P134"/>
      <c r="R134"/>
      <c r="T134"/>
      <c r="V134"/>
      <c r="W134"/>
      <c r="X134"/>
    </row>
    <row r="135" spans="8:24">
      <c r="H135"/>
      <c r="I135"/>
      <c r="K135"/>
      <c r="L135"/>
      <c r="M135" s="5"/>
      <c r="N135"/>
      <c r="O135"/>
      <c r="P135"/>
      <c r="R135"/>
      <c r="T135"/>
      <c r="V135"/>
      <c r="W135"/>
      <c r="X135"/>
    </row>
    <row r="136" spans="8:24">
      <c r="H136"/>
      <c r="I136"/>
      <c r="K136"/>
      <c r="L136"/>
      <c r="M136" s="5"/>
      <c r="N136"/>
      <c r="O136"/>
      <c r="P136"/>
      <c r="R136"/>
      <c r="T136"/>
      <c r="V136"/>
      <c r="W136"/>
      <c r="X136"/>
    </row>
    <row r="137" spans="8:24">
      <c r="H137"/>
      <c r="I137"/>
      <c r="K137"/>
      <c r="L137"/>
      <c r="M137" s="5"/>
      <c r="N137"/>
      <c r="O137"/>
      <c r="P137"/>
      <c r="R137"/>
      <c r="T137"/>
      <c r="V137"/>
      <c r="W137"/>
      <c r="X137"/>
    </row>
    <row r="138" spans="8:24">
      <c r="H138"/>
      <c r="I138"/>
      <c r="K138"/>
      <c r="L138"/>
      <c r="M138" s="5"/>
      <c r="N138"/>
      <c r="O138"/>
      <c r="P138"/>
      <c r="R138"/>
      <c r="T138"/>
      <c r="V138"/>
      <c r="W138"/>
      <c r="X138"/>
    </row>
    <row r="139" spans="8:24">
      <c r="H139"/>
      <c r="I139"/>
      <c r="K139"/>
      <c r="L139"/>
      <c r="M139" s="5"/>
      <c r="N139"/>
      <c r="O139">
        <f>1.5*1.5</f>
        <v>2.25</v>
      </c>
      <c r="P139"/>
      <c r="R139"/>
      <c r="T139"/>
      <c r="V139"/>
      <c r="W139"/>
      <c r="X139"/>
    </row>
    <row r="140" spans="8:24">
      <c r="H140"/>
      <c r="I140"/>
      <c r="K140"/>
      <c r="L140"/>
      <c r="M140" s="5"/>
      <c r="N140"/>
      <c r="O140"/>
      <c r="P140"/>
      <c r="R140"/>
      <c r="T140"/>
      <c r="V140"/>
      <c r="W140"/>
      <c r="X140"/>
    </row>
    <row r="141" spans="8:24">
      <c r="H141"/>
      <c r="I141"/>
      <c r="K141"/>
      <c r="L141"/>
      <c r="M141" s="5"/>
      <c r="N141"/>
      <c r="O141"/>
      <c r="P141"/>
      <c r="R141"/>
      <c r="T141"/>
      <c r="V141"/>
      <c r="W141"/>
      <c r="X141"/>
    </row>
    <row r="142" spans="8:24">
      <c r="H142"/>
      <c r="I142"/>
      <c r="K142"/>
      <c r="L142"/>
      <c r="M142" s="5"/>
      <c r="N142"/>
      <c r="O142"/>
      <c r="P142"/>
      <c r="R142"/>
      <c r="T142"/>
      <c r="V142"/>
      <c r="W142"/>
      <c r="X142"/>
    </row>
    <row r="143" spans="8:24">
      <c r="H143"/>
      <c r="I143"/>
      <c r="K143"/>
      <c r="L143"/>
      <c r="M143" s="5"/>
      <c r="N143"/>
      <c r="O143"/>
      <c r="P143"/>
      <c r="R143"/>
      <c r="T143"/>
      <c r="V143"/>
      <c r="W143"/>
      <c r="X143"/>
    </row>
    <row r="144" spans="8:24">
      <c r="H144"/>
      <c r="I144"/>
      <c r="K144"/>
      <c r="L144"/>
      <c r="M144" s="5"/>
      <c r="N144"/>
      <c r="O144"/>
      <c r="P144"/>
      <c r="R144"/>
      <c r="T144"/>
      <c r="V144"/>
      <c r="W144"/>
      <c r="X144"/>
    </row>
    <row r="145" spans="8:24">
      <c r="H145"/>
      <c r="I145"/>
      <c r="K145"/>
      <c r="L145"/>
      <c r="M145" s="5"/>
      <c r="N145"/>
      <c r="O145"/>
      <c r="P145"/>
      <c r="R145"/>
      <c r="T145"/>
      <c r="V145"/>
      <c r="W145"/>
      <c r="X145"/>
    </row>
    <row r="146" spans="8:24">
      <c r="H146"/>
      <c r="I146"/>
      <c r="K146"/>
      <c r="L146"/>
      <c r="M146" s="5"/>
      <c r="N146"/>
      <c r="O146"/>
      <c r="P146"/>
      <c r="R146"/>
      <c r="T146"/>
      <c r="V146"/>
      <c r="W146"/>
      <c r="X146"/>
    </row>
    <row r="147" spans="8:24">
      <c r="H147"/>
      <c r="I147"/>
      <c r="K147"/>
      <c r="L147"/>
      <c r="M147" s="5"/>
      <c r="N147"/>
      <c r="O147"/>
      <c r="P147"/>
      <c r="R147"/>
      <c r="T147"/>
      <c r="V147"/>
      <c r="W147"/>
      <c r="X147"/>
    </row>
    <row r="148" spans="8:24">
      <c r="H148"/>
      <c r="I148"/>
      <c r="K148"/>
      <c r="L148"/>
      <c r="M148" s="5"/>
      <c r="N148"/>
      <c r="O148"/>
      <c r="P148"/>
      <c r="R148"/>
      <c r="T148"/>
      <c r="V148"/>
      <c r="W148"/>
      <c r="X148"/>
    </row>
    <row r="149" spans="8:24">
      <c r="H149"/>
      <c r="I149"/>
      <c r="K149"/>
      <c r="L149"/>
      <c r="M149" s="5"/>
      <c r="N149"/>
      <c r="O149"/>
      <c r="P149"/>
      <c r="R149"/>
      <c r="T149"/>
      <c r="V149"/>
      <c r="W149"/>
      <c r="X149"/>
    </row>
    <row r="150" spans="8:24">
      <c r="H150"/>
      <c r="I150"/>
      <c r="K150"/>
      <c r="L150"/>
      <c r="M150" s="5"/>
      <c r="N150"/>
      <c r="O150"/>
      <c r="P150"/>
      <c r="R150"/>
      <c r="T150"/>
      <c r="V150"/>
      <c r="W150"/>
      <c r="X150"/>
    </row>
    <row r="151" spans="8:24">
      <c r="H151"/>
      <c r="I151"/>
      <c r="K151"/>
      <c r="L151"/>
      <c r="M151" s="5"/>
      <c r="N151"/>
      <c r="O151"/>
      <c r="P151"/>
      <c r="R151"/>
      <c r="T151"/>
      <c r="V151"/>
      <c r="W151"/>
      <c r="X151"/>
    </row>
    <row r="152" spans="8:24">
      <c r="H152"/>
      <c r="I152"/>
      <c r="K152"/>
      <c r="L152"/>
      <c r="M152" s="5"/>
      <c r="N152"/>
      <c r="O152"/>
      <c r="P152"/>
      <c r="R152"/>
      <c r="T152"/>
      <c r="V152"/>
      <c r="W152"/>
      <c r="X152"/>
    </row>
    <row r="153" spans="8:24">
      <c r="H153"/>
      <c r="I153"/>
      <c r="K153"/>
      <c r="L153"/>
      <c r="M153" s="5"/>
      <c r="N153"/>
      <c r="O153"/>
      <c r="P153"/>
      <c r="R153"/>
      <c r="T153"/>
      <c r="V153"/>
      <c r="W153"/>
      <c r="X153"/>
    </row>
    <row r="154" spans="8:24">
      <c r="H154"/>
      <c r="I154"/>
      <c r="K154"/>
      <c r="L154"/>
      <c r="M154" s="5"/>
      <c r="N154"/>
      <c r="O154"/>
      <c r="P154"/>
      <c r="R154"/>
      <c r="T154"/>
      <c r="V154"/>
      <c r="W154"/>
      <c r="X154"/>
    </row>
    <row r="155" spans="8:24">
      <c r="H155"/>
      <c r="I155"/>
      <c r="K155"/>
      <c r="L155"/>
      <c r="M155" s="5"/>
      <c r="N155"/>
      <c r="O155"/>
      <c r="P155"/>
      <c r="R155"/>
      <c r="T155"/>
      <c r="V155"/>
      <c r="W155"/>
      <c r="X155"/>
    </row>
    <row r="156" spans="8:24">
      <c r="H156"/>
      <c r="I156"/>
      <c r="K156"/>
      <c r="L156"/>
      <c r="M156" s="5"/>
      <c r="N156"/>
      <c r="O156"/>
      <c r="P156"/>
      <c r="R156"/>
      <c r="T156"/>
      <c r="V156"/>
      <c r="W156"/>
      <c r="X156"/>
    </row>
    <row r="157" spans="8:24">
      <c r="H157"/>
      <c r="I157"/>
      <c r="K157"/>
      <c r="L157"/>
      <c r="M157" s="5"/>
      <c r="N157"/>
      <c r="O157"/>
      <c r="P157"/>
      <c r="R157"/>
      <c r="T157"/>
      <c r="V157"/>
      <c r="W157"/>
      <c r="X157"/>
    </row>
    <row r="158" spans="8:24">
      <c r="H158"/>
      <c r="I158"/>
      <c r="K158"/>
      <c r="L158"/>
      <c r="M158" s="5"/>
      <c r="N158"/>
      <c r="O158"/>
      <c r="P158"/>
      <c r="R158"/>
      <c r="T158"/>
      <c r="V158"/>
      <c r="W158"/>
      <c r="X158"/>
    </row>
    <row r="159" spans="8:24">
      <c r="H159"/>
      <c r="I159"/>
      <c r="K159"/>
      <c r="L159"/>
      <c r="M159" s="5"/>
      <c r="N159"/>
      <c r="O159"/>
      <c r="P159"/>
      <c r="R159"/>
      <c r="T159"/>
      <c r="V159"/>
      <c r="W159"/>
      <c r="X159"/>
    </row>
    <row r="160" spans="8:24">
      <c r="H160"/>
      <c r="I160"/>
      <c r="K160"/>
      <c r="L160"/>
      <c r="M160" s="5"/>
      <c r="N160"/>
      <c r="O160"/>
      <c r="P160"/>
      <c r="R160"/>
      <c r="T160"/>
      <c r="V160"/>
      <c r="W160"/>
      <c r="X160"/>
    </row>
    <row r="161" spans="8:24">
      <c r="H161"/>
      <c r="I161"/>
      <c r="K161"/>
      <c r="L161"/>
      <c r="M161" s="5"/>
      <c r="N161"/>
      <c r="O161"/>
      <c r="P161"/>
      <c r="R161"/>
      <c r="T161"/>
      <c r="V161"/>
      <c r="W161"/>
      <c r="X161"/>
    </row>
    <row r="162" spans="8:24">
      <c r="H162"/>
      <c r="I162"/>
      <c r="K162"/>
      <c r="L162"/>
      <c r="M162" s="5"/>
      <c r="N162"/>
      <c r="O162"/>
      <c r="P162"/>
      <c r="R162"/>
      <c r="T162"/>
      <c r="V162"/>
      <c r="W162"/>
      <c r="X162"/>
    </row>
    <row r="163" spans="8:24">
      <c r="H163"/>
      <c r="I163"/>
      <c r="K163"/>
      <c r="L163"/>
      <c r="M163" s="5"/>
      <c r="N163"/>
      <c r="O163"/>
      <c r="P163"/>
      <c r="R163"/>
      <c r="T163"/>
      <c r="V163"/>
      <c r="W163"/>
      <c r="X163"/>
    </row>
    <row r="164" spans="8:24">
      <c r="H164"/>
      <c r="I164"/>
      <c r="K164"/>
      <c r="L164"/>
      <c r="M164" s="5"/>
      <c r="N164"/>
      <c r="O164"/>
      <c r="P164"/>
      <c r="R164"/>
      <c r="T164"/>
      <c r="V164"/>
      <c r="W164"/>
      <c r="X164"/>
    </row>
    <row r="165" spans="8:24">
      <c r="H165"/>
      <c r="I165"/>
      <c r="K165"/>
      <c r="L165"/>
      <c r="M165" s="5"/>
      <c r="N165"/>
      <c r="O165"/>
      <c r="P165"/>
      <c r="R165"/>
      <c r="T165"/>
      <c r="V165"/>
      <c r="W165"/>
      <c r="X165"/>
    </row>
    <row r="166" spans="8:24">
      <c r="H166"/>
      <c r="I166"/>
      <c r="K166"/>
      <c r="L166"/>
      <c r="M166" s="5"/>
      <c r="N166"/>
      <c r="O166"/>
      <c r="P166"/>
      <c r="R166"/>
      <c r="T166"/>
      <c r="V166"/>
      <c r="W166"/>
      <c r="X166"/>
    </row>
    <row r="167" spans="8:24">
      <c r="H167"/>
      <c r="I167"/>
      <c r="K167"/>
      <c r="L167"/>
      <c r="M167" s="5"/>
      <c r="N167"/>
      <c r="O167"/>
      <c r="P167"/>
      <c r="R167"/>
      <c r="T167"/>
      <c r="V167"/>
      <c r="W167"/>
      <c r="X167"/>
    </row>
    <row r="168" spans="8:24">
      <c r="H168"/>
      <c r="I168"/>
      <c r="K168"/>
      <c r="L168"/>
      <c r="M168" s="5"/>
      <c r="N168"/>
      <c r="O168"/>
      <c r="P168"/>
      <c r="R168"/>
      <c r="T168"/>
      <c r="V168"/>
      <c r="W168"/>
      <c r="X168"/>
    </row>
    <row r="169" spans="8:24">
      <c r="H169"/>
      <c r="I169"/>
      <c r="K169"/>
      <c r="L169"/>
      <c r="M169" s="5"/>
      <c r="N169"/>
      <c r="O169"/>
      <c r="P169"/>
      <c r="R169"/>
      <c r="T169"/>
      <c r="V169"/>
      <c r="W169"/>
      <c r="X169"/>
    </row>
    <row r="170" spans="8:24">
      <c r="H170"/>
      <c r="I170"/>
      <c r="K170"/>
      <c r="L170"/>
      <c r="M170" s="5"/>
      <c r="N170"/>
      <c r="O170"/>
      <c r="P170"/>
      <c r="R170"/>
      <c r="T170"/>
      <c r="V170"/>
      <c r="W170"/>
      <c r="X170"/>
    </row>
    <row r="171" spans="8:24">
      <c r="H171"/>
      <c r="I171"/>
      <c r="K171"/>
      <c r="L171"/>
      <c r="M171" s="5"/>
      <c r="N171"/>
      <c r="O171"/>
      <c r="P171"/>
      <c r="R171"/>
      <c r="T171"/>
      <c r="V171"/>
      <c r="W171"/>
      <c r="X171"/>
    </row>
    <row r="172" spans="8:24">
      <c r="H172"/>
      <c r="I172"/>
      <c r="K172"/>
      <c r="L172"/>
      <c r="M172" s="5"/>
      <c r="N172"/>
      <c r="O172"/>
      <c r="P172"/>
      <c r="R172"/>
      <c r="T172"/>
      <c r="V172"/>
      <c r="W172"/>
      <c r="X172"/>
    </row>
    <row r="173" spans="8:24">
      <c r="H173"/>
      <c r="I173"/>
      <c r="K173"/>
      <c r="L173"/>
      <c r="M173" s="5"/>
      <c r="N173"/>
      <c r="O173"/>
      <c r="P173"/>
      <c r="R173"/>
      <c r="T173"/>
      <c r="V173"/>
      <c r="W173"/>
      <c r="X173"/>
    </row>
    <row r="174" spans="8:24">
      <c r="H174"/>
      <c r="I174"/>
      <c r="K174"/>
      <c r="L174"/>
      <c r="M174" s="5"/>
      <c r="N174"/>
      <c r="O174"/>
      <c r="P174"/>
      <c r="R174"/>
      <c r="T174"/>
      <c r="V174"/>
      <c r="W174"/>
      <c r="X174"/>
    </row>
    <row r="175" spans="8:24">
      <c r="H175"/>
      <c r="I175"/>
      <c r="K175"/>
      <c r="L175"/>
      <c r="M175" s="5"/>
      <c r="N175"/>
      <c r="O175"/>
      <c r="P175"/>
      <c r="R175"/>
      <c r="T175"/>
      <c r="V175"/>
      <c r="W175"/>
      <c r="X175"/>
    </row>
    <row r="176" spans="8:24">
      <c r="H176"/>
      <c r="I176"/>
      <c r="K176"/>
      <c r="L176"/>
      <c r="M176" s="5"/>
      <c r="N176"/>
      <c r="O176"/>
      <c r="P176"/>
      <c r="R176"/>
      <c r="T176"/>
      <c r="V176"/>
      <c r="W176"/>
      <c r="X176"/>
    </row>
    <row r="177" spans="8:24">
      <c r="H177"/>
      <c r="I177"/>
      <c r="K177"/>
      <c r="L177"/>
      <c r="M177" s="5"/>
      <c r="N177"/>
      <c r="O177"/>
      <c r="P177"/>
      <c r="R177"/>
      <c r="T177"/>
      <c r="V177"/>
      <c r="W177"/>
      <c r="X177"/>
    </row>
    <row r="178" spans="8:24">
      <c r="H178"/>
      <c r="I178"/>
      <c r="K178"/>
      <c r="L178"/>
      <c r="M178" s="5"/>
      <c r="N178"/>
      <c r="O178"/>
      <c r="P178"/>
      <c r="R178"/>
      <c r="T178"/>
      <c r="V178"/>
      <c r="W178"/>
      <c r="X178"/>
    </row>
    <row r="179" spans="8:24">
      <c r="H179"/>
      <c r="I179"/>
      <c r="K179"/>
      <c r="L179"/>
      <c r="M179" s="5"/>
      <c r="N179"/>
      <c r="O179"/>
      <c r="P179"/>
      <c r="R179"/>
      <c r="T179"/>
      <c r="V179"/>
      <c r="W179"/>
      <c r="X179"/>
    </row>
    <row r="180" spans="8:24">
      <c r="H180"/>
      <c r="I180"/>
      <c r="K180"/>
      <c r="L180"/>
      <c r="M180" s="5"/>
      <c r="N180"/>
      <c r="O180"/>
      <c r="P180"/>
      <c r="R180"/>
      <c r="T180"/>
      <c r="V180"/>
      <c r="W180"/>
      <c r="X180"/>
    </row>
    <row r="181" spans="8:24">
      <c r="H181"/>
      <c r="I181"/>
      <c r="K181"/>
      <c r="L181"/>
      <c r="M181" s="5"/>
      <c r="N181"/>
      <c r="O181"/>
      <c r="P181"/>
      <c r="R181"/>
      <c r="T181"/>
      <c r="V181"/>
      <c r="W181"/>
      <c r="X181"/>
    </row>
    <row r="182" spans="8:24">
      <c r="H182"/>
      <c r="I182"/>
      <c r="K182"/>
      <c r="L182"/>
      <c r="M182" s="5"/>
      <c r="N182"/>
      <c r="O182"/>
      <c r="P182"/>
      <c r="R182"/>
      <c r="T182"/>
      <c r="V182"/>
      <c r="W182"/>
      <c r="X182"/>
    </row>
    <row r="183" spans="8:24">
      <c r="H183"/>
      <c r="I183"/>
      <c r="K183"/>
      <c r="L183"/>
      <c r="M183" s="5"/>
      <c r="N183"/>
      <c r="O183"/>
      <c r="P183"/>
      <c r="R183"/>
      <c r="T183"/>
      <c r="V183"/>
      <c r="W183"/>
      <c r="X183"/>
    </row>
    <row r="184" spans="8:24">
      <c r="H184"/>
      <c r="I184"/>
      <c r="K184"/>
      <c r="L184"/>
      <c r="M184" s="5"/>
      <c r="N184"/>
      <c r="O184"/>
      <c r="P184"/>
      <c r="R184"/>
      <c r="T184"/>
      <c r="V184"/>
      <c r="W184"/>
      <c r="X184"/>
    </row>
    <row r="185" spans="8:24">
      <c r="H185"/>
      <c r="I185"/>
      <c r="K185"/>
      <c r="L185"/>
      <c r="M185" s="5"/>
      <c r="N185"/>
      <c r="O185"/>
      <c r="P185"/>
      <c r="R185"/>
      <c r="T185"/>
      <c r="V185"/>
      <c r="W185"/>
      <c r="X185"/>
    </row>
    <row r="186" spans="8:24">
      <c r="H186"/>
      <c r="I186"/>
      <c r="K186"/>
      <c r="L186"/>
      <c r="M186" s="5"/>
      <c r="N186"/>
      <c r="O186"/>
      <c r="P186"/>
      <c r="R186"/>
      <c r="T186"/>
      <c r="V186"/>
      <c r="W186"/>
      <c r="X186"/>
    </row>
    <row r="187" spans="8:24">
      <c r="H187"/>
      <c r="I187"/>
      <c r="K187"/>
      <c r="L187"/>
      <c r="M187" s="5"/>
      <c r="N187"/>
      <c r="O187"/>
      <c r="P187"/>
      <c r="R187"/>
      <c r="T187"/>
      <c r="V187"/>
      <c r="W187"/>
      <c r="X187"/>
    </row>
    <row r="188" spans="8:24">
      <c r="H188"/>
      <c r="I188"/>
      <c r="K188"/>
      <c r="L188"/>
      <c r="M188" s="5"/>
      <c r="N188"/>
      <c r="O188"/>
      <c r="P188"/>
      <c r="R188"/>
      <c r="T188"/>
      <c r="V188"/>
      <c r="W188"/>
      <c r="X188"/>
    </row>
    <row r="189" spans="8:24">
      <c r="H189"/>
      <c r="I189"/>
      <c r="K189"/>
      <c r="L189"/>
      <c r="M189" s="5"/>
      <c r="N189"/>
      <c r="O189"/>
      <c r="P189"/>
      <c r="R189"/>
      <c r="T189"/>
      <c r="V189"/>
      <c r="W189"/>
      <c r="X189"/>
    </row>
    <row r="190" spans="8:24">
      <c r="H190"/>
      <c r="I190"/>
      <c r="K190"/>
      <c r="L190"/>
      <c r="M190" s="5"/>
      <c r="N190"/>
      <c r="O190"/>
      <c r="P190"/>
      <c r="R190"/>
      <c r="T190"/>
      <c r="V190"/>
      <c r="W190"/>
      <c r="X190"/>
    </row>
    <row r="191" spans="8:24">
      <c r="H191"/>
      <c r="I191"/>
      <c r="K191"/>
      <c r="L191"/>
      <c r="M191" s="5"/>
      <c r="N191"/>
      <c r="O191"/>
      <c r="P191"/>
      <c r="R191"/>
      <c r="T191"/>
      <c r="V191"/>
      <c r="W191"/>
      <c r="X191"/>
    </row>
    <row r="192" spans="8:24">
      <c r="H192"/>
      <c r="I192"/>
      <c r="K192"/>
      <c r="L192"/>
      <c r="M192" s="5"/>
      <c r="N192"/>
      <c r="O192"/>
      <c r="P192"/>
      <c r="R192"/>
      <c r="T192"/>
      <c r="V192"/>
      <c r="W192"/>
      <c r="X192"/>
    </row>
    <row r="193" spans="8:24">
      <c r="H193"/>
      <c r="I193"/>
      <c r="K193"/>
      <c r="L193"/>
      <c r="M193" s="5"/>
      <c r="N193"/>
      <c r="O193"/>
      <c r="P193"/>
      <c r="R193"/>
      <c r="T193"/>
      <c r="V193"/>
      <c r="W193"/>
      <c r="X193"/>
    </row>
    <row r="194" spans="8:24">
      <c r="H194"/>
      <c r="I194"/>
      <c r="K194"/>
      <c r="L194"/>
      <c r="M194" s="5"/>
      <c r="N194"/>
      <c r="O194"/>
      <c r="P194"/>
      <c r="R194"/>
      <c r="T194"/>
      <c r="V194"/>
      <c r="W194"/>
      <c r="X194"/>
    </row>
    <row r="195" spans="8:24">
      <c r="H195"/>
      <c r="I195"/>
      <c r="K195"/>
      <c r="L195"/>
      <c r="M195" s="5"/>
      <c r="N195"/>
      <c r="O195"/>
      <c r="P195"/>
      <c r="R195"/>
      <c r="T195"/>
      <c r="V195"/>
      <c r="W195"/>
      <c r="X195"/>
    </row>
    <row r="196" spans="8:24">
      <c r="H196"/>
      <c r="I196"/>
      <c r="K196"/>
      <c r="L196"/>
      <c r="M196" s="5"/>
      <c r="N196"/>
      <c r="O196"/>
      <c r="P196"/>
      <c r="R196"/>
      <c r="T196"/>
      <c r="V196"/>
      <c r="W196"/>
      <c r="X196"/>
    </row>
    <row r="197" spans="8:24">
      <c r="H197"/>
      <c r="I197"/>
      <c r="K197"/>
      <c r="L197"/>
      <c r="M197" s="5"/>
      <c r="N197"/>
      <c r="O197"/>
      <c r="P197"/>
      <c r="R197"/>
      <c r="T197"/>
      <c r="V197"/>
      <c r="W197"/>
      <c r="X197"/>
    </row>
    <row r="198" spans="8:24">
      <c r="H198"/>
      <c r="I198"/>
      <c r="K198"/>
      <c r="L198"/>
      <c r="M198" s="5"/>
      <c r="N198"/>
      <c r="O198"/>
      <c r="P198"/>
      <c r="R198"/>
      <c r="T198"/>
      <c r="V198"/>
      <c r="W198"/>
      <c r="X198"/>
    </row>
    <row r="199" spans="8:24">
      <c r="H199"/>
      <c r="I199"/>
      <c r="K199"/>
      <c r="L199"/>
      <c r="M199" s="5"/>
      <c r="N199"/>
      <c r="O199"/>
      <c r="P199"/>
      <c r="R199"/>
      <c r="T199"/>
      <c r="V199"/>
      <c r="W199"/>
      <c r="X199"/>
    </row>
    <row r="200" spans="8:24">
      <c r="H200"/>
      <c r="I200"/>
      <c r="K200"/>
      <c r="L200"/>
      <c r="M200" s="5"/>
      <c r="N200"/>
      <c r="O200"/>
      <c r="P200"/>
      <c r="R200"/>
      <c r="T200"/>
      <c r="V200"/>
      <c r="W200"/>
      <c r="X200"/>
    </row>
    <row r="201" spans="8:24">
      <c r="H201"/>
      <c r="I201"/>
      <c r="K201"/>
      <c r="L201"/>
      <c r="M201" s="5"/>
      <c r="N201"/>
      <c r="O201"/>
      <c r="P201"/>
      <c r="R201"/>
      <c r="T201"/>
      <c r="V201"/>
      <c r="W201"/>
      <c r="X201"/>
    </row>
    <row r="202" spans="8:24">
      <c r="H202"/>
      <c r="I202"/>
      <c r="K202"/>
      <c r="L202"/>
      <c r="M202" s="5"/>
      <c r="N202"/>
      <c r="O202"/>
      <c r="P202"/>
      <c r="R202"/>
      <c r="T202"/>
      <c r="V202"/>
      <c r="W202"/>
      <c r="X202"/>
    </row>
    <row r="203" spans="8:24">
      <c r="H203"/>
      <c r="I203"/>
      <c r="K203"/>
      <c r="L203"/>
      <c r="M203" s="5"/>
      <c r="N203"/>
      <c r="O203"/>
      <c r="P203"/>
      <c r="R203"/>
      <c r="T203"/>
      <c r="V203"/>
      <c r="W203"/>
      <c r="X203"/>
    </row>
    <row r="204" spans="8:24">
      <c r="H204"/>
      <c r="I204"/>
      <c r="K204"/>
      <c r="L204"/>
      <c r="M204" s="5"/>
      <c r="N204"/>
      <c r="O204"/>
      <c r="P204"/>
      <c r="R204"/>
      <c r="T204"/>
      <c r="V204"/>
      <c r="W204"/>
      <c r="X204"/>
    </row>
    <row r="205" spans="8:24">
      <c r="H205"/>
      <c r="I205"/>
      <c r="K205"/>
      <c r="L205"/>
      <c r="M205" s="5"/>
      <c r="N205"/>
      <c r="O205"/>
      <c r="P205"/>
      <c r="R205"/>
      <c r="T205"/>
      <c r="V205"/>
      <c r="W205"/>
      <c r="X205"/>
    </row>
    <row r="206" spans="8:24">
      <c r="H206"/>
      <c r="I206"/>
      <c r="K206"/>
      <c r="L206"/>
      <c r="M206" s="5"/>
      <c r="N206"/>
      <c r="O206"/>
      <c r="P206"/>
      <c r="R206"/>
      <c r="T206"/>
      <c r="V206"/>
      <c r="W206"/>
      <c r="X206"/>
    </row>
    <row r="207" spans="8:24">
      <c r="H207"/>
      <c r="I207"/>
      <c r="K207"/>
      <c r="L207"/>
      <c r="M207" s="5"/>
      <c r="N207"/>
      <c r="O207"/>
      <c r="P207"/>
      <c r="R207"/>
      <c r="T207"/>
      <c r="V207"/>
      <c r="W207"/>
      <c r="X207"/>
    </row>
    <row r="208" spans="8:24">
      <c r="H208"/>
      <c r="I208"/>
      <c r="K208"/>
      <c r="L208"/>
      <c r="M208" s="5"/>
      <c r="N208"/>
      <c r="O208"/>
      <c r="P208"/>
      <c r="R208"/>
      <c r="T208"/>
      <c r="V208"/>
      <c r="W208"/>
      <c r="X208"/>
    </row>
    <row r="209" spans="8:24">
      <c r="H209"/>
      <c r="I209"/>
      <c r="K209"/>
      <c r="L209"/>
      <c r="M209" s="5"/>
      <c r="N209"/>
      <c r="O209"/>
      <c r="P209"/>
      <c r="R209"/>
      <c r="T209"/>
      <c r="V209"/>
      <c r="W209"/>
      <c r="X209"/>
    </row>
    <row r="210" spans="8:24">
      <c r="H210"/>
      <c r="I210"/>
      <c r="K210"/>
      <c r="L210"/>
      <c r="M210" s="5"/>
      <c r="N210"/>
      <c r="O210"/>
      <c r="P210"/>
      <c r="R210"/>
      <c r="T210"/>
      <c r="V210"/>
      <c r="W210"/>
      <c r="X210"/>
    </row>
    <row r="211" spans="8:24">
      <c r="H211"/>
      <c r="I211"/>
      <c r="K211"/>
      <c r="L211"/>
      <c r="M211" s="5"/>
      <c r="N211"/>
      <c r="O211"/>
      <c r="P211"/>
      <c r="R211"/>
      <c r="T211"/>
      <c r="V211"/>
      <c r="W211"/>
      <c r="X211"/>
    </row>
    <row r="212" spans="8:24">
      <c r="H212"/>
      <c r="I212"/>
      <c r="K212"/>
      <c r="L212"/>
      <c r="M212" s="5"/>
      <c r="N212"/>
      <c r="O212"/>
      <c r="P212"/>
      <c r="R212"/>
      <c r="T212"/>
      <c r="V212"/>
      <c r="W212"/>
      <c r="X212"/>
    </row>
    <row r="213" spans="8:24">
      <c r="H213"/>
      <c r="I213"/>
      <c r="K213"/>
      <c r="L213"/>
      <c r="M213" s="5"/>
      <c r="N213"/>
      <c r="O213"/>
      <c r="P213"/>
      <c r="R213"/>
      <c r="T213"/>
      <c r="V213"/>
      <c r="W213"/>
      <c r="X213"/>
    </row>
    <row r="214" spans="8:24">
      <c r="H214"/>
      <c r="I214"/>
      <c r="K214"/>
      <c r="L214"/>
      <c r="M214" s="5"/>
      <c r="N214"/>
      <c r="O214"/>
      <c r="P214"/>
      <c r="R214"/>
      <c r="T214"/>
      <c r="V214"/>
      <c r="W214"/>
      <c r="X214"/>
    </row>
    <row r="215" spans="8:24">
      <c r="H215"/>
      <c r="I215"/>
      <c r="K215"/>
      <c r="L215"/>
      <c r="M215" s="5"/>
      <c r="N215"/>
      <c r="O215"/>
      <c r="P215"/>
      <c r="R215"/>
      <c r="T215"/>
      <c r="V215"/>
      <c r="W215"/>
      <c r="X215"/>
    </row>
    <row r="216" spans="8:24">
      <c r="H216"/>
      <c r="I216"/>
      <c r="K216"/>
      <c r="L216"/>
      <c r="M216" s="5"/>
      <c r="N216"/>
      <c r="O216"/>
      <c r="P216"/>
      <c r="R216"/>
      <c r="T216"/>
      <c r="V216"/>
      <c r="W216"/>
      <c r="X216"/>
    </row>
    <row r="217" spans="8:24">
      <c r="H217"/>
      <c r="I217"/>
      <c r="K217"/>
      <c r="L217"/>
      <c r="M217" s="5"/>
      <c r="N217"/>
      <c r="O217"/>
      <c r="P217"/>
      <c r="R217"/>
      <c r="T217"/>
      <c r="V217"/>
      <c r="W217"/>
      <c r="X217"/>
    </row>
    <row r="218" spans="8:24">
      <c r="H218"/>
      <c r="I218"/>
      <c r="K218"/>
      <c r="L218"/>
      <c r="M218" s="5"/>
      <c r="N218"/>
      <c r="O218"/>
      <c r="P218"/>
      <c r="R218"/>
      <c r="T218"/>
      <c r="V218"/>
      <c r="W218"/>
      <c r="X218"/>
    </row>
    <row r="219" spans="8:24">
      <c r="H219"/>
      <c r="I219"/>
      <c r="K219"/>
      <c r="L219"/>
      <c r="M219" s="5"/>
      <c r="N219"/>
      <c r="O219"/>
      <c r="P219"/>
      <c r="R219"/>
      <c r="T219"/>
      <c r="V219"/>
      <c r="W219"/>
      <c r="X219"/>
    </row>
    <row r="220" spans="8:24">
      <c r="H220"/>
      <c r="I220"/>
      <c r="K220"/>
      <c r="L220"/>
      <c r="M220" s="5"/>
      <c r="N220"/>
      <c r="O220"/>
      <c r="P220"/>
      <c r="R220"/>
      <c r="T220"/>
      <c r="V220"/>
      <c r="W220"/>
      <c r="X220"/>
    </row>
    <row r="221" spans="8:24">
      <c r="H221"/>
      <c r="I221"/>
      <c r="K221"/>
      <c r="L221"/>
      <c r="M221" s="5"/>
      <c r="N221"/>
      <c r="O221"/>
      <c r="P221"/>
      <c r="R221"/>
      <c r="T221"/>
      <c r="V221"/>
      <c r="W221"/>
      <c r="X221"/>
    </row>
    <row r="222" spans="8:24">
      <c r="H222"/>
      <c r="I222"/>
      <c r="K222"/>
      <c r="L222"/>
      <c r="M222" s="5"/>
      <c r="N222"/>
      <c r="O222"/>
      <c r="P222"/>
      <c r="R222"/>
      <c r="T222"/>
      <c r="V222"/>
      <c r="W222"/>
      <c r="X222"/>
    </row>
    <row r="223" spans="8:24">
      <c r="H223"/>
      <c r="I223"/>
      <c r="K223"/>
      <c r="L223"/>
      <c r="M223" s="5"/>
      <c r="N223"/>
      <c r="O223"/>
      <c r="P223"/>
      <c r="R223"/>
      <c r="T223"/>
      <c r="V223"/>
      <c r="W223"/>
      <c r="X223"/>
    </row>
    <row r="224" spans="8:24">
      <c r="H224"/>
      <c r="I224"/>
      <c r="K224"/>
      <c r="L224"/>
      <c r="M224" s="5"/>
      <c r="N224"/>
      <c r="O224"/>
      <c r="P224"/>
      <c r="R224"/>
      <c r="T224"/>
      <c r="V224"/>
      <c r="W224"/>
      <c r="X224"/>
    </row>
    <row r="225" spans="8:24">
      <c r="H225"/>
      <c r="I225"/>
      <c r="K225"/>
      <c r="L225"/>
      <c r="M225" s="5"/>
      <c r="N225"/>
      <c r="O225"/>
      <c r="P225"/>
      <c r="R225"/>
      <c r="T225"/>
      <c r="V225"/>
      <c r="W225"/>
      <c r="X225"/>
    </row>
    <row r="226" spans="8:24">
      <c r="H226"/>
      <c r="I226"/>
      <c r="K226"/>
      <c r="L226"/>
      <c r="M226" s="5"/>
      <c r="N226"/>
      <c r="O226"/>
      <c r="P226"/>
      <c r="R226"/>
      <c r="T226"/>
      <c r="V226"/>
      <c r="W226"/>
      <c r="X226"/>
    </row>
    <row r="227" spans="8:24">
      <c r="H227"/>
      <c r="I227"/>
      <c r="K227"/>
      <c r="L227"/>
      <c r="M227" s="5"/>
      <c r="N227"/>
      <c r="O227"/>
      <c r="P227"/>
      <c r="R227"/>
      <c r="T227"/>
      <c r="V227"/>
      <c r="W227"/>
      <c r="X227"/>
    </row>
    <row r="228" spans="8:24">
      <c r="H228"/>
      <c r="I228"/>
      <c r="K228"/>
      <c r="L228"/>
      <c r="M228" s="5"/>
      <c r="N228"/>
      <c r="O228"/>
      <c r="P228"/>
      <c r="R228"/>
      <c r="T228"/>
      <c r="V228"/>
      <c r="W228"/>
      <c r="X228"/>
    </row>
    <row r="229" spans="8:24">
      <c r="H229"/>
      <c r="I229"/>
      <c r="K229"/>
      <c r="L229"/>
      <c r="M229" s="5"/>
      <c r="N229"/>
      <c r="O229"/>
      <c r="P229"/>
      <c r="R229"/>
      <c r="T229"/>
      <c r="V229"/>
      <c r="W229"/>
      <c r="X229"/>
    </row>
    <row r="230" spans="8:24">
      <c r="H230"/>
      <c r="I230"/>
      <c r="K230"/>
      <c r="L230"/>
      <c r="M230" s="5"/>
      <c r="N230"/>
      <c r="O230"/>
      <c r="P230"/>
      <c r="R230"/>
      <c r="T230"/>
      <c r="V230"/>
      <c r="W230"/>
      <c r="X230"/>
    </row>
    <row r="231" spans="8:24">
      <c r="H231"/>
      <c r="I231"/>
      <c r="K231"/>
      <c r="L231"/>
      <c r="M231" s="5"/>
      <c r="N231"/>
      <c r="O231"/>
      <c r="P231"/>
      <c r="R231"/>
      <c r="T231"/>
      <c r="V231"/>
      <c r="W231"/>
      <c r="X231"/>
    </row>
    <row r="232" spans="8:24">
      <c r="H232"/>
      <c r="I232"/>
      <c r="K232"/>
      <c r="L232"/>
      <c r="M232" s="5"/>
      <c r="N232"/>
      <c r="O232"/>
      <c r="P232"/>
      <c r="R232"/>
      <c r="T232"/>
      <c r="V232"/>
      <c r="W232"/>
      <c r="X232"/>
    </row>
    <row r="233" spans="8:24">
      <c r="H233"/>
      <c r="I233"/>
      <c r="K233"/>
      <c r="L233"/>
      <c r="M233" s="5"/>
      <c r="N233"/>
      <c r="O233"/>
      <c r="P233"/>
      <c r="R233"/>
      <c r="T233"/>
      <c r="V233"/>
      <c r="W233"/>
      <c r="X233"/>
    </row>
    <row r="234" spans="8:24">
      <c r="H234"/>
      <c r="I234"/>
      <c r="K234"/>
      <c r="L234"/>
      <c r="M234" s="5"/>
      <c r="N234"/>
      <c r="O234"/>
      <c r="P234"/>
      <c r="R234"/>
      <c r="T234"/>
      <c r="V234"/>
      <c r="W234"/>
      <c r="X234"/>
    </row>
    <row r="235" spans="8:24">
      <c r="H235"/>
      <c r="I235"/>
      <c r="K235"/>
      <c r="L235"/>
      <c r="M235" s="5"/>
      <c r="N235"/>
      <c r="O235"/>
      <c r="P235"/>
      <c r="R235"/>
      <c r="T235"/>
      <c r="V235"/>
      <c r="W235"/>
      <c r="X235"/>
    </row>
    <row r="236" spans="8:24">
      <c r="H236"/>
      <c r="I236"/>
      <c r="K236"/>
      <c r="L236"/>
      <c r="M236" s="5"/>
      <c r="N236"/>
      <c r="O236"/>
      <c r="P236"/>
      <c r="R236"/>
      <c r="T236"/>
      <c r="V236"/>
      <c r="W236"/>
      <c r="X236"/>
    </row>
    <row r="237" spans="8:24">
      <c r="H237"/>
      <c r="I237"/>
      <c r="K237"/>
      <c r="L237"/>
      <c r="M237" s="5"/>
      <c r="N237"/>
      <c r="O237"/>
      <c r="P237"/>
      <c r="R237"/>
      <c r="T237"/>
      <c r="V237"/>
      <c r="W237"/>
      <c r="X237"/>
    </row>
    <row r="238" spans="8:24">
      <c r="H238"/>
      <c r="I238"/>
      <c r="K238"/>
      <c r="L238"/>
      <c r="M238" s="5"/>
      <c r="N238"/>
      <c r="O238"/>
      <c r="P238"/>
      <c r="R238"/>
      <c r="T238"/>
      <c r="V238"/>
      <c r="W238"/>
      <c r="X238"/>
    </row>
    <row r="239" spans="8:24">
      <c r="H239"/>
      <c r="I239"/>
      <c r="K239"/>
      <c r="L239"/>
      <c r="M239" s="5"/>
      <c r="N239"/>
      <c r="O239"/>
      <c r="P239"/>
      <c r="R239"/>
      <c r="T239"/>
      <c r="V239"/>
      <c r="W239"/>
      <c r="X239"/>
    </row>
    <row r="240" spans="8:24">
      <c r="H240"/>
      <c r="I240"/>
      <c r="K240"/>
      <c r="L240"/>
      <c r="M240" s="5"/>
      <c r="N240"/>
      <c r="O240"/>
      <c r="P240"/>
      <c r="R240"/>
      <c r="T240"/>
      <c r="V240"/>
      <c r="W240"/>
      <c r="X240"/>
    </row>
    <row r="241" spans="8:24">
      <c r="H241"/>
      <c r="I241"/>
      <c r="K241"/>
      <c r="L241"/>
      <c r="M241" s="5"/>
      <c r="N241"/>
      <c r="O241"/>
      <c r="P241"/>
      <c r="R241"/>
      <c r="T241"/>
      <c r="V241"/>
      <c r="W241"/>
      <c r="X241"/>
    </row>
    <row r="242" spans="8:24">
      <c r="H242"/>
      <c r="I242"/>
      <c r="K242"/>
      <c r="L242"/>
      <c r="M242" s="5"/>
      <c r="N242"/>
      <c r="O242"/>
      <c r="P242"/>
      <c r="R242"/>
      <c r="T242"/>
      <c r="V242"/>
      <c r="W242"/>
      <c r="X242"/>
    </row>
    <row r="243" spans="8:24">
      <c r="H243"/>
      <c r="I243"/>
      <c r="K243"/>
      <c r="L243"/>
      <c r="M243" s="5"/>
      <c r="N243"/>
      <c r="O243"/>
      <c r="P243"/>
      <c r="R243"/>
      <c r="T243"/>
      <c r="V243"/>
      <c r="W243"/>
      <c r="X243"/>
    </row>
    <row r="244" spans="8:24">
      <c r="H244"/>
      <c r="I244"/>
      <c r="K244"/>
      <c r="L244"/>
      <c r="M244" s="5"/>
      <c r="N244"/>
      <c r="O244"/>
      <c r="P244"/>
      <c r="R244"/>
      <c r="T244"/>
      <c r="V244"/>
      <c r="W244"/>
      <c r="X244"/>
    </row>
    <row r="245" spans="8:24">
      <c r="H245"/>
      <c r="I245"/>
      <c r="K245"/>
      <c r="L245"/>
      <c r="M245" s="5"/>
      <c r="N245"/>
      <c r="O245"/>
      <c r="P245"/>
      <c r="R245"/>
      <c r="T245"/>
      <c r="V245"/>
      <c r="W245"/>
      <c r="X245"/>
    </row>
    <row r="246" spans="8:24">
      <c r="H246"/>
      <c r="I246"/>
      <c r="K246"/>
      <c r="L246"/>
      <c r="M246" s="5"/>
      <c r="N246"/>
      <c r="O246"/>
      <c r="P246"/>
      <c r="R246"/>
      <c r="T246"/>
      <c r="V246"/>
      <c r="W246"/>
      <c r="X246"/>
    </row>
    <row r="247" spans="8:24">
      <c r="H247"/>
      <c r="I247"/>
      <c r="K247"/>
      <c r="L247"/>
      <c r="M247" s="5"/>
      <c r="N247"/>
      <c r="O247"/>
      <c r="P247"/>
      <c r="R247"/>
      <c r="T247"/>
      <c r="V247"/>
      <c r="W247"/>
      <c r="X247"/>
    </row>
    <row r="248" spans="8:24">
      <c r="H248"/>
      <c r="I248"/>
      <c r="K248"/>
      <c r="L248"/>
      <c r="M248" s="5"/>
      <c r="N248"/>
      <c r="O248"/>
      <c r="P248"/>
      <c r="R248"/>
      <c r="T248"/>
      <c r="V248"/>
      <c r="W248"/>
      <c r="X248"/>
    </row>
    <row r="249" spans="8:24">
      <c r="H249"/>
      <c r="I249"/>
      <c r="K249"/>
      <c r="L249"/>
      <c r="M249" s="5"/>
      <c r="N249"/>
      <c r="O249"/>
      <c r="P249"/>
      <c r="R249"/>
      <c r="T249"/>
      <c r="V249"/>
      <c r="W249"/>
      <c r="X249"/>
    </row>
    <row r="250" spans="8:24">
      <c r="H250"/>
      <c r="I250"/>
      <c r="K250"/>
      <c r="L250"/>
      <c r="M250" s="5"/>
      <c r="N250"/>
      <c r="O250"/>
      <c r="P250"/>
      <c r="R250"/>
      <c r="T250"/>
      <c r="V250"/>
      <c r="W250"/>
      <c r="X250"/>
    </row>
    <row r="251" spans="8:24">
      <c r="H251"/>
      <c r="I251"/>
      <c r="K251"/>
      <c r="L251"/>
      <c r="M251" s="5"/>
      <c r="N251"/>
      <c r="O251"/>
      <c r="P251"/>
      <c r="R251"/>
      <c r="T251"/>
      <c r="V251"/>
      <c r="W251"/>
      <c r="X251"/>
    </row>
    <row r="252" spans="8:24">
      <c r="H252"/>
      <c r="I252"/>
      <c r="K252"/>
      <c r="L252"/>
      <c r="M252" s="5"/>
      <c r="N252"/>
      <c r="O252"/>
      <c r="P252"/>
      <c r="R252"/>
      <c r="T252"/>
      <c r="V252"/>
      <c r="W252"/>
      <c r="X252"/>
    </row>
    <row r="253" spans="8:24">
      <c r="H253"/>
      <c r="I253"/>
      <c r="K253"/>
      <c r="L253"/>
      <c r="M253" s="5"/>
      <c r="N253"/>
      <c r="O253"/>
      <c r="P253"/>
      <c r="R253"/>
      <c r="T253"/>
      <c r="V253"/>
      <c r="W253"/>
      <c r="X253"/>
    </row>
    <row r="254" spans="8:24">
      <c r="H254"/>
      <c r="I254"/>
      <c r="K254"/>
      <c r="L254"/>
      <c r="M254" s="5"/>
      <c r="N254"/>
      <c r="O254"/>
      <c r="P254"/>
      <c r="R254"/>
      <c r="T254"/>
      <c r="V254"/>
      <c r="W254"/>
      <c r="X254"/>
    </row>
    <row r="255" spans="8:24">
      <c r="H255"/>
      <c r="I255"/>
      <c r="K255"/>
      <c r="L255"/>
      <c r="M255" s="5"/>
      <c r="N255"/>
      <c r="O255"/>
      <c r="P255"/>
      <c r="R255"/>
      <c r="T255"/>
      <c r="V255"/>
      <c r="W255"/>
      <c r="X255"/>
    </row>
    <row r="256" spans="8:24">
      <c r="H256"/>
      <c r="I256"/>
      <c r="K256"/>
      <c r="L256"/>
      <c r="M256" s="5"/>
      <c r="N256"/>
      <c r="O256"/>
      <c r="P256"/>
      <c r="R256"/>
      <c r="T256"/>
      <c r="V256"/>
      <c r="W256"/>
      <c r="X256"/>
    </row>
    <row r="257" spans="8:24">
      <c r="H257"/>
      <c r="I257"/>
      <c r="K257"/>
      <c r="L257"/>
      <c r="M257" s="5"/>
      <c r="N257"/>
      <c r="O257"/>
      <c r="P257"/>
      <c r="R257"/>
      <c r="T257"/>
      <c r="V257"/>
      <c r="W257"/>
      <c r="X257"/>
    </row>
    <row r="258" spans="8:24">
      <c r="H258"/>
      <c r="I258"/>
      <c r="K258"/>
      <c r="L258"/>
      <c r="M258" s="5"/>
      <c r="N258"/>
      <c r="O258"/>
      <c r="P258"/>
      <c r="R258"/>
      <c r="T258"/>
      <c r="V258"/>
      <c r="W258"/>
      <c r="X258"/>
    </row>
    <row r="259" spans="8:24">
      <c r="H259"/>
      <c r="I259"/>
      <c r="K259"/>
      <c r="L259"/>
      <c r="M259" s="5"/>
      <c r="N259"/>
      <c r="O259"/>
      <c r="P259"/>
      <c r="R259"/>
      <c r="T259"/>
      <c r="V259"/>
      <c r="W259"/>
      <c r="X259"/>
    </row>
    <row r="260" spans="8:24">
      <c r="H260"/>
      <c r="I260"/>
      <c r="K260"/>
      <c r="L260"/>
      <c r="M260" s="5"/>
      <c r="N260"/>
      <c r="O260"/>
      <c r="P260"/>
      <c r="R260"/>
      <c r="T260"/>
      <c r="V260"/>
      <c r="W260"/>
      <c r="X260"/>
    </row>
    <row r="261" spans="8:24">
      <c r="H261"/>
      <c r="I261"/>
      <c r="K261"/>
      <c r="L261"/>
      <c r="M261" s="5"/>
      <c r="N261"/>
      <c r="O261"/>
      <c r="P261"/>
      <c r="R261"/>
      <c r="T261"/>
      <c r="V261"/>
      <c r="W261"/>
      <c r="X261"/>
    </row>
    <row r="262" spans="8:24">
      <c r="H262"/>
      <c r="I262"/>
      <c r="K262"/>
      <c r="L262"/>
      <c r="M262" s="5"/>
      <c r="N262"/>
      <c r="O262"/>
      <c r="P262"/>
      <c r="R262"/>
      <c r="T262"/>
      <c r="V262"/>
      <c r="W262"/>
      <c r="X262"/>
    </row>
    <row r="263" spans="8:24">
      <c r="H263"/>
      <c r="I263"/>
      <c r="K263"/>
      <c r="L263"/>
      <c r="M263" s="5"/>
      <c r="N263"/>
      <c r="O263"/>
      <c r="P263"/>
      <c r="R263"/>
      <c r="T263"/>
      <c r="V263"/>
      <c r="W263"/>
      <c r="X263"/>
    </row>
    <row r="264" spans="8:24">
      <c r="H264"/>
      <c r="I264"/>
      <c r="K264"/>
      <c r="L264"/>
      <c r="M264" s="5"/>
      <c r="N264"/>
      <c r="O264"/>
      <c r="P264"/>
      <c r="R264"/>
      <c r="T264"/>
      <c r="V264"/>
      <c r="W264"/>
      <c r="X264"/>
    </row>
    <row r="265" spans="8:24">
      <c r="H265"/>
      <c r="I265"/>
      <c r="K265"/>
      <c r="L265"/>
      <c r="M265" s="5"/>
      <c r="N265"/>
      <c r="O265"/>
      <c r="P265"/>
      <c r="R265"/>
      <c r="T265"/>
      <c r="V265"/>
      <c r="W265"/>
      <c r="X265"/>
    </row>
    <row r="266" spans="8:24">
      <c r="H266"/>
      <c r="I266"/>
      <c r="K266"/>
      <c r="L266"/>
      <c r="M266" s="5"/>
      <c r="N266"/>
      <c r="O266"/>
      <c r="P266"/>
      <c r="R266"/>
      <c r="T266"/>
      <c r="V266"/>
      <c r="W266"/>
      <c r="X266"/>
    </row>
    <row r="267" spans="8:24">
      <c r="H267"/>
      <c r="I267"/>
      <c r="K267"/>
      <c r="L267"/>
      <c r="M267" s="5"/>
      <c r="N267"/>
      <c r="O267"/>
      <c r="P267"/>
      <c r="R267"/>
      <c r="T267"/>
      <c r="V267"/>
      <c r="W267"/>
      <c r="X267"/>
    </row>
    <row r="268" spans="8:24">
      <c r="H268"/>
      <c r="I268"/>
      <c r="K268"/>
      <c r="L268"/>
      <c r="M268" s="5"/>
      <c r="N268"/>
      <c r="O268"/>
      <c r="P268"/>
      <c r="R268"/>
      <c r="T268"/>
      <c r="V268"/>
      <c r="W268"/>
      <c r="X268"/>
    </row>
    <row r="269" spans="8:24">
      <c r="H269"/>
      <c r="I269"/>
      <c r="K269"/>
      <c r="L269"/>
      <c r="M269" s="5"/>
      <c r="N269"/>
      <c r="O269"/>
      <c r="P269"/>
      <c r="R269"/>
      <c r="T269"/>
      <c r="V269"/>
      <c r="W269"/>
      <c r="X269"/>
    </row>
    <row r="270" spans="8:24">
      <c r="H270"/>
      <c r="I270"/>
      <c r="K270"/>
      <c r="L270"/>
      <c r="M270" s="5"/>
      <c r="N270"/>
      <c r="O270"/>
      <c r="P270"/>
      <c r="R270"/>
      <c r="T270"/>
      <c r="V270"/>
      <c r="W270"/>
      <c r="X270"/>
    </row>
    <row r="271" spans="8:24">
      <c r="H271"/>
      <c r="I271"/>
      <c r="K271"/>
      <c r="L271"/>
      <c r="M271" s="5"/>
      <c r="N271"/>
      <c r="O271"/>
      <c r="P271"/>
      <c r="R271"/>
      <c r="T271"/>
      <c r="V271"/>
      <c r="W271"/>
      <c r="X271"/>
    </row>
    <row r="272" spans="8:24">
      <c r="H272"/>
      <c r="I272"/>
      <c r="K272"/>
      <c r="L272"/>
      <c r="M272" s="5"/>
      <c r="N272"/>
      <c r="O272"/>
      <c r="P272"/>
      <c r="R272"/>
      <c r="T272"/>
      <c r="V272"/>
      <c r="W272"/>
      <c r="X272"/>
    </row>
    <row r="273" spans="8:24">
      <c r="H273"/>
      <c r="I273"/>
      <c r="K273"/>
      <c r="L273"/>
      <c r="M273" s="5"/>
      <c r="N273"/>
      <c r="O273"/>
      <c r="P273"/>
      <c r="R273"/>
      <c r="T273"/>
      <c r="V273"/>
      <c r="W273"/>
      <c r="X273"/>
    </row>
    <row r="274" spans="8:24">
      <c r="H274"/>
      <c r="I274"/>
      <c r="K274"/>
      <c r="L274"/>
      <c r="M274" s="5"/>
      <c r="N274"/>
      <c r="O274"/>
      <c r="P274"/>
      <c r="R274"/>
      <c r="T274"/>
      <c r="V274"/>
      <c r="W274"/>
      <c r="X274"/>
    </row>
    <row r="275" spans="8:24">
      <c r="H275"/>
      <c r="I275"/>
      <c r="K275"/>
      <c r="L275"/>
      <c r="M275" s="5"/>
      <c r="N275"/>
      <c r="O275"/>
      <c r="P275"/>
      <c r="R275"/>
      <c r="T275"/>
      <c r="V275"/>
      <c r="W275"/>
      <c r="X275"/>
    </row>
    <row r="276" spans="8:24">
      <c r="H276"/>
      <c r="I276"/>
      <c r="K276"/>
      <c r="L276"/>
      <c r="M276" s="5"/>
      <c r="N276"/>
      <c r="O276"/>
      <c r="P276"/>
      <c r="R276"/>
      <c r="T276"/>
      <c r="V276"/>
      <c r="W276"/>
      <c r="X276"/>
    </row>
    <row r="277" spans="8:24">
      <c r="H277"/>
      <c r="I277"/>
      <c r="K277"/>
      <c r="L277"/>
      <c r="M277" s="5"/>
      <c r="N277"/>
      <c r="O277"/>
      <c r="P277"/>
      <c r="R277"/>
      <c r="T277"/>
      <c r="V277"/>
      <c r="W277"/>
      <c r="X277"/>
    </row>
    <row r="278" spans="8:24">
      <c r="H278"/>
      <c r="I278"/>
      <c r="K278"/>
      <c r="L278"/>
      <c r="M278" s="5"/>
      <c r="N278"/>
      <c r="O278"/>
      <c r="P278"/>
      <c r="R278"/>
      <c r="T278"/>
      <c r="V278"/>
      <c r="W278"/>
      <c r="X278"/>
    </row>
    <row r="279" spans="8:24">
      <c r="H279"/>
      <c r="I279"/>
      <c r="K279"/>
      <c r="L279"/>
      <c r="M279" s="5"/>
      <c r="N279"/>
      <c r="O279"/>
      <c r="P279"/>
      <c r="R279"/>
      <c r="T279"/>
      <c r="V279"/>
      <c r="W279"/>
      <c r="X279"/>
    </row>
    <row r="280" spans="8:24">
      <c r="H280"/>
      <c r="I280"/>
      <c r="K280"/>
      <c r="L280"/>
      <c r="M280" s="5"/>
      <c r="N280"/>
      <c r="O280"/>
      <c r="P280"/>
      <c r="R280"/>
      <c r="T280"/>
      <c r="V280"/>
      <c r="W280"/>
      <c r="X280"/>
    </row>
    <row r="281" spans="8:24">
      <c r="H281"/>
      <c r="I281"/>
      <c r="K281"/>
      <c r="L281"/>
      <c r="M281" s="5"/>
      <c r="N281"/>
      <c r="O281"/>
      <c r="P281"/>
      <c r="R281"/>
      <c r="T281"/>
      <c r="V281"/>
      <c r="W281"/>
      <c r="X281"/>
    </row>
    <row r="282" spans="8:24">
      <c r="H282"/>
      <c r="I282"/>
      <c r="K282"/>
      <c r="L282"/>
      <c r="M282" s="5"/>
      <c r="N282"/>
      <c r="O282"/>
      <c r="P282"/>
      <c r="R282"/>
      <c r="T282"/>
      <c r="V282"/>
      <c r="W282"/>
      <c r="X282"/>
    </row>
    <row r="283" spans="8:24">
      <c r="H283"/>
      <c r="I283"/>
      <c r="K283"/>
      <c r="L283"/>
      <c r="M283" s="5"/>
      <c r="N283"/>
      <c r="O283"/>
      <c r="P283"/>
      <c r="R283"/>
      <c r="T283"/>
      <c r="V283"/>
      <c r="W283"/>
      <c r="X283"/>
    </row>
    <row r="284" spans="8:24">
      <c r="H284"/>
      <c r="I284"/>
      <c r="K284"/>
      <c r="L284"/>
      <c r="M284" s="5"/>
      <c r="N284"/>
      <c r="O284"/>
      <c r="P284"/>
      <c r="R284"/>
      <c r="T284"/>
      <c r="V284"/>
      <c r="W284"/>
      <c r="X284"/>
    </row>
    <row r="285" spans="8:24">
      <c r="H285"/>
      <c r="I285"/>
      <c r="K285"/>
      <c r="L285"/>
      <c r="M285" s="5"/>
      <c r="N285"/>
      <c r="O285"/>
      <c r="P285"/>
      <c r="R285"/>
      <c r="T285"/>
      <c r="V285"/>
      <c r="W285"/>
      <c r="X285"/>
    </row>
    <row r="286" spans="8:24">
      <c r="H286"/>
      <c r="I286"/>
      <c r="K286"/>
      <c r="L286"/>
      <c r="M286" s="5"/>
      <c r="N286"/>
      <c r="O286"/>
      <c r="P286"/>
      <c r="R286"/>
      <c r="T286"/>
      <c r="V286"/>
      <c r="W286"/>
      <c r="X286"/>
    </row>
    <row r="287" spans="8:24">
      <c r="H287"/>
      <c r="I287"/>
      <c r="K287"/>
      <c r="L287"/>
      <c r="M287" s="5"/>
      <c r="N287"/>
      <c r="O287"/>
      <c r="P287"/>
      <c r="R287"/>
      <c r="T287"/>
      <c r="V287"/>
      <c r="W287"/>
      <c r="X287"/>
    </row>
    <row r="288" spans="8:24">
      <c r="H288"/>
      <c r="I288"/>
      <c r="K288"/>
      <c r="L288"/>
      <c r="M288" s="5"/>
      <c r="N288"/>
      <c r="O288"/>
      <c r="P288"/>
      <c r="R288"/>
      <c r="T288"/>
      <c r="V288"/>
      <c r="W288"/>
      <c r="X288"/>
    </row>
    <row r="289" spans="8:24">
      <c r="H289"/>
      <c r="I289"/>
      <c r="K289"/>
      <c r="L289"/>
      <c r="M289" s="5"/>
      <c r="N289"/>
      <c r="O289"/>
      <c r="P289"/>
      <c r="R289"/>
      <c r="T289"/>
      <c r="V289"/>
      <c r="W289"/>
      <c r="X289"/>
    </row>
    <row r="290" spans="8:24">
      <c r="H290"/>
      <c r="I290"/>
      <c r="K290"/>
      <c r="L290"/>
      <c r="M290" s="5"/>
      <c r="N290"/>
      <c r="O290"/>
      <c r="P290"/>
      <c r="R290"/>
      <c r="T290"/>
      <c r="V290"/>
      <c r="W290"/>
      <c r="X290"/>
    </row>
    <row r="291" spans="8:24">
      <c r="H291"/>
      <c r="I291"/>
      <c r="K291"/>
      <c r="L291"/>
      <c r="M291" s="5"/>
      <c r="N291"/>
      <c r="O291"/>
      <c r="P291"/>
      <c r="R291"/>
      <c r="T291"/>
      <c r="V291"/>
      <c r="W291"/>
      <c r="X291"/>
    </row>
    <row r="292" spans="8:24">
      <c r="H292"/>
      <c r="I292"/>
      <c r="K292"/>
      <c r="L292"/>
      <c r="M292" s="5"/>
      <c r="N292"/>
      <c r="O292"/>
      <c r="P292"/>
      <c r="R292"/>
      <c r="T292"/>
      <c r="V292"/>
      <c r="W292"/>
      <c r="X292"/>
    </row>
    <row r="293" spans="8:24">
      <c r="H293"/>
      <c r="I293"/>
      <c r="K293"/>
      <c r="L293"/>
      <c r="M293" s="5"/>
      <c r="N293"/>
      <c r="O293"/>
      <c r="P293"/>
      <c r="R293"/>
      <c r="T293"/>
      <c r="V293"/>
      <c r="W293"/>
      <c r="X293"/>
    </row>
    <row r="294" spans="8:24">
      <c r="H294"/>
      <c r="I294"/>
      <c r="K294"/>
      <c r="L294"/>
      <c r="M294" s="5"/>
      <c r="N294"/>
      <c r="O294"/>
      <c r="P294"/>
      <c r="R294"/>
      <c r="T294"/>
      <c r="V294"/>
      <c r="W294"/>
      <c r="X294"/>
    </row>
    <row r="295" spans="8:24">
      <c r="H295"/>
      <c r="I295"/>
      <c r="K295"/>
      <c r="L295"/>
      <c r="M295" s="5"/>
      <c r="N295"/>
      <c r="O295"/>
      <c r="P295"/>
      <c r="R295"/>
      <c r="T295"/>
      <c r="V295"/>
      <c r="W295"/>
      <c r="X295"/>
    </row>
    <row r="296" spans="8:24">
      <c r="H296"/>
      <c r="I296"/>
      <c r="K296"/>
      <c r="L296"/>
      <c r="M296" s="5"/>
      <c r="N296"/>
      <c r="O296"/>
      <c r="P296"/>
      <c r="R296"/>
      <c r="T296"/>
      <c r="V296"/>
      <c r="W296"/>
      <c r="X296"/>
    </row>
    <row r="297" spans="8:24">
      <c r="H297"/>
      <c r="I297"/>
      <c r="K297"/>
      <c r="L297"/>
      <c r="M297" s="5"/>
      <c r="N297"/>
      <c r="O297"/>
      <c r="P297"/>
      <c r="R297"/>
      <c r="T297"/>
      <c r="V297"/>
      <c r="W297"/>
      <c r="X297"/>
    </row>
    <row r="298" spans="8:24">
      <c r="H298"/>
      <c r="I298"/>
      <c r="K298"/>
      <c r="L298"/>
      <c r="M298" s="5"/>
      <c r="N298"/>
      <c r="O298"/>
      <c r="P298"/>
      <c r="R298"/>
      <c r="T298"/>
      <c r="V298"/>
      <c r="W298"/>
      <c r="X298"/>
    </row>
    <row r="299" spans="8:24">
      <c r="H299"/>
      <c r="I299"/>
      <c r="K299"/>
      <c r="L299"/>
      <c r="M299" s="5"/>
      <c r="N299"/>
      <c r="O299"/>
      <c r="P299"/>
      <c r="R299"/>
      <c r="T299"/>
      <c r="V299"/>
      <c r="W299"/>
      <c r="X299"/>
    </row>
    <row r="300" spans="8:24">
      <c r="H300"/>
      <c r="I300"/>
      <c r="K300"/>
      <c r="L300"/>
      <c r="M300" s="5"/>
      <c r="N300"/>
      <c r="O300"/>
      <c r="P300"/>
      <c r="R300"/>
      <c r="T300"/>
      <c r="V300"/>
      <c r="W300"/>
      <c r="X300"/>
    </row>
    <row r="301" spans="8:24">
      <c r="H301"/>
      <c r="I301"/>
      <c r="K301"/>
      <c r="L301"/>
      <c r="M301" s="5"/>
      <c r="N301"/>
      <c r="O301"/>
      <c r="P301"/>
      <c r="R301"/>
      <c r="T301"/>
      <c r="V301"/>
      <c r="W301"/>
      <c r="X301"/>
    </row>
    <row r="302" spans="8:24">
      <c r="H302"/>
      <c r="I302"/>
      <c r="K302"/>
      <c r="L302"/>
      <c r="M302" s="5"/>
      <c r="N302"/>
      <c r="O302"/>
      <c r="P302"/>
      <c r="R302"/>
      <c r="T302"/>
      <c r="V302"/>
      <c r="W302"/>
      <c r="X302"/>
    </row>
    <row r="303" spans="8:24">
      <c r="H303"/>
      <c r="I303"/>
      <c r="K303"/>
      <c r="L303"/>
      <c r="M303" s="5"/>
      <c r="N303"/>
      <c r="O303"/>
      <c r="P303"/>
      <c r="R303"/>
      <c r="T303"/>
      <c r="V303"/>
      <c r="W303"/>
      <c r="X303"/>
    </row>
    <row r="304" spans="8:24">
      <c r="H304"/>
      <c r="I304"/>
      <c r="K304"/>
      <c r="L304"/>
      <c r="M304" s="5"/>
      <c r="N304"/>
      <c r="O304"/>
      <c r="P304"/>
      <c r="R304"/>
      <c r="T304"/>
      <c r="V304"/>
      <c r="W304"/>
      <c r="X304"/>
    </row>
    <row r="305" spans="8:24">
      <c r="H305"/>
      <c r="I305"/>
      <c r="K305"/>
      <c r="L305"/>
      <c r="M305" s="5"/>
      <c r="N305"/>
      <c r="O305"/>
      <c r="P305"/>
      <c r="R305"/>
      <c r="T305"/>
      <c r="V305"/>
      <c r="W305"/>
      <c r="X305"/>
    </row>
    <row r="306" spans="8:24">
      <c r="H306"/>
      <c r="I306"/>
      <c r="K306"/>
      <c r="L306"/>
      <c r="M306" s="5"/>
      <c r="N306"/>
      <c r="O306"/>
      <c r="P306"/>
      <c r="R306"/>
      <c r="T306"/>
      <c r="V306"/>
      <c r="W306"/>
      <c r="X306"/>
    </row>
    <row r="307" spans="8:24">
      <c r="H307"/>
      <c r="I307"/>
      <c r="K307"/>
      <c r="L307"/>
      <c r="M307" s="5"/>
      <c r="N307"/>
      <c r="O307"/>
      <c r="P307"/>
      <c r="R307"/>
      <c r="T307"/>
      <c r="V307"/>
      <c r="W307"/>
      <c r="X307"/>
    </row>
    <row r="308" spans="8:24">
      <c r="H308"/>
      <c r="I308"/>
      <c r="K308"/>
      <c r="L308"/>
      <c r="M308" s="5"/>
      <c r="N308"/>
      <c r="O308"/>
      <c r="P308"/>
      <c r="R308"/>
      <c r="T308"/>
      <c r="V308"/>
      <c r="W308"/>
      <c r="X308"/>
    </row>
    <row r="309" spans="8:24">
      <c r="H309"/>
      <c r="I309"/>
      <c r="K309"/>
      <c r="L309"/>
      <c r="M309" s="5"/>
      <c r="N309"/>
      <c r="O309"/>
      <c r="P309"/>
      <c r="R309"/>
      <c r="T309"/>
      <c r="V309"/>
      <c r="W309"/>
      <c r="X309"/>
    </row>
    <row r="310" spans="8:24">
      <c r="H310"/>
      <c r="I310"/>
      <c r="K310"/>
      <c r="L310"/>
      <c r="M310" s="5"/>
      <c r="N310"/>
      <c r="O310"/>
      <c r="P310"/>
      <c r="R310"/>
      <c r="T310"/>
      <c r="V310"/>
      <c r="W310"/>
      <c r="X310"/>
    </row>
    <row r="311" spans="8:24">
      <c r="H311"/>
      <c r="I311"/>
      <c r="K311"/>
      <c r="L311"/>
      <c r="M311" s="5"/>
      <c r="N311"/>
      <c r="O311"/>
      <c r="P311"/>
      <c r="R311"/>
      <c r="T311"/>
      <c r="V311"/>
      <c r="W311"/>
      <c r="X311"/>
    </row>
    <row r="312" spans="8:24">
      <c r="H312"/>
      <c r="I312"/>
      <c r="K312"/>
      <c r="L312"/>
      <c r="M312" s="5"/>
      <c r="N312"/>
      <c r="O312"/>
      <c r="P312"/>
      <c r="R312"/>
      <c r="T312"/>
      <c r="V312"/>
      <c r="W312"/>
      <c r="X312"/>
    </row>
    <row r="313" spans="8:24">
      <c r="H313"/>
      <c r="I313"/>
      <c r="K313"/>
      <c r="L313"/>
      <c r="M313" s="5"/>
      <c r="N313"/>
      <c r="O313"/>
      <c r="P313"/>
      <c r="R313"/>
      <c r="T313"/>
      <c r="V313"/>
      <c r="W313"/>
      <c r="X313"/>
    </row>
    <row r="314" spans="8:24">
      <c r="H314"/>
      <c r="I314"/>
      <c r="K314"/>
      <c r="L314"/>
      <c r="M314" s="5"/>
      <c r="N314"/>
      <c r="O314"/>
      <c r="P314"/>
      <c r="R314"/>
      <c r="T314"/>
      <c r="V314"/>
      <c r="W314"/>
      <c r="X314"/>
    </row>
    <row r="315" spans="8:24">
      <c r="H315"/>
      <c r="I315"/>
      <c r="K315"/>
      <c r="L315"/>
      <c r="M315" s="5"/>
      <c r="N315"/>
      <c r="O315"/>
      <c r="P315"/>
      <c r="R315"/>
      <c r="T315"/>
      <c r="V315"/>
      <c r="W315"/>
      <c r="X315"/>
    </row>
    <row r="316" spans="8:24">
      <c r="H316"/>
      <c r="I316"/>
      <c r="K316"/>
      <c r="L316"/>
      <c r="M316" s="5"/>
      <c r="N316"/>
      <c r="O316"/>
      <c r="P316"/>
      <c r="R316"/>
      <c r="T316"/>
      <c r="V316"/>
      <c r="W316"/>
      <c r="X316"/>
    </row>
    <row r="317" spans="8:24">
      <c r="H317"/>
      <c r="I317"/>
      <c r="K317"/>
      <c r="L317"/>
      <c r="M317" s="5"/>
      <c r="N317"/>
      <c r="O317"/>
      <c r="P317"/>
      <c r="R317"/>
      <c r="T317"/>
      <c r="V317"/>
      <c r="W317"/>
      <c r="X317"/>
    </row>
    <row r="318" spans="8:24">
      <c r="H318"/>
      <c r="I318"/>
      <c r="K318"/>
      <c r="L318"/>
      <c r="M318" s="5"/>
      <c r="N318"/>
      <c r="O318"/>
      <c r="P318"/>
      <c r="R318"/>
      <c r="T318"/>
      <c r="V318"/>
      <c r="W318"/>
      <c r="X318"/>
    </row>
    <row r="319" spans="8:24">
      <c r="H319"/>
      <c r="I319"/>
      <c r="K319"/>
      <c r="L319"/>
      <c r="M319" s="5"/>
      <c r="N319"/>
      <c r="O319"/>
      <c r="P319"/>
      <c r="R319"/>
      <c r="T319"/>
      <c r="V319"/>
      <c r="W319"/>
      <c r="X319"/>
    </row>
    <row r="320" spans="8:24">
      <c r="H320"/>
      <c r="I320"/>
      <c r="K320"/>
      <c r="L320"/>
      <c r="M320" s="5"/>
      <c r="N320"/>
      <c r="O320"/>
      <c r="P320"/>
      <c r="R320"/>
      <c r="T320"/>
      <c r="V320"/>
      <c r="W320"/>
      <c r="X320"/>
    </row>
    <row r="321" spans="8:24">
      <c r="H321"/>
      <c r="I321"/>
      <c r="K321"/>
      <c r="L321"/>
      <c r="M321" s="5"/>
      <c r="N321"/>
      <c r="O321"/>
      <c r="P321"/>
      <c r="R321"/>
      <c r="T321"/>
      <c r="V321"/>
      <c r="W321"/>
      <c r="X321"/>
    </row>
    <row r="322" spans="8:24">
      <c r="H322"/>
      <c r="I322"/>
      <c r="K322"/>
      <c r="L322"/>
      <c r="M322" s="5"/>
      <c r="N322"/>
      <c r="O322"/>
      <c r="P322"/>
      <c r="R322"/>
      <c r="T322"/>
      <c r="V322"/>
      <c r="W322"/>
      <c r="X322"/>
    </row>
    <row r="323" spans="8:24">
      <c r="H323"/>
      <c r="I323"/>
      <c r="K323"/>
      <c r="L323"/>
      <c r="M323" s="5"/>
      <c r="N323"/>
      <c r="O323"/>
      <c r="P323"/>
      <c r="R323"/>
      <c r="T323"/>
      <c r="V323"/>
      <c r="W323"/>
      <c r="X323"/>
    </row>
    <row r="324" spans="8:24">
      <c r="H324"/>
      <c r="I324"/>
      <c r="K324"/>
      <c r="L324"/>
      <c r="M324" s="5"/>
      <c r="N324"/>
      <c r="O324"/>
      <c r="P324"/>
      <c r="R324"/>
      <c r="T324"/>
      <c r="V324"/>
      <c r="W324"/>
      <c r="X324"/>
    </row>
    <row r="325" spans="8:24">
      <c r="H325"/>
      <c r="I325"/>
      <c r="K325"/>
      <c r="L325"/>
      <c r="M325" s="5"/>
      <c r="N325"/>
      <c r="O325"/>
      <c r="P325"/>
      <c r="R325"/>
      <c r="T325"/>
      <c r="V325"/>
      <c r="W325"/>
      <c r="X325"/>
    </row>
    <row r="326" spans="8:24">
      <c r="H326"/>
      <c r="I326"/>
      <c r="K326"/>
      <c r="L326"/>
      <c r="M326" s="5"/>
      <c r="N326"/>
      <c r="O326"/>
      <c r="P326"/>
      <c r="R326"/>
      <c r="T326"/>
      <c r="V326"/>
      <c r="W326"/>
      <c r="X326"/>
    </row>
    <row r="327" spans="8:24">
      <c r="H327"/>
      <c r="I327"/>
      <c r="K327"/>
      <c r="L327"/>
      <c r="M327" s="5"/>
      <c r="N327"/>
      <c r="O327"/>
      <c r="P327"/>
      <c r="R327"/>
      <c r="T327"/>
      <c r="V327"/>
      <c r="W327"/>
      <c r="X327"/>
    </row>
    <row r="328" spans="8:24">
      <c r="H328"/>
      <c r="I328"/>
      <c r="K328"/>
      <c r="L328"/>
      <c r="M328" s="5"/>
      <c r="N328"/>
      <c r="O328"/>
      <c r="P328"/>
      <c r="R328"/>
      <c r="T328"/>
      <c r="V328"/>
      <c r="W328"/>
      <c r="X328"/>
    </row>
    <row r="329" spans="8:24">
      <c r="H329"/>
      <c r="I329"/>
      <c r="K329"/>
      <c r="L329"/>
      <c r="M329" s="5"/>
      <c r="N329"/>
      <c r="O329"/>
      <c r="P329"/>
      <c r="R329"/>
      <c r="T329"/>
      <c r="V329"/>
      <c r="W329"/>
      <c r="X329"/>
    </row>
    <row r="330" spans="8:24">
      <c r="H330"/>
      <c r="I330"/>
      <c r="K330"/>
      <c r="L330"/>
      <c r="M330" s="5"/>
      <c r="N330"/>
      <c r="O330"/>
      <c r="P330"/>
      <c r="R330"/>
      <c r="T330"/>
      <c r="V330"/>
      <c r="W330"/>
      <c r="X330"/>
    </row>
    <row r="331" spans="8:24">
      <c r="H331"/>
      <c r="I331"/>
      <c r="K331"/>
      <c r="L331"/>
      <c r="M331" s="5"/>
      <c r="N331"/>
      <c r="O331"/>
      <c r="P331"/>
      <c r="R331"/>
      <c r="T331"/>
      <c r="V331"/>
      <c r="W331"/>
      <c r="X331"/>
    </row>
    <row r="332" spans="8:24">
      <c r="H332"/>
      <c r="I332"/>
      <c r="K332"/>
      <c r="L332"/>
      <c r="M332" s="5"/>
      <c r="N332"/>
      <c r="O332"/>
      <c r="P332"/>
      <c r="R332"/>
      <c r="T332"/>
      <c r="V332"/>
      <c r="W332"/>
      <c r="X332"/>
    </row>
    <row r="333" spans="8:24">
      <c r="H333"/>
      <c r="I333"/>
      <c r="K333"/>
      <c r="L333"/>
      <c r="M333" s="5"/>
      <c r="N333"/>
      <c r="O333"/>
      <c r="P333"/>
      <c r="R333"/>
      <c r="T333"/>
      <c r="V333"/>
      <c r="W333"/>
      <c r="X333"/>
    </row>
    <row r="334" spans="8:24">
      <c r="H334"/>
      <c r="I334"/>
      <c r="K334"/>
      <c r="L334"/>
      <c r="M334" s="5"/>
      <c r="N334"/>
      <c r="O334"/>
      <c r="P334"/>
      <c r="R334"/>
      <c r="T334"/>
      <c r="V334"/>
      <c r="W334"/>
      <c r="X334"/>
    </row>
    <row r="335" spans="8:24">
      <c r="H335"/>
      <c r="I335"/>
      <c r="K335"/>
      <c r="L335"/>
      <c r="M335" s="5"/>
      <c r="N335"/>
      <c r="O335"/>
      <c r="P335"/>
      <c r="R335"/>
      <c r="T335"/>
      <c r="V335"/>
      <c r="W335"/>
      <c r="X335"/>
    </row>
    <row r="336" spans="8:24">
      <c r="H336"/>
      <c r="I336"/>
      <c r="K336"/>
      <c r="L336"/>
      <c r="M336" s="5"/>
      <c r="N336"/>
      <c r="O336"/>
      <c r="P336"/>
      <c r="R336"/>
      <c r="T336"/>
      <c r="V336"/>
      <c r="W336"/>
      <c r="X336"/>
    </row>
    <row r="337" spans="8:24">
      <c r="H337"/>
      <c r="I337"/>
      <c r="K337"/>
      <c r="L337"/>
      <c r="M337" s="5"/>
      <c r="N337"/>
      <c r="O337"/>
      <c r="P337"/>
      <c r="R337"/>
      <c r="T337"/>
      <c r="V337"/>
      <c r="W337"/>
      <c r="X337"/>
    </row>
    <row r="338" spans="8:24">
      <c r="H338"/>
      <c r="I338"/>
      <c r="K338"/>
      <c r="L338"/>
      <c r="M338" s="5"/>
      <c r="N338"/>
      <c r="O338"/>
      <c r="P338"/>
      <c r="R338"/>
      <c r="T338"/>
      <c r="V338"/>
      <c r="W338"/>
      <c r="X338"/>
    </row>
    <row r="339" spans="8:24">
      <c r="H339"/>
      <c r="I339"/>
      <c r="K339"/>
      <c r="L339"/>
      <c r="M339" s="5"/>
      <c r="N339"/>
      <c r="O339"/>
      <c r="P339"/>
      <c r="R339"/>
      <c r="T339"/>
      <c r="V339"/>
      <c r="W339"/>
      <c r="X339"/>
    </row>
    <row r="340" spans="8:24">
      <c r="H340"/>
      <c r="I340"/>
      <c r="K340"/>
      <c r="L340"/>
      <c r="M340" s="5"/>
      <c r="N340"/>
      <c r="O340"/>
      <c r="P340"/>
      <c r="R340"/>
      <c r="T340"/>
      <c r="V340"/>
      <c r="W340"/>
      <c r="X340"/>
    </row>
    <row r="341" spans="8:24">
      <c r="H341"/>
      <c r="I341"/>
      <c r="K341"/>
      <c r="L341"/>
      <c r="M341" s="5"/>
      <c r="N341"/>
      <c r="O341"/>
      <c r="P341"/>
      <c r="R341"/>
      <c r="T341"/>
      <c r="V341"/>
      <c r="W341"/>
      <c r="X341"/>
    </row>
    <row r="342" spans="8:24">
      <c r="H342"/>
      <c r="I342"/>
      <c r="K342"/>
      <c r="L342"/>
      <c r="M342" s="5"/>
      <c r="N342"/>
      <c r="O342"/>
      <c r="P342"/>
      <c r="R342"/>
      <c r="T342"/>
      <c r="V342"/>
      <c r="W342"/>
      <c r="X342"/>
    </row>
    <row r="343" spans="8:24">
      <c r="H343"/>
      <c r="I343"/>
      <c r="K343"/>
      <c r="L343"/>
      <c r="M343" s="5"/>
      <c r="N343"/>
      <c r="O343"/>
      <c r="P343"/>
      <c r="R343"/>
      <c r="T343"/>
      <c r="V343"/>
      <c r="W343"/>
      <c r="X343"/>
    </row>
    <row r="344" spans="8:24">
      <c r="H344"/>
      <c r="I344"/>
      <c r="K344"/>
      <c r="L344"/>
      <c r="M344" s="5"/>
      <c r="N344"/>
      <c r="O344"/>
      <c r="P344"/>
      <c r="R344"/>
      <c r="T344"/>
      <c r="V344"/>
      <c r="W344"/>
      <c r="X344"/>
    </row>
    <row r="345" spans="8:24">
      <c r="H345"/>
      <c r="I345"/>
      <c r="K345"/>
      <c r="L345"/>
      <c r="M345" s="5"/>
      <c r="N345"/>
      <c r="O345"/>
      <c r="P345"/>
      <c r="R345"/>
      <c r="T345"/>
      <c r="V345"/>
      <c r="W345"/>
      <c r="X345"/>
    </row>
    <row r="346" spans="8:24">
      <c r="H346"/>
      <c r="I346"/>
      <c r="K346"/>
      <c r="L346"/>
      <c r="M346" s="5"/>
      <c r="N346"/>
      <c r="O346"/>
      <c r="P346"/>
      <c r="R346"/>
      <c r="T346"/>
      <c r="V346"/>
      <c r="W346"/>
      <c r="X346"/>
    </row>
    <row r="347" spans="8:24">
      <c r="H347"/>
      <c r="I347"/>
      <c r="K347"/>
      <c r="L347"/>
      <c r="M347" s="5"/>
      <c r="N347"/>
      <c r="O347"/>
      <c r="P347"/>
      <c r="R347"/>
      <c r="T347"/>
      <c r="V347"/>
      <c r="W347"/>
      <c r="X347"/>
    </row>
    <row r="348" spans="8:24">
      <c r="H348"/>
      <c r="I348"/>
      <c r="K348"/>
      <c r="L348"/>
      <c r="M348" s="5"/>
      <c r="N348"/>
      <c r="O348"/>
      <c r="P348"/>
      <c r="R348"/>
      <c r="T348"/>
      <c r="V348"/>
      <c r="W348"/>
      <c r="X348"/>
    </row>
    <row r="349" spans="8:24">
      <c r="H349"/>
      <c r="I349"/>
      <c r="K349"/>
      <c r="L349"/>
      <c r="M349" s="5"/>
      <c r="N349"/>
      <c r="O349"/>
      <c r="P349"/>
      <c r="R349"/>
      <c r="T349"/>
      <c r="V349"/>
      <c r="W349"/>
      <c r="X349"/>
    </row>
    <row r="350" spans="8:24">
      <c r="H350"/>
      <c r="I350"/>
      <c r="K350"/>
      <c r="L350"/>
      <c r="M350" s="5"/>
      <c r="N350"/>
      <c r="O350"/>
      <c r="P350"/>
      <c r="R350"/>
      <c r="T350"/>
      <c r="V350"/>
      <c r="W350"/>
      <c r="X350"/>
    </row>
    <row r="351" spans="8:24">
      <c r="H351"/>
      <c r="I351"/>
      <c r="K351"/>
      <c r="L351"/>
      <c r="M351" s="5"/>
      <c r="N351"/>
      <c r="O351"/>
      <c r="P351"/>
      <c r="R351"/>
      <c r="T351"/>
      <c r="V351"/>
      <c r="W351"/>
      <c r="X351"/>
    </row>
    <row r="352" spans="8:24">
      <c r="H352"/>
      <c r="I352"/>
      <c r="K352"/>
      <c r="L352"/>
      <c r="M352" s="5"/>
      <c r="N352"/>
      <c r="O352"/>
      <c r="P352"/>
      <c r="R352"/>
      <c r="T352"/>
      <c r="V352"/>
      <c r="W352"/>
      <c r="X352"/>
    </row>
    <row r="353" spans="8:24">
      <c r="H353"/>
      <c r="I353"/>
      <c r="K353"/>
      <c r="L353"/>
      <c r="M353" s="5"/>
      <c r="N353"/>
      <c r="O353"/>
      <c r="P353"/>
      <c r="R353"/>
      <c r="T353"/>
      <c r="V353"/>
      <c r="W353"/>
      <c r="X353"/>
    </row>
    <row r="354" spans="8:24">
      <c r="H354"/>
      <c r="I354"/>
      <c r="K354"/>
      <c r="L354"/>
      <c r="M354" s="5"/>
      <c r="N354"/>
      <c r="O354"/>
      <c r="P354"/>
      <c r="R354"/>
      <c r="T354"/>
      <c r="V354"/>
      <c r="W354"/>
      <c r="X354"/>
    </row>
    <row r="355" spans="8:24">
      <c r="H355"/>
      <c r="I355"/>
      <c r="K355"/>
      <c r="L355"/>
      <c r="M355" s="5"/>
      <c r="N355"/>
      <c r="O355"/>
      <c r="P355"/>
      <c r="R355"/>
      <c r="T355"/>
      <c r="V355"/>
      <c r="W355"/>
      <c r="X355"/>
    </row>
    <row r="356" spans="8:24">
      <c r="H356"/>
      <c r="I356"/>
      <c r="K356"/>
      <c r="L356"/>
      <c r="M356" s="5"/>
      <c r="N356"/>
      <c r="O356"/>
      <c r="P356"/>
      <c r="R356"/>
      <c r="T356"/>
      <c r="V356"/>
      <c r="W356"/>
      <c r="X356"/>
    </row>
    <row r="357" spans="8:24">
      <c r="H357"/>
      <c r="I357"/>
      <c r="K357"/>
      <c r="L357"/>
      <c r="M357" s="5"/>
      <c r="N357"/>
      <c r="O357"/>
      <c r="P357"/>
      <c r="R357"/>
      <c r="T357"/>
      <c r="V357"/>
      <c r="W357"/>
      <c r="X357"/>
    </row>
    <row r="358" spans="8:24">
      <c r="H358"/>
      <c r="I358"/>
      <c r="K358"/>
      <c r="L358"/>
      <c r="M358" s="5"/>
      <c r="N358"/>
      <c r="O358"/>
      <c r="P358"/>
      <c r="R358"/>
      <c r="T358"/>
      <c r="V358"/>
      <c r="W358"/>
      <c r="X358"/>
    </row>
    <row r="359" spans="8:24">
      <c r="H359"/>
      <c r="I359"/>
      <c r="K359"/>
      <c r="L359"/>
      <c r="M359" s="5"/>
      <c r="N359"/>
      <c r="O359"/>
      <c r="P359"/>
      <c r="R359"/>
      <c r="T359"/>
      <c r="V359"/>
      <c r="W359"/>
      <c r="X359"/>
    </row>
    <row r="360" spans="8:24">
      <c r="H360"/>
      <c r="I360"/>
      <c r="K360"/>
      <c r="L360"/>
      <c r="M360" s="5"/>
      <c r="N360"/>
      <c r="O360"/>
      <c r="P360"/>
      <c r="R360"/>
      <c r="T360"/>
      <c r="V360"/>
      <c r="W360"/>
      <c r="X360"/>
    </row>
    <row r="361" spans="8:24">
      <c r="H361"/>
      <c r="I361"/>
      <c r="K361"/>
      <c r="L361"/>
      <c r="M361" s="5"/>
      <c r="N361"/>
      <c r="O361"/>
      <c r="P361"/>
      <c r="R361"/>
      <c r="T361"/>
      <c r="V361"/>
      <c r="W361"/>
      <c r="X361"/>
    </row>
    <row r="362" spans="8:24">
      <c r="H362"/>
      <c r="I362"/>
      <c r="K362"/>
      <c r="L362"/>
      <c r="M362" s="5"/>
      <c r="N362"/>
      <c r="O362"/>
      <c r="P362"/>
      <c r="R362"/>
      <c r="T362"/>
      <c r="V362"/>
      <c r="W362"/>
      <c r="X362"/>
    </row>
    <row r="363" spans="8:24">
      <c r="H363"/>
      <c r="I363"/>
      <c r="K363"/>
      <c r="L363"/>
      <c r="M363" s="5"/>
      <c r="N363"/>
      <c r="O363"/>
      <c r="P363"/>
      <c r="R363"/>
      <c r="T363"/>
      <c r="V363"/>
      <c r="W363"/>
      <c r="X363"/>
    </row>
    <row r="364" spans="8:24">
      <c r="H364"/>
      <c r="I364"/>
      <c r="K364"/>
      <c r="L364"/>
      <c r="M364" s="5"/>
      <c r="N364"/>
      <c r="O364"/>
      <c r="P364"/>
      <c r="R364"/>
      <c r="T364"/>
      <c r="V364"/>
      <c r="W364"/>
      <c r="X364"/>
    </row>
    <row r="365" spans="8:24">
      <c r="H365"/>
      <c r="I365"/>
      <c r="K365"/>
      <c r="L365"/>
      <c r="M365" s="5"/>
      <c r="N365"/>
      <c r="O365"/>
      <c r="P365"/>
      <c r="R365"/>
      <c r="T365"/>
      <c r="V365"/>
      <c r="W365"/>
      <c r="X365"/>
    </row>
    <row r="366" spans="8:24">
      <c r="H366"/>
      <c r="I366"/>
      <c r="K366"/>
      <c r="L366"/>
      <c r="M366" s="5"/>
      <c r="N366"/>
      <c r="O366"/>
      <c r="P366"/>
      <c r="R366"/>
      <c r="T366"/>
      <c r="V366"/>
      <c r="W366"/>
      <c r="X366"/>
    </row>
    <row r="367" spans="8:24">
      <c r="H367"/>
      <c r="I367"/>
      <c r="K367"/>
      <c r="L367"/>
      <c r="M367" s="5"/>
      <c r="N367"/>
      <c r="O367"/>
      <c r="P367"/>
      <c r="R367"/>
      <c r="T367"/>
      <c r="V367"/>
      <c r="W367"/>
      <c r="X367"/>
    </row>
    <row r="368" spans="8:24">
      <c r="H368"/>
      <c r="I368"/>
      <c r="K368"/>
      <c r="L368"/>
      <c r="M368" s="5"/>
      <c r="N368"/>
      <c r="O368"/>
      <c r="P368"/>
      <c r="R368"/>
      <c r="T368"/>
      <c r="V368"/>
      <c r="W368"/>
      <c r="X368"/>
    </row>
    <row r="369" spans="8:24">
      <c r="H369"/>
      <c r="I369"/>
      <c r="K369"/>
      <c r="L369"/>
      <c r="M369" s="5"/>
      <c r="N369"/>
      <c r="O369"/>
      <c r="P369"/>
      <c r="R369"/>
      <c r="T369"/>
      <c r="V369"/>
      <c r="W369"/>
      <c r="X369"/>
    </row>
    <row r="370" spans="8:24">
      <c r="H370"/>
      <c r="I370"/>
      <c r="K370"/>
      <c r="L370"/>
      <c r="M370" s="5"/>
      <c r="N370"/>
      <c r="O370"/>
      <c r="P370"/>
      <c r="R370"/>
      <c r="T370"/>
      <c r="V370"/>
      <c r="W370"/>
      <c r="X370"/>
    </row>
    <row r="371" spans="8:24">
      <c r="H371"/>
      <c r="I371"/>
      <c r="K371"/>
      <c r="L371"/>
      <c r="M371" s="5"/>
      <c r="N371"/>
      <c r="O371"/>
      <c r="P371"/>
      <c r="R371"/>
      <c r="T371"/>
      <c r="V371"/>
      <c r="W371"/>
      <c r="X371"/>
    </row>
    <row r="372" spans="8:24">
      <c r="H372"/>
      <c r="I372"/>
      <c r="K372"/>
      <c r="L372"/>
      <c r="M372" s="5"/>
      <c r="N372"/>
      <c r="O372"/>
      <c r="P372"/>
      <c r="R372"/>
      <c r="T372"/>
      <c r="V372"/>
      <c r="W372"/>
      <c r="X372"/>
    </row>
    <row r="373" spans="8:24">
      <c r="H373"/>
      <c r="I373"/>
      <c r="K373"/>
      <c r="L373"/>
      <c r="M373" s="5"/>
      <c r="N373"/>
      <c r="O373"/>
      <c r="P373"/>
      <c r="R373"/>
      <c r="T373"/>
      <c r="V373"/>
      <c r="W373"/>
      <c r="X373"/>
    </row>
    <row r="374" spans="8:24">
      <c r="H374"/>
      <c r="I374"/>
      <c r="K374"/>
      <c r="L374"/>
      <c r="M374" s="5"/>
      <c r="N374"/>
      <c r="O374"/>
      <c r="P374"/>
      <c r="R374"/>
      <c r="T374"/>
      <c r="V374"/>
      <c r="W374"/>
      <c r="X374"/>
    </row>
    <row r="375" spans="8:24">
      <c r="H375"/>
      <c r="I375"/>
      <c r="K375"/>
      <c r="L375"/>
      <c r="M375" s="5"/>
      <c r="N375"/>
      <c r="O375"/>
      <c r="P375"/>
      <c r="R375"/>
      <c r="T375"/>
      <c r="V375"/>
      <c r="W375"/>
      <c r="X375"/>
    </row>
    <row r="376" spans="8:24">
      <c r="H376"/>
      <c r="I376"/>
      <c r="K376"/>
      <c r="L376"/>
      <c r="M376" s="5"/>
      <c r="N376"/>
      <c r="O376"/>
      <c r="P376"/>
      <c r="R376"/>
      <c r="T376"/>
      <c r="V376"/>
      <c r="W376"/>
      <c r="X376"/>
    </row>
    <row r="377" spans="8:24">
      <c r="H377"/>
      <c r="I377"/>
      <c r="K377"/>
      <c r="L377"/>
      <c r="M377" s="5"/>
      <c r="N377"/>
      <c r="O377"/>
      <c r="P377"/>
      <c r="R377"/>
      <c r="T377"/>
      <c r="V377"/>
      <c r="W377"/>
      <c r="X377"/>
    </row>
    <row r="378" spans="8:24">
      <c r="H378"/>
      <c r="I378"/>
      <c r="K378"/>
      <c r="L378"/>
      <c r="M378" s="5"/>
      <c r="N378"/>
      <c r="O378"/>
      <c r="P378"/>
      <c r="R378"/>
      <c r="T378"/>
      <c r="V378"/>
      <c r="W378"/>
      <c r="X378"/>
    </row>
    <row r="379" spans="8:24">
      <c r="H379"/>
      <c r="I379"/>
      <c r="K379"/>
      <c r="L379"/>
      <c r="M379" s="5"/>
      <c r="N379"/>
      <c r="O379"/>
      <c r="P379"/>
      <c r="R379"/>
      <c r="T379"/>
      <c r="V379"/>
      <c r="W379"/>
      <c r="X379"/>
    </row>
    <row r="380" spans="8:24">
      <c r="H380"/>
      <c r="I380"/>
      <c r="K380"/>
      <c r="L380"/>
      <c r="M380" s="5"/>
      <c r="N380"/>
      <c r="O380"/>
      <c r="P380"/>
      <c r="R380"/>
      <c r="T380"/>
      <c r="V380"/>
      <c r="W380"/>
      <c r="X380"/>
    </row>
    <row r="381" spans="8:24">
      <c r="H381"/>
      <c r="I381"/>
      <c r="K381"/>
      <c r="L381"/>
      <c r="M381" s="5"/>
      <c r="N381"/>
      <c r="O381"/>
      <c r="P381"/>
      <c r="R381"/>
      <c r="T381"/>
      <c r="V381"/>
      <c r="W381"/>
      <c r="X381"/>
    </row>
    <row r="382" spans="8:24">
      <c r="H382"/>
      <c r="I382"/>
      <c r="K382"/>
      <c r="L382"/>
      <c r="M382" s="5"/>
      <c r="N382"/>
      <c r="O382"/>
      <c r="P382"/>
      <c r="R382"/>
      <c r="T382"/>
      <c r="V382"/>
      <c r="W382"/>
      <c r="X382"/>
    </row>
    <row r="383" spans="8:24">
      <c r="H383"/>
      <c r="I383"/>
      <c r="K383"/>
      <c r="L383"/>
      <c r="M383" s="5"/>
      <c r="N383"/>
      <c r="O383"/>
      <c r="P383"/>
      <c r="R383"/>
      <c r="T383"/>
      <c r="V383"/>
      <c r="W383"/>
      <c r="X383"/>
    </row>
    <row r="384" spans="8:24">
      <c r="H384"/>
      <c r="I384"/>
      <c r="K384"/>
      <c r="L384"/>
      <c r="M384" s="5"/>
      <c r="N384"/>
      <c r="O384"/>
      <c r="P384"/>
      <c r="R384"/>
      <c r="T384"/>
      <c r="V384"/>
      <c r="W384"/>
      <c r="X384"/>
    </row>
    <row r="385" spans="8:24">
      <c r="H385"/>
      <c r="I385"/>
      <c r="K385"/>
      <c r="L385"/>
      <c r="M385" s="5"/>
      <c r="N385"/>
      <c r="O385"/>
      <c r="P385"/>
      <c r="R385"/>
      <c r="T385"/>
      <c r="V385"/>
      <c r="W385"/>
      <c r="X385"/>
    </row>
    <row r="386" spans="8:24">
      <c r="H386"/>
      <c r="I386"/>
      <c r="K386"/>
      <c r="L386"/>
      <c r="M386" s="5"/>
      <c r="N386"/>
      <c r="O386"/>
      <c r="P386"/>
      <c r="R386"/>
      <c r="T386"/>
      <c r="V386"/>
      <c r="W386"/>
      <c r="X386"/>
    </row>
    <row r="387" spans="8:24">
      <c r="H387"/>
      <c r="I387"/>
      <c r="K387"/>
      <c r="L387"/>
      <c r="M387" s="5"/>
      <c r="N387"/>
      <c r="O387"/>
      <c r="P387"/>
      <c r="R387"/>
      <c r="T387"/>
      <c r="V387"/>
      <c r="W387"/>
      <c r="X387"/>
    </row>
    <row r="388" spans="8:24">
      <c r="H388"/>
      <c r="I388"/>
      <c r="K388"/>
      <c r="L388"/>
      <c r="M388" s="5"/>
      <c r="N388"/>
      <c r="O388"/>
      <c r="P388"/>
      <c r="R388"/>
      <c r="T388"/>
      <c r="V388"/>
      <c r="W388"/>
      <c r="X388"/>
    </row>
    <row r="389" spans="8:24">
      <c r="H389"/>
      <c r="I389"/>
      <c r="K389"/>
      <c r="L389"/>
      <c r="M389" s="5"/>
      <c r="N389"/>
      <c r="O389"/>
      <c r="P389"/>
      <c r="R389"/>
      <c r="T389"/>
      <c r="V389"/>
      <c r="W389"/>
      <c r="X389"/>
    </row>
    <row r="390" spans="8:24">
      <c r="H390"/>
      <c r="I390"/>
      <c r="K390"/>
      <c r="L390"/>
      <c r="M390" s="5"/>
      <c r="N390"/>
      <c r="O390"/>
      <c r="P390"/>
      <c r="R390"/>
      <c r="T390"/>
      <c r="V390"/>
      <c r="W390"/>
      <c r="X390"/>
    </row>
    <row r="391" spans="8:24">
      <c r="H391"/>
      <c r="I391"/>
      <c r="K391"/>
      <c r="L391"/>
      <c r="M391" s="5"/>
      <c r="N391"/>
      <c r="O391"/>
      <c r="P391"/>
      <c r="R391"/>
      <c r="T391"/>
      <c r="V391"/>
      <c r="W391"/>
      <c r="X391"/>
    </row>
    <row r="392" spans="8:24">
      <c r="H392"/>
      <c r="I392"/>
      <c r="K392"/>
      <c r="L392"/>
      <c r="M392" s="5"/>
      <c r="N392"/>
      <c r="O392"/>
      <c r="P392"/>
      <c r="R392"/>
      <c r="T392"/>
      <c r="V392"/>
      <c r="W392"/>
      <c r="X392"/>
    </row>
    <row r="393" spans="8:24">
      <c r="H393"/>
      <c r="I393"/>
      <c r="K393"/>
      <c r="L393"/>
      <c r="M393" s="5"/>
      <c r="N393"/>
      <c r="O393"/>
      <c r="P393"/>
      <c r="R393"/>
      <c r="T393"/>
      <c r="V393"/>
      <c r="W393"/>
      <c r="X393"/>
    </row>
    <row r="394" spans="8:24">
      <c r="H394"/>
      <c r="I394"/>
      <c r="K394"/>
      <c r="L394"/>
      <c r="M394" s="5"/>
      <c r="N394"/>
      <c r="O394"/>
      <c r="P394"/>
      <c r="R394"/>
      <c r="T394"/>
      <c r="V394"/>
      <c r="W394"/>
      <c r="X394"/>
    </row>
    <row r="395" spans="8:24">
      <c r="H395"/>
      <c r="I395"/>
      <c r="K395"/>
      <c r="L395"/>
      <c r="M395" s="5"/>
      <c r="N395"/>
      <c r="O395"/>
      <c r="P395"/>
      <c r="R395"/>
      <c r="T395"/>
      <c r="V395"/>
      <c r="W395"/>
      <c r="X395"/>
    </row>
    <row r="396" spans="8:24">
      <c r="H396"/>
      <c r="I396"/>
      <c r="K396"/>
      <c r="L396"/>
      <c r="M396" s="5"/>
      <c r="N396"/>
      <c r="O396"/>
      <c r="P396"/>
      <c r="R396"/>
      <c r="T396"/>
      <c r="V396"/>
      <c r="W396"/>
      <c r="X396"/>
    </row>
    <row r="397" spans="8:24">
      <c r="H397"/>
      <c r="I397"/>
      <c r="K397"/>
      <c r="L397"/>
      <c r="M397" s="5"/>
      <c r="N397"/>
      <c r="O397"/>
      <c r="P397"/>
      <c r="R397"/>
      <c r="T397"/>
      <c r="V397"/>
      <c r="W397"/>
      <c r="X397"/>
    </row>
    <row r="398" spans="8:24">
      <c r="H398"/>
      <c r="I398"/>
      <c r="K398"/>
      <c r="L398"/>
      <c r="M398" s="5"/>
      <c r="N398"/>
      <c r="O398"/>
      <c r="P398"/>
      <c r="R398"/>
      <c r="T398"/>
      <c r="V398"/>
      <c r="W398"/>
      <c r="X398"/>
    </row>
    <row r="399" spans="8:24">
      <c r="H399"/>
      <c r="I399"/>
      <c r="K399"/>
      <c r="L399"/>
      <c r="M399" s="5"/>
      <c r="N399"/>
      <c r="O399"/>
      <c r="P399"/>
      <c r="R399"/>
      <c r="T399"/>
      <c r="V399"/>
      <c r="W399"/>
      <c r="X399"/>
    </row>
    <row r="400" spans="8:24">
      <c r="H400"/>
      <c r="I400"/>
      <c r="K400"/>
      <c r="L400"/>
      <c r="M400" s="5"/>
      <c r="N400"/>
      <c r="O400"/>
      <c r="P400"/>
      <c r="R400"/>
      <c r="T400"/>
      <c r="V400"/>
      <c r="W400"/>
      <c r="X400"/>
    </row>
    <row r="401" spans="8:24">
      <c r="H401"/>
      <c r="I401"/>
      <c r="K401"/>
      <c r="L401"/>
      <c r="M401" s="5"/>
      <c r="N401"/>
      <c r="O401"/>
      <c r="P401"/>
      <c r="R401"/>
      <c r="T401"/>
      <c r="V401"/>
      <c r="W401"/>
      <c r="X401"/>
    </row>
    <row r="402" spans="8:24">
      <c r="H402"/>
      <c r="I402"/>
      <c r="K402"/>
      <c r="L402"/>
      <c r="M402" s="5"/>
      <c r="N402"/>
      <c r="O402"/>
      <c r="P402"/>
      <c r="R402"/>
      <c r="T402"/>
      <c r="V402"/>
      <c r="W402"/>
      <c r="X402"/>
    </row>
    <row r="403" spans="8:24">
      <c r="H403"/>
      <c r="I403"/>
      <c r="K403"/>
      <c r="L403"/>
      <c r="M403" s="5"/>
      <c r="N403"/>
      <c r="O403"/>
      <c r="P403"/>
      <c r="R403"/>
      <c r="T403"/>
      <c r="V403"/>
      <c r="W403"/>
      <c r="X403"/>
    </row>
    <row r="404" spans="8:24">
      <c r="H404"/>
      <c r="I404"/>
      <c r="K404"/>
      <c r="L404"/>
      <c r="M404" s="5"/>
      <c r="N404"/>
      <c r="O404"/>
      <c r="P404"/>
      <c r="R404"/>
      <c r="T404"/>
      <c r="V404"/>
      <c r="W404"/>
      <c r="X404"/>
    </row>
    <row r="405" spans="8:24">
      <c r="H405"/>
      <c r="I405"/>
      <c r="K405"/>
      <c r="L405"/>
      <c r="M405" s="5"/>
      <c r="N405"/>
      <c r="O405"/>
      <c r="P405"/>
      <c r="R405"/>
      <c r="T405"/>
      <c r="V405"/>
      <c r="W405"/>
      <c r="X405"/>
    </row>
    <row r="406" spans="8:24">
      <c r="H406"/>
      <c r="I406"/>
      <c r="K406"/>
      <c r="L406"/>
      <c r="M406" s="5"/>
      <c r="N406"/>
      <c r="O406"/>
      <c r="P406"/>
      <c r="R406"/>
      <c r="T406"/>
      <c r="V406"/>
      <c r="W406"/>
      <c r="X406"/>
    </row>
    <row r="407" spans="8:24">
      <c r="H407"/>
      <c r="I407"/>
      <c r="K407"/>
      <c r="L407"/>
      <c r="M407" s="5"/>
      <c r="N407"/>
      <c r="O407"/>
      <c r="P407"/>
      <c r="R407"/>
      <c r="T407"/>
      <c r="V407"/>
      <c r="W407"/>
      <c r="X407"/>
    </row>
    <row r="408" spans="8:24">
      <c r="H408"/>
      <c r="I408"/>
      <c r="K408"/>
      <c r="L408"/>
      <c r="M408" s="5"/>
      <c r="N408"/>
      <c r="O408"/>
      <c r="P408"/>
      <c r="R408"/>
      <c r="T408"/>
      <c r="V408"/>
      <c r="W408"/>
      <c r="X408"/>
    </row>
    <row r="409" spans="8:24">
      <c r="H409"/>
      <c r="I409"/>
      <c r="K409"/>
      <c r="L409"/>
      <c r="M409" s="5"/>
      <c r="N409"/>
      <c r="O409"/>
      <c r="P409"/>
      <c r="R409"/>
      <c r="T409"/>
      <c r="V409"/>
      <c r="W409"/>
      <c r="X409"/>
    </row>
    <row r="410" spans="8:24">
      <c r="H410"/>
      <c r="I410"/>
      <c r="K410"/>
      <c r="L410"/>
      <c r="M410" s="5"/>
      <c r="N410"/>
      <c r="O410"/>
      <c r="P410"/>
      <c r="R410"/>
      <c r="T410"/>
      <c r="V410"/>
      <c r="W410"/>
      <c r="X410"/>
    </row>
    <row r="411" spans="8:24">
      <c r="H411"/>
      <c r="I411"/>
      <c r="K411"/>
      <c r="L411"/>
      <c r="M411" s="5"/>
      <c r="N411"/>
      <c r="O411"/>
      <c r="P411"/>
      <c r="R411"/>
      <c r="T411"/>
      <c r="V411"/>
      <c r="W411"/>
      <c r="X411"/>
    </row>
    <row r="412" spans="8:24">
      <c r="H412"/>
      <c r="I412"/>
      <c r="K412"/>
      <c r="L412"/>
      <c r="M412" s="5"/>
      <c r="N412"/>
      <c r="O412"/>
      <c r="P412"/>
      <c r="R412"/>
      <c r="T412"/>
      <c r="V412"/>
      <c r="W412"/>
      <c r="X412"/>
    </row>
    <row r="413" spans="8:24">
      <c r="H413"/>
      <c r="I413"/>
      <c r="K413"/>
      <c r="L413"/>
      <c r="M413" s="5"/>
      <c r="N413"/>
      <c r="O413"/>
      <c r="P413"/>
      <c r="R413"/>
      <c r="T413"/>
      <c r="V413"/>
      <c r="W413"/>
      <c r="X413"/>
    </row>
    <row r="414" spans="8:24">
      <c r="H414"/>
      <c r="I414"/>
      <c r="K414"/>
      <c r="L414"/>
      <c r="M414" s="5"/>
      <c r="N414"/>
      <c r="O414"/>
      <c r="P414"/>
      <c r="R414"/>
      <c r="T414"/>
      <c r="V414"/>
      <c r="W414"/>
      <c r="X414"/>
    </row>
    <row r="415" spans="8:24">
      <c r="H415"/>
      <c r="I415"/>
      <c r="K415"/>
      <c r="L415"/>
      <c r="M415" s="5"/>
      <c r="N415"/>
      <c r="O415"/>
      <c r="P415"/>
      <c r="R415"/>
      <c r="T415"/>
      <c r="V415"/>
      <c r="W415"/>
      <c r="X415"/>
    </row>
    <row r="416" spans="8:24">
      <c r="H416"/>
      <c r="I416"/>
      <c r="K416"/>
      <c r="L416"/>
      <c r="M416" s="5"/>
      <c r="N416"/>
      <c r="O416"/>
      <c r="P416"/>
      <c r="R416"/>
      <c r="T416"/>
      <c r="V416"/>
      <c r="W416"/>
      <c r="X416"/>
    </row>
    <row r="417" spans="8:24">
      <c r="H417"/>
      <c r="I417"/>
      <c r="K417"/>
      <c r="L417"/>
      <c r="M417" s="5"/>
      <c r="N417"/>
      <c r="O417"/>
      <c r="P417"/>
      <c r="R417"/>
      <c r="T417"/>
      <c r="V417"/>
      <c r="W417"/>
      <c r="X417"/>
    </row>
    <row r="418" spans="8:24">
      <c r="H418"/>
      <c r="I418"/>
      <c r="K418"/>
      <c r="L418"/>
      <c r="M418" s="5"/>
      <c r="N418"/>
      <c r="O418"/>
      <c r="P418"/>
      <c r="R418"/>
      <c r="T418"/>
      <c r="V418"/>
      <c r="W418"/>
      <c r="X418"/>
    </row>
    <row r="419" spans="8:24">
      <c r="H419"/>
      <c r="I419"/>
      <c r="K419"/>
      <c r="L419"/>
      <c r="M419" s="5"/>
      <c r="N419"/>
      <c r="O419"/>
      <c r="P419"/>
      <c r="R419"/>
      <c r="T419"/>
      <c r="V419"/>
      <c r="W419"/>
      <c r="X419"/>
    </row>
    <row r="420" spans="8:24">
      <c r="H420"/>
      <c r="I420"/>
      <c r="K420"/>
      <c r="L420"/>
      <c r="M420" s="5"/>
      <c r="N420"/>
      <c r="O420"/>
      <c r="P420"/>
      <c r="R420"/>
      <c r="T420"/>
      <c r="V420"/>
      <c r="W420"/>
      <c r="X420"/>
    </row>
    <row r="421" spans="8:24">
      <c r="H421"/>
      <c r="I421"/>
      <c r="K421"/>
      <c r="L421"/>
      <c r="M421" s="5"/>
      <c r="N421"/>
      <c r="O421"/>
      <c r="P421"/>
      <c r="R421"/>
      <c r="T421"/>
      <c r="V421"/>
      <c r="W421"/>
      <c r="X421"/>
    </row>
    <row r="422" spans="8:24">
      <c r="H422"/>
      <c r="I422"/>
      <c r="K422"/>
      <c r="L422"/>
      <c r="M422" s="5"/>
      <c r="N422"/>
      <c r="O422"/>
      <c r="P422"/>
      <c r="R422"/>
      <c r="T422"/>
      <c r="V422"/>
      <c r="W422"/>
      <c r="X422"/>
    </row>
    <row r="423" spans="8:24">
      <c r="H423"/>
      <c r="I423"/>
      <c r="K423"/>
      <c r="L423"/>
      <c r="M423" s="5"/>
      <c r="N423"/>
      <c r="O423"/>
      <c r="P423"/>
      <c r="R423"/>
      <c r="T423"/>
      <c r="V423"/>
      <c r="W423"/>
      <c r="X423"/>
    </row>
    <row r="424" spans="8:24">
      <c r="H424"/>
      <c r="I424"/>
      <c r="K424"/>
      <c r="L424"/>
      <c r="M424" s="5"/>
      <c r="N424"/>
      <c r="O424"/>
      <c r="P424"/>
      <c r="R424"/>
      <c r="T424"/>
      <c r="V424"/>
      <c r="W424"/>
      <c r="X424"/>
    </row>
    <row r="425" spans="8:24">
      <c r="H425"/>
      <c r="I425"/>
      <c r="K425"/>
      <c r="L425"/>
      <c r="M425" s="5"/>
      <c r="N425"/>
      <c r="O425"/>
      <c r="P425"/>
      <c r="R425"/>
      <c r="T425"/>
      <c r="V425"/>
      <c r="W425"/>
      <c r="X425"/>
    </row>
    <row r="426" spans="8:24">
      <c r="H426"/>
      <c r="I426"/>
      <c r="K426"/>
      <c r="L426"/>
      <c r="M426" s="5"/>
      <c r="N426"/>
      <c r="O426"/>
      <c r="P426"/>
      <c r="R426"/>
      <c r="T426"/>
      <c r="V426"/>
      <c r="W426"/>
      <c r="X426"/>
    </row>
    <row r="427" spans="8:24">
      <c r="H427"/>
      <c r="I427"/>
      <c r="K427"/>
      <c r="L427"/>
      <c r="M427" s="5"/>
      <c r="N427"/>
      <c r="O427"/>
      <c r="P427"/>
      <c r="R427"/>
      <c r="T427"/>
      <c r="V427"/>
      <c r="W427"/>
      <c r="X427"/>
    </row>
    <row r="428" spans="8:24">
      <c r="H428"/>
      <c r="I428"/>
      <c r="K428"/>
      <c r="L428"/>
      <c r="M428" s="5"/>
      <c r="N428"/>
      <c r="O428"/>
      <c r="P428"/>
      <c r="R428"/>
      <c r="T428"/>
      <c r="V428"/>
      <c r="W428"/>
      <c r="X428"/>
    </row>
    <row r="429" spans="8:24">
      <c r="H429"/>
      <c r="I429"/>
      <c r="K429"/>
      <c r="L429"/>
      <c r="M429" s="5"/>
      <c r="N429"/>
      <c r="O429"/>
      <c r="P429"/>
      <c r="R429"/>
      <c r="T429"/>
      <c r="V429"/>
      <c r="W429"/>
      <c r="X429"/>
    </row>
    <row r="430" spans="8:24">
      <c r="H430"/>
      <c r="I430"/>
      <c r="K430"/>
      <c r="L430"/>
      <c r="M430" s="5"/>
      <c r="N430"/>
      <c r="O430"/>
      <c r="P430"/>
      <c r="R430"/>
      <c r="T430"/>
      <c r="V430"/>
      <c r="W430"/>
      <c r="X430"/>
    </row>
    <row r="431" spans="8:24">
      <c r="H431"/>
      <c r="I431"/>
      <c r="K431"/>
      <c r="L431"/>
      <c r="M431" s="5"/>
      <c r="N431"/>
      <c r="O431"/>
      <c r="P431"/>
      <c r="R431"/>
      <c r="T431"/>
      <c r="V431"/>
      <c r="W431"/>
      <c r="X431"/>
    </row>
    <row r="432" spans="8:24">
      <c r="H432"/>
      <c r="I432"/>
      <c r="K432"/>
      <c r="L432"/>
      <c r="M432" s="5"/>
      <c r="N432"/>
      <c r="O432"/>
      <c r="P432"/>
      <c r="R432"/>
      <c r="T432"/>
      <c r="V432"/>
      <c r="W432"/>
      <c r="X432"/>
    </row>
    <row r="433" spans="8:24">
      <c r="H433"/>
      <c r="I433"/>
      <c r="K433"/>
      <c r="L433"/>
      <c r="M433" s="5"/>
      <c r="N433"/>
      <c r="O433"/>
      <c r="P433"/>
      <c r="R433"/>
      <c r="T433"/>
      <c r="V433"/>
      <c r="W433"/>
      <c r="X433"/>
    </row>
    <row r="434" spans="8:24">
      <c r="H434"/>
      <c r="I434"/>
      <c r="K434"/>
      <c r="L434"/>
      <c r="M434" s="5"/>
      <c r="N434"/>
      <c r="O434"/>
      <c r="P434"/>
      <c r="R434"/>
      <c r="T434"/>
      <c r="V434"/>
      <c r="W434"/>
      <c r="X434"/>
    </row>
    <row r="435" spans="8:24">
      <c r="H435"/>
      <c r="I435"/>
      <c r="K435"/>
      <c r="L435"/>
      <c r="M435" s="5"/>
      <c r="N435"/>
      <c r="O435"/>
      <c r="P435"/>
      <c r="R435"/>
      <c r="T435"/>
      <c r="V435"/>
      <c r="W435"/>
      <c r="X435"/>
    </row>
    <row r="436" spans="8:24">
      <c r="H436"/>
      <c r="I436"/>
      <c r="K436"/>
      <c r="L436"/>
      <c r="M436" s="5"/>
      <c r="N436"/>
      <c r="O436"/>
      <c r="P436"/>
      <c r="R436"/>
      <c r="T436"/>
      <c r="V436"/>
      <c r="W436"/>
      <c r="X436"/>
    </row>
    <row r="437" spans="8:24">
      <c r="H437"/>
      <c r="I437"/>
      <c r="K437"/>
      <c r="L437"/>
      <c r="M437" s="5"/>
      <c r="N437"/>
      <c r="O437"/>
      <c r="P437"/>
      <c r="R437"/>
      <c r="T437"/>
      <c r="V437"/>
      <c r="W437"/>
      <c r="X437"/>
    </row>
    <row r="438" spans="8:24">
      <c r="H438"/>
      <c r="I438"/>
      <c r="K438"/>
      <c r="L438"/>
      <c r="M438" s="5"/>
      <c r="N438"/>
      <c r="O438"/>
      <c r="P438"/>
      <c r="R438"/>
      <c r="T438"/>
      <c r="V438"/>
      <c r="W438"/>
      <c r="X438"/>
    </row>
    <row r="439" spans="8:24">
      <c r="H439"/>
      <c r="I439"/>
      <c r="K439"/>
      <c r="L439"/>
      <c r="M439" s="5"/>
      <c r="N439"/>
      <c r="O439"/>
      <c r="P439"/>
      <c r="R439"/>
      <c r="T439"/>
      <c r="V439"/>
      <c r="W439"/>
      <c r="X439"/>
    </row>
    <row r="440" spans="8:24">
      <c r="H440"/>
      <c r="I440"/>
      <c r="K440"/>
      <c r="L440"/>
      <c r="M440" s="5"/>
      <c r="N440"/>
      <c r="O440"/>
      <c r="P440"/>
      <c r="R440"/>
      <c r="T440"/>
      <c r="V440"/>
      <c r="W440"/>
      <c r="X440"/>
    </row>
    <row r="441" spans="8:24">
      <c r="H441"/>
      <c r="I441"/>
      <c r="K441"/>
      <c r="L441"/>
      <c r="M441" s="5"/>
      <c r="N441"/>
      <c r="O441"/>
      <c r="P441"/>
      <c r="R441"/>
      <c r="T441"/>
      <c r="V441"/>
      <c r="W441"/>
      <c r="X441"/>
    </row>
    <row r="442" spans="8:24">
      <c r="H442"/>
      <c r="I442"/>
      <c r="K442"/>
      <c r="L442"/>
      <c r="M442" s="5"/>
      <c r="N442"/>
      <c r="O442"/>
      <c r="P442"/>
      <c r="R442"/>
      <c r="T442"/>
      <c r="V442"/>
      <c r="W442"/>
      <c r="X442"/>
    </row>
    <row r="443" spans="8:24">
      <c r="H443"/>
      <c r="I443"/>
      <c r="K443"/>
      <c r="L443"/>
      <c r="M443" s="5"/>
      <c r="N443"/>
      <c r="O443"/>
      <c r="P443"/>
      <c r="R443"/>
      <c r="T443"/>
      <c r="V443"/>
      <c r="W443"/>
      <c r="X443"/>
    </row>
    <row r="444" spans="8:24">
      <c r="H444"/>
      <c r="I444"/>
      <c r="K444"/>
      <c r="L444"/>
      <c r="M444" s="5"/>
      <c r="N444"/>
      <c r="O444"/>
      <c r="P444"/>
      <c r="R444"/>
      <c r="T444"/>
      <c r="V444"/>
      <c r="W444"/>
      <c r="X444"/>
    </row>
    <row r="445" spans="8:24">
      <c r="H445"/>
      <c r="I445"/>
      <c r="K445"/>
      <c r="L445"/>
      <c r="M445" s="5"/>
      <c r="N445"/>
      <c r="O445"/>
      <c r="P445"/>
      <c r="R445"/>
      <c r="T445"/>
      <c r="V445"/>
      <c r="W445"/>
      <c r="X445"/>
    </row>
    <row r="446" spans="8:24">
      <c r="H446"/>
      <c r="I446"/>
      <c r="K446"/>
      <c r="L446"/>
      <c r="M446" s="5"/>
      <c r="N446"/>
      <c r="O446"/>
      <c r="P446"/>
      <c r="R446"/>
      <c r="T446"/>
      <c r="V446"/>
      <c r="W446"/>
      <c r="X446"/>
    </row>
    <row r="447" spans="8:24">
      <c r="H447"/>
      <c r="I447"/>
      <c r="K447"/>
      <c r="L447"/>
      <c r="M447" s="5"/>
      <c r="N447"/>
      <c r="O447"/>
      <c r="P447"/>
      <c r="R447"/>
      <c r="T447"/>
      <c r="V447"/>
      <c r="W447"/>
      <c r="X447"/>
    </row>
    <row r="448" spans="8:24">
      <c r="H448"/>
      <c r="I448"/>
      <c r="K448"/>
      <c r="L448"/>
      <c r="M448" s="5"/>
      <c r="N448"/>
      <c r="O448"/>
      <c r="P448"/>
      <c r="R448"/>
      <c r="T448"/>
      <c r="V448"/>
      <c r="W448"/>
      <c r="X448"/>
    </row>
    <row r="449" spans="8:24">
      <c r="H449"/>
      <c r="I449"/>
      <c r="K449"/>
      <c r="L449"/>
      <c r="M449" s="5"/>
      <c r="N449"/>
      <c r="O449"/>
      <c r="P449"/>
      <c r="R449"/>
      <c r="T449"/>
      <c r="V449"/>
      <c r="W449"/>
      <c r="X449"/>
    </row>
    <row r="450" spans="8:24">
      <c r="H450"/>
      <c r="I450"/>
      <c r="K450"/>
      <c r="L450"/>
      <c r="M450" s="5"/>
      <c r="N450"/>
      <c r="O450"/>
      <c r="P450"/>
      <c r="R450"/>
      <c r="T450"/>
      <c r="V450"/>
      <c r="W450"/>
      <c r="X450"/>
    </row>
    <row r="451" spans="8:24">
      <c r="H451"/>
      <c r="I451"/>
      <c r="K451"/>
      <c r="L451"/>
      <c r="M451" s="5"/>
      <c r="N451"/>
      <c r="O451"/>
      <c r="P451"/>
      <c r="R451"/>
      <c r="T451"/>
      <c r="V451"/>
      <c r="W451"/>
      <c r="X451"/>
    </row>
    <row r="452" spans="8:24">
      <c r="H452"/>
      <c r="I452"/>
      <c r="K452"/>
      <c r="L452"/>
      <c r="M452" s="5"/>
      <c r="N452"/>
      <c r="O452"/>
      <c r="P452"/>
      <c r="R452"/>
      <c r="T452"/>
      <c r="V452"/>
      <c r="W452"/>
      <c r="X452"/>
    </row>
    <row r="453" spans="8:24">
      <c r="H453"/>
      <c r="I453"/>
      <c r="K453"/>
      <c r="L453"/>
      <c r="M453" s="5"/>
      <c r="N453"/>
      <c r="O453"/>
      <c r="P453"/>
      <c r="R453"/>
      <c r="T453"/>
      <c r="V453"/>
      <c r="W453"/>
      <c r="X453"/>
    </row>
    <row r="454" spans="8:24">
      <c r="H454"/>
      <c r="I454"/>
      <c r="K454"/>
      <c r="L454"/>
      <c r="M454" s="5"/>
      <c r="N454"/>
      <c r="O454"/>
      <c r="P454"/>
      <c r="R454"/>
      <c r="T454"/>
      <c r="V454"/>
      <c r="W454"/>
      <c r="X454"/>
    </row>
    <row r="455" spans="8:24">
      <c r="H455"/>
      <c r="I455"/>
      <c r="K455"/>
      <c r="L455"/>
      <c r="M455" s="5"/>
      <c r="N455"/>
      <c r="O455"/>
      <c r="P455"/>
      <c r="R455"/>
      <c r="T455"/>
      <c r="V455"/>
      <c r="W455"/>
      <c r="X455"/>
    </row>
    <row r="456" spans="8:24">
      <c r="H456"/>
      <c r="I456"/>
      <c r="K456"/>
      <c r="L456"/>
      <c r="M456" s="5"/>
      <c r="N456"/>
      <c r="O456"/>
      <c r="P456"/>
      <c r="R456"/>
      <c r="T456"/>
      <c r="V456"/>
      <c r="W456"/>
      <c r="X456"/>
    </row>
    <row r="457" spans="8:24">
      <c r="H457"/>
      <c r="I457"/>
      <c r="K457"/>
      <c r="L457"/>
      <c r="M457" s="5"/>
      <c r="N457"/>
      <c r="O457"/>
      <c r="P457"/>
      <c r="R457"/>
      <c r="T457"/>
      <c r="V457"/>
      <c r="W457"/>
      <c r="X457"/>
    </row>
    <row r="458" spans="8:24">
      <c r="H458"/>
      <c r="I458"/>
      <c r="K458"/>
      <c r="L458"/>
      <c r="M458" s="5"/>
      <c r="N458"/>
      <c r="O458"/>
      <c r="P458"/>
      <c r="R458"/>
      <c r="T458"/>
      <c r="V458"/>
      <c r="W458"/>
      <c r="X458"/>
    </row>
    <row r="459" spans="8:24">
      <c r="H459"/>
      <c r="I459"/>
      <c r="K459"/>
      <c r="L459"/>
      <c r="M459" s="5"/>
      <c r="N459"/>
      <c r="O459"/>
      <c r="P459"/>
      <c r="R459"/>
      <c r="T459"/>
      <c r="V459"/>
      <c r="W459"/>
      <c r="X459"/>
    </row>
    <row r="460" spans="8:24">
      <c r="H460"/>
      <c r="I460"/>
      <c r="K460"/>
      <c r="L460"/>
      <c r="M460" s="5"/>
      <c r="N460"/>
      <c r="O460"/>
      <c r="P460"/>
      <c r="R460"/>
      <c r="T460"/>
      <c r="V460"/>
      <c r="W460"/>
      <c r="X460"/>
    </row>
    <row r="461" spans="8:24">
      <c r="H461"/>
      <c r="I461"/>
      <c r="K461"/>
      <c r="L461"/>
      <c r="M461" s="5"/>
      <c r="N461"/>
      <c r="O461"/>
      <c r="P461"/>
      <c r="R461"/>
      <c r="T461"/>
      <c r="V461"/>
      <c r="W461"/>
      <c r="X461"/>
    </row>
    <row r="462" spans="8:24">
      <c r="H462"/>
      <c r="I462"/>
      <c r="K462"/>
      <c r="L462"/>
      <c r="M462" s="5"/>
      <c r="N462"/>
      <c r="O462"/>
      <c r="P462"/>
      <c r="R462"/>
      <c r="T462"/>
      <c r="V462"/>
      <c r="W462"/>
      <c r="X462"/>
    </row>
    <row r="463" spans="8:24">
      <c r="H463"/>
      <c r="I463"/>
      <c r="K463"/>
      <c r="L463"/>
      <c r="M463" s="5"/>
      <c r="N463"/>
      <c r="O463"/>
      <c r="P463"/>
      <c r="R463"/>
      <c r="T463"/>
      <c r="V463"/>
      <c r="W463"/>
      <c r="X463"/>
    </row>
    <row r="464" spans="8:24">
      <c r="H464"/>
      <c r="I464"/>
      <c r="K464"/>
      <c r="L464"/>
      <c r="M464" s="5"/>
      <c r="N464"/>
      <c r="O464"/>
      <c r="P464"/>
      <c r="R464"/>
      <c r="T464"/>
      <c r="V464"/>
      <c r="W464"/>
      <c r="X464"/>
    </row>
    <row r="465" spans="8:24">
      <c r="H465"/>
      <c r="I465"/>
      <c r="K465"/>
      <c r="L465"/>
      <c r="M465" s="5"/>
      <c r="N465"/>
      <c r="O465"/>
      <c r="P465"/>
      <c r="R465"/>
      <c r="T465"/>
      <c r="V465"/>
      <c r="W465"/>
      <c r="X465"/>
    </row>
    <row r="466" spans="8:24">
      <c r="H466"/>
      <c r="I466"/>
      <c r="K466"/>
      <c r="L466"/>
      <c r="M466" s="5"/>
      <c r="N466"/>
      <c r="O466"/>
      <c r="P466"/>
      <c r="R466"/>
      <c r="T466"/>
      <c r="V466"/>
      <c r="W466"/>
      <c r="X466"/>
    </row>
    <row r="467" spans="8:24">
      <c r="H467"/>
      <c r="I467"/>
      <c r="K467"/>
      <c r="L467"/>
      <c r="M467" s="5"/>
      <c r="N467"/>
      <c r="O467"/>
      <c r="P467"/>
      <c r="R467"/>
      <c r="T467"/>
      <c r="V467"/>
      <c r="W467"/>
      <c r="X467"/>
    </row>
    <row r="468" spans="8:24">
      <c r="H468"/>
      <c r="I468"/>
      <c r="K468"/>
      <c r="L468"/>
      <c r="M468" s="5"/>
      <c r="N468"/>
      <c r="O468"/>
      <c r="P468"/>
      <c r="R468"/>
      <c r="T468"/>
      <c r="V468"/>
      <c r="W468"/>
      <c r="X468"/>
    </row>
    <row r="469" spans="8:24">
      <c r="H469"/>
      <c r="I469"/>
      <c r="K469"/>
      <c r="L469"/>
      <c r="M469" s="5"/>
      <c r="N469"/>
      <c r="O469"/>
      <c r="P469"/>
      <c r="R469"/>
      <c r="T469"/>
      <c r="V469"/>
      <c r="W469"/>
      <c r="X469"/>
    </row>
    <row r="470" spans="8:24">
      <c r="H470"/>
      <c r="I470"/>
      <c r="K470"/>
      <c r="L470"/>
      <c r="M470" s="5"/>
      <c r="N470"/>
      <c r="O470"/>
      <c r="P470"/>
      <c r="R470"/>
      <c r="T470"/>
      <c r="V470"/>
      <c r="W470"/>
      <c r="X470"/>
    </row>
    <row r="471" spans="8:24">
      <c r="H471"/>
      <c r="I471"/>
      <c r="K471"/>
      <c r="L471"/>
      <c r="M471" s="5"/>
      <c r="N471"/>
      <c r="O471"/>
      <c r="P471"/>
      <c r="R471"/>
      <c r="T471"/>
      <c r="V471"/>
      <c r="W471"/>
      <c r="X471"/>
    </row>
    <row r="472" spans="8:24">
      <c r="H472"/>
      <c r="I472"/>
      <c r="K472"/>
      <c r="L472"/>
      <c r="M472" s="5"/>
      <c r="N472"/>
      <c r="O472"/>
      <c r="P472"/>
      <c r="R472"/>
      <c r="T472"/>
      <c r="V472"/>
      <c r="W472"/>
      <c r="X472"/>
    </row>
    <row r="473" spans="8:24">
      <c r="H473"/>
      <c r="I473"/>
      <c r="K473"/>
      <c r="L473"/>
      <c r="M473" s="5"/>
      <c r="N473"/>
      <c r="O473"/>
      <c r="P473"/>
      <c r="R473"/>
      <c r="T473"/>
      <c r="V473"/>
      <c r="W473"/>
      <c r="X473"/>
    </row>
    <row r="474" spans="8:24">
      <c r="H474"/>
      <c r="I474"/>
      <c r="K474"/>
      <c r="L474"/>
      <c r="M474" s="5"/>
      <c r="N474"/>
      <c r="O474"/>
      <c r="P474"/>
      <c r="R474"/>
      <c r="T474"/>
      <c r="V474"/>
      <c r="W474"/>
      <c r="X474"/>
    </row>
    <row r="475" spans="8:24">
      <c r="H475"/>
      <c r="I475"/>
      <c r="K475"/>
      <c r="L475"/>
      <c r="M475" s="5"/>
      <c r="N475"/>
      <c r="O475"/>
      <c r="P475"/>
      <c r="R475"/>
      <c r="T475"/>
      <c r="V475"/>
      <c r="W475"/>
      <c r="X475"/>
    </row>
    <row r="476" spans="8:24">
      <c r="H476"/>
      <c r="I476"/>
      <c r="K476"/>
      <c r="L476"/>
      <c r="M476" s="5"/>
      <c r="N476"/>
      <c r="O476"/>
      <c r="P476"/>
      <c r="R476"/>
      <c r="T476"/>
      <c r="V476"/>
      <c r="W476"/>
      <c r="X476"/>
    </row>
    <row r="477" spans="8:24">
      <c r="H477"/>
      <c r="I477"/>
      <c r="K477"/>
      <c r="L477"/>
      <c r="M477" s="5"/>
      <c r="N477"/>
      <c r="O477"/>
      <c r="P477"/>
      <c r="R477"/>
      <c r="T477"/>
      <c r="V477"/>
      <c r="W477"/>
      <c r="X477"/>
    </row>
    <row r="478" spans="8:24">
      <c r="H478"/>
      <c r="I478"/>
      <c r="K478"/>
      <c r="L478"/>
      <c r="M478" s="5"/>
      <c r="N478"/>
      <c r="O478"/>
      <c r="P478"/>
      <c r="R478"/>
      <c r="T478"/>
      <c r="V478"/>
      <c r="W478"/>
      <c r="X478"/>
    </row>
    <row r="479" spans="8:24">
      <c r="H479"/>
      <c r="I479"/>
      <c r="K479"/>
      <c r="L479"/>
      <c r="M479" s="5"/>
      <c r="N479"/>
      <c r="O479"/>
      <c r="P479"/>
      <c r="R479"/>
      <c r="T479"/>
      <c r="V479"/>
      <c r="W479"/>
      <c r="X479"/>
    </row>
    <row r="480" spans="8:24">
      <c r="H480"/>
      <c r="I480"/>
      <c r="K480"/>
      <c r="L480"/>
      <c r="M480" s="5"/>
      <c r="N480"/>
      <c r="O480"/>
      <c r="P480"/>
      <c r="R480"/>
      <c r="T480"/>
      <c r="V480"/>
      <c r="W480"/>
      <c r="X480"/>
    </row>
    <row r="481" spans="8:24">
      <c r="H481"/>
      <c r="I481"/>
      <c r="K481"/>
      <c r="L481"/>
      <c r="M481" s="5"/>
      <c r="N481"/>
      <c r="O481"/>
      <c r="P481"/>
      <c r="R481"/>
      <c r="T481"/>
      <c r="V481"/>
      <c r="W481"/>
      <c r="X481"/>
    </row>
    <row r="482" spans="8:24">
      <c r="H482"/>
      <c r="I482"/>
      <c r="K482"/>
      <c r="L482"/>
      <c r="M482" s="5"/>
      <c r="N482"/>
      <c r="O482"/>
      <c r="P482"/>
      <c r="R482"/>
      <c r="T482"/>
      <c r="V482"/>
      <c r="W482"/>
      <c r="X482"/>
    </row>
    <row r="483" spans="8:24">
      <c r="H483"/>
      <c r="I483"/>
      <c r="K483"/>
      <c r="L483"/>
      <c r="M483" s="5"/>
      <c r="N483"/>
      <c r="O483"/>
      <c r="P483"/>
      <c r="R483"/>
      <c r="T483"/>
      <c r="V483"/>
      <c r="W483"/>
      <c r="X483"/>
    </row>
    <row r="484" spans="8:24">
      <c r="H484"/>
      <c r="I484"/>
      <c r="K484"/>
      <c r="L484"/>
      <c r="M484" s="5"/>
      <c r="N484"/>
      <c r="O484"/>
      <c r="P484"/>
      <c r="R484"/>
      <c r="T484"/>
      <c r="V484"/>
      <c r="W484"/>
      <c r="X484"/>
    </row>
    <row r="485" spans="8:24">
      <c r="H485"/>
      <c r="I485"/>
      <c r="K485"/>
      <c r="L485"/>
      <c r="M485" s="5"/>
      <c r="N485"/>
      <c r="O485"/>
      <c r="P485"/>
      <c r="R485"/>
      <c r="T485"/>
      <c r="V485"/>
      <c r="W485"/>
      <c r="X485"/>
    </row>
    <row r="486" spans="8:24">
      <c r="H486"/>
      <c r="I486"/>
      <c r="K486"/>
      <c r="L486"/>
      <c r="M486" s="5"/>
      <c r="N486"/>
      <c r="O486"/>
      <c r="P486"/>
      <c r="R486"/>
      <c r="T486"/>
      <c r="V486"/>
      <c r="W486"/>
      <c r="X486"/>
    </row>
    <row r="487" spans="8:24">
      <c r="H487"/>
      <c r="I487"/>
      <c r="K487"/>
      <c r="L487"/>
      <c r="M487" s="5"/>
      <c r="N487"/>
      <c r="O487"/>
      <c r="P487"/>
      <c r="R487"/>
      <c r="T487"/>
      <c r="V487"/>
      <c r="W487"/>
      <c r="X487"/>
    </row>
    <row r="488" spans="8:24">
      <c r="H488"/>
      <c r="I488"/>
      <c r="K488"/>
      <c r="L488"/>
      <c r="M488" s="5"/>
      <c r="N488"/>
      <c r="O488"/>
      <c r="P488"/>
      <c r="R488"/>
      <c r="T488"/>
      <c r="V488"/>
      <c r="W488"/>
      <c r="X488"/>
    </row>
    <row r="489" spans="8:24">
      <c r="H489"/>
      <c r="I489"/>
      <c r="K489"/>
      <c r="L489"/>
      <c r="M489" s="5"/>
      <c r="N489"/>
      <c r="O489"/>
      <c r="P489"/>
      <c r="R489"/>
      <c r="T489"/>
      <c r="V489"/>
      <c r="W489"/>
      <c r="X489"/>
    </row>
    <row r="490" spans="8:24">
      <c r="H490"/>
      <c r="I490"/>
      <c r="K490"/>
      <c r="L490"/>
      <c r="M490" s="5"/>
      <c r="N490"/>
      <c r="O490"/>
      <c r="P490"/>
      <c r="R490"/>
      <c r="T490"/>
      <c r="V490"/>
      <c r="W490"/>
      <c r="X490"/>
    </row>
    <row r="491" spans="8:24">
      <c r="H491"/>
      <c r="I491"/>
      <c r="K491"/>
      <c r="L491"/>
      <c r="M491" s="5"/>
      <c r="N491"/>
      <c r="O491"/>
      <c r="P491"/>
      <c r="R491"/>
      <c r="T491"/>
      <c r="V491"/>
      <c r="W491"/>
      <c r="X491"/>
    </row>
    <row r="492" spans="8:24">
      <c r="H492"/>
      <c r="I492"/>
      <c r="K492"/>
      <c r="L492"/>
      <c r="M492" s="5"/>
      <c r="N492"/>
      <c r="O492"/>
      <c r="P492"/>
      <c r="R492"/>
      <c r="T492"/>
      <c r="V492"/>
      <c r="W492"/>
      <c r="X492"/>
    </row>
    <row r="493" spans="8:24">
      <c r="H493"/>
      <c r="I493"/>
      <c r="K493"/>
      <c r="L493"/>
      <c r="M493" s="5"/>
      <c r="N493"/>
      <c r="O493"/>
      <c r="P493"/>
      <c r="R493"/>
      <c r="T493"/>
      <c r="V493"/>
      <c r="W493"/>
      <c r="X493"/>
    </row>
    <row r="494" spans="8:24">
      <c r="H494"/>
      <c r="I494"/>
      <c r="K494"/>
      <c r="L494"/>
      <c r="M494" s="5"/>
      <c r="N494"/>
      <c r="O494"/>
      <c r="P494"/>
      <c r="R494"/>
      <c r="T494"/>
      <c r="V494"/>
      <c r="W494"/>
      <c r="X494"/>
    </row>
    <row r="495" spans="8:24">
      <c r="H495"/>
      <c r="I495"/>
      <c r="K495"/>
      <c r="L495"/>
      <c r="M495" s="5"/>
      <c r="N495"/>
      <c r="O495"/>
      <c r="P495"/>
      <c r="R495"/>
      <c r="T495"/>
      <c r="V495"/>
      <c r="W495"/>
      <c r="X495"/>
    </row>
    <row r="496" spans="8:24">
      <c r="H496"/>
      <c r="I496"/>
      <c r="K496"/>
      <c r="L496"/>
      <c r="M496" s="5"/>
      <c r="N496"/>
      <c r="O496"/>
      <c r="P496"/>
      <c r="R496"/>
      <c r="T496"/>
      <c r="V496"/>
      <c r="W496"/>
      <c r="X496"/>
    </row>
    <row r="497" spans="8:24">
      <c r="H497"/>
      <c r="I497"/>
      <c r="K497"/>
      <c r="L497"/>
      <c r="M497" s="5"/>
      <c r="N497"/>
      <c r="O497"/>
      <c r="P497"/>
      <c r="R497"/>
      <c r="T497"/>
      <c r="V497"/>
      <c r="W497"/>
      <c r="X497"/>
    </row>
    <row r="498" spans="8:24">
      <c r="H498"/>
      <c r="I498"/>
      <c r="K498"/>
      <c r="L498"/>
      <c r="M498" s="5"/>
      <c r="N498"/>
      <c r="O498"/>
      <c r="P498"/>
      <c r="R498"/>
      <c r="T498"/>
      <c r="V498"/>
      <c r="W498"/>
      <c r="X498"/>
    </row>
    <row r="499" spans="8:24">
      <c r="H499"/>
      <c r="I499"/>
      <c r="K499"/>
      <c r="L499"/>
      <c r="M499" s="5"/>
      <c r="N499"/>
      <c r="O499"/>
      <c r="P499"/>
      <c r="R499"/>
      <c r="T499"/>
      <c r="V499"/>
      <c r="W499"/>
      <c r="X499"/>
    </row>
    <row r="500" spans="8:24">
      <c r="H500"/>
      <c r="I500"/>
      <c r="K500"/>
      <c r="L500"/>
      <c r="M500" s="5"/>
      <c r="N500"/>
      <c r="O500"/>
      <c r="P500"/>
      <c r="R500"/>
      <c r="T500"/>
      <c r="V500"/>
      <c r="W500"/>
      <c r="X500"/>
    </row>
    <row r="501" spans="8:24">
      <c r="H501"/>
      <c r="I501"/>
      <c r="K501"/>
      <c r="L501"/>
      <c r="M501" s="5"/>
      <c r="N501"/>
      <c r="O501"/>
      <c r="P501"/>
      <c r="R501"/>
      <c r="T501"/>
      <c r="V501"/>
      <c r="W501"/>
      <c r="X501"/>
    </row>
    <row r="502" spans="8:24">
      <c r="H502"/>
      <c r="I502"/>
      <c r="K502"/>
      <c r="L502"/>
      <c r="M502" s="5"/>
      <c r="N502"/>
      <c r="O502"/>
      <c r="P502"/>
      <c r="R502"/>
      <c r="T502"/>
      <c r="V502"/>
      <c r="W502"/>
      <c r="X502"/>
    </row>
    <row r="503" spans="8:24">
      <c r="H503"/>
      <c r="I503"/>
      <c r="K503"/>
      <c r="L503"/>
      <c r="M503" s="5"/>
      <c r="N503"/>
      <c r="O503"/>
      <c r="P503"/>
      <c r="R503"/>
      <c r="T503"/>
      <c r="V503"/>
      <c r="W503"/>
      <c r="X503"/>
    </row>
    <row r="504" spans="8:24">
      <c r="H504"/>
      <c r="I504"/>
      <c r="K504"/>
      <c r="L504"/>
      <c r="M504" s="5"/>
      <c r="N504"/>
      <c r="O504"/>
      <c r="P504"/>
      <c r="R504"/>
      <c r="T504"/>
      <c r="V504"/>
      <c r="W504"/>
      <c r="X504"/>
    </row>
    <row r="505" spans="8:24">
      <c r="H505"/>
      <c r="I505"/>
      <c r="K505"/>
      <c r="L505"/>
      <c r="M505" s="5"/>
      <c r="N505"/>
      <c r="O505"/>
      <c r="P505"/>
      <c r="R505"/>
      <c r="T505"/>
      <c r="V505"/>
      <c r="W505"/>
      <c r="X505"/>
    </row>
    <row r="506" spans="8:24">
      <c r="H506"/>
      <c r="I506"/>
      <c r="K506"/>
      <c r="L506"/>
      <c r="M506" s="5"/>
      <c r="N506"/>
      <c r="O506"/>
      <c r="P506"/>
      <c r="R506"/>
      <c r="T506"/>
      <c r="V506"/>
      <c r="W506"/>
      <c r="X506"/>
    </row>
    <row r="507" spans="8:24">
      <c r="H507"/>
      <c r="I507"/>
      <c r="K507"/>
      <c r="L507"/>
      <c r="M507" s="5"/>
      <c r="N507"/>
      <c r="O507"/>
      <c r="P507"/>
      <c r="R507"/>
      <c r="T507"/>
      <c r="V507"/>
      <c r="W507"/>
      <c r="X507"/>
    </row>
    <row r="508" spans="8:24">
      <c r="H508"/>
      <c r="I508"/>
      <c r="K508"/>
      <c r="L508"/>
      <c r="M508" s="5"/>
      <c r="N508"/>
      <c r="O508"/>
      <c r="P508"/>
      <c r="R508"/>
      <c r="T508"/>
      <c r="V508"/>
      <c r="W508"/>
      <c r="X508"/>
    </row>
    <row r="509" spans="8:24">
      <c r="H509"/>
      <c r="I509"/>
      <c r="K509"/>
      <c r="L509"/>
      <c r="M509" s="5"/>
      <c r="N509"/>
      <c r="O509"/>
      <c r="P509"/>
      <c r="R509"/>
      <c r="T509"/>
      <c r="V509"/>
      <c r="W509"/>
      <c r="X509"/>
    </row>
    <row r="510" spans="8:24">
      <c r="H510"/>
      <c r="I510"/>
      <c r="K510"/>
      <c r="L510"/>
      <c r="M510" s="5"/>
      <c r="N510"/>
      <c r="O510"/>
      <c r="P510"/>
      <c r="R510"/>
      <c r="T510"/>
      <c r="V510"/>
      <c r="W510"/>
      <c r="X510"/>
    </row>
    <row r="511" spans="8:24">
      <c r="H511"/>
      <c r="I511"/>
      <c r="K511"/>
      <c r="L511"/>
      <c r="M511" s="5"/>
      <c r="N511"/>
      <c r="O511"/>
      <c r="P511"/>
      <c r="R511"/>
      <c r="T511"/>
      <c r="V511"/>
      <c r="W511"/>
      <c r="X511"/>
    </row>
    <row r="512" spans="8:24">
      <c r="H512"/>
      <c r="I512"/>
      <c r="K512"/>
      <c r="L512"/>
      <c r="M512" s="5"/>
      <c r="N512"/>
      <c r="O512"/>
      <c r="P512"/>
      <c r="R512"/>
      <c r="T512"/>
      <c r="V512"/>
      <c r="W512"/>
      <c r="X512"/>
    </row>
    <row r="513" spans="8:24">
      <c r="H513"/>
      <c r="I513"/>
      <c r="K513"/>
      <c r="L513"/>
      <c r="M513" s="5"/>
      <c r="N513"/>
      <c r="O513"/>
      <c r="P513"/>
      <c r="R513"/>
      <c r="T513"/>
      <c r="V513"/>
      <c r="W513"/>
      <c r="X513"/>
    </row>
    <row r="514" spans="8:24">
      <c r="H514"/>
      <c r="I514"/>
      <c r="K514"/>
      <c r="L514"/>
      <c r="M514" s="5"/>
      <c r="N514"/>
      <c r="O514"/>
      <c r="P514"/>
      <c r="R514"/>
      <c r="T514"/>
      <c r="V514"/>
      <c r="W514"/>
      <c r="X514"/>
    </row>
    <row r="515" spans="8:24">
      <c r="H515"/>
      <c r="I515"/>
      <c r="K515"/>
      <c r="L515"/>
      <c r="M515" s="5"/>
      <c r="N515"/>
      <c r="O515"/>
      <c r="P515"/>
      <c r="R515"/>
      <c r="T515"/>
      <c r="V515"/>
      <c r="W515"/>
      <c r="X515"/>
    </row>
    <row r="516" spans="8:24">
      <c r="H516"/>
      <c r="I516"/>
      <c r="K516"/>
      <c r="L516"/>
      <c r="M516" s="5"/>
      <c r="N516"/>
      <c r="O516"/>
      <c r="P516"/>
      <c r="R516"/>
      <c r="T516"/>
      <c r="V516"/>
      <c r="W516"/>
      <c r="X516"/>
    </row>
    <row r="517" spans="8:24">
      <c r="H517"/>
      <c r="I517"/>
      <c r="K517"/>
      <c r="L517"/>
      <c r="M517" s="5"/>
      <c r="N517"/>
      <c r="O517"/>
      <c r="P517"/>
      <c r="R517"/>
      <c r="T517"/>
      <c r="V517"/>
      <c r="W517"/>
      <c r="X517"/>
    </row>
    <row r="518" spans="8:24">
      <c r="H518"/>
      <c r="I518"/>
      <c r="K518"/>
      <c r="L518"/>
      <c r="M518" s="5"/>
      <c r="N518"/>
      <c r="O518"/>
      <c r="P518"/>
      <c r="R518"/>
      <c r="T518"/>
      <c r="V518"/>
      <c r="W518"/>
      <c r="X518"/>
    </row>
    <row r="519" spans="8:24">
      <c r="H519"/>
      <c r="I519"/>
      <c r="K519"/>
      <c r="L519"/>
      <c r="M519" s="5"/>
      <c r="N519"/>
      <c r="O519"/>
      <c r="P519"/>
      <c r="R519"/>
      <c r="T519"/>
      <c r="V519"/>
      <c r="W519"/>
      <c r="X519"/>
    </row>
    <row r="520" spans="8:24">
      <c r="H520"/>
      <c r="I520"/>
      <c r="K520"/>
      <c r="L520"/>
      <c r="M520" s="5"/>
      <c r="N520"/>
      <c r="O520"/>
      <c r="P520"/>
      <c r="R520"/>
      <c r="T520"/>
      <c r="V520"/>
      <c r="W520"/>
      <c r="X520"/>
    </row>
    <row r="521" spans="8:24">
      <c r="H521"/>
      <c r="I521"/>
      <c r="K521"/>
      <c r="L521"/>
      <c r="M521" s="5"/>
      <c r="N521"/>
      <c r="O521"/>
      <c r="P521"/>
      <c r="R521"/>
      <c r="T521"/>
      <c r="V521"/>
      <c r="W521"/>
      <c r="X521"/>
    </row>
    <row r="522" spans="8:24">
      <c r="H522"/>
      <c r="I522"/>
      <c r="K522"/>
      <c r="L522"/>
      <c r="M522" s="5"/>
      <c r="N522"/>
      <c r="O522"/>
      <c r="P522"/>
      <c r="R522"/>
      <c r="T522"/>
      <c r="V522"/>
      <c r="W522"/>
      <c r="X522"/>
    </row>
    <row r="523" spans="8:24">
      <c r="H523"/>
      <c r="I523"/>
      <c r="K523"/>
      <c r="L523"/>
      <c r="M523" s="5"/>
      <c r="N523"/>
      <c r="O523"/>
      <c r="P523"/>
      <c r="R523"/>
      <c r="T523"/>
      <c r="V523"/>
      <c r="W523"/>
      <c r="X523"/>
    </row>
    <row r="524" spans="8:24">
      <c r="H524"/>
      <c r="I524"/>
      <c r="K524"/>
      <c r="L524"/>
      <c r="M524" s="5"/>
      <c r="N524"/>
      <c r="O524"/>
      <c r="P524"/>
      <c r="R524"/>
      <c r="T524"/>
      <c r="V524"/>
      <c r="W524"/>
      <c r="X524"/>
    </row>
    <row r="525" spans="8:24">
      <c r="H525"/>
      <c r="I525"/>
      <c r="K525"/>
      <c r="L525"/>
      <c r="M525" s="5"/>
      <c r="N525"/>
      <c r="O525"/>
      <c r="P525"/>
      <c r="R525"/>
      <c r="T525"/>
      <c r="V525"/>
      <c r="W525"/>
      <c r="X525"/>
    </row>
    <row r="526" spans="8:24">
      <c r="H526"/>
      <c r="I526"/>
      <c r="K526"/>
      <c r="L526"/>
      <c r="M526" s="5"/>
      <c r="N526"/>
      <c r="O526"/>
      <c r="P526"/>
      <c r="R526"/>
      <c r="T526"/>
      <c r="V526"/>
      <c r="W526"/>
      <c r="X526"/>
    </row>
    <row r="527" spans="8:24">
      <c r="H527"/>
      <c r="I527"/>
      <c r="K527"/>
      <c r="L527"/>
      <c r="M527" s="5"/>
      <c r="N527"/>
      <c r="O527"/>
      <c r="P527"/>
      <c r="R527"/>
      <c r="T527"/>
      <c r="V527"/>
      <c r="W527"/>
      <c r="X527"/>
    </row>
    <row r="528" spans="8:24">
      <c r="H528"/>
      <c r="I528"/>
      <c r="K528"/>
      <c r="L528"/>
      <c r="M528" s="5"/>
      <c r="N528"/>
      <c r="O528"/>
      <c r="P528"/>
      <c r="R528"/>
      <c r="T528"/>
      <c r="V528"/>
      <c r="W528"/>
      <c r="X528"/>
    </row>
    <row r="529" spans="8:24">
      <c r="H529"/>
      <c r="I529"/>
      <c r="K529"/>
      <c r="L529"/>
      <c r="M529" s="5"/>
      <c r="N529"/>
      <c r="O529"/>
      <c r="P529"/>
      <c r="R529"/>
      <c r="T529"/>
      <c r="V529"/>
      <c r="W529"/>
      <c r="X529"/>
    </row>
    <row r="530" spans="8:24">
      <c r="H530"/>
      <c r="I530"/>
      <c r="K530"/>
      <c r="L530"/>
      <c r="M530" s="5"/>
      <c r="N530"/>
      <c r="O530"/>
      <c r="P530"/>
      <c r="R530"/>
      <c r="T530"/>
      <c r="V530"/>
      <c r="W530"/>
      <c r="X530"/>
    </row>
    <row r="531" spans="8:24">
      <c r="H531"/>
      <c r="I531"/>
      <c r="K531"/>
      <c r="L531"/>
      <c r="M531" s="5"/>
      <c r="N531"/>
      <c r="O531"/>
      <c r="P531"/>
      <c r="R531"/>
      <c r="T531"/>
      <c r="V531"/>
      <c r="W531"/>
      <c r="X531"/>
    </row>
    <row r="532" spans="8:24">
      <c r="H532"/>
      <c r="I532"/>
      <c r="K532"/>
      <c r="L532"/>
      <c r="M532" s="5"/>
      <c r="N532"/>
      <c r="O532"/>
      <c r="P532"/>
      <c r="R532"/>
      <c r="T532"/>
      <c r="V532"/>
      <c r="W532"/>
      <c r="X532"/>
    </row>
    <row r="533" spans="8:24">
      <c r="H533"/>
      <c r="I533"/>
      <c r="K533"/>
      <c r="L533"/>
      <c r="M533" s="5"/>
      <c r="N533"/>
      <c r="O533"/>
      <c r="P533"/>
      <c r="R533"/>
      <c r="T533"/>
      <c r="V533"/>
      <c r="W533"/>
      <c r="X533"/>
    </row>
    <row r="534" spans="8:24">
      <c r="H534"/>
      <c r="I534"/>
      <c r="K534"/>
      <c r="L534"/>
      <c r="M534" s="5"/>
      <c r="N534"/>
      <c r="O534"/>
      <c r="P534"/>
      <c r="R534"/>
      <c r="T534"/>
      <c r="V534"/>
      <c r="W534"/>
      <c r="X534"/>
    </row>
    <row r="535" spans="8:24">
      <c r="H535"/>
      <c r="I535"/>
      <c r="K535"/>
      <c r="L535"/>
      <c r="M535" s="5"/>
      <c r="N535"/>
      <c r="O535"/>
      <c r="P535"/>
      <c r="R535"/>
      <c r="T535"/>
      <c r="V535"/>
      <c r="W535"/>
      <c r="X535"/>
    </row>
    <row r="536" spans="8:24">
      <c r="H536"/>
      <c r="I536"/>
      <c r="K536"/>
      <c r="L536"/>
      <c r="M536" s="5"/>
      <c r="N536"/>
      <c r="O536"/>
      <c r="P536"/>
      <c r="R536"/>
      <c r="T536"/>
      <c r="V536"/>
      <c r="W536"/>
      <c r="X536"/>
    </row>
    <row r="537" spans="8:24">
      <c r="H537"/>
      <c r="I537"/>
      <c r="K537"/>
      <c r="L537"/>
      <c r="M537" s="5"/>
      <c r="N537"/>
      <c r="O537"/>
      <c r="P537"/>
      <c r="R537"/>
      <c r="T537"/>
      <c r="V537"/>
      <c r="W537"/>
      <c r="X537"/>
    </row>
    <row r="538" spans="8:24">
      <c r="H538"/>
      <c r="I538"/>
      <c r="K538"/>
      <c r="L538"/>
      <c r="M538" s="5"/>
      <c r="N538"/>
      <c r="O538"/>
      <c r="P538"/>
      <c r="R538"/>
      <c r="T538"/>
      <c r="V538"/>
      <c r="W538"/>
      <c r="X538"/>
    </row>
    <row r="539" spans="8:24">
      <c r="H539"/>
      <c r="I539"/>
      <c r="K539"/>
      <c r="L539"/>
      <c r="M539" s="5"/>
      <c r="N539"/>
      <c r="O539"/>
      <c r="P539"/>
      <c r="R539"/>
      <c r="T539"/>
      <c r="V539"/>
      <c r="W539"/>
      <c r="X539"/>
    </row>
    <row r="540" spans="8:24">
      <c r="H540"/>
      <c r="I540"/>
      <c r="K540"/>
      <c r="L540"/>
      <c r="M540" s="5"/>
      <c r="N540"/>
      <c r="O540"/>
      <c r="P540"/>
      <c r="R540"/>
      <c r="T540"/>
      <c r="V540"/>
      <c r="W540"/>
      <c r="X540"/>
    </row>
    <row r="541" spans="8:24">
      <c r="H541"/>
      <c r="I541"/>
      <c r="K541"/>
      <c r="L541"/>
      <c r="M541" s="5"/>
      <c r="N541"/>
      <c r="O541"/>
      <c r="P541"/>
      <c r="R541"/>
      <c r="T541"/>
      <c r="V541"/>
      <c r="W541"/>
      <c r="X541"/>
    </row>
    <row r="542" spans="8:24">
      <c r="H542"/>
      <c r="I542"/>
      <c r="K542"/>
      <c r="L542"/>
      <c r="M542" s="5"/>
      <c r="N542"/>
      <c r="O542"/>
      <c r="P542"/>
      <c r="R542"/>
      <c r="T542"/>
      <c r="V542"/>
      <c r="W542"/>
      <c r="X542"/>
    </row>
    <row r="543" spans="8:24">
      <c r="H543"/>
      <c r="I543"/>
      <c r="K543"/>
      <c r="L543"/>
      <c r="M543" s="5"/>
      <c r="N543"/>
      <c r="O543"/>
      <c r="P543"/>
      <c r="R543"/>
      <c r="T543"/>
      <c r="V543"/>
      <c r="W543"/>
      <c r="X543"/>
    </row>
    <row r="544" spans="8:24">
      <c r="H544"/>
      <c r="I544"/>
      <c r="K544"/>
      <c r="L544"/>
      <c r="M544" s="5"/>
      <c r="N544"/>
      <c r="O544"/>
      <c r="P544"/>
      <c r="R544"/>
      <c r="T544"/>
      <c r="V544"/>
      <c r="W544"/>
      <c r="X544"/>
    </row>
    <row r="545" spans="8:24">
      <c r="H545"/>
      <c r="I545"/>
      <c r="K545"/>
      <c r="L545"/>
      <c r="M545" s="5"/>
      <c r="N545"/>
      <c r="O545"/>
      <c r="P545"/>
      <c r="R545"/>
      <c r="T545"/>
      <c r="V545"/>
      <c r="W545"/>
      <c r="X545"/>
    </row>
    <row r="546" spans="8:24">
      <c r="H546"/>
      <c r="I546"/>
      <c r="K546"/>
      <c r="L546"/>
      <c r="M546" s="5"/>
      <c r="N546"/>
      <c r="O546"/>
      <c r="P546"/>
      <c r="R546"/>
      <c r="T546"/>
      <c r="V546"/>
      <c r="W546"/>
      <c r="X546"/>
    </row>
    <row r="547" spans="8:24">
      <c r="H547"/>
      <c r="I547"/>
      <c r="K547"/>
      <c r="L547"/>
      <c r="M547" s="5"/>
      <c r="N547"/>
      <c r="O547"/>
      <c r="P547"/>
      <c r="R547"/>
      <c r="T547"/>
      <c r="V547"/>
      <c r="W547"/>
      <c r="X547"/>
    </row>
    <row r="548" spans="8:24">
      <c r="H548"/>
      <c r="I548"/>
      <c r="K548"/>
      <c r="L548"/>
      <c r="M548" s="5"/>
      <c r="N548"/>
      <c r="O548"/>
      <c r="P548"/>
      <c r="R548"/>
      <c r="T548"/>
      <c r="V548"/>
      <c r="W548"/>
      <c r="X548"/>
    </row>
    <row r="549" spans="8:24">
      <c r="H549"/>
      <c r="I549"/>
      <c r="K549"/>
      <c r="L549"/>
      <c r="M549" s="5"/>
      <c r="N549"/>
      <c r="O549"/>
      <c r="P549"/>
      <c r="R549"/>
      <c r="T549"/>
      <c r="V549"/>
      <c r="W549"/>
      <c r="X549"/>
    </row>
    <row r="550" spans="8:24">
      <c r="H550"/>
      <c r="I550"/>
      <c r="K550"/>
      <c r="L550"/>
      <c r="M550" s="5"/>
      <c r="N550"/>
      <c r="O550"/>
      <c r="P550"/>
      <c r="R550"/>
      <c r="T550"/>
      <c r="V550"/>
      <c r="W550"/>
      <c r="X550"/>
    </row>
    <row r="551" spans="8:24">
      <c r="H551"/>
      <c r="I551"/>
      <c r="K551"/>
      <c r="L551"/>
      <c r="M551" s="5"/>
      <c r="N551"/>
      <c r="O551"/>
      <c r="P551"/>
      <c r="R551"/>
      <c r="T551"/>
      <c r="V551"/>
      <c r="W551"/>
      <c r="X551"/>
    </row>
    <row r="552" spans="8:24">
      <c r="H552"/>
      <c r="I552"/>
      <c r="K552"/>
      <c r="L552"/>
      <c r="M552" s="5"/>
      <c r="N552"/>
      <c r="O552"/>
      <c r="P552"/>
      <c r="R552"/>
      <c r="T552"/>
      <c r="V552"/>
      <c r="W552"/>
      <c r="X552"/>
    </row>
    <row r="553" spans="8:24">
      <c r="H553"/>
      <c r="I553"/>
      <c r="K553"/>
      <c r="L553"/>
      <c r="M553" s="5"/>
      <c r="N553"/>
      <c r="O553"/>
      <c r="P553"/>
      <c r="R553"/>
      <c r="T553"/>
      <c r="V553"/>
      <c r="W553"/>
      <c r="X553"/>
    </row>
    <row r="554" spans="8:24">
      <c r="H554"/>
      <c r="I554"/>
      <c r="K554"/>
      <c r="L554"/>
      <c r="M554" s="5"/>
      <c r="N554"/>
      <c r="O554"/>
      <c r="P554"/>
      <c r="R554"/>
      <c r="T554"/>
      <c r="V554"/>
      <c r="W554"/>
      <c r="X554"/>
    </row>
    <row r="555" spans="8:24">
      <c r="H555"/>
      <c r="I555"/>
      <c r="K555"/>
      <c r="L555"/>
      <c r="M555" s="5"/>
      <c r="N555"/>
      <c r="O555"/>
      <c r="P555"/>
      <c r="R555"/>
      <c r="T555"/>
      <c r="V555"/>
      <c r="W555"/>
      <c r="X555"/>
    </row>
    <row r="556" spans="8:24">
      <c r="H556"/>
      <c r="I556"/>
      <c r="K556"/>
      <c r="L556"/>
      <c r="M556" s="5"/>
      <c r="N556"/>
      <c r="O556"/>
      <c r="P556"/>
      <c r="R556"/>
      <c r="T556"/>
      <c r="V556"/>
      <c r="W556"/>
      <c r="X556"/>
    </row>
    <row r="557" spans="8:24">
      <c r="H557"/>
      <c r="I557"/>
      <c r="K557"/>
      <c r="L557"/>
      <c r="M557" s="5"/>
      <c r="N557"/>
      <c r="O557"/>
      <c r="P557"/>
      <c r="R557"/>
      <c r="T557"/>
      <c r="V557"/>
      <c r="W557"/>
      <c r="X557"/>
    </row>
    <row r="558" spans="8:24">
      <c r="H558"/>
      <c r="I558"/>
      <c r="K558"/>
      <c r="L558"/>
      <c r="M558" s="5"/>
      <c r="N558"/>
      <c r="O558"/>
      <c r="P558"/>
      <c r="R558"/>
      <c r="T558"/>
      <c r="V558"/>
      <c r="W558"/>
      <c r="X558"/>
    </row>
    <row r="559" spans="8:24">
      <c r="H559"/>
      <c r="I559"/>
      <c r="K559"/>
      <c r="L559"/>
      <c r="M559" s="5"/>
      <c r="N559"/>
      <c r="O559"/>
      <c r="P559"/>
      <c r="R559"/>
      <c r="T559"/>
      <c r="V559"/>
      <c r="W559"/>
      <c r="X559"/>
    </row>
    <row r="560" spans="8:24">
      <c r="H560"/>
      <c r="I560"/>
      <c r="K560"/>
      <c r="L560"/>
      <c r="M560" s="5"/>
      <c r="N560"/>
      <c r="O560"/>
      <c r="P560"/>
      <c r="R560"/>
      <c r="T560"/>
      <c r="V560"/>
      <c r="W560"/>
      <c r="X560"/>
    </row>
    <row r="561" spans="8:24">
      <c r="H561"/>
      <c r="I561"/>
      <c r="K561"/>
      <c r="L561"/>
      <c r="M561" s="5"/>
      <c r="N561"/>
      <c r="O561"/>
      <c r="P561"/>
      <c r="R561"/>
      <c r="T561"/>
      <c r="V561"/>
      <c r="W561"/>
      <c r="X561"/>
    </row>
    <row r="562" spans="8:24">
      <c r="H562"/>
      <c r="I562"/>
      <c r="K562"/>
      <c r="L562"/>
      <c r="M562" s="5"/>
      <c r="N562"/>
      <c r="O562"/>
      <c r="P562"/>
      <c r="R562"/>
      <c r="T562"/>
      <c r="V562"/>
      <c r="W562"/>
      <c r="X562"/>
    </row>
    <row r="563" spans="8:24">
      <c r="H563"/>
      <c r="I563"/>
      <c r="K563"/>
      <c r="L563"/>
      <c r="M563" s="5"/>
      <c r="N563"/>
      <c r="O563"/>
      <c r="P563"/>
      <c r="R563"/>
      <c r="T563"/>
      <c r="V563"/>
      <c r="W563"/>
      <c r="X563"/>
    </row>
    <row r="564" spans="8:24">
      <c r="H564"/>
      <c r="I564"/>
      <c r="K564"/>
      <c r="L564"/>
      <c r="M564" s="5"/>
      <c r="N564"/>
      <c r="O564"/>
      <c r="P564"/>
      <c r="R564"/>
      <c r="T564"/>
      <c r="V564"/>
      <c r="W564"/>
      <c r="X564"/>
    </row>
    <row r="565" spans="8:24">
      <c r="H565"/>
      <c r="I565"/>
      <c r="K565"/>
      <c r="L565"/>
      <c r="M565" s="5"/>
      <c r="N565"/>
      <c r="O565"/>
      <c r="P565"/>
      <c r="R565"/>
      <c r="T565"/>
      <c r="V565"/>
      <c r="W565"/>
      <c r="X565"/>
    </row>
    <row r="566" spans="8:24">
      <c r="H566"/>
      <c r="I566"/>
      <c r="K566"/>
      <c r="L566"/>
      <c r="M566" s="5"/>
      <c r="N566"/>
      <c r="O566"/>
      <c r="P566"/>
      <c r="R566"/>
      <c r="T566"/>
      <c r="V566"/>
      <c r="W566"/>
      <c r="X566"/>
    </row>
    <row r="567" spans="8:24">
      <c r="H567"/>
      <c r="I567"/>
      <c r="K567"/>
      <c r="L567"/>
      <c r="M567" s="5"/>
      <c r="N567"/>
      <c r="O567"/>
      <c r="P567"/>
      <c r="R567"/>
      <c r="T567"/>
      <c r="V567"/>
      <c r="W567"/>
      <c r="X567"/>
    </row>
    <row r="568" spans="8:24">
      <c r="H568"/>
      <c r="I568"/>
      <c r="K568"/>
      <c r="L568"/>
      <c r="M568" s="5"/>
      <c r="N568"/>
      <c r="O568"/>
      <c r="P568"/>
      <c r="R568"/>
      <c r="T568"/>
      <c r="V568"/>
      <c r="W568"/>
      <c r="X568"/>
    </row>
    <row r="569" spans="8:24">
      <c r="H569"/>
      <c r="I569"/>
      <c r="K569"/>
      <c r="L569"/>
      <c r="M569" s="5"/>
      <c r="N569"/>
      <c r="O569"/>
      <c r="P569"/>
      <c r="R569"/>
      <c r="T569"/>
      <c r="V569"/>
      <c r="W569"/>
      <c r="X569"/>
    </row>
    <row r="570" spans="8:24">
      <c r="H570"/>
      <c r="I570"/>
      <c r="K570"/>
      <c r="L570"/>
      <c r="M570" s="5"/>
      <c r="N570"/>
      <c r="O570"/>
      <c r="P570"/>
      <c r="R570"/>
      <c r="T570"/>
      <c r="V570"/>
      <c r="W570"/>
      <c r="X570"/>
    </row>
    <row r="571" spans="8:24">
      <c r="H571"/>
      <c r="I571"/>
      <c r="K571"/>
      <c r="L571"/>
      <c r="M571" s="5"/>
      <c r="N571"/>
      <c r="O571"/>
      <c r="P571"/>
      <c r="R571"/>
      <c r="T571"/>
      <c r="V571"/>
      <c r="W571"/>
      <c r="X571"/>
    </row>
    <row r="572" spans="8:24">
      <c r="H572"/>
      <c r="I572"/>
      <c r="K572"/>
      <c r="L572"/>
      <c r="M572" s="5"/>
      <c r="N572"/>
      <c r="O572"/>
      <c r="P572"/>
      <c r="R572"/>
      <c r="T572"/>
      <c r="V572"/>
      <c r="W572"/>
      <c r="X572"/>
    </row>
    <row r="573" spans="8:24">
      <c r="H573"/>
      <c r="I573"/>
      <c r="K573"/>
      <c r="L573"/>
      <c r="M573" s="5"/>
      <c r="N573"/>
      <c r="O573"/>
      <c r="P573"/>
      <c r="R573"/>
      <c r="T573"/>
      <c r="V573"/>
      <c r="W573"/>
      <c r="X573"/>
    </row>
    <row r="574" spans="8:24">
      <c r="H574"/>
      <c r="I574"/>
      <c r="K574"/>
      <c r="L574"/>
      <c r="M574" s="5"/>
      <c r="N574"/>
      <c r="O574"/>
      <c r="P574"/>
      <c r="R574"/>
      <c r="T574"/>
      <c r="V574"/>
      <c r="W574"/>
      <c r="X574"/>
    </row>
    <row r="575" spans="8:24">
      <c r="H575"/>
      <c r="I575"/>
      <c r="K575"/>
      <c r="L575"/>
      <c r="M575" s="5"/>
      <c r="N575"/>
      <c r="O575"/>
      <c r="P575"/>
      <c r="R575"/>
      <c r="T575"/>
      <c r="V575"/>
      <c r="W575"/>
      <c r="X575"/>
    </row>
    <row r="576" spans="8:24">
      <c r="H576"/>
      <c r="I576"/>
      <c r="K576"/>
      <c r="L576"/>
      <c r="M576" s="5"/>
      <c r="N576"/>
      <c r="O576"/>
      <c r="P576"/>
      <c r="R576"/>
      <c r="T576"/>
      <c r="V576"/>
      <c r="W576"/>
      <c r="X576"/>
    </row>
    <row r="577" spans="8:24">
      <c r="H577"/>
      <c r="I577"/>
      <c r="K577"/>
      <c r="L577"/>
      <c r="M577" s="5"/>
      <c r="N577"/>
      <c r="O577"/>
      <c r="P577"/>
      <c r="R577"/>
      <c r="T577"/>
      <c r="V577"/>
      <c r="W577"/>
      <c r="X577"/>
    </row>
    <row r="578" spans="8:24">
      <c r="H578"/>
      <c r="I578"/>
      <c r="K578"/>
      <c r="L578"/>
      <c r="M578" s="5"/>
      <c r="N578"/>
      <c r="O578"/>
      <c r="P578"/>
      <c r="R578"/>
      <c r="T578"/>
      <c r="V578"/>
      <c r="W578"/>
      <c r="X578"/>
    </row>
    <row r="579" spans="8:24">
      <c r="H579"/>
      <c r="I579"/>
      <c r="K579"/>
      <c r="L579"/>
      <c r="M579" s="5"/>
      <c r="N579"/>
      <c r="O579"/>
      <c r="P579"/>
      <c r="R579"/>
      <c r="T579"/>
      <c r="V579"/>
      <c r="W579"/>
      <c r="X579"/>
    </row>
    <row r="580" spans="8:24">
      <c r="H580"/>
      <c r="I580"/>
      <c r="K580"/>
      <c r="L580"/>
      <c r="M580" s="5"/>
      <c r="N580"/>
      <c r="O580"/>
      <c r="P580"/>
      <c r="R580"/>
      <c r="T580"/>
      <c r="V580"/>
      <c r="W580"/>
      <c r="X580"/>
    </row>
    <row r="581" spans="8:24">
      <c r="H581"/>
      <c r="I581"/>
      <c r="K581"/>
      <c r="L581"/>
      <c r="M581" s="5"/>
      <c r="N581"/>
      <c r="O581"/>
      <c r="P581"/>
      <c r="R581"/>
      <c r="T581"/>
      <c r="V581"/>
      <c r="W581"/>
      <c r="X581"/>
    </row>
    <row r="582" spans="8:24">
      <c r="H582"/>
      <c r="I582"/>
      <c r="K582"/>
      <c r="L582"/>
      <c r="M582" s="5"/>
      <c r="N582"/>
      <c r="O582"/>
      <c r="P582"/>
      <c r="R582"/>
      <c r="T582"/>
      <c r="V582"/>
      <c r="W582"/>
      <c r="X582"/>
    </row>
    <row r="583" spans="8:24">
      <c r="H583"/>
      <c r="I583"/>
      <c r="K583"/>
      <c r="L583"/>
      <c r="M583" s="5"/>
      <c r="N583"/>
      <c r="O583"/>
      <c r="P583"/>
      <c r="R583"/>
      <c r="T583"/>
      <c r="V583"/>
      <c r="W583"/>
      <c r="X583"/>
    </row>
    <row r="584" spans="8:24">
      <c r="H584"/>
      <c r="I584"/>
      <c r="K584"/>
      <c r="L584"/>
      <c r="M584" s="5"/>
      <c r="N584"/>
      <c r="O584"/>
      <c r="P584"/>
      <c r="R584"/>
      <c r="T584"/>
      <c r="V584"/>
      <c r="W584"/>
      <c r="X584"/>
    </row>
    <row r="585" spans="8:24">
      <c r="H585"/>
      <c r="I585"/>
      <c r="K585"/>
      <c r="L585"/>
      <c r="M585" s="5"/>
      <c r="N585"/>
      <c r="O585"/>
      <c r="P585"/>
      <c r="R585"/>
      <c r="T585"/>
      <c r="V585"/>
      <c r="W585"/>
      <c r="X585"/>
    </row>
    <row r="586" spans="8:24">
      <c r="H586"/>
      <c r="I586"/>
      <c r="K586"/>
      <c r="L586"/>
      <c r="M586" s="5"/>
      <c r="N586"/>
      <c r="O586"/>
      <c r="P586"/>
      <c r="R586"/>
      <c r="T586"/>
      <c r="V586"/>
      <c r="W586"/>
      <c r="X586"/>
    </row>
    <row r="587" spans="8:24">
      <c r="H587"/>
      <c r="I587"/>
      <c r="K587"/>
      <c r="L587"/>
      <c r="M587" s="5"/>
      <c r="N587"/>
      <c r="O587"/>
      <c r="P587"/>
      <c r="R587"/>
      <c r="T587"/>
      <c r="V587"/>
      <c r="W587"/>
      <c r="X587"/>
    </row>
    <row r="588" spans="8:24">
      <c r="H588"/>
      <c r="I588"/>
      <c r="K588"/>
      <c r="L588"/>
      <c r="M588" s="5"/>
      <c r="N588"/>
      <c r="O588"/>
      <c r="P588"/>
      <c r="R588"/>
      <c r="T588"/>
      <c r="V588"/>
      <c r="W588"/>
      <c r="X588"/>
    </row>
    <row r="589" spans="8:24">
      <c r="H589"/>
      <c r="I589"/>
      <c r="K589"/>
      <c r="L589"/>
      <c r="M589" s="5"/>
      <c r="N589"/>
      <c r="O589"/>
      <c r="P589"/>
      <c r="R589"/>
      <c r="T589"/>
      <c r="V589"/>
      <c r="W589"/>
      <c r="X589"/>
    </row>
    <row r="590" spans="8:24">
      <c r="H590"/>
      <c r="I590"/>
      <c r="K590"/>
      <c r="L590"/>
      <c r="M590" s="5"/>
      <c r="N590"/>
      <c r="O590"/>
      <c r="P590"/>
      <c r="R590"/>
      <c r="T590"/>
      <c r="V590"/>
      <c r="W590"/>
      <c r="X590"/>
    </row>
    <row r="591" spans="8:24">
      <c r="H591"/>
      <c r="I591"/>
      <c r="K591"/>
      <c r="L591"/>
      <c r="M591" s="5"/>
      <c r="N591"/>
      <c r="O591"/>
      <c r="P591"/>
      <c r="R591"/>
      <c r="T591"/>
      <c r="V591"/>
      <c r="W591"/>
      <c r="X591"/>
    </row>
    <row r="592" spans="8:24">
      <c r="H592"/>
      <c r="I592"/>
      <c r="K592"/>
      <c r="L592"/>
      <c r="M592" s="5"/>
      <c r="N592"/>
      <c r="O592"/>
      <c r="P592"/>
      <c r="R592"/>
      <c r="T592"/>
      <c r="V592"/>
      <c r="W592"/>
      <c r="X592"/>
    </row>
    <row r="593" spans="8:24">
      <c r="H593"/>
      <c r="I593"/>
      <c r="K593"/>
      <c r="L593"/>
      <c r="M593" s="5"/>
      <c r="N593"/>
      <c r="O593"/>
      <c r="P593"/>
      <c r="R593"/>
      <c r="T593"/>
      <c r="V593"/>
      <c r="W593"/>
      <c r="X593"/>
    </row>
    <row r="594" spans="8:24">
      <c r="H594"/>
      <c r="I594"/>
      <c r="K594"/>
      <c r="L594"/>
      <c r="M594" s="5"/>
      <c r="N594"/>
      <c r="O594"/>
      <c r="P594"/>
      <c r="R594"/>
      <c r="T594"/>
      <c r="V594"/>
      <c r="W594"/>
      <c r="X594"/>
    </row>
    <row r="595" spans="8:24">
      <c r="H595"/>
      <c r="I595"/>
      <c r="K595"/>
      <c r="L595"/>
      <c r="M595" s="5"/>
      <c r="N595"/>
      <c r="O595"/>
      <c r="P595"/>
      <c r="R595"/>
      <c r="T595"/>
      <c r="V595"/>
      <c r="W595"/>
      <c r="X595"/>
    </row>
    <row r="596" spans="8:24">
      <c r="H596"/>
      <c r="I596"/>
      <c r="K596"/>
      <c r="L596"/>
      <c r="M596" s="5"/>
      <c r="N596"/>
      <c r="O596"/>
      <c r="P596"/>
      <c r="R596"/>
      <c r="T596"/>
      <c r="V596"/>
      <c r="W596"/>
      <c r="X596"/>
    </row>
    <row r="597" spans="8:24">
      <c r="H597"/>
      <c r="I597"/>
      <c r="K597"/>
      <c r="L597"/>
      <c r="M597" s="5"/>
      <c r="N597"/>
      <c r="O597"/>
      <c r="P597"/>
      <c r="R597"/>
      <c r="T597"/>
      <c r="V597"/>
      <c r="W597"/>
      <c r="X597"/>
    </row>
    <row r="598" spans="8:24">
      <c r="H598"/>
      <c r="I598"/>
      <c r="K598"/>
      <c r="L598"/>
      <c r="M598" s="5"/>
      <c r="N598"/>
      <c r="O598"/>
      <c r="P598"/>
      <c r="R598"/>
      <c r="T598"/>
      <c r="V598"/>
      <c r="W598"/>
      <c r="X598"/>
    </row>
    <row r="599" spans="8:24">
      <c r="H599"/>
      <c r="I599"/>
      <c r="K599"/>
      <c r="L599"/>
      <c r="M599" s="5"/>
      <c r="N599"/>
      <c r="O599"/>
      <c r="P599"/>
      <c r="R599"/>
      <c r="T599"/>
      <c r="V599"/>
      <c r="W599"/>
      <c r="X599"/>
    </row>
    <row r="600" spans="8:24">
      <c r="H600"/>
      <c r="I600"/>
      <c r="K600"/>
      <c r="L600"/>
      <c r="M600" s="5"/>
      <c r="N600"/>
      <c r="O600"/>
      <c r="P600"/>
      <c r="R600"/>
      <c r="T600"/>
      <c r="V600"/>
      <c r="W600"/>
      <c r="X600"/>
    </row>
    <row r="601" spans="8:24">
      <c r="H601"/>
      <c r="I601"/>
      <c r="K601"/>
      <c r="L601"/>
      <c r="M601" s="5"/>
      <c r="N601"/>
      <c r="O601"/>
      <c r="P601"/>
      <c r="R601"/>
      <c r="T601"/>
      <c r="V601"/>
      <c r="W601"/>
      <c r="X601"/>
    </row>
    <row r="602" spans="8:24">
      <c r="H602"/>
      <c r="I602"/>
      <c r="K602"/>
      <c r="L602"/>
      <c r="M602" s="5"/>
      <c r="N602"/>
      <c r="O602"/>
      <c r="P602"/>
      <c r="R602"/>
      <c r="T602"/>
      <c r="V602"/>
      <c r="W602"/>
      <c r="X602"/>
    </row>
    <row r="603" spans="8:24">
      <c r="H603"/>
      <c r="I603"/>
      <c r="K603"/>
      <c r="L603"/>
      <c r="M603" s="5"/>
      <c r="N603"/>
      <c r="O603"/>
      <c r="P603"/>
      <c r="R603"/>
      <c r="T603"/>
      <c r="V603"/>
      <c r="W603"/>
      <c r="X603"/>
    </row>
    <row r="604" spans="8:24">
      <c r="H604"/>
      <c r="I604"/>
      <c r="K604"/>
      <c r="L604"/>
      <c r="M604" s="5"/>
      <c r="N604"/>
      <c r="O604"/>
      <c r="P604"/>
      <c r="R604"/>
      <c r="T604"/>
      <c r="V604"/>
      <c r="W604"/>
      <c r="X604"/>
    </row>
    <row r="605" spans="8:24">
      <c r="H605"/>
      <c r="I605"/>
      <c r="K605"/>
      <c r="L605"/>
      <c r="M605" s="5"/>
      <c r="N605"/>
      <c r="O605"/>
      <c r="P605"/>
      <c r="R605"/>
      <c r="T605"/>
      <c r="V605"/>
      <c r="W605"/>
      <c r="X605"/>
    </row>
    <row r="606" spans="8:24">
      <c r="H606"/>
      <c r="I606"/>
      <c r="K606"/>
      <c r="L606"/>
      <c r="M606" s="5"/>
      <c r="N606"/>
      <c r="O606"/>
      <c r="P606"/>
      <c r="R606"/>
      <c r="T606"/>
      <c r="V606"/>
      <c r="W606"/>
      <c r="X606"/>
    </row>
    <row r="607" spans="8:24">
      <c r="H607"/>
      <c r="I607"/>
      <c r="K607"/>
      <c r="L607"/>
      <c r="M607" s="5"/>
      <c r="N607"/>
      <c r="O607"/>
      <c r="P607"/>
      <c r="R607"/>
      <c r="T607"/>
      <c r="V607"/>
      <c r="W607"/>
      <c r="X607"/>
    </row>
    <row r="608" spans="8:24">
      <c r="H608"/>
      <c r="I608"/>
      <c r="K608"/>
      <c r="L608"/>
      <c r="M608" s="5"/>
      <c r="N608"/>
      <c r="O608"/>
      <c r="P608"/>
      <c r="R608"/>
      <c r="T608"/>
      <c r="V608"/>
      <c r="W608"/>
      <c r="X608"/>
    </row>
    <row r="609" spans="8:24">
      <c r="H609"/>
      <c r="I609"/>
      <c r="K609"/>
      <c r="L609"/>
      <c r="M609" s="5"/>
      <c r="N609"/>
      <c r="O609"/>
      <c r="P609"/>
      <c r="R609"/>
      <c r="T609"/>
      <c r="V609"/>
      <c r="W609"/>
      <c r="X609"/>
    </row>
    <row r="610" spans="8:24">
      <c r="H610"/>
      <c r="I610"/>
      <c r="K610"/>
      <c r="L610"/>
      <c r="M610" s="5"/>
      <c r="N610"/>
      <c r="O610"/>
      <c r="P610"/>
      <c r="R610"/>
      <c r="T610"/>
      <c r="V610"/>
      <c r="W610"/>
      <c r="X610"/>
    </row>
    <row r="611" spans="8:24">
      <c r="H611"/>
      <c r="I611"/>
      <c r="K611"/>
      <c r="L611"/>
      <c r="M611" s="5"/>
      <c r="N611"/>
      <c r="O611"/>
      <c r="P611"/>
      <c r="R611"/>
      <c r="T611"/>
      <c r="V611"/>
      <c r="W611"/>
      <c r="X611"/>
    </row>
    <row r="612" spans="8:24">
      <c r="H612"/>
      <c r="I612"/>
      <c r="K612"/>
      <c r="L612"/>
      <c r="M612" s="5"/>
      <c r="N612"/>
      <c r="O612"/>
      <c r="P612"/>
      <c r="R612"/>
      <c r="T612"/>
      <c r="V612"/>
      <c r="W612"/>
      <c r="X612"/>
    </row>
    <row r="613" spans="8:24">
      <c r="H613"/>
      <c r="I613"/>
      <c r="K613"/>
      <c r="L613"/>
      <c r="M613" s="5"/>
      <c r="N613"/>
      <c r="O613"/>
      <c r="P613"/>
      <c r="R613"/>
      <c r="T613"/>
      <c r="V613"/>
      <c r="W613"/>
      <c r="X613"/>
    </row>
    <row r="614" spans="8:24">
      <c r="H614"/>
      <c r="I614"/>
      <c r="K614"/>
      <c r="L614"/>
      <c r="M614" s="5"/>
      <c r="N614"/>
      <c r="O614"/>
      <c r="P614"/>
      <c r="R614"/>
      <c r="T614"/>
      <c r="V614"/>
      <c r="W614"/>
      <c r="X614"/>
    </row>
    <row r="615" spans="8:24">
      <c r="H615"/>
      <c r="I615"/>
      <c r="K615"/>
      <c r="L615"/>
      <c r="M615" s="5"/>
      <c r="N615"/>
      <c r="O615"/>
      <c r="P615"/>
      <c r="R615"/>
      <c r="T615"/>
      <c r="V615"/>
      <c r="W615"/>
      <c r="X615"/>
    </row>
    <row r="616" spans="8:24">
      <c r="H616"/>
      <c r="I616"/>
      <c r="K616"/>
      <c r="L616"/>
      <c r="M616" s="5"/>
      <c r="N616"/>
      <c r="O616"/>
      <c r="P616"/>
      <c r="R616"/>
      <c r="T616"/>
      <c r="V616"/>
      <c r="W616"/>
      <c r="X616"/>
    </row>
    <row r="617" spans="8:24">
      <c r="H617"/>
      <c r="I617"/>
      <c r="K617"/>
      <c r="L617"/>
      <c r="M617" s="5"/>
      <c r="N617"/>
      <c r="O617"/>
      <c r="P617"/>
      <c r="R617"/>
      <c r="T617"/>
      <c r="V617"/>
      <c r="W617"/>
      <c r="X617"/>
    </row>
    <row r="618" spans="8:24">
      <c r="H618"/>
      <c r="I618"/>
      <c r="K618"/>
      <c r="L618"/>
      <c r="M618" s="5"/>
      <c r="N618"/>
      <c r="O618"/>
      <c r="P618"/>
      <c r="R618"/>
      <c r="T618"/>
      <c r="V618"/>
      <c r="W618"/>
      <c r="X618"/>
    </row>
    <row r="619" spans="8:24">
      <c r="H619"/>
      <c r="I619"/>
      <c r="K619"/>
      <c r="L619"/>
      <c r="M619" s="5"/>
      <c r="N619"/>
      <c r="O619"/>
      <c r="P619"/>
      <c r="R619"/>
      <c r="T619"/>
      <c r="V619"/>
      <c r="W619"/>
      <c r="X619"/>
    </row>
    <row r="620" spans="8:24">
      <c r="H620"/>
      <c r="I620"/>
      <c r="K620"/>
      <c r="L620"/>
      <c r="M620" s="5"/>
      <c r="N620"/>
      <c r="O620"/>
      <c r="P620"/>
      <c r="R620"/>
      <c r="T620"/>
      <c r="V620"/>
      <c r="W620"/>
      <c r="X620"/>
    </row>
    <row r="621" spans="8:24">
      <c r="H621"/>
      <c r="I621"/>
      <c r="K621"/>
      <c r="L621"/>
      <c r="M621" s="5"/>
      <c r="N621"/>
      <c r="O621"/>
      <c r="P621"/>
      <c r="R621"/>
      <c r="T621"/>
      <c r="V621"/>
      <c r="W621"/>
      <c r="X621"/>
    </row>
    <row r="622" spans="8:24">
      <c r="H622"/>
      <c r="I622"/>
      <c r="K622"/>
      <c r="L622"/>
      <c r="M622" s="5"/>
      <c r="N622"/>
      <c r="O622"/>
      <c r="P622"/>
      <c r="R622"/>
      <c r="T622"/>
      <c r="V622"/>
      <c r="W622"/>
      <c r="X622"/>
    </row>
    <row r="623" spans="8:24">
      <c r="H623"/>
      <c r="I623"/>
      <c r="K623"/>
      <c r="L623"/>
      <c r="M623" s="5"/>
      <c r="N623"/>
      <c r="O623"/>
      <c r="P623"/>
      <c r="R623"/>
      <c r="T623"/>
      <c r="V623"/>
      <c r="W623"/>
      <c r="X623"/>
    </row>
    <row r="624" spans="8:24">
      <c r="H624"/>
      <c r="I624"/>
      <c r="K624"/>
      <c r="L624"/>
      <c r="M624" s="5"/>
      <c r="N624"/>
      <c r="O624"/>
      <c r="P624"/>
      <c r="R624"/>
      <c r="T624"/>
      <c r="V624"/>
      <c r="W624"/>
      <c r="X624"/>
    </row>
    <row r="625" spans="8:24">
      <c r="H625"/>
      <c r="I625"/>
      <c r="K625"/>
      <c r="L625"/>
      <c r="M625" s="5"/>
      <c r="N625"/>
      <c r="O625"/>
      <c r="P625"/>
      <c r="R625"/>
      <c r="T625"/>
      <c r="V625"/>
      <c r="W625"/>
      <c r="X625"/>
    </row>
    <row r="626" spans="8:24">
      <c r="H626"/>
      <c r="I626"/>
      <c r="K626"/>
      <c r="L626"/>
      <c r="M626" s="5"/>
      <c r="N626"/>
      <c r="O626"/>
      <c r="P626"/>
      <c r="R626"/>
      <c r="T626"/>
      <c r="V626"/>
      <c r="W626"/>
      <c r="X626"/>
    </row>
    <row r="627" spans="8:24">
      <c r="H627"/>
      <c r="I627"/>
      <c r="K627"/>
      <c r="L627"/>
      <c r="M627" s="5"/>
      <c r="N627"/>
      <c r="O627"/>
      <c r="P627"/>
      <c r="R627"/>
      <c r="T627"/>
      <c r="V627"/>
      <c r="W627"/>
      <c r="X627"/>
    </row>
    <row r="628" spans="8:24">
      <c r="H628"/>
      <c r="I628"/>
      <c r="K628"/>
      <c r="L628"/>
      <c r="M628" s="5"/>
      <c r="N628"/>
      <c r="O628"/>
      <c r="P628"/>
      <c r="R628"/>
      <c r="T628"/>
      <c r="V628"/>
      <c r="W628"/>
      <c r="X628"/>
    </row>
    <row r="629" spans="8:24">
      <c r="H629"/>
      <c r="I629"/>
      <c r="K629"/>
      <c r="L629"/>
      <c r="M629" s="5"/>
      <c r="N629"/>
      <c r="O629"/>
      <c r="P629"/>
      <c r="R629"/>
      <c r="T629"/>
      <c r="V629"/>
      <c r="W629"/>
      <c r="X629"/>
    </row>
    <row r="630" spans="8:24">
      <c r="H630"/>
      <c r="I630"/>
      <c r="K630"/>
      <c r="L630"/>
      <c r="M630" s="5"/>
      <c r="N630"/>
      <c r="O630"/>
      <c r="P630"/>
      <c r="R630"/>
      <c r="T630"/>
      <c r="V630"/>
      <c r="W630"/>
      <c r="X630"/>
    </row>
    <row r="631" spans="8:24">
      <c r="H631"/>
      <c r="I631"/>
      <c r="K631"/>
      <c r="L631"/>
      <c r="M631" s="5"/>
      <c r="N631"/>
      <c r="O631"/>
      <c r="P631"/>
      <c r="R631"/>
      <c r="T631"/>
      <c r="V631"/>
      <c r="W631"/>
      <c r="X631"/>
    </row>
    <row r="632" spans="8:24">
      <c r="H632"/>
      <c r="I632"/>
      <c r="K632"/>
      <c r="L632"/>
      <c r="M632" s="5"/>
      <c r="N632"/>
      <c r="O632"/>
      <c r="P632"/>
      <c r="R632"/>
      <c r="T632"/>
      <c r="V632"/>
      <c r="W632"/>
      <c r="X632"/>
    </row>
    <row r="633" spans="8:24">
      <c r="H633"/>
      <c r="I633"/>
      <c r="K633"/>
      <c r="L633"/>
      <c r="M633" s="5"/>
      <c r="N633"/>
      <c r="O633"/>
      <c r="P633"/>
      <c r="R633"/>
      <c r="T633"/>
      <c r="V633"/>
      <c r="W633"/>
      <c r="X633"/>
    </row>
    <row r="634" spans="8:24">
      <c r="H634"/>
      <c r="I634"/>
      <c r="K634"/>
      <c r="L634"/>
      <c r="M634" s="5"/>
      <c r="N634"/>
      <c r="O634"/>
      <c r="P634"/>
      <c r="R634"/>
      <c r="T634"/>
      <c r="V634"/>
      <c r="W634"/>
      <c r="X634"/>
    </row>
    <row r="635" spans="8:24">
      <c r="H635"/>
      <c r="I635"/>
      <c r="K635"/>
      <c r="L635"/>
      <c r="M635" s="5"/>
      <c r="N635"/>
      <c r="O635"/>
      <c r="P635"/>
      <c r="R635"/>
      <c r="T635"/>
      <c r="V635"/>
      <c r="W635"/>
      <c r="X635"/>
    </row>
    <row r="636" spans="8:24">
      <c r="H636"/>
      <c r="I636"/>
      <c r="K636"/>
      <c r="L636"/>
      <c r="M636" s="5"/>
      <c r="N636"/>
      <c r="O636"/>
      <c r="P636"/>
      <c r="R636"/>
      <c r="T636"/>
      <c r="V636"/>
      <c r="W636"/>
      <c r="X636"/>
    </row>
    <row r="637" spans="8:24">
      <c r="H637"/>
      <c r="I637"/>
      <c r="K637"/>
      <c r="L637"/>
      <c r="M637" s="5"/>
      <c r="N637"/>
      <c r="O637"/>
      <c r="P637"/>
      <c r="R637"/>
      <c r="T637"/>
      <c r="V637"/>
      <c r="W637"/>
      <c r="X637"/>
    </row>
    <row r="638" spans="8:24">
      <c r="H638"/>
      <c r="I638"/>
      <c r="K638"/>
      <c r="L638"/>
      <c r="M638" s="5"/>
      <c r="N638"/>
      <c r="O638"/>
      <c r="P638"/>
      <c r="R638"/>
      <c r="T638"/>
      <c r="V638"/>
      <c r="W638"/>
      <c r="X638"/>
    </row>
    <row r="639" spans="8:24">
      <c r="H639"/>
      <c r="I639"/>
      <c r="K639"/>
      <c r="L639"/>
      <c r="M639" s="5"/>
      <c r="N639"/>
      <c r="O639"/>
      <c r="P639"/>
      <c r="R639"/>
      <c r="T639"/>
      <c r="V639"/>
      <c r="W639"/>
      <c r="X639"/>
    </row>
    <row r="640" spans="8:24">
      <c r="H640"/>
      <c r="I640"/>
      <c r="K640"/>
      <c r="L640"/>
      <c r="M640" s="5"/>
      <c r="N640"/>
      <c r="O640"/>
      <c r="P640"/>
      <c r="R640"/>
      <c r="T640"/>
      <c r="V640"/>
      <c r="W640"/>
      <c r="X640"/>
    </row>
    <row r="641" spans="8:24">
      <c r="H641"/>
      <c r="I641"/>
      <c r="K641"/>
      <c r="L641"/>
      <c r="M641" s="5"/>
      <c r="N641"/>
      <c r="O641"/>
      <c r="P641"/>
      <c r="R641"/>
      <c r="T641"/>
      <c r="V641"/>
      <c r="W641"/>
      <c r="X641"/>
    </row>
    <row r="642" spans="8:24">
      <c r="H642"/>
      <c r="I642"/>
      <c r="K642"/>
      <c r="L642"/>
      <c r="M642" s="5"/>
      <c r="N642"/>
      <c r="O642"/>
      <c r="P642"/>
      <c r="R642"/>
      <c r="T642"/>
      <c r="V642"/>
      <c r="W642"/>
      <c r="X642"/>
    </row>
    <row r="643" spans="8:24">
      <c r="H643"/>
      <c r="I643"/>
      <c r="K643"/>
      <c r="L643"/>
      <c r="M643" s="5"/>
      <c r="N643"/>
      <c r="O643"/>
      <c r="P643"/>
      <c r="R643"/>
      <c r="T643"/>
      <c r="V643"/>
      <c r="W643"/>
      <c r="X643"/>
    </row>
    <row r="644" spans="8:24">
      <c r="H644"/>
      <c r="I644"/>
      <c r="K644"/>
      <c r="L644"/>
      <c r="M644" s="5"/>
      <c r="N644"/>
      <c r="O644"/>
      <c r="P644"/>
      <c r="R644"/>
      <c r="T644"/>
      <c r="V644"/>
      <c r="W644"/>
      <c r="X644"/>
    </row>
    <row r="645" spans="8:24">
      <c r="H645"/>
      <c r="I645"/>
      <c r="K645"/>
      <c r="L645"/>
      <c r="M645" s="5"/>
      <c r="N645"/>
      <c r="O645"/>
      <c r="P645"/>
      <c r="R645"/>
      <c r="T645"/>
      <c r="V645"/>
      <c r="W645"/>
      <c r="X645"/>
    </row>
    <row r="646" spans="8:24">
      <c r="H646"/>
      <c r="I646"/>
      <c r="K646"/>
      <c r="L646"/>
      <c r="M646" s="5"/>
      <c r="N646"/>
      <c r="O646"/>
      <c r="P646"/>
      <c r="R646"/>
      <c r="T646"/>
      <c r="V646"/>
      <c r="W646"/>
      <c r="X646"/>
    </row>
    <row r="647" spans="8:24">
      <c r="H647"/>
      <c r="I647"/>
      <c r="K647"/>
      <c r="L647"/>
      <c r="M647" s="5"/>
      <c r="N647"/>
      <c r="O647"/>
      <c r="P647"/>
      <c r="R647"/>
      <c r="T647"/>
      <c r="V647"/>
      <c r="W647"/>
      <c r="X647"/>
    </row>
    <row r="648" spans="8:24">
      <c r="H648"/>
      <c r="I648"/>
      <c r="K648"/>
      <c r="L648"/>
      <c r="M648" s="5"/>
      <c r="N648"/>
      <c r="O648"/>
      <c r="P648"/>
      <c r="R648"/>
      <c r="T648"/>
      <c r="V648"/>
      <c r="W648"/>
      <c r="X648"/>
    </row>
    <row r="649" spans="8:24">
      <c r="H649"/>
      <c r="I649"/>
      <c r="K649"/>
      <c r="L649"/>
      <c r="M649" s="5"/>
      <c r="N649"/>
      <c r="O649"/>
      <c r="P649"/>
      <c r="R649"/>
      <c r="T649"/>
      <c r="V649"/>
      <c r="W649"/>
      <c r="X649"/>
    </row>
    <row r="650" spans="8:24">
      <c r="H650"/>
      <c r="I650"/>
      <c r="K650"/>
      <c r="L650"/>
      <c r="M650" s="5"/>
      <c r="N650"/>
      <c r="O650"/>
      <c r="P650"/>
      <c r="R650"/>
      <c r="T650"/>
      <c r="V650"/>
      <c r="W650"/>
      <c r="X650"/>
    </row>
    <row r="651" spans="8:24">
      <c r="H651"/>
      <c r="I651"/>
      <c r="K651"/>
      <c r="L651"/>
      <c r="M651" s="5"/>
      <c r="N651"/>
      <c r="O651"/>
      <c r="P651"/>
      <c r="R651"/>
      <c r="T651"/>
      <c r="V651"/>
      <c r="W651"/>
      <c r="X651"/>
    </row>
    <row r="652" spans="8:24">
      <c r="H652"/>
      <c r="I652"/>
      <c r="K652"/>
      <c r="L652"/>
      <c r="M652" s="5"/>
      <c r="N652"/>
      <c r="O652"/>
      <c r="P652"/>
      <c r="R652"/>
      <c r="T652"/>
      <c r="V652"/>
      <c r="W652"/>
      <c r="X652"/>
    </row>
    <row r="653" spans="8:24">
      <c r="H653"/>
      <c r="I653"/>
      <c r="K653"/>
      <c r="L653"/>
      <c r="M653" s="5"/>
      <c r="N653"/>
      <c r="O653"/>
      <c r="P653"/>
      <c r="R653"/>
      <c r="T653"/>
      <c r="V653"/>
      <c r="W653"/>
      <c r="X653"/>
    </row>
    <row r="654" spans="8:24">
      <c r="H654"/>
      <c r="I654"/>
      <c r="K654"/>
      <c r="L654"/>
      <c r="M654" s="5"/>
      <c r="N654"/>
      <c r="O654"/>
      <c r="P654"/>
      <c r="R654"/>
      <c r="T654"/>
      <c r="V654"/>
      <c r="W654"/>
      <c r="X654"/>
    </row>
    <row r="655" spans="8:24">
      <c r="H655"/>
      <c r="I655"/>
      <c r="K655"/>
      <c r="L655"/>
      <c r="M655" s="5"/>
      <c r="N655"/>
      <c r="O655"/>
      <c r="P655"/>
      <c r="R655"/>
      <c r="T655"/>
      <c r="V655"/>
      <c r="W655"/>
      <c r="X655"/>
    </row>
    <row r="656" spans="8:24">
      <c r="H656"/>
      <c r="I656"/>
      <c r="K656"/>
      <c r="L656"/>
      <c r="M656" s="5"/>
      <c r="N656"/>
      <c r="O656"/>
      <c r="P656"/>
      <c r="R656"/>
      <c r="T656"/>
      <c r="V656"/>
      <c r="W656"/>
      <c r="X656"/>
    </row>
    <row r="657" spans="8:24">
      <c r="H657"/>
      <c r="I657"/>
      <c r="K657"/>
      <c r="L657"/>
      <c r="M657" s="5"/>
      <c r="N657"/>
      <c r="O657"/>
      <c r="P657"/>
      <c r="R657"/>
      <c r="T657"/>
      <c r="V657"/>
      <c r="W657"/>
      <c r="X657"/>
    </row>
    <row r="658" spans="8:24">
      <c r="H658"/>
      <c r="I658"/>
      <c r="K658"/>
      <c r="L658"/>
      <c r="M658" s="5"/>
      <c r="N658"/>
      <c r="O658"/>
      <c r="P658"/>
      <c r="R658"/>
      <c r="T658"/>
      <c r="V658"/>
      <c r="W658"/>
      <c r="X658"/>
    </row>
    <row r="659" spans="8:24">
      <c r="H659"/>
      <c r="I659"/>
      <c r="K659"/>
      <c r="L659"/>
      <c r="M659" s="5"/>
      <c r="N659"/>
      <c r="O659"/>
      <c r="P659"/>
      <c r="R659"/>
      <c r="T659"/>
      <c r="V659"/>
      <c r="W659"/>
      <c r="X659"/>
    </row>
    <row r="660" spans="8:24">
      <c r="H660"/>
      <c r="I660"/>
      <c r="K660"/>
      <c r="L660"/>
      <c r="M660" s="5"/>
      <c r="N660"/>
      <c r="O660"/>
      <c r="P660"/>
      <c r="R660"/>
      <c r="T660"/>
      <c r="V660"/>
      <c r="W660"/>
      <c r="X660"/>
    </row>
    <row r="661" spans="8:24">
      <c r="H661"/>
      <c r="I661"/>
      <c r="K661"/>
      <c r="L661"/>
      <c r="M661" s="5"/>
      <c r="N661"/>
      <c r="O661"/>
      <c r="P661"/>
      <c r="R661"/>
      <c r="T661"/>
      <c r="V661"/>
      <c r="W661"/>
      <c r="X661"/>
    </row>
    <row r="662" spans="8:24">
      <c r="H662"/>
      <c r="I662"/>
      <c r="K662"/>
      <c r="L662"/>
      <c r="M662" s="5"/>
      <c r="N662"/>
      <c r="O662"/>
      <c r="P662"/>
      <c r="R662"/>
      <c r="T662"/>
      <c r="V662"/>
      <c r="W662"/>
      <c r="X662"/>
    </row>
    <row r="663" spans="8:24">
      <c r="H663"/>
      <c r="I663"/>
      <c r="K663"/>
      <c r="L663"/>
      <c r="M663" s="5"/>
      <c r="N663"/>
      <c r="O663"/>
      <c r="P663"/>
      <c r="R663"/>
      <c r="T663"/>
      <c r="V663"/>
      <c r="W663"/>
      <c r="X663"/>
    </row>
    <row r="664" spans="8:24">
      <c r="H664"/>
      <c r="I664"/>
      <c r="K664"/>
      <c r="L664"/>
      <c r="M664" s="5"/>
      <c r="N664"/>
      <c r="O664"/>
      <c r="P664"/>
      <c r="R664"/>
      <c r="T664"/>
      <c r="V664"/>
      <c r="W664"/>
      <c r="X664"/>
    </row>
    <row r="665" spans="8:24">
      <c r="H665"/>
      <c r="I665"/>
      <c r="K665"/>
      <c r="L665"/>
      <c r="M665" s="5"/>
      <c r="N665"/>
      <c r="O665"/>
      <c r="P665"/>
      <c r="R665"/>
      <c r="T665"/>
      <c r="V665"/>
      <c r="W665"/>
      <c r="X665"/>
    </row>
    <row r="666" spans="8:24">
      <c r="H666"/>
      <c r="I666"/>
      <c r="K666"/>
      <c r="L666"/>
      <c r="M666" s="5"/>
      <c r="N666"/>
      <c r="O666"/>
      <c r="P666"/>
      <c r="R666"/>
      <c r="T666"/>
      <c r="V666"/>
      <c r="W666"/>
      <c r="X666"/>
    </row>
    <row r="667" spans="8:24">
      <c r="H667"/>
      <c r="I667"/>
      <c r="K667"/>
      <c r="L667"/>
      <c r="M667" s="5"/>
      <c r="N667"/>
      <c r="O667"/>
      <c r="P667"/>
      <c r="R667"/>
      <c r="T667"/>
      <c r="V667"/>
      <c r="W667"/>
      <c r="X667"/>
    </row>
    <row r="668" spans="8:24">
      <c r="H668"/>
      <c r="I668"/>
      <c r="K668"/>
      <c r="L668"/>
      <c r="M668" s="5"/>
      <c r="N668"/>
      <c r="O668"/>
      <c r="P668"/>
      <c r="R668"/>
      <c r="T668"/>
      <c r="V668"/>
      <c r="W668"/>
      <c r="X668"/>
    </row>
    <row r="669" spans="8:24">
      <c r="H669"/>
      <c r="I669"/>
      <c r="K669"/>
      <c r="L669"/>
      <c r="M669" s="5"/>
      <c r="N669"/>
      <c r="O669"/>
      <c r="P669"/>
      <c r="R669"/>
      <c r="T669"/>
      <c r="V669"/>
      <c r="W669"/>
      <c r="X669"/>
    </row>
    <row r="670" spans="8:24">
      <c r="H670"/>
      <c r="I670"/>
      <c r="K670"/>
      <c r="L670"/>
      <c r="M670" s="5"/>
      <c r="N670"/>
      <c r="O670"/>
      <c r="P670"/>
      <c r="R670"/>
      <c r="T670"/>
      <c r="V670"/>
      <c r="W670"/>
      <c r="X670"/>
    </row>
    <row r="671" spans="8:24">
      <c r="H671"/>
      <c r="I671"/>
      <c r="K671"/>
      <c r="L671"/>
      <c r="M671" s="5"/>
      <c r="N671"/>
      <c r="O671"/>
      <c r="P671"/>
      <c r="R671"/>
      <c r="T671"/>
      <c r="V671"/>
      <c r="W671"/>
      <c r="X671"/>
    </row>
    <row r="672" spans="8:24">
      <c r="H672"/>
      <c r="I672"/>
      <c r="K672"/>
      <c r="L672"/>
      <c r="M672" s="5"/>
      <c r="N672"/>
      <c r="O672"/>
      <c r="P672"/>
      <c r="R672"/>
      <c r="T672"/>
      <c r="V672"/>
      <c r="W672"/>
      <c r="X672"/>
    </row>
    <row r="673" spans="8:24">
      <c r="H673"/>
      <c r="I673"/>
      <c r="K673"/>
      <c r="L673"/>
      <c r="M673" s="5"/>
      <c r="N673"/>
      <c r="O673"/>
      <c r="P673"/>
      <c r="R673"/>
      <c r="T673"/>
      <c r="V673"/>
      <c r="W673"/>
      <c r="X673"/>
    </row>
    <row r="674" spans="8:24">
      <c r="H674"/>
      <c r="I674"/>
      <c r="K674"/>
      <c r="L674"/>
      <c r="M674" s="5"/>
      <c r="N674"/>
      <c r="O674"/>
      <c r="P674"/>
      <c r="R674"/>
      <c r="T674"/>
      <c r="V674"/>
      <c r="W674"/>
      <c r="X674"/>
    </row>
    <row r="675" spans="8:24">
      <c r="H675"/>
      <c r="I675"/>
      <c r="K675"/>
      <c r="L675"/>
      <c r="M675" s="5"/>
      <c r="N675"/>
      <c r="O675"/>
      <c r="P675"/>
      <c r="R675"/>
      <c r="T675"/>
      <c r="V675"/>
      <c r="W675"/>
      <c r="X675"/>
    </row>
    <row r="676" spans="8:24">
      <c r="H676"/>
      <c r="I676"/>
      <c r="K676"/>
      <c r="L676"/>
      <c r="M676" s="5"/>
      <c r="N676"/>
      <c r="O676"/>
      <c r="P676"/>
      <c r="R676"/>
      <c r="T676"/>
      <c r="V676"/>
      <c r="W676"/>
      <c r="X676"/>
    </row>
    <row r="677" spans="8:24">
      <c r="H677"/>
      <c r="I677"/>
      <c r="K677"/>
      <c r="L677"/>
      <c r="M677" s="5"/>
      <c r="N677"/>
      <c r="O677"/>
      <c r="P677"/>
      <c r="R677"/>
      <c r="T677"/>
      <c r="V677"/>
      <c r="W677"/>
      <c r="X677"/>
    </row>
    <row r="678" spans="8:24">
      <c r="H678"/>
      <c r="I678"/>
      <c r="K678"/>
      <c r="L678"/>
      <c r="M678" s="5"/>
      <c r="N678"/>
      <c r="O678"/>
      <c r="P678"/>
      <c r="R678"/>
      <c r="T678"/>
      <c r="V678"/>
      <c r="W678"/>
      <c r="X678"/>
    </row>
    <row r="679" spans="8:24">
      <c r="H679"/>
      <c r="I679"/>
      <c r="K679"/>
      <c r="L679"/>
      <c r="M679" s="5"/>
      <c r="N679"/>
      <c r="O679"/>
      <c r="P679"/>
      <c r="R679"/>
      <c r="T679"/>
      <c r="V679"/>
      <c r="W679"/>
      <c r="X679"/>
    </row>
    <row r="680" spans="8:24">
      <c r="H680"/>
      <c r="I680"/>
      <c r="K680"/>
      <c r="L680"/>
      <c r="M680" s="5"/>
      <c r="N680"/>
      <c r="O680"/>
      <c r="P680"/>
      <c r="R680"/>
      <c r="T680"/>
      <c r="V680"/>
      <c r="W680"/>
      <c r="X680"/>
    </row>
    <row r="681" spans="8:24">
      <c r="H681"/>
      <c r="I681"/>
      <c r="K681"/>
      <c r="L681"/>
      <c r="M681" s="5"/>
      <c r="N681"/>
      <c r="O681"/>
      <c r="P681"/>
      <c r="R681"/>
      <c r="T681"/>
      <c r="V681"/>
      <c r="W681"/>
      <c r="X681"/>
    </row>
    <row r="682" spans="8:24">
      <c r="H682"/>
      <c r="I682"/>
      <c r="K682"/>
      <c r="L682"/>
      <c r="M682" s="5"/>
      <c r="N682"/>
      <c r="O682"/>
      <c r="P682"/>
      <c r="R682"/>
      <c r="T682"/>
      <c r="V682"/>
      <c r="W682"/>
      <c r="X682"/>
    </row>
    <row r="683" spans="8:24">
      <c r="H683"/>
      <c r="I683"/>
      <c r="K683"/>
      <c r="L683"/>
      <c r="M683" s="5"/>
      <c r="N683"/>
      <c r="O683"/>
      <c r="P683"/>
      <c r="R683"/>
      <c r="T683"/>
      <c r="V683"/>
      <c r="W683"/>
      <c r="X683"/>
    </row>
    <row r="684" spans="8:24">
      <c r="H684"/>
      <c r="I684"/>
      <c r="K684"/>
      <c r="L684"/>
      <c r="M684" s="5"/>
      <c r="N684"/>
      <c r="O684"/>
      <c r="P684"/>
      <c r="R684"/>
      <c r="T684"/>
      <c r="V684"/>
      <c r="W684"/>
      <c r="X684"/>
    </row>
    <row r="685" spans="8:24">
      <c r="H685"/>
      <c r="I685"/>
      <c r="K685"/>
      <c r="L685"/>
      <c r="M685" s="5"/>
      <c r="N685"/>
      <c r="O685"/>
      <c r="P685"/>
      <c r="R685"/>
      <c r="T685"/>
      <c r="V685"/>
      <c r="W685"/>
      <c r="X685"/>
    </row>
    <row r="686" spans="8:24">
      <c r="H686"/>
      <c r="I686"/>
      <c r="K686"/>
      <c r="L686"/>
      <c r="M686" s="5"/>
      <c r="N686"/>
      <c r="O686"/>
      <c r="P686"/>
      <c r="R686"/>
      <c r="T686"/>
      <c r="V686"/>
      <c r="W686"/>
      <c r="X686"/>
    </row>
    <row r="687" spans="8:24">
      <c r="H687"/>
      <c r="I687"/>
      <c r="K687"/>
      <c r="L687"/>
      <c r="M687" s="5"/>
      <c r="N687"/>
      <c r="O687"/>
      <c r="P687"/>
      <c r="R687"/>
      <c r="T687"/>
      <c r="V687"/>
      <c r="W687"/>
      <c r="X687"/>
    </row>
    <row r="688" spans="8:24">
      <c r="H688"/>
      <c r="I688"/>
      <c r="K688"/>
      <c r="L688"/>
      <c r="M688" s="5"/>
      <c r="N688"/>
      <c r="O688"/>
      <c r="P688"/>
      <c r="R688"/>
      <c r="T688"/>
      <c r="V688"/>
      <c r="W688"/>
      <c r="X688"/>
    </row>
    <row r="689" spans="8:24">
      <c r="H689"/>
      <c r="I689"/>
      <c r="K689"/>
      <c r="L689"/>
      <c r="M689" s="5"/>
      <c r="N689"/>
      <c r="O689"/>
      <c r="P689"/>
      <c r="R689"/>
      <c r="T689"/>
      <c r="V689"/>
      <c r="W689"/>
      <c r="X689"/>
    </row>
    <row r="690" spans="8:24">
      <c r="H690"/>
      <c r="I690"/>
      <c r="K690"/>
      <c r="L690"/>
      <c r="M690" s="5"/>
      <c r="N690"/>
      <c r="O690"/>
      <c r="P690"/>
      <c r="R690"/>
      <c r="T690"/>
      <c r="V690"/>
      <c r="W690"/>
      <c r="X690"/>
    </row>
    <row r="691" spans="8:24">
      <c r="H691"/>
      <c r="I691"/>
      <c r="K691"/>
      <c r="L691"/>
      <c r="M691" s="5"/>
      <c r="N691"/>
      <c r="O691"/>
      <c r="P691"/>
      <c r="R691"/>
      <c r="T691"/>
      <c r="V691"/>
      <c r="W691"/>
      <c r="X691"/>
    </row>
    <row r="692" spans="8:24">
      <c r="H692"/>
      <c r="I692"/>
      <c r="K692"/>
      <c r="L692"/>
      <c r="M692" s="5"/>
      <c r="N692"/>
      <c r="O692"/>
      <c r="P692"/>
      <c r="R692"/>
      <c r="T692"/>
      <c r="V692"/>
      <c r="W692"/>
      <c r="X692"/>
    </row>
    <row r="693" spans="8:24">
      <c r="H693"/>
      <c r="I693"/>
      <c r="K693"/>
      <c r="L693"/>
      <c r="M693" s="5"/>
      <c r="N693"/>
      <c r="O693"/>
      <c r="P693"/>
      <c r="R693"/>
      <c r="T693"/>
      <c r="V693"/>
      <c r="W693"/>
      <c r="X693"/>
    </row>
    <row r="694" spans="8:24">
      <c r="H694"/>
      <c r="I694"/>
      <c r="K694"/>
      <c r="L694"/>
      <c r="M694" s="5"/>
      <c r="N694"/>
      <c r="O694"/>
      <c r="P694"/>
      <c r="R694"/>
      <c r="T694"/>
      <c r="V694"/>
      <c r="W694"/>
      <c r="X694"/>
    </row>
    <row r="695" spans="8:24">
      <c r="H695"/>
      <c r="I695"/>
      <c r="K695"/>
      <c r="L695"/>
      <c r="M695" s="5"/>
      <c r="N695"/>
      <c r="O695"/>
      <c r="P695"/>
      <c r="R695"/>
      <c r="T695"/>
      <c r="V695"/>
      <c r="W695"/>
      <c r="X695"/>
    </row>
    <row r="696" spans="8:24">
      <c r="H696"/>
      <c r="I696"/>
      <c r="K696"/>
      <c r="L696"/>
      <c r="M696" s="5"/>
      <c r="N696"/>
      <c r="O696"/>
      <c r="P696"/>
      <c r="R696"/>
      <c r="T696"/>
      <c r="V696"/>
      <c r="W696"/>
      <c r="X696"/>
    </row>
    <row r="697" spans="8:24">
      <c r="H697"/>
      <c r="I697"/>
      <c r="K697"/>
      <c r="L697"/>
      <c r="M697" s="5"/>
      <c r="N697"/>
      <c r="O697"/>
      <c r="P697"/>
      <c r="R697"/>
      <c r="T697"/>
      <c r="V697"/>
      <c r="W697"/>
      <c r="X697"/>
    </row>
    <row r="698" spans="8:24">
      <c r="H698"/>
      <c r="I698"/>
      <c r="K698"/>
      <c r="L698"/>
      <c r="M698" s="5"/>
      <c r="N698"/>
      <c r="O698"/>
      <c r="P698"/>
      <c r="R698"/>
      <c r="T698"/>
      <c r="V698"/>
      <c r="W698"/>
      <c r="X698"/>
    </row>
    <row r="699" spans="8:24">
      <c r="H699"/>
      <c r="I699"/>
      <c r="K699"/>
      <c r="L699"/>
      <c r="M699" s="5"/>
      <c r="N699"/>
      <c r="O699"/>
      <c r="P699"/>
      <c r="R699"/>
      <c r="T699"/>
      <c r="V699"/>
      <c r="W699"/>
      <c r="X699"/>
    </row>
    <row r="700" spans="8:24">
      <c r="H700"/>
      <c r="I700"/>
      <c r="K700"/>
      <c r="L700"/>
      <c r="M700" s="5"/>
      <c r="N700"/>
      <c r="O700"/>
      <c r="P700"/>
      <c r="R700"/>
      <c r="T700"/>
      <c r="V700"/>
      <c r="W700"/>
      <c r="X700"/>
    </row>
    <row r="701" spans="8:24">
      <c r="H701"/>
      <c r="I701"/>
      <c r="K701"/>
      <c r="L701"/>
      <c r="M701" s="5"/>
      <c r="N701"/>
      <c r="O701"/>
      <c r="P701"/>
      <c r="R701"/>
      <c r="T701"/>
      <c r="V701"/>
      <c r="W701"/>
      <c r="X701"/>
    </row>
    <row r="702" spans="8:24">
      <c r="H702"/>
      <c r="I702"/>
      <c r="K702"/>
      <c r="L702"/>
      <c r="M702" s="5"/>
      <c r="N702"/>
      <c r="O702"/>
      <c r="P702"/>
      <c r="R702"/>
      <c r="T702"/>
      <c r="V702"/>
      <c r="W702"/>
      <c r="X702"/>
    </row>
    <row r="703" spans="8:24">
      <c r="H703"/>
      <c r="I703"/>
      <c r="K703"/>
      <c r="L703"/>
      <c r="M703" s="5"/>
      <c r="N703"/>
      <c r="O703"/>
      <c r="P703"/>
      <c r="R703"/>
      <c r="T703"/>
      <c r="V703"/>
      <c r="W703"/>
      <c r="X703"/>
    </row>
    <row r="704" spans="8:24">
      <c r="H704"/>
      <c r="I704"/>
      <c r="K704"/>
      <c r="L704"/>
      <c r="M704" s="5"/>
      <c r="N704"/>
      <c r="O704"/>
      <c r="P704"/>
      <c r="R704"/>
      <c r="T704"/>
      <c r="V704"/>
      <c r="W704"/>
      <c r="X704"/>
    </row>
    <row r="705" spans="8:24">
      <c r="H705"/>
      <c r="I705"/>
      <c r="K705"/>
      <c r="L705"/>
      <c r="M705" s="5"/>
      <c r="N705"/>
      <c r="O705"/>
      <c r="P705"/>
      <c r="R705"/>
      <c r="T705"/>
      <c r="V705"/>
      <c r="W705"/>
      <c r="X705"/>
    </row>
    <row r="706" spans="8:24">
      <c r="H706"/>
      <c r="I706"/>
      <c r="K706"/>
      <c r="L706"/>
      <c r="M706" s="5"/>
      <c r="N706"/>
      <c r="O706"/>
      <c r="P706"/>
      <c r="R706"/>
      <c r="T706"/>
      <c r="V706"/>
      <c r="W706"/>
      <c r="X706"/>
    </row>
    <row r="707" spans="8:24">
      <c r="H707"/>
      <c r="I707"/>
      <c r="K707"/>
      <c r="L707"/>
      <c r="M707" s="5"/>
      <c r="N707"/>
      <c r="O707"/>
      <c r="P707"/>
      <c r="R707"/>
      <c r="T707"/>
      <c r="V707"/>
      <c r="W707"/>
      <c r="X707"/>
    </row>
    <row r="708" spans="8:24">
      <c r="H708"/>
      <c r="I708"/>
      <c r="K708"/>
      <c r="L708"/>
      <c r="M708" s="5"/>
      <c r="N708"/>
      <c r="O708"/>
      <c r="P708"/>
      <c r="R708"/>
      <c r="T708"/>
      <c r="V708"/>
      <c r="W708"/>
      <c r="X708"/>
    </row>
    <row r="709" spans="8:24">
      <c r="H709"/>
      <c r="I709"/>
      <c r="K709"/>
      <c r="L709"/>
      <c r="M709" s="5"/>
      <c r="N709"/>
      <c r="O709"/>
      <c r="P709"/>
      <c r="R709"/>
      <c r="T709"/>
      <c r="V709"/>
      <c r="W709"/>
      <c r="X709"/>
    </row>
    <row r="710" spans="8:24">
      <c r="H710"/>
      <c r="I710"/>
      <c r="K710"/>
      <c r="L710"/>
      <c r="M710" s="5"/>
      <c r="N710"/>
      <c r="O710"/>
      <c r="P710"/>
      <c r="R710"/>
      <c r="T710"/>
      <c r="V710"/>
      <c r="W710"/>
      <c r="X710"/>
    </row>
    <row r="711" spans="8:24">
      <c r="H711"/>
      <c r="I711"/>
      <c r="K711"/>
      <c r="L711"/>
      <c r="M711" s="5"/>
      <c r="N711"/>
      <c r="O711"/>
      <c r="P711"/>
      <c r="R711"/>
      <c r="T711"/>
      <c r="V711"/>
      <c r="W711"/>
      <c r="X711"/>
    </row>
    <row r="712" spans="8:24">
      <c r="H712"/>
      <c r="I712"/>
      <c r="K712"/>
      <c r="L712"/>
      <c r="M712" s="5"/>
      <c r="N712"/>
      <c r="O712"/>
      <c r="P712"/>
      <c r="R712"/>
      <c r="T712"/>
      <c r="V712"/>
      <c r="W712"/>
      <c r="X712"/>
    </row>
    <row r="713" spans="8:24">
      <c r="H713"/>
      <c r="I713"/>
      <c r="K713"/>
      <c r="L713"/>
      <c r="M713" s="5"/>
      <c r="N713"/>
      <c r="O713"/>
      <c r="P713"/>
      <c r="R713"/>
      <c r="T713"/>
      <c r="V713"/>
      <c r="W713"/>
      <c r="X713"/>
    </row>
    <row r="714" spans="8:24">
      <c r="H714"/>
      <c r="I714"/>
      <c r="K714"/>
      <c r="L714"/>
      <c r="M714" s="5"/>
      <c r="N714"/>
      <c r="O714"/>
      <c r="P714"/>
      <c r="R714"/>
      <c r="T714"/>
      <c r="V714"/>
      <c r="W714"/>
      <c r="X714"/>
    </row>
    <row r="715" spans="8:24">
      <c r="H715"/>
      <c r="I715"/>
      <c r="K715"/>
      <c r="L715"/>
      <c r="M715" s="5"/>
      <c r="N715"/>
      <c r="O715"/>
      <c r="P715"/>
      <c r="R715"/>
      <c r="T715"/>
      <c r="V715"/>
      <c r="W715"/>
      <c r="X715"/>
    </row>
    <row r="716" spans="8:24">
      <c r="H716"/>
      <c r="I716"/>
      <c r="K716"/>
      <c r="L716"/>
      <c r="M716" s="5"/>
      <c r="N716"/>
      <c r="O716"/>
      <c r="P716"/>
      <c r="R716"/>
      <c r="T716"/>
      <c r="V716"/>
      <c r="W716"/>
      <c r="X716"/>
    </row>
    <row r="717" spans="8:24">
      <c r="H717"/>
      <c r="I717"/>
      <c r="K717"/>
      <c r="L717"/>
      <c r="M717" s="5"/>
      <c r="N717"/>
      <c r="O717"/>
      <c r="P717"/>
      <c r="R717"/>
      <c r="T717"/>
      <c r="V717"/>
      <c r="W717"/>
      <c r="X717"/>
    </row>
    <row r="718" spans="8:24">
      <c r="H718"/>
      <c r="I718"/>
      <c r="K718"/>
      <c r="L718"/>
      <c r="M718" s="5"/>
      <c r="N718"/>
      <c r="O718"/>
      <c r="P718"/>
      <c r="R718"/>
      <c r="T718"/>
      <c r="V718"/>
      <c r="W718"/>
      <c r="X718"/>
    </row>
    <row r="719" spans="8:24">
      <c r="H719"/>
      <c r="I719"/>
      <c r="K719"/>
      <c r="L719"/>
      <c r="M719" s="5"/>
      <c r="N719"/>
      <c r="O719"/>
      <c r="P719"/>
      <c r="R719"/>
      <c r="T719"/>
      <c r="V719"/>
      <c r="W719"/>
      <c r="X719"/>
    </row>
    <row r="720" spans="8:24">
      <c r="H720"/>
      <c r="I720"/>
      <c r="K720"/>
      <c r="L720"/>
      <c r="M720" s="5"/>
      <c r="N720"/>
      <c r="O720"/>
      <c r="P720"/>
      <c r="R720"/>
      <c r="T720"/>
      <c r="V720"/>
      <c r="W720"/>
      <c r="X720"/>
    </row>
    <row r="721" spans="8:24">
      <c r="H721"/>
      <c r="I721"/>
      <c r="K721"/>
      <c r="L721"/>
      <c r="M721" s="5"/>
      <c r="N721"/>
      <c r="O721"/>
      <c r="P721"/>
      <c r="R721"/>
      <c r="T721"/>
      <c r="V721"/>
      <c r="W721"/>
      <c r="X721"/>
    </row>
    <row r="722" spans="8:24">
      <c r="H722"/>
      <c r="I722"/>
      <c r="K722"/>
      <c r="L722"/>
      <c r="M722" s="5"/>
      <c r="N722"/>
      <c r="O722"/>
      <c r="P722"/>
      <c r="R722"/>
      <c r="T722"/>
      <c r="V722"/>
      <c r="W722"/>
      <c r="X722"/>
    </row>
    <row r="723" spans="8:24">
      <c r="H723"/>
      <c r="I723"/>
      <c r="K723"/>
      <c r="L723"/>
      <c r="M723" s="5"/>
      <c r="N723"/>
      <c r="O723"/>
      <c r="P723"/>
      <c r="R723"/>
      <c r="T723"/>
      <c r="V723"/>
      <c r="W723"/>
      <c r="X723"/>
    </row>
    <row r="724" spans="8:24">
      <c r="H724"/>
      <c r="I724"/>
      <c r="K724"/>
      <c r="L724"/>
      <c r="M724" s="5"/>
      <c r="N724"/>
      <c r="O724"/>
      <c r="P724"/>
      <c r="R724"/>
      <c r="T724"/>
      <c r="V724"/>
      <c r="W724"/>
      <c r="X724"/>
    </row>
    <row r="725" spans="8:24">
      <c r="H725"/>
      <c r="I725"/>
      <c r="K725"/>
      <c r="L725"/>
      <c r="M725" s="5"/>
      <c r="N725"/>
      <c r="O725"/>
      <c r="P725"/>
      <c r="R725"/>
      <c r="T725"/>
      <c r="V725"/>
      <c r="W725"/>
      <c r="X725"/>
    </row>
    <row r="726" spans="8:24">
      <c r="H726"/>
      <c r="I726"/>
      <c r="K726"/>
      <c r="L726"/>
      <c r="M726" s="5"/>
      <c r="N726"/>
      <c r="O726"/>
      <c r="P726"/>
      <c r="R726"/>
      <c r="T726"/>
      <c r="V726"/>
      <c r="W726"/>
      <c r="X726"/>
    </row>
    <row r="727" spans="8:24">
      <c r="H727"/>
      <c r="I727"/>
      <c r="K727"/>
      <c r="L727"/>
      <c r="M727" s="5"/>
      <c r="N727"/>
      <c r="O727"/>
      <c r="P727"/>
      <c r="R727"/>
      <c r="T727"/>
      <c r="V727"/>
      <c r="W727"/>
      <c r="X727"/>
    </row>
    <row r="728" spans="8:24">
      <c r="H728"/>
      <c r="I728"/>
      <c r="K728"/>
      <c r="L728"/>
      <c r="M728" s="5"/>
      <c r="N728"/>
      <c r="O728"/>
      <c r="P728"/>
      <c r="R728"/>
      <c r="T728"/>
      <c r="V728"/>
      <c r="W728"/>
      <c r="X728"/>
    </row>
    <row r="729" spans="8:24">
      <c r="H729"/>
      <c r="I729"/>
      <c r="K729"/>
      <c r="L729"/>
      <c r="M729" s="5"/>
      <c r="N729"/>
      <c r="O729"/>
      <c r="P729"/>
      <c r="R729"/>
      <c r="T729"/>
      <c r="V729"/>
      <c r="W729"/>
      <c r="X729"/>
    </row>
    <row r="730" spans="8:24">
      <c r="H730"/>
      <c r="I730"/>
      <c r="K730"/>
      <c r="L730"/>
      <c r="M730" s="5"/>
      <c r="N730"/>
      <c r="O730"/>
      <c r="P730"/>
      <c r="R730"/>
      <c r="T730"/>
      <c r="V730"/>
      <c r="W730"/>
      <c r="X730"/>
    </row>
    <row r="731" spans="8:24">
      <c r="H731"/>
      <c r="I731"/>
      <c r="K731"/>
      <c r="L731"/>
      <c r="M731" s="5"/>
      <c r="N731"/>
      <c r="O731"/>
      <c r="P731"/>
      <c r="R731"/>
      <c r="T731"/>
      <c r="V731"/>
      <c r="W731"/>
      <c r="X731"/>
    </row>
    <row r="732" spans="8:24">
      <c r="H732"/>
      <c r="I732"/>
      <c r="K732"/>
      <c r="L732"/>
      <c r="M732" s="5"/>
      <c r="N732"/>
      <c r="O732"/>
      <c r="P732"/>
      <c r="R732"/>
      <c r="T732"/>
      <c r="V732"/>
      <c r="W732"/>
      <c r="X732"/>
    </row>
    <row r="733" spans="8:24">
      <c r="H733"/>
      <c r="I733"/>
      <c r="K733"/>
      <c r="L733"/>
      <c r="M733" s="5"/>
      <c r="N733"/>
      <c r="O733"/>
      <c r="P733"/>
      <c r="R733"/>
      <c r="T733"/>
      <c r="V733"/>
      <c r="W733"/>
      <c r="X733"/>
    </row>
    <row r="734" spans="8:24">
      <c r="H734"/>
      <c r="I734"/>
      <c r="K734"/>
      <c r="L734"/>
      <c r="M734" s="5"/>
      <c r="N734"/>
      <c r="O734"/>
      <c r="P734"/>
      <c r="R734"/>
      <c r="T734"/>
      <c r="V734"/>
      <c r="W734"/>
      <c r="X734"/>
    </row>
    <row r="735" spans="8:24">
      <c r="H735"/>
      <c r="I735"/>
      <c r="K735"/>
      <c r="L735"/>
      <c r="M735" s="5"/>
      <c r="N735"/>
      <c r="O735"/>
      <c r="P735"/>
      <c r="R735"/>
      <c r="T735"/>
      <c r="V735"/>
      <c r="W735"/>
      <c r="X735"/>
    </row>
    <row r="736" spans="8:24">
      <c r="H736"/>
      <c r="I736"/>
      <c r="K736"/>
      <c r="L736"/>
      <c r="M736" s="5"/>
      <c r="N736"/>
      <c r="O736"/>
      <c r="P736"/>
      <c r="R736"/>
      <c r="T736"/>
      <c r="V736"/>
      <c r="W736"/>
      <c r="X736"/>
    </row>
    <row r="737" spans="8:24">
      <c r="H737"/>
      <c r="I737"/>
      <c r="K737"/>
      <c r="L737"/>
      <c r="M737" s="5"/>
      <c r="N737"/>
      <c r="O737"/>
      <c r="P737"/>
      <c r="R737"/>
      <c r="T737"/>
      <c r="V737"/>
      <c r="W737"/>
      <c r="X737"/>
    </row>
    <row r="738" spans="8:24">
      <c r="H738"/>
      <c r="I738"/>
      <c r="K738"/>
      <c r="L738"/>
      <c r="M738" s="5"/>
      <c r="N738"/>
      <c r="O738"/>
      <c r="P738"/>
      <c r="R738"/>
      <c r="T738"/>
      <c r="V738"/>
      <c r="W738"/>
      <c r="X738"/>
    </row>
    <row r="739" spans="8:24">
      <c r="H739"/>
      <c r="I739"/>
      <c r="K739"/>
      <c r="L739"/>
      <c r="M739" s="5"/>
      <c r="N739"/>
      <c r="O739"/>
      <c r="P739"/>
      <c r="R739"/>
      <c r="T739"/>
      <c r="V739"/>
      <c r="W739"/>
      <c r="X739"/>
    </row>
    <row r="740" spans="8:24">
      <c r="H740"/>
      <c r="I740"/>
      <c r="K740"/>
      <c r="L740"/>
      <c r="M740" s="5"/>
      <c r="N740"/>
      <c r="O740"/>
      <c r="P740"/>
      <c r="R740"/>
      <c r="T740"/>
      <c r="V740"/>
      <c r="W740"/>
      <c r="X740"/>
    </row>
    <row r="741" spans="8:24">
      <c r="H741"/>
      <c r="I741"/>
      <c r="K741"/>
      <c r="L741"/>
      <c r="M741" s="5"/>
      <c r="N741"/>
      <c r="O741"/>
      <c r="P741"/>
      <c r="R741"/>
      <c r="T741"/>
      <c r="V741"/>
      <c r="W741"/>
      <c r="X741"/>
    </row>
    <row r="742" spans="8:24">
      <c r="H742"/>
      <c r="I742"/>
      <c r="K742"/>
      <c r="L742"/>
      <c r="M742" s="5"/>
      <c r="N742"/>
      <c r="O742"/>
      <c r="P742"/>
      <c r="R742"/>
      <c r="T742"/>
      <c r="V742"/>
      <c r="W742"/>
      <c r="X742"/>
    </row>
    <row r="743" spans="8:24">
      <c r="H743"/>
      <c r="I743"/>
      <c r="K743"/>
      <c r="L743"/>
      <c r="M743" s="5"/>
      <c r="N743"/>
      <c r="O743"/>
      <c r="P743"/>
      <c r="R743"/>
      <c r="T743"/>
      <c r="V743"/>
      <c r="W743"/>
      <c r="X743"/>
    </row>
    <row r="744" spans="8:24">
      <c r="H744"/>
      <c r="I744"/>
      <c r="K744"/>
      <c r="L744"/>
      <c r="M744" s="5"/>
      <c r="N744"/>
      <c r="O744"/>
      <c r="P744"/>
      <c r="R744"/>
      <c r="T744"/>
      <c r="V744"/>
      <c r="W744"/>
      <c r="X744"/>
    </row>
    <row r="745" spans="8:24">
      <c r="H745"/>
      <c r="I745"/>
      <c r="K745"/>
      <c r="L745"/>
      <c r="M745" s="5"/>
      <c r="N745"/>
      <c r="O745"/>
      <c r="P745"/>
      <c r="R745"/>
      <c r="T745"/>
      <c r="V745"/>
      <c r="W745"/>
      <c r="X745"/>
    </row>
    <row r="746" spans="8:24">
      <c r="H746"/>
      <c r="I746"/>
      <c r="K746"/>
      <c r="L746"/>
      <c r="M746" s="5"/>
      <c r="N746"/>
      <c r="O746"/>
      <c r="P746"/>
      <c r="R746"/>
      <c r="T746"/>
      <c r="V746"/>
      <c r="W746"/>
      <c r="X746"/>
    </row>
    <row r="747" spans="8:24">
      <c r="H747"/>
      <c r="I747"/>
      <c r="K747"/>
      <c r="L747"/>
      <c r="M747" s="5"/>
      <c r="N747"/>
      <c r="O747"/>
      <c r="P747"/>
      <c r="R747"/>
      <c r="T747"/>
      <c r="V747"/>
      <c r="W747"/>
      <c r="X747"/>
    </row>
    <row r="748" spans="8:24">
      <c r="H748"/>
      <c r="I748"/>
      <c r="K748"/>
      <c r="L748"/>
      <c r="M748" s="5"/>
      <c r="N748"/>
      <c r="O748"/>
      <c r="P748"/>
      <c r="R748"/>
      <c r="T748"/>
      <c r="V748"/>
      <c r="W748"/>
      <c r="X748"/>
    </row>
    <row r="749" spans="8:24">
      <c r="H749"/>
      <c r="I749"/>
      <c r="K749"/>
      <c r="L749"/>
      <c r="M749" s="5"/>
      <c r="N749"/>
      <c r="O749"/>
      <c r="P749"/>
      <c r="R749"/>
      <c r="T749"/>
      <c r="V749"/>
      <c r="W749"/>
      <c r="X749"/>
    </row>
    <row r="750" spans="8:24">
      <c r="H750"/>
      <c r="I750"/>
      <c r="K750"/>
      <c r="L750"/>
      <c r="M750" s="5"/>
      <c r="N750"/>
      <c r="O750"/>
      <c r="P750"/>
      <c r="R750"/>
      <c r="T750"/>
      <c r="V750"/>
      <c r="W750"/>
      <c r="X750"/>
    </row>
    <row r="751" spans="8:24">
      <c r="H751"/>
      <c r="I751"/>
      <c r="K751"/>
      <c r="L751"/>
      <c r="M751" s="5"/>
      <c r="N751"/>
      <c r="O751"/>
      <c r="P751"/>
      <c r="R751"/>
      <c r="T751"/>
      <c r="V751"/>
      <c r="W751"/>
      <c r="X751"/>
    </row>
    <row r="752" spans="8:24">
      <c r="H752"/>
      <c r="I752"/>
      <c r="K752"/>
      <c r="L752"/>
      <c r="M752" s="5"/>
      <c r="N752"/>
      <c r="O752"/>
      <c r="P752"/>
      <c r="R752"/>
      <c r="T752"/>
      <c r="V752"/>
      <c r="W752"/>
      <c r="X752"/>
    </row>
    <row r="753" spans="8:24">
      <c r="H753"/>
      <c r="I753"/>
      <c r="K753"/>
      <c r="L753"/>
      <c r="M753" s="5"/>
      <c r="N753"/>
      <c r="O753"/>
      <c r="P753"/>
      <c r="R753"/>
      <c r="T753"/>
      <c r="V753"/>
      <c r="W753"/>
      <c r="X753"/>
    </row>
    <row r="754" spans="8:24">
      <c r="H754"/>
      <c r="I754"/>
      <c r="K754"/>
      <c r="L754"/>
      <c r="M754" s="5"/>
      <c r="N754"/>
      <c r="O754"/>
      <c r="P754"/>
      <c r="R754"/>
      <c r="T754"/>
      <c r="V754"/>
      <c r="W754"/>
      <c r="X754"/>
    </row>
    <row r="755" spans="8:24">
      <c r="H755"/>
      <c r="I755"/>
      <c r="K755"/>
      <c r="L755"/>
      <c r="M755" s="5"/>
      <c r="N755"/>
      <c r="O755"/>
      <c r="P755"/>
      <c r="R755"/>
      <c r="T755"/>
      <c r="V755"/>
      <c r="W755"/>
      <c r="X755"/>
    </row>
    <row r="756" spans="8:24">
      <c r="H756"/>
      <c r="I756"/>
      <c r="K756"/>
      <c r="L756"/>
      <c r="M756" s="5"/>
      <c r="N756"/>
      <c r="O756"/>
      <c r="P756"/>
      <c r="R756"/>
      <c r="T756"/>
      <c r="V756"/>
      <c r="W756"/>
      <c r="X756"/>
    </row>
    <row r="757" spans="8:24">
      <c r="H757"/>
      <c r="I757"/>
      <c r="K757"/>
      <c r="L757"/>
      <c r="M757" s="5"/>
      <c r="N757"/>
      <c r="O757"/>
      <c r="P757"/>
      <c r="R757"/>
      <c r="T757"/>
      <c r="V757"/>
      <c r="W757"/>
      <c r="X757"/>
    </row>
    <row r="758" spans="8:24">
      <c r="H758"/>
      <c r="I758"/>
      <c r="K758"/>
      <c r="L758"/>
      <c r="M758" s="5"/>
      <c r="N758"/>
      <c r="O758"/>
      <c r="P758"/>
      <c r="R758"/>
      <c r="T758"/>
      <c r="V758"/>
      <c r="W758"/>
      <c r="X758"/>
    </row>
    <row r="759" spans="8:24">
      <c r="H759"/>
      <c r="I759"/>
      <c r="K759"/>
      <c r="L759"/>
      <c r="M759" s="5"/>
      <c r="N759"/>
      <c r="O759"/>
      <c r="P759"/>
      <c r="R759"/>
      <c r="T759"/>
      <c r="V759"/>
      <c r="W759"/>
      <c r="X759"/>
    </row>
    <row r="760" spans="8:24">
      <c r="H760"/>
      <c r="I760"/>
      <c r="K760"/>
      <c r="L760"/>
      <c r="M760" s="5"/>
      <c r="N760"/>
      <c r="O760"/>
      <c r="P760"/>
      <c r="R760"/>
      <c r="T760"/>
      <c r="V760"/>
      <c r="W760"/>
      <c r="X760"/>
    </row>
    <row r="761" spans="8:24">
      <c r="H761"/>
      <c r="I761"/>
      <c r="K761"/>
      <c r="L761"/>
      <c r="M761" s="5"/>
      <c r="N761"/>
      <c r="O761"/>
      <c r="P761"/>
      <c r="R761"/>
      <c r="T761"/>
      <c r="V761"/>
      <c r="W761"/>
      <c r="X761"/>
    </row>
    <row r="762" spans="8:24">
      <c r="H762"/>
      <c r="I762"/>
      <c r="K762"/>
      <c r="L762"/>
      <c r="M762" s="5"/>
      <c r="N762"/>
      <c r="O762"/>
      <c r="P762"/>
      <c r="R762"/>
      <c r="T762"/>
      <c r="V762"/>
      <c r="W762"/>
      <c r="X762"/>
    </row>
    <row r="763" spans="8:24">
      <c r="H763"/>
      <c r="I763"/>
      <c r="K763"/>
      <c r="L763"/>
      <c r="M763" s="5"/>
      <c r="N763"/>
      <c r="O763"/>
      <c r="P763"/>
      <c r="R763"/>
      <c r="T763"/>
      <c r="V763"/>
      <c r="W763"/>
      <c r="X763"/>
    </row>
    <row r="764" spans="8:24">
      <c r="H764"/>
      <c r="I764"/>
      <c r="K764"/>
      <c r="L764"/>
      <c r="M764" s="5"/>
      <c r="N764"/>
      <c r="O764"/>
      <c r="P764"/>
      <c r="R764"/>
      <c r="T764"/>
      <c r="V764"/>
      <c r="W764"/>
      <c r="X764"/>
    </row>
    <row r="765" spans="8:24">
      <c r="H765"/>
      <c r="I765"/>
      <c r="K765"/>
      <c r="L765"/>
      <c r="M765" s="5"/>
      <c r="N765"/>
      <c r="O765"/>
      <c r="P765"/>
      <c r="R765"/>
      <c r="T765"/>
      <c r="V765"/>
      <c r="W765"/>
      <c r="X765"/>
    </row>
    <row r="766" spans="8:24">
      <c r="H766"/>
      <c r="I766"/>
      <c r="K766"/>
      <c r="L766"/>
      <c r="M766" s="5"/>
      <c r="N766"/>
      <c r="O766"/>
      <c r="P766"/>
      <c r="R766"/>
      <c r="T766"/>
      <c r="V766"/>
      <c r="W766"/>
      <c r="X766"/>
    </row>
    <row r="767" spans="8:24">
      <c r="H767"/>
      <c r="I767"/>
      <c r="K767"/>
      <c r="L767"/>
      <c r="M767" s="5"/>
      <c r="N767"/>
      <c r="O767"/>
      <c r="P767"/>
      <c r="R767"/>
      <c r="T767"/>
      <c r="V767"/>
      <c r="W767"/>
      <c r="X767"/>
    </row>
    <row r="768" spans="8:24">
      <c r="H768"/>
      <c r="I768"/>
      <c r="K768"/>
      <c r="L768"/>
      <c r="M768" s="5"/>
      <c r="N768"/>
      <c r="O768"/>
      <c r="P768"/>
      <c r="R768"/>
      <c r="T768"/>
      <c r="V768"/>
      <c r="W768"/>
      <c r="X768"/>
    </row>
    <row r="769" spans="8:24">
      <c r="H769"/>
      <c r="I769"/>
      <c r="K769"/>
      <c r="L769"/>
      <c r="M769" s="5"/>
      <c r="N769"/>
      <c r="O769"/>
      <c r="P769"/>
      <c r="R769"/>
      <c r="T769"/>
      <c r="V769"/>
      <c r="W769"/>
      <c r="X769"/>
    </row>
    <row r="770" spans="8:24">
      <c r="H770"/>
      <c r="I770"/>
      <c r="K770"/>
      <c r="L770"/>
      <c r="M770" s="5"/>
      <c r="N770"/>
      <c r="O770"/>
      <c r="P770"/>
      <c r="R770"/>
      <c r="T770"/>
      <c r="V770"/>
      <c r="W770"/>
      <c r="X770"/>
    </row>
    <row r="771" spans="8:24">
      <c r="H771"/>
      <c r="I771"/>
      <c r="K771"/>
      <c r="L771"/>
      <c r="M771" s="5"/>
      <c r="N771"/>
      <c r="O771"/>
      <c r="P771"/>
      <c r="R771"/>
      <c r="T771"/>
      <c r="V771"/>
      <c r="W771"/>
      <c r="X771"/>
    </row>
    <row r="772" spans="8:24">
      <c r="H772"/>
      <c r="I772"/>
      <c r="K772"/>
      <c r="L772"/>
      <c r="M772" s="5"/>
      <c r="N772"/>
      <c r="O772"/>
      <c r="P772"/>
      <c r="R772"/>
      <c r="T772"/>
      <c r="V772"/>
      <c r="W772"/>
      <c r="X772"/>
    </row>
    <row r="773" spans="8:24">
      <c r="H773"/>
      <c r="I773"/>
      <c r="K773"/>
      <c r="L773"/>
      <c r="M773" s="5"/>
      <c r="N773"/>
      <c r="O773"/>
      <c r="P773"/>
      <c r="R773"/>
      <c r="T773"/>
      <c r="V773"/>
      <c r="W773"/>
      <c r="X773"/>
    </row>
    <row r="774" spans="8:24">
      <c r="H774"/>
      <c r="I774"/>
      <c r="K774"/>
      <c r="L774"/>
      <c r="M774" s="5"/>
      <c r="N774"/>
      <c r="O774"/>
      <c r="P774"/>
      <c r="R774"/>
      <c r="T774"/>
      <c r="V774"/>
      <c r="W774"/>
      <c r="X774"/>
    </row>
    <row r="775" spans="8:24">
      <c r="H775"/>
      <c r="I775"/>
      <c r="K775"/>
      <c r="L775"/>
      <c r="M775" s="5"/>
      <c r="N775"/>
      <c r="O775"/>
      <c r="P775"/>
      <c r="R775"/>
      <c r="T775"/>
      <c r="V775"/>
      <c r="W775"/>
      <c r="X775"/>
    </row>
    <row r="776" spans="8:24">
      <c r="H776"/>
      <c r="I776"/>
      <c r="K776"/>
      <c r="L776"/>
      <c r="M776" s="5"/>
      <c r="N776"/>
      <c r="O776"/>
      <c r="P776"/>
      <c r="R776"/>
      <c r="T776"/>
      <c r="V776"/>
      <c r="W776"/>
      <c r="X776"/>
    </row>
    <row r="777" spans="8:24">
      <c r="H777"/>
      <c r="I777"/>
      <c r="K777"/>
      <c r="L777"/>
      <c r="M777" s="5"/>
      <c r="N777"/>
      <c r="O777"/>
      <c r="P777"/>
      <c r="R777"/>
      <c r="T777"/>
      <c r="V777"/>
      <c r="W777"/>
      <c r="X777"/>
    </row>
    <row r="778" spans="8:24">
      <c r="H778"/>
      <c r="I778"/>
      <c r="K778"/>
      <c r="L778"/>
      <c r="M778" s="5"/>
      <c r="N778"/>
      <c r="O778"/>
      <c r="P778"/>
      <c r="R778"/>
      <c r="T778"/>
      <c r="V778"/>
      <c r="W778"/>
      <c r="X778"/>
    </row>
    <row r="779" spans="8:24">
      <c r="H779"/>
      <c r="I779"/>
      <c r="K779"/>
      <c r="L779"/>
      <c r="M779" s="5"/>
      <c r="N779"/>
      <c r="O779"/>
      <c r="P779"/>
      <c r="R779"/>
      <c r="T779"/>
      <c r="V779"/>
      <c r="W779"/>
      <c r="X779"/>
    </row>
    <row r="780" spans="8:24">
      <c r="H780"/>
      <c r="I780"/>
      <c r="K780"/>
      <c r="L780"/>
      <c r="M780" s="5"/>
      <c r="N780"/>
      <c r="O780"/>
      <c r="P780"/>
      <c r="R780"/>
      <c r="T780"/>
      <c r="V780"/>
      <c r="W780"/>
      <c r="X780"/>
    </row>
    <row r="781" spans="8:24">
      <c r="H781"/>
      <c r="I781"/>
      <c r="K781"/>
      <c r="L781"/>
      <c r="M781" s="5"/>
      <c r="N781"/>
      <c r="O781"/>
      <c r="P781"/>
      <c r="R781"/>
      <c r="T781"/>
      <c r="V781"/>
      <c r="W781"/>
      <c r="X781"/>
    </row>
    <row r="782" spans="8:24">
      <c r="H782"/>
      <c r="I782"/>
      <c r="K782"/>
      <c r="L782"/>
      <c r="M782" s="5"/>
      <c r="N782"/>
      <c r="O782"/>
      <c r="P782"/>
      <c r="R782"/>
      <c r="T782"/>
      <c r="V782"/>
      <c r="W782"/>
      <c r="X782"/>
    </row>
    <row r="783" spans="8:24">
      <c r="H783"/>
      <c r="I783"/>
      <c r="K783"/>
      <c r="L783"/>
      <c r="M783" s="5"/>
      <c r="N783"/>
      <c r="O783"/>
      <c r="P783"/>
      <c r="R783"/>
      <c r="T783"/>
      <c r="V783"/>
      <c r="W783"/>
      <c r="X783"/>
    </row>
    <row r="784" spans="8:24">
      <c r="H784"/>
      <c r="I784"/>
      <c r="K784"/>
      <c r="L784"/>
      <c r="M784" s="5"/>
      <c r="N784"/>
      <c r="O784"/>
      <c r="P784"/>
      <c r="R784"/>
      <c r="T784"/>
      <c r="V784"/>
      <c r="W784"/>
      <c r="X784"/>
    </row>
    <row r="785" spans="8:24">
      <c r="H785"/>
      <c r="I785"/>
      <c r="K785"/>
      <c r="L785"/>
      <c r="M785" s="5"/>
      <c r="N785"/>
      <c r="O785"/>
      <c r="P785"/>
      <c r="R785"/>
      <c r="T785"/>
      <c r="V785"/>
      <c r="W785"/>
      <c r="X785"/>
    </row>
    <row r="786" spans="8:24">
      <c r="H786"/>
      <c r="I786"/>
      <c r="K786"/>
      <c r="L786"/>
      <c r="M786" s="5"/>
      <c r="N786"/>
      <c r="O786"/>
      <c r="P786"/>
      <c r="R786"/>
      <c r="T786"/>
      <c r="V786"/>
      <c r="W786"/>
      <c r="X786"/>
    </row>
    <row r="787" spans="8:24">
      <c r="H787"/>
      <c r="I787"/>
      <c r="K787"/>
      <c r="L787"/>
      <c r="M787" s="5"/>
      <c r="N787"/>
      <c r="O787"/>
      <c r="P787"/>
      <c r="R787"/>
      <c r="T787"/>
      <c r="V787"/>
      <c r="W787"/>
      <c r="X787"/>
    </row>
    <row r="788" spans="8:24">
      <c r="H788"/>
      <c r="I788"/>
      <c r="K788"/>
      <c r="L788"/>
      <c r="M788" s="5"/>
      <c r="N788"/>
      <c r="O788"/>
      <c r="P788"/>
      <c r="R788"/>
      <c r="T788"/>
      <c r="V788"/>
      <c r="W788"/>
      <c r="X788"/>
    </row>
    <row r="789" spans="8:24">
      <c r="H789"/>
      <c r="I789"/>
      <c r="K789"/>
      <c r="L789"/>
      <c r="M789" s="5"/>
      <c r="N789"/>
      <c r="O789"/>
      <c r="P789"/>
      <c r="R789"/>
      <c r="T789"/>
      <c r="V789"/>
      <c r="W789"/>
      <c r="X789"/>
    </row>
    <row r="790" spans="8:24">
      <c r="H790"/>
      <c r="I790"/>
      <c r="K790"/>
      <c r="L790"/>
      <c r="M790" s="5"/>
      <c r="N790"/>
      <c r="O790"/>
      <c r="P790"/>
      <c r="R790"/>
      <c r="T790"/>
      <c r="V790"/>
      <c r="W790"/>
      <c r="X790"/>
    </row>
    <row r="791" spans="8:24">
      <c r="H791"/>
      <c r="I791"/>
      <c r="K791"/>
      <c r="L791"/>
      <c r="M791" s="5"/>
      <c r="N791"/>
      <c r="O791"/>
      <c r="P791"/>
      <c r="R791"/>
      <c r="T791"/>
      <c r="V791"/>
      <c r="W791"/>
      <c r="X791"/>
    </row>
    <row r="792" spans="8:24">
      <c r="H792"/>
      <c r="I792"/>
      <c r="K792"/>
      <c r="L792"/>
      <c r="M792" s="5"/>
      <c r="N792"/>
      <c r="O792"/>
      <c r="P792"/>
      <c r="R792"/>
      <c r="T792"/>
      <c r="V792"/>
      <c r="W792"/>
      <c r="X792"/>
    </row>
    <row r="793" spans="8:24">
      <c r="H793"/>
      <c r="I793"/>
      <c r="K793"/>
      <c r="L793"/>
      <c r="M793" s="5"/>
      <c r="N793"/>
      <c r="O793"/>
      <c r="P793"/>
      <c r="R793"/>
      <c r="T793"/>
      <c r="V793"/>
      <c r="W793"/>
      <c r="X793"/>
    </row>
    <row r="794" spans="8:24">
      <c r="H794"/>
      <c r="I794"/>
      <c r="K794"/>
      <c r="L794"/>
      <c r="M794" s="5"/>
      <c r="N794"/>
      <c r="O794"/>
      <c r="P794"/>
      <c r="R794"/>
      <c r="T794"/>
      <c r="V794"/>
      <c r="W794"/>
      <c r="X794"/>
    </row>
    <row r="795" spans="8:24">
      <c r="H795"/>
      <c r="I795"/>
      <c r="K795"/>
      <c r="L795"/>
      <c r="M795" s="5"/>
      <c r="N795"/>
      <c r="O795"/>
      <c r="P795"/>
      <c r="R795"/>
      <c r="T795"/>
      <c r="V795"/>
      <c r="W795"/>
      <c r="X795"/>
    </row>
    <row r="796" spans="8:24">
      <c r="H796"/>
      <c r="I796"/>
      <c r="K796"/>
      <c r="L796"/>
      <c r="M796" s="5"/>
      <c r="N796"/>
      <c r="O796"/>
      <c r="P796"/>
      <c r="R796"/>
      <c r="T796"/>
      <c r="V796"/>
      <c r="W796"/>
      <c r="X796"/>
    </row>
    <row r="797" spans="8:24">
      <c r="H797"/>
      <c r="I797"/>
      <c r="K797"/>
      <c r="L797"/>
      <c r="M797" s="5"/>
      <c r="N797"/>
      <c r="O797"/>
      <c r="P797"/>
      <c r="R797"/>
      <c r="T797"/>
      <c r="V797"/>
      <c r="W797"/>
      <c r="X797"/>
    </row>
    <row r="798" spans="8:24">
      <c r="H798"/>
      <c r="I798"/>
      <c r="K798"/>
      <c r="L798"/>
      <c r="M798" s="5"/>
      <c r="N798"/>
      <c r="O798"/>
      <c r="P798"/>
      <c r="R798"/>
      <c r="T798"/>
      <c r="V798"/>
      <c r="W798"/>
      <c r="X798"/>
    </row>
    <row r="799" spans="8:24">
      <c r="H799"/>
      <c r="I799"/>
      <c r="K799"/>
      <c r="L799"/>
      <c r="M799" s="5"/>
      <c r="N799"/>
      <c r="O799"/>
      <c r="P799"/>
      <c r="R799"/>
      <c r="T799"/>
      <c r="V799"/>
      <c r="W799"/>
      <c r="X799"/>
    </row>
    <row r="800" spans="8:24">
      <c r="H800"/>
      <c r="I800"/>
      <c r="K800"/>
      <c r="L800"/>
      <c r="M800" s="5"/>
      <c r="N800"/>
      <c r="O800"/>
      <c r="P800"/>
      <c r="R800"/>
      <c r="T800"/>
      <c r="V800"/>
      <c r="W800"/>
      <c r="X800"/>
    </row>
    <row r="801" spans="8:24">
      <c r="H801"/>
      <c r="I801"/>
      <c r="K801"/>
      <c r="L801"/>
      <c r="M801" s="5"/>
      <c r="N801"/>
      <c r="O801"/>
      <c r="P801"/>
      <c r="R801"/>
      <c r="T801"/>
      <c r="V801"/>
      <c r="W801"/>
      <c r="X801"/>
    </row>
    <row r="802" spans="8:24">
      <c r="H802"/>
      <c r="I802"/>
      <c r="K802"/>
      <c r="L802"/>
      <c r="M802" s="5"/>
      <c r="N802"/>
      <c r="O802"/>
      <c r="P802"/>
      <c r="R802"/>
      <c r="T802"/>
      <c r="V802"/>
      <c r="W802"/>
      <c r="X802"/>
    </row>
    <row r="803" spans="8:24">
      <c r="H803"/>
      <c r="I803"/>
      <c r="K803"/>
      <c r="L803"/>
      <c r="M803" s="5"/>
      <c r="N803"/>
      <c r="O803"/>
      <c r="P803"/>
      <c r="R803"/>
      <c r="T803"/>
      <c r="V803"/>
      <c r="W803"/>
      <c r="X803"/>
    </row>
    <row r="804" spans="8:24">
      <c r="H804"/>
      <c r="I804"/>
      <c r="K804"/>
      <c r="L804"/>
      <c r="M804" s="5"/>
      <c r="N804"/>
      <c r="O804"/>
      <c r="P804"/>
      <c r="R804"/>
      <c r="T804"/>
      <c r="V804"/>
      <c r="W804"/>
      <c r="X804"/>
    </row>
    <row r="805" spans="8:24">
      <c r="H805"/>
      <c r="I805"/>
      <c r="K805"/>
      <c r="L805"/>
      <c r="M805" s="5"/>
      <c r="N805"/>
      <c r="O805"/>
      <c r="P805"/>
      <c r="R805"/>
      <c r="T805"/>
      <c r="V805"/>
      <c r="W805"/>
      <c r="X805"/>
    </row>
    <row r="806" spans="8:24">
      <c r="H806"/>
      <c r="I806"/>
      <c r="K806"/>
      <c r="L806"/>
      <c r="M806" s="5"/>
      <c r="N806"/>
      <c r="O806"/>
      <c r="P806"/>
      <c r="R806"/>
      <c r="T806"/>
      <c r="V806"/>
      <c r="W806"/>
      <c r="X806"/>
    </row>
    <row r="807" spans="8:24">
      <c r="H807"/>
      <c r="I807"/>
      <c r="K807"/>
      <c r="L807"/>
      <c r="M807" s="5"/>
      <c r="N807"/>
      <c r="O807"/>
      <c r="P807"/>
      <c r="R807"/>
      <c r="T807"/>
      <c r="V807"/>
      <c r="W807"/>
      <c r="X807"/>
    </row>
    <row r="808" spans="8:24">
      <c r="H808"/>
      <c r="I808"/>
      <c r="K808"/>
      <c r="L808"/>
      <c r="M808" s="5"/>
      <c r="N808"/>
      <c r="O808"/>
      <c r="P808"/>
      <c r="R808"/>
      <c r="T808"/>
      <c r="V808"/>
      <c r="W808"/>
      <c r="X808"/>
    </row>
    <row r="809" spans="8:24">
      <c r="H809"/>
      <c r="I809"/>
      <c r="K809"/>
      <c r="L809"/>
      <c r="M809" s="5"/>
      <c r="N809"/>
      <c r="O809"/>
      <c r="P809"/>
      <c r="R809"/>
      <c r="T809"/>
      <c r="V809"/>
      <c r="W809"/>
      <c r="X809"/>
    </row>
    <row r="810" spans="8:24">
      <c r="H810"/>
      <c r="I810"/>
      <c r="K810"/>
      <c r="L810"/>
      <c r="M810" s="5"/>
      <c r="N810"/>
      <c r="O810"/>
      <c r="P810"/>
      <c r="R810"/>
      <c r="T810"/>
      <c r="V810"/>
      <c r="W810"/>
      <c r="X810"/>
    </row>
    <row r="811" spans="8:24">
      <c r="H811"/>
      <c r="I811"/>
      <c r="K811"/>
      <c r="L811"/>
      <c r="M811" s="5"/>
      <c r="N811"/>
      <c r="O811"/>
      <c r="P811"/>
      <c r="R811"/>
      <c r="T811"/>
      <c r="V811"/>
      <c r="W811"/>
      <c r="X811"/>
    </row>
    <row r="812" spans="8:24">
      <c r="H812"/>
      <c r="I812"/>
      <c r="K812"/>
      <c r="L812"/>
      <c r="M812" s="5"/>
      <c r="N812"/>
      <c r="O812"/>
      <c r="P812"/>
      <c r="R812"/>
      <c r="T812"/>
      <c r="V812"/>
      <c r="W812"/>
      <c r="X812"/>
    </row>
    <row r="813" spans="8:24">
      <c r="H813"/>
      <c r="I813"/>
      <c r="K813"/>
      <c r="L813"/>
      <c r="M813" s="5"/>
      <c r="N813"/>
      <c r="O813"/>
      <c r="P813"/>
      <c r="R813"/>
      <c r="T813"/>
      <c r="V813"/>
      <c r="W813"/>
      <c r="X813"/>
    </row>
    <row r="814" spans="8:24">
      <c r="H814"/>
      <c r="I814"/>
      <c r="K814"/>
      <c r="L814"/>
      <c r="M814" s="5"/>
      <c r="N814"/>
      <c r="O814"/>
      <c r="P814"/>
      <c r="R814"/>
      <c r="T814"/>
      <c r="V814"/>
      <c r="W814"/>
      <c r="X814"/>
    </row>
    <row r="815" spans="8:24">
      <c r="H815"/>
      <c r="I815"/>
      <c r="K815"/>
      <c r="L815"/>
      <c r="M815" s="5"/>
      <c r="N815"/>
      <c r="O815"/>
      <c r="P815"/>
      <c r="R815"/>
      <c r="T815"/>
      <c r="V815"/>
      <c r="W815"/>
      <c r="X815"/>
    </row>
    <row r="816" spans="8:24">
      <c r="H816"/>
      <c r="I816"/>
      <c r="K816"/>
      <c r="L816"/>
      <c r="M816" s="5"/>
      <c r="N816"/>
      <c r="O816"/>
      <c r="P816"/>
      <c r="R816"/>
      <c r="T816"/>
      <c r="V816"/>
      <c r="W816"/>
      <c r="X816"/>
    </row>
    <row r="817" spans="8:24">
      <c r="H817"/>
      <c r="I817"/>
      <c r="K817"/>
      <c r="L817"/>
      <c r="M817" s="5"/>
      <c r="N817"/>
      <c r="O817"/>
      <c r="P817"/>
      <c r="R817"/>
      <c r="T817"/>
      <c r="V817"/>
      <c r="W817"/>
      <c r="X817"/>
    </row>
    <row r="818" spans="8:24">
      <c r="H818"/>
      <c r="I818"/>
      <c r="K818"/>
      <c r="L818"/>
      <c r="M818" s="5"/>
      <c r="N818"/>
      <c r="O818"/>
      <c r="P818"/>
      <c r="R818"/>
      <c r="T818"/>
      <c r="V818"/>
      <c r="W818"/>
      <c r="X818"/>
    </row>
    <row r="819" spans="8:24">
      <c r="H819"/>
      <c r="I819"/>
      <c r="K819"/>
      <c r="L819"/>
      <c r="M819" s="5"/>
      <c r="N819"/>
      <c r="O819"/>
      <c r="P819"/>
      <c r="R819"/>
      <c r="T819"/>
      <c r="V819"/>
      <c r="W819"/>
      <c r="X819"/>
    </row>
    <row r="820" spans="8:24">
      <c r="H820"/>
      <c r="I820"/>
      <c r="K820"/>
      <c r="L820"/>
      <c r="M820" s="5"/>
      <c r="N820"/>
      <c r="O820"/>
      <c r="P820"/>
      <c r="R820"/>
      <c r="T820"/>
      <c r="V820"/>
      <c r="W820"/>
      <c r="X820"/>
    </row>
    <row r="821" spans="8:24">
      <c r="H821"/>
      <c r="I821"/>
      <c r="K821"/>
      <c r="L821"/>
      <c r="M821" s="5"/>
      <c r="N821"/>
      <c r="O821"/>
      <c r="P821"/>
      <c r="R821"/>
      <c r="T821"/>
      <c r="V821"/>
      <c r="W821"/>
      <c r="X821"/>
    </row>
    <row r="822" spans="8:24">
      <c r="H822"/>
      <c r="I822"/>
      <c r="K822"/>
      <c r="L822"/>
      <c r="M822" s="5"/>
      <c r="N822"/>
      <c r="O822"/>
      <c r="P822"/>
      <c r="R822"/>
      <c r="T822"/>
      <c r="V822"/>
      <c r="W822"/>
      <c r="X822"/>
    </row>
    <row r="823" spans="8:24">
      <c r="H823"/>
      <c r="I823"/>
      <c r="K823"/>
      <c r="L823"/>
      <c r="M823" s="5"/>
      <c r="N823"/>
      <c r="O823"/>
      <c r="P823"/>
      <c r="R823"/>
      <c r="T823"/>
      <c r="V823"/>
      <c r="W823"/>
      <c r="X823"/>
    </row>
    <row r="824" spans="8:24">
      <c r="H824"/>
      <c r="I824"/>
      <c r="K824"/>
      <c r="L824"/>
      <c r="M824" s="5"/>
      <c r="N824"/>
      <c r="O824"/>
      <c r="P824"/>
      <c r="R824"/>
      <c r="T824"/>
      <c r="V824"/>
      <c r="W824"/>
      <c r="X824"/>
    </row>
    <row r="825" spans="8:24">
      <c r="H825"/>
      <c r="I825"/>
      <c r="K825"/>
      <c r="L825"/>
      <c r="M825" s="5"/>
      <c r="N825"/>
      <c r="O825"/>
      <c r="P825"/>
      <c r="R825"/>
      <c r="T825"/>
      <c r="V825"/>
      <c r="W825"/>
      <c r="X825"/>
    </row>
    <row r="826" spans="8:24">
      <c r="H826"/>
      <c r="I826"/>
      <c r="K826"/>
      <c r="L826"/>
      <c r="M826" s="5"/>
      <c r="N826"/>
      <c r="O826"/>
      <c r="P826"/>
      <c r="R826"/>
      <c r="T826"/>
      <c r="V826"/>
      <c r="W826"/>
      <c r="X826"/>
    </row>
    <row r="827" spans="8:24">
      <c r="H827"/>
      <c r="I827"/>
      <c r="K827"/>
      <c r="L827"/>
      <c r="M827" s="5"/>
      <c r="N827"/>
      <c r="O827"/>
      <c r="P827"/>
      <c r="R827"/>
      <c r="T827"/>
      <c r="V827"/>
      <c r="W827"/>
      <c r="X827"/>
    </row>
    <row r="828" spans="8:24">
      <c r="H828"/>
      <c r="I828"/>
      <c r="K828"/>
      <c r="L828"/>
      <c r="M828" s="5"/>
      <c r="N828"/>
      <c r="O828"/>
      <c r="P828"/>
      <c r="R828"/>
      <c r="T828"/>
      <c r="V828"/>
      <c r="W828"/>
      <c r="X828"/>
    </row>
    <row r="829" spans="8:24">
      <c r="H829"/>
      <c r="I829"/>
      <c r="K829"/>
      <c r="L829"/>
      <c r="M829" s="5"/>
      <c r="N829"/>
      <c r="O829"/>
      <c r="P829"/>
      <c r="R829"/>
      <c r="T829"/>
      <c r="V829"/>
      <c r="W829"/>
      <c r="X829"/>
    </row>
    <row r="830" spans="8:24">
      <c r="H830"/>
      <c r="I830"/>
      <c r="K830"/>
      <c r="L830"/>
      <c r="M830" s="5"/>
      <c r="N830"/>
      <c r="O830"/>
      <c r="P830"/>
      <c r="R830"/>
      <c r="T830"/>
      <c r="V830"/>
      <c r="W830"/>
      <c r="X830"/>
    </row>
    <row r="831" spans="8:24">
      <c r="H831"/>
      <c r="I831"/>
      <c r="K831"/>
      <c r="L831"/>
      <c r="M831" s="5"/>
      <c r="N831"/>
      <c r="O831"/>
      <c r="P831"/>
      <c r="R831"/>
      <c r="T831"/>
      <c r="V831"/>
      <c r="W831"/>
      <c r="X831"/>
    </row>
    <row r="832" spans="8:24">
      <c r="H832"/>
      <c r="I832"/>
      <c r="K832"/>
      <c r="L832"/>
      <c r="M832" s="5"/>
      <c r="N832"/>
      <c r="O832"/>
      <c r="P832"/>
      <c r="R832"/>
      <c r="T832"/>
      <c r="V832"/>
      <c r="W832"/>
      <c r="X832"/>
    </row>
    <row r="833" spans="8:24">
      <c r="H833"/>
      <c r="I833"/>
      <c r="K833"/>
      <c r="L833"/>
      <c r="M833" s="5"/>
      <c r="N833"/>
      <c r="O833"/>
      <c r="P833"/>
      <c r="R833"/>
      <c r="T833"/>
      <c r="V833"/>
      <c r="W833"/>
      <c r="X833"/>
    </row>
    <row r="834" spans="8:24">
      <c r="H834"/>
      <c r="I834"/>
      <c r="K834"/>
      <c r="L834"/>
      <c r="M834" s="5"/>
      <c r="N834"/>
      <c r="O834"/>
      <c r="P834"/>
      <c r="R834"/>
      <c r="T834"/>
      <c r="V834"/>
      <c r="W834"/>
      <c r="X834"/>
    </row>
    <row r="835" spans="8:24">
      <c r="H835"/>
      <c r="I835"/>
      <c r="K835"/>
      <c r="L835"/>
      <c r="M835" s="5"/>
      <c r="N835"/>
      <c r="O835"/>
      <c r="P835"/>
      <c r="R835"/>
      <c r="T835"/>
      <c r="V835"/>
      <c r="W835"/>
      <c r="X835"/>
    </row>
    <row r="836" spans="8:24">
      <c r="H836"/>
      <c r="I836"/>
      <c r="K836"/>
      <c r="L836"/>
      <c r="M836" s="5"/>
      <c r="N836"/>
      <c r="O836"/>
      <c r="P836"/>
      <c r="R836"/>
      <c r="T836"/>
      <c r="V836"/>
      <c r="W836"/>
      <c r="X836"/>
    </row>
    <row r="837" spans="8:24">
      <c r="H837"/>
      <c r="I837"/>
      <c r="K837"/>
      <c r="L837"/>
      <c r="M837" s="5"/>
      <c r="N837"/>
      <c r="O837"/>
      <c r="P837"/>
      <c r="R837"/>
      <c r="T837"/>
      <c r="V837"/>
      <c r="W837"/>
      <c r="X837"/>
    </row>
    <row r="838" spans="8:24">
      <c r="H838"/>
      <c r="I838"/>
      <c r="K838"/>
      <c r="L838"/>
      <c r="M838" s="5"/>
      <c r="N838"/>
      <c r="O838"/>
      <c r="P838"/>
      <c r="R838"/>
      <c r="T838"/>
      <c r="V838"/>
      <c r="W838"/>
      <c r="X838"/>
    </row>
    <row r="839" spans="8:24">
      <c r="H839"/>
      <c r="I839"/>
      <c r="K839"/>
      <c r="L839"/>
      <c r="M839" s="5"/>
      <c r="N839"/>
      <c r="O839"/>
      <c r="P839"/>
      <c r="R839"/>
      <c r="T839"/>
      <c r="V839"/>
      <c r="W839"/>
      <c r="X839"/>
    </row>
    <row r="840" spans="8:24">
      <c r="H840"/>
      <c r="I840"/>
      <c r="K840"/>
      <c r="L840"/>
      <c r="M840" s="5"/>
      <c r="N840"/>
      <c r="O840"/>
      <c r="P840"/>
      <c r="R840"/>
      <c r="T840"/>
      <c r="V840"/>
      <c r="W840"/>
      <c r="X840"/>
    </row>
    <row r="841" spans="8:24">
      <c r="H841"/>
      <c r="I841"/>
      <c r="K841"/>
      <c r="L841"/>
      <c r="M841" s="5"/>
      <c r="N841"/>
      <c r="O841"/>
      <c r="P841"/>
      <c r="R841"/>
      <c r="T841"/>
      <c r="V841"/>
      <c r="W841"/>
      <c r="X841"/>
    </row>
    <row r="842" spans="8:24">
      <c r="H842"/>
      <c r="I842"/>
      <c r="K842"/>
      <c r="L842"/>
      <c r="M842" s="5"/>
      <c r="N842"/>
      <c r="O842"/>
      <c r="P842"/>
      <c r="R842"/>
      <c r="T842"/>
      <c r="V842"/>
      <c r="W842"/>
      <c r="X842"/>
    </row>
    <row r="843" spans="8:24">
      <c r="H843"/>
      <c r="I843"/>
      <c r="K843"/>
      <c r="L843"/>
      <c r="M843" s="5"/>
      <c r="N843"/>
      <c r="O843"/>
      <c r="P843"/>
      <c r="R843"/>
      <c r="T843"/>
      <c r="V843"/>
      <c r="W843"/>
      <c r="X843"/>
    </row>
    <row r="844" spans="8:24">
      <c r="H844"/>
      <c r="I844"/>
      <c r="K844"/>
      <c r="L844"/>
      <c r="M844" s="5"/>
      <c r="N844"/>
      <c r="O844"/>
      <c r="P844"/>
      <c r="R844"/>
      <c r="T844"/>
      <c r="V844"/>
      <c r="W844"/>
      <c r="X844"/>
    </row>
    <row r="845" spans="8:24">
      <c r="H845"/>
      <c r="I845"/>
      <c r="K845"/>
      <c r="L845"/>
      <c r="M845" s="5"/>
      <c r="N845"/>
      <c r="O845"/>
      <c r="P845"/>
      <c r="R845"/>
      <c r="T845"/>
      <c r="V845"/>
      <c r="W845"/>
      <c r="X845"/>
    </row>
    <row r="846" spans="8:24">
      <c r="H846"/>
      <c r="I846"/>
      <c r="K846"/>
      <c r="L846"/>
      <c r="M846" s="5"/>
      <c r="N846"/>
      <c r="O846"/>
      <c r="P846"/>
      <c r="R846"/>
      <c r="T846"/>
      <c r="V846"/>
      <c r="W846"/>
      <c r="X846"/>
    </row>
    <row r="847" spans="8:24">
      <c r="H847"/>
      <c r="I847"/>
      <c r="K847"/>
      <c r="L847"/>
      <c r="M847" s="5"/>
      <c r="N847"/>
      <c r="O847"/>
      <c r="P847"/>
      <c r="R847"/>
      <c r="T847"/>
      <c r="V847"/>
      <c r="W847"/>
      <c r="X847"/>
    </row>
    <row r="848" spans="8:24">
      <c r="H848"/>
      <c r="I848"/>
      <c r="K848"/>
      <c r="L848"/>
      <c r="M848" s="5"/>
      <c r="N848"/>
      <c r="O848"/>
      <c r="P848"/>
      <c r="R848"/>
      <c r="T848"/>
      <c r="V848"/>
      <c r="W848"/>
      <c r="X848"/>
    </row>
    <row r="849" spans="8:24">
      <c r="H849"/>
      <c r="I849"/>
      <c r="K849"/>
      <c r="L849"/>
      <c r="M849" s="5"/>
      <c r="N849"/>
      <c r="O849"/>
      <c r="P849"/>
      <c r="R849"/>
      <c r="T849"/>
      <c r="V849"/>
      <c r="W849"/>
      <c r="X849"/>
    </row>
    <row r="850" spans="8:24">
      <c r="H850"/>
      <c r="I850"/>
      <c r="K850"/>
      <c r="L850"/>
      <c r="M850" s="5"/>
      <c r="N850"/>
      <c r="O850"/>
      <c r="P850"/>
      <c r="R850"/>
      <c r="T850"/>
      <c r="V850"/>
      <c r="W850"/>
      <c r="X850"/>
    </row>
    <row r="851" spans="8:24">
      <c r="H851"/>
      <c r="I851"/>
      <c r="K851"/>
      <c r="L851"/>
      <c r="M851" s="5"/>
      <c r="N851"/>
      <c r="O851"/>
      <c r="P851"/>
      <c r="R851"/>
      <c r="T851"/>
      <c r="V851"/>
      <c r="W851"/>
      <c r="X851"/>
    </row>
    <row r="852" spans="8:24">
      <c r="H852"/>
      <c r="I852"/>
      <c r="K852"/>
      <c r="L852"/>
      <c r="M852" s="5"/>
      <c r="N852"/>
      <c r="O852"/>
      <c r="P852"/>
      <c r="R852"/>
      <c r="T852"/>
      <c r="V852"/>
      <c r="W852"/>
      <c r="X852"/>
    </row>
    <row r="853" spans="8:24">
      <c r="H853"/>
      <c r="I853"/>
      <c r="K853"/>
      <c r="L853"/>
      <c r="M853" s="5"/>
      <c r="N853"/>
      <c r="O853"/>
      <c r="P853"/>
      <c r="R853"/>
      <c r="T853"/>
      <c r="V853"/>
      <c r="W853"/>
      <c r="X853"/>
    </row>
    <row r="854" spans="8:24">
      <c r="H854"/>
      <c r="I854"/>
      <c r="K854"/>
      <c r="L854"/>
      <c r="M854" s="5"/>
      <c r="N854"/>
      <c r="O854"/>
      <c r="P854"/>
      <c r="R854"/>
      <c r="T854"/>
      <c r="V854"/>
      <c r="W854"/>
      <c r="X854"/>
    </row>
    <row r="855" spans="8:24">
      <c r="H855"/>
      <c r="I855"/>
      <c r="K855"/>
      <c r="L855"/>
      <c r="M855" s="5"/>
      <c r="N855"/>
      <c r="O855"/>
      <c r="P855"/>
      <c r="R855"/>
      <c r="T855"/>
      <c r="V855"/>
      <c r="W855"/>
      <c r="X855"/>
    </row>
    <row r="856" spans="8:24">
      <c r="H856"/>
      <c r="I856"/>
      <c r="K856"/>
      <c r="L856"/>
      <c r="M856" s="5"/>
      <c r="N856"/>
      <c r="O856"/>
      <c r="P856"/>
      <c r="R856"/>
      <c r="T856"/>
      <c r="V856"/>
      <c r="W856"/>
      <c r="X856"/>
    </row>
    <row r="857" spans="8:24">
      <c r="H857"/>
      <c r="I857"/>
      <c r="K857"/>
      <c r="L857"/>
      <c r="M857" s="5"/>
      <c r="N857"/>
      <c r="O857"/>
      <c r="P857"/>
      <c r="R857"/>
      <c r="T857"/>
      <c r="V857"/>
      <c r="W857"/>
      <c r="X857"/>
    </row>
    <row r="858" spans="8:24">
      <c r="H858"/>
      <c r="I858"/>
      <c r="K858"/>
      <c r="L858"/>
      <c r="M858" s="5"/>
      <c r="N858"/>
      <c r="O858"/>
      <c r="P858"/>
      <c r="R858"/>
      <c r="T858"/>
      <c r="V858"/>
      <c r="W858"/>
      <c r="X858"/>
    </row>
    <row r="859" spans="8:24">
      <c r="H859"/>
      <c r="I859"/>
      <c r="K859"/>
      <c r="L859"/>
      <c r="M859" s="5"/>
      <c r="N859"/>
      <c r="O859"/>
      <c r="P859"/>
      <c r="R859"/>
      <c r="T859"/>
      <c r="V859"/>
      <c r="W859"/>
      <c r="X859"/>
    </row>
    <row r="860" spans="8:24">
      <c r="H860"/>
      <c r="I860"/>
      <c r="K860"/>
      <c r="L860"/>
      <c r="M860" s="5"/>
      <c r="N860"/>
      <c r="O860"/>
      <c r="P860"/>
      <c r="R860"/>
      <c r="T860"/>
      <c r="V860"/>
      <c r="W860"/>
      <c r="X860"/>
    </row>
    <row r="861" spans="8:24">
      <c r="H861"/>
      <c r="I861"/>
      <c r="K861"/>
      <c r="L861"/>
      <c r="M861" s="5"/>
      <c r="N861"/>
      <c r="O861"/>
      <c r="P861"/>
      <c r="R861"/>
      <c r="T861"/>
      <c r="V861"/>
      <c r="W861"/>
      <c r="X861"/>
    </row>
    <row r="862" spans="8:24">
      <c r="H862"/>
      <c r="I862"/>
      <c r="K862"/>
      <c r="L862"/>
      <c r="M862" s="5"/>
      <c r="N862"/>
      <c r="O862"/>
      <c r="P862"/>
      <c r="R862"/>
      <c r="T862"/>
      <c r="V862"/>
      <c r="W862"/>
      <c r="X862"/>
    </row>
    <row r="863" spans="8:24">
      <c r="H863"/>
      <c r="I863"/>
      <c r="K863"/>
      <c r="L863"/>
      <c r="M863" s="5"/>
      <c r="N863"/>
      <c r="O863"/>
      <c r="P863"/>
      <c r="R863"/>
      <c r="T863"/>
      <c r="V863"/>
      <c r="W863"/>
      <c r="X863"/>
    </row>
    <row r="864" spans="8:24">
      <c r="H864"/>
      <c r="I864"/>
      <c r="K864"/>
      <c r="L864"/>
      <c r="M864" s="5"/>
      <c r="N864"/>
      <c r="O864"/>
      <c r="P864"/>
      <c r="R864"/>
      <c r="T864"/>
      <c r="V864"/>
      <c r="W864"/>
      <c r="X864"/>
    </row>
    <row r="865" spans="8:24">
      <c r="H865"/>
      <c r="I865"/>
      <c r="K865"/>
      <c r="L865"/>
      <c r="M865" s="5"/>
      <c r="N865"/>
      <c r="O865"/>
      <c r="P865"/>
      <c r="R865"/>
      <c r="T865"/>
      <c r="V865"/>
      <c r="W865"/>
      <c r="X865"/>
    </row>
    <row r="866" spans="8:24">
      <c r="H866"/>
      <c r="I866"/>
      <c r="K866"/>
      <c r="L866"/>
      <c r="M866" s="5"/>
      <c r="N866"/>
      <c r="O866"/>
      <c r="P866"/>
      <c r="R866"/>
      <c r="T866"/>
      <c r="V866"/>
      <c r="W866"/>
      <c r="X866"/>
    </row>
    <row r="867" spans="8:24">
      <c r="H867"/>
      <c r="I867"/>
      <c r="K867"/>
      <c r="L867"/>
      <c r="M867" s="5"/>
      <c r="N867"/>
      <c r="O867"/>
      <c r="P867"/>
      <c r="R867"/>
      <c r="T867"/>
      <c r="V867"/>
      <c r="W867"/>
      <c r="X867"/>
    </row>
    <row r="868" spans="8:24">
      <c r="H868"/>
      <c r="I868"/>
      <c r="K868"/>
      <c r="L868"/>
      <c r="M868" s="5"/>
      <c r="N868"/>
      <c r="O868"/>
      <c r="P868"/>
      <c r="R868"/>
      <c r="T868"/>
      <c r="V868"/>
      <c r="W868"/>
      <c r="X868"/>
    </row>
    <row r="869" spans="8:24">
      <c r="H869"/>
      <c r="I869"/>
      <c r="K869"/>
      <c r="L869"/>
      <c r="M869" s="5"/>
      <c r="N869"/>
      <c r="O869"/>
      <c r="P869"/>
      <c r="R869"/>
      <c r="T869"/>
      <c r="V869"/>
      <c r="W869"/>
      <c r="X869"/>
    </row>
    <row r="870" spans="8:24">
      <c r="H870"/>
      <c r="I870"/>
      <c r="K870"/>
      <c r="L870"/>
      <c r="M870" s="5"/>
      <c r="N870"/>
      <c r="O870"/>
      <c r="P870"/>
      <c r="R870"/>
      <c r="T870"/>
      <c r="V870"/>
      <c r="W870"/>
      <c r="X870"/>
    </row>
    <row r="871" spans="8:24">
      <c r="H871"/>
      <c r="I871"/>
      <c r="K871"/>
      <c r="L871"/>
      <c r="M871" s="5"/>
      <c r="N871"/>
      <c r="O871"/>
      <c r="P871"/>
      <c r="R871"/>
      <c r="T871"/>
      <c r="V871"/>
      <c r="W871"/>
      <c r="X871"/>
    </row>
    <row r="872" spans="8:24">
      <c r="H872"/>
      <c r="I872"/>
      <c r="K872"/>
      <c r="L872"/>
      <c r="M872" s="5"/>
      <c r="N872"/>
      <c r="O872"/>
      <c r="P872"/>
      <c r="R872"/>
      <c r="T872"/>
      <c r="V872"/>
      <c r="W872"/>
      <c r="X872"/>
    </row>
    <row r="873" spans="8:24">
      <c r="H873"/>
      <c r="I873"/>
      <c r="K873"/>
      <c r="L873"/>
      <c r="M873" s="5"/>
      <c r="N873"/>
      <c r="O873"/>
      <c r="P873"/>
      <c r="R873"/>
      <c r="T873"/>
      <c r="V873"/>
      <c r="W873"/>
      <c r="X873"/>
    </row>
    <row r="874" spans="8:24">
      <c r="H874"/>
      <c r="I874"/>
      <c r="K874"/>
      <c r="L874"/>
      <c r="M874" s="5"/>
      <c r="N874"/>
      <c r="O874"/>
      <c r="P874"/>
      <c r="R874"/>
      <c r="T874"/>
      <c r="V874"/>
      <c r="W874"/>
      <c r="X874"/>
    </row>
    <row r="875" spans="8:24">
      <c r="H875"/>
      <c r="I875"/>
      <c r="K875"/>
      <c r="L875"/>
      <c r="M875" s="5"/>
      <c r="N875"/>
      <c r="O875"/>
      <c r="P875"/>
      <c r="R875"/>
      <c r="T875"/>
      <c r="V875"/>
      <c r="W875"/>
      <c r="X875"/>
    </row>
    <row r="876" spans="8:24">
      <c r="H876"/>
      <c r="I876"/>
      <c r="K876"/>
      <c r="L876"/>
      <c r="M876" s="5"/>
      <c r="N876"/>
      <c r="O876"/>
      <c r="P876"/>
      <c r="R876"/>
      <c r="T876"/>
      <c r="V876"/>
      <c r="W876"/>
      <c r="X876"/>
    </row>
    <row r="877" spans="8:24">
      <c r="H877"/>
      <c r="I877"/>
      <c r="K877"/>
      <c r="L877"/>
      <c r="M877" s="5"/>
      <c r="N877"/>
      <c r="O877"/>
      <c r="P877"/>
      <c r="R877"/>
      <c r="T877"/>
      <c r="V877"/>
      <c r="W877"/>
      <c r="X877"/>
    </row>
    <row r="878" spans="8:24">
      <c r="H878"/>
      <c r="I878"/>
      <c r="K878"/>
      <c r="L878"/>
      <c r="M878" s="5"/>
      <c r="N878"/>
      <c r="O878"/>
      <c r="P878"/>
      <c r="R878"/>
      <c r="T878"/>
      <c r="V878"/>
      <c r="W878"/>
      <c r="X878"/>
    </row>
    <row r="879" spans="8:24">
      <c r="H879"/>
      <c r="I879"/>
      <c r="K879"/>
      <c r="L879"/>
      <c r="M879" s="5"/>
      <c r="N879"/>
      <c r="O879"/>
      <c r="P879"/>
      <c r="R879"/>
      <c r="T879"/>
      <c r="V879"/>
      <c r="W879"/>
      <c r="X879"/>
    </row>
    <row r="880" spans="8:24">
      <c r="H880"/>
      <c r="I880"/>
      <c r="K880"/>
      <c r="L880"/>
      <c r="M880" s="5"/>
      <c r="N880"/>
      <c r="O880"/>
      <c r="P880"/>
      <c r="R880"/>
      <c r="T880"/>
      <c r="V880"/>
      <c r="W880"/>
      <c r="X880"/>
    </row>
    <row r="881" spans="8:24">
      <c r="H881"/>
      <c r="I881"/>
      <c r="K881"/>
      <c r="L881"/>
      <c r="M881" s="5"/>
      <c r="N881"/>
      <c r="O881"/>
      <c r="P881"/>
      <c r="R881"/>
      <c r="T881"/>
      <c r="V881"/>
      <c r="W881"/>
      <c r="X881"/>
    </row>
    <row r="882" spans="8:24">
      <c r="H882"/>
      <c r="I882"/>
      <c r="K882"/>
      <c r="L882"/>
      <c r="M882" s="5"/>
      <c r="N882"/>
      <c r="O882"/>
      <c r="P882"/>
      <c r="R882"/>
      <c r="T882"/>
      <c r="V882"/>
      <c r="W882"/>
      <c r="X882"/>
    </row>
    <row r="883" spans="8:24">
      <c r="H883"/>
      <c r="I883"/>
      <c r="K883"/>
      <c r="L883"/>
      <c r="M883" s="5"/>
      <c r="N883"/>
      <c r="O883"/>
      <c r="P883"/>
      <c r="R883"/>
      <c r="T883"/>
      <c r="V883"/>
      <c r="W883"/>
      <c r="X883"/>
    </row>
    <row r="884" spans="8:24">
      <c r="H884"/>
      <c r="I884"/>
      <c r="K884"/>
      <c r="L884"/>
      <c r="M884" s="5"/>
      <c r="N884"/>
      <c r="O884"/>
      <c r="P884"/>
      <c r="R884"/>
      <c r="T884"/>
      <c r="V884"/>
      <c r="W884"/>
      <c r="X884"/>
    </row>
    <row r="885" spans="8:24">
      <c r="H885"/>
      <c r="I885"/>
      <c r="K885"/>
      <c r="L885"/>
      <c r="M885" s="5"/>
      <c r="N885"/>
      <c r="O885"/>
      <c r="P885"/>
      <c r="R885"/>
      <c r="T885"/>
      <c r="V885"/>
      <c r="W885"/>
      <c r="X885"/>
    </row>
    <row r="886" spans="8:24">
      <c r="H886"/>
      <c r="I886"/>
      <c r="K886"/>
      <c r="L886"/>
      <c r="M886" s="5"/>
      <c r="N886"/>
      <c r="O886"/>
      <c r="P886"/>
      <c r="R886"/>
      <c r="T886"/>
      <c r="V886"/>
      <c r="W886"/>
      <c r="X886"/>
    </row>
    <row r="887" spans="8:24">
      <c r="H887"/>
      <c r="I887"/>
      <c r="K887"/>
      <c r="L887"/>
      <c r="M887" s="5"/>
      <c r="N887"/>
      <c r="O887"/>
      <c r="P887"/>
      <c r="R887"/>
      <c r="T887"/>
      <c r="V887"/>
      <c r="W887"/>
      <c r="X887"/>
    </row>
    <row r="888" spans="8:24">
      <c r="H888"/>
      <c r="I888"/>
      <c r="K888"/>
      <c r="L888"/>
      <c r="M888" s="5"/>
      <c r="N888"/>
      <c r="O888"/>
      <c r="P888"/>
      <c r="R888"/>
      <c r="T888"/>
      <c r="V888"/>
      <c r="W888"/>
      <c r="X888"/>
    </row>
    <row r="889" spans="8:24">
      <c r="H889"/>
      <c r="I889"/>
      <c r="K889"/>
      <c r="L889"/>
      <c r="M889" s="5"/>
      <c r="N889"/>
      <c r="O889"/>
      <c r="P889"/>
      <c r="R889"/>
      <c r="T889"/>
      <c r="V889"/>
      <c r="W889"/>
      <c r="X889"/>
    </row>
    <row r="890" spans="8:24">
      <c r="H890"/>
      <c r="I890"/>
      <c r="K890"/>
      <c r="L890"/>
      <c r="M890" s="5"/>
      <c r="N890"/>
      <c r="O890"/>
      <c r="P890"/>
      <c r="R890"/>
      <c r="T890"/>
      <c r="V890"/>
      <c r="W890"/>
      <c r="X890"/>
    </row>
    <row r="891" spans="8:24">
      <c r="H891"/>
      <c r="I891"/>
      <c r="K891"/>
      <c r="L891"/>
      <c r="M891" s="5"/>
      <c r="N891"/>
      <c r="O891"/>
      <c r="P891"/>
      <c r="R891"/>
      <c r="T891"/>
      <c r="V891"/>
      <c r="W891"/>
      <c r="X891"/>
    </row>
    <row r="892" spans="8:24">
      <c r="H892"/>
      <c r="I892"/>
      <c r="K892"/>
      <c r="L892"/>
      <c r="M892" s="5"/>
      <c r="N892"/>
      <c r="O892"/>
      <c r="P892"/>
      <c r="R892"/>
      <c r="T892"/>
      <c r="V892"/>
      <c r="W892"/>
      <c r="X892"/>
    </row>
    <row r="893" spans="8:24">
      <c r="H893"/>
      <c r="I893"/>
      <c r="K893"/>
      <c r="L893"/>
      <c r="M893" s="5"/>
      <c r="N893"/>
      <c r="O893"/>
      <c r="P893"/>
      <c r="R893"/>
      <c r="T893"/>
      <c r="V893"/>
      <c r="W893"/>
      <c r="X893"/>
    </row>
    <row r="894" spans="8:24">
      <c r="H894"/>
      <c r="I894"/>
      <c r="K894"/>
      <c r="L894"/>
      <c r="M894" s="5"/>
      <c r="N894"/>
      <c r="O894"/>
      <c r="P894"/>
      <c r="R894"/>
      <c r="T894"/>
      <c r="V894"/>
      <c r="W894"/>
      <c r="X894"/>
    </row>
    <row r="895" spans="8:24">
      <c r="H895"/>
      <c r="I895"/>
      <c r="K895"/>
      <c r="L895"/>
      <c r="M895" s="5"/>
      <c r="N895"/>
      <c r="O895"/>
      <c r="P895"/>
      <c r="R895"/>
      <c r="T895"/>
      <c r="V895"/>
      <c r="W895"/>
      <c r="X895"/>
    </row>
    <row r="896" spans="8:24">
      <c r="H896"/>
      <c r="I896"/>
      <c r="K896"/>
      <c r="L896"/>
      <c r="M896" s="5"/>
      <c r="N896"/>
      <c r="O896"/>
      <c r="P896"/>
      <c r="R896"/>
      <c r="T896"/>
      <c r="V896"/>
      <c r="W896"/>
      <c r="X896"/>
    </row>
    <row r="897" spans="8:24">
      <c r="H897"/>
      <c r="I897"/>
      <c r="K897"/>
      <c r="L897"/>
      <c r="M897" s="5"/>
      <c r="N897"/>
      <c r="O897"/>
      <c r="P897"/>
      <c r="R897"/>
      <c r="T897"/>
      <c r="V897"/>
      <c r="W897"/>
      <c r="X897"/>
    </row>
    <row r="898" spans="8:24">
      <c r="H898"/>
      <c r="I898"/>
      <c r="K898"/>
      <c r="L898"/>
      <c r="M898" s="5"/>
      <c r="N898"/>
      <c r="O898"/>
      <c r="P898"/>
      <c r="R898"/>
      <c r="T898"/>
      <c r="V898"/>
      <c r="W898"/>
      <c r="X898"/>
    </row>
    <row r="899" spans="8:24">
      <c r="H899"/>
      <c r="I899"/>
      <c r="K899"/>
      <c r="L899"/>
      <c r="M899" s="5"/>
      <c r="N899"/>
      <c r="O899"/>
      <c r="P899"/>
      <c r="R899"/>
      <c r="T899"/>
      <c r="V899"/>
      <c r="W899"/>
      <c r="X899"/>
    </row>
    <row r="900" spans="8:24">
      <c r="H900"/>
      <c r="I900"/>
      <c r="K900"/>
      <c r="L900"/>
      <c r="M900" s="5"/>
      <c r="N900"/>
      <c r="O900"/>
      <c r="P900"/>
      <c r="R900"/>
      <c r="T900"/>
      <c r="V900"/>
      <c r="W900"/>
      <c r="X900"/>
    </row>
    <row r="901" spans="8:24">
      <c r="H901"/>
      <c r="I901"/>
      <c r="K901"/>
      <c r="L901"/>
      <c r="M901" s="5"/>
      <c r="N901"/>
      <c r="O901"/>
      <c r="P901"/>
      <c r="R901"/>
      <c r="T901"/>
      <c r="V901"/>
      <c r="W901"/>
      <c r="X901"/>
    </row>
    <row r="902" spans="8:24">
      <c r="H902"/>
      <c r="I902"/>
      <c r="K902"/>
      <c r="L902"/>
      <c r="M902" s="5"/>
      <c r="N902"/>
      <c r="O902"/>
      <c r="P902"/>
      <c r="R902"/>
      <c r="T902"/>
      <c r="V902"/>
      <c r="W902"/>
      <c r="X902"/>
    </row>
    <row r="903" spans="8:24">
      <c r="H903"/>
      <c r="I903"/>
      <c r="K903"/>
      <c r="L903"/>
      <c r="M903" s="5"/>
      <c r="N903"/>
      <c r="O903"/>
      <c r="P903"/>
      <c r="R903"/>
      <c r="T903"/>
      <c r="V903"/>
      <c r="W903"/>
      <c r="X903"/>
    </row>
    <row r="904" spans="8:24">
      <c r="H904"/>
      <c r="I904"/>
      <c r="K904"/>
      <c r="L904"/>
      <c r="M904" s="5"/>
      <c r="N904"/>
      <c r="O904"/>
      <c r="P904"/>
      <c r="R904"/>
      <c r="T904"/>
      <c r="V904"/>
      <c r="W904"/>
      <c r="X904"/>
    </row>
    <row r="905" spans="8:24">
      <c r="H905"/>
      <c r="I905"/>
      <c r="K905"/>
      <c r="L905"/>
      <c r="M905" s="5"/>
      <c r="N905"/>
      <c r="O905"/>
      <c r="P905"/>
      <c r="R905"/>
      <c r="T905"/>
      <c r="V905"/>
      <c r="W905"/>
      <c r="X905"/>
    </row>
    <row r="906" spans="8:24">
      <c r="H906"/>
      <c r="I906"/>
      <c r="K906"/>
      <c r="L906"/>
      <c r="M906" s="5"/>
      <c r="N906"/>
      <c r="O906"/>
      <c r="P906"/>
      <c r="R906"/>
      <c r="T906"/>
      <c r="V906"/>
      <c r="W906"/>
      <c r="X906"/>
    </row>
    <row r="907" spans="8:24">
      <c r="H907"/>
      <c r="I907"/>
      <c r="K907"/>
      <c r="L907"/>
      <c r="M907" s="5"/>
      <c r="N907"/>
      <c r="O907"/>
      <c r="P907"/>
      <c r="R907"/>
      <c r="T907"/>
      <c r="V907"/>
      <c r="W907"/>
      <c r="X907"/>
    </row>
    <row r="908" spans="8:24">
      <c r="H908"/>
      <c r="I908"/>
      <c r="K908"/>
      <c r="L908"/>
      <c r="M908" s="5"/>
      <c r="N908"/>
      <c r="O908"/>
      <c r="P908"/>
      <c r="R908"/>
      <c r="T908"/>
      <c r="V908"/>
      <c r="W908"/>
      <c r="X908"/>
    </row>
    <row r="909" spans="8:24">
      <c r="H909"/>
      <c r="I909"/>
      <c r="K909"/>
      <c r="L909"/>
      <c r="M909" s="5"/>
      <c r="N909"/>
      <c r="O909"/>
      <c r="P909"/>
      <c r="R909"/>
      <c r="T909"/>
      <c r="V909"/>
      <c r="W909"/>
      <c r="X909"/>
    </row>
    <row r="910" spans="8:24">
      <c r="H910"/>
      <c r="I910"/>
      <c r="K910"/>
      <c r="L910"/>
      <c r="M910" s="5"/>
      <c r="N910"/>
      <c r="O910"/>
      <c r="P910"/>
      <c r="R910"/>
      <c r="T910"/>
      <c r="V910"/>
      <c r="W910"/>
      <c r="X910"/>
    </row>
    <row r="911" spans="8:24">
      <c r="H911"/>
      <c r="I911"/>
      <c r="K911"/>
      <c r="L911"/>
      <c r="M911" s="5"/>
      <c r="N911"/>
      <c r="O911"/>
      <c r="P911"/>
      <c r="R911"/>
      <c r="T911"/>
      <c r="V911"/>
      <c r="W911"/>
      <c r="X911"/>
    </row>
    <row r="912" spans="8:24">
      <c r="H912"/>
      <c r="I912"/>
      <c r="K912"/>
      <c r="L912"/>
      <c r="M912" s="5"/>
      <c r="N912"/>
      <c r="O912"/>
      <c r="P912"/>
      <c r="R912"/>
      <c r="T912"/>
      <c r="V912"/>
      <c r="W912"/>
      <c r="X912"/>
    </row>
    <row r="913" spans="8:24">
      <c r="H913"/>
      <c r="I913"/>
      <c r="K913"/>
      <c r="L913"/>
      <c r="M913" s="5"/>
      <c r="N913"/>
      <c r="O913"/>
      <c r="P913"/>
      <c r="R913"/>
      <c r="T913"/>
      <c r="V913"/>
      <c r="W913"/>
      <c r="X913"/>
    </row>
    <row r="914" spans="8:24">
      <c r="H914"/>
      <c r="I914"/>
      <c r="K914"/>
      <c r="L914"/>
      <c r="M914" s="5"/>
      <c r="N914"/>
      <c r="O914"/>
      <c r="P914"/>
      <c r="R914"/>
      <c r="T914"/>
      <c r="V914"/>
      <c r="W914"/>
      <c r="X914"/>
    </row>
    <row r="915" spans="8:24">
      <c r="H915"/>
      <c r="I915"/>
      <c r="K915"/>
      <c r="L915"/>
      <c r="M915" s="5"/>
      <c r="N915"/>
      <c r="O915"/>
      <c r="P915"/>
      <c r="R915"/>
      <c r="T915"/>
      <c r="V915"/>
      <c r="W915"/>
      <c r="X915"/>
    </row>
    <row r="916" spans="8:24">
      <c r="H916"/>
      <c r="I916"/>
      <c r="K916"/>
      <c r="L916"/>
      <c r="M916" s="5"/>
      <c r="N916"/>
      <c r="O916"/>
      <c r="P916"/>
      <c r="R916"/>
      <c r="T916"/>
      <c r="V916"/>
      <c r="W916"/>
      <c r="X916"/>
    </row>
    <row r="917" spans="8:24">
      <c r="H917"/>
      <c r="I917"/>
      <c r="K917"/>
      <c r="L917"/>
      <c r="M917" s="5"/>
      <c r="N917"/>
      <c r="O917"/>
      <c r="P917"/>
      <c r="R917"/>
      <c r="T917"/>
      <c r="V917"/>
      <c r="W917"/>
      <c r="X917"/>
    </row>
    <row r="918" spans="8:24">
      <c r="H918"/>
      <c r="I918"/>
      <c r="K918"/>
      <c r="L918"/>
      <c r="M918" s="5"/>
      <c r="N918"/>
      <c r="O918"/>
      <c r="P918"/>
      <c r="R918"/>
      <c r="T918"/>
      <c r="V918"/>
      <c r="W918"/>
      <c r="X918"/>
    </row>
    <row r="919" spans="8:24">
      <c r="H919"/>
      <c r="I919"/>
      <c r="K919"/>
      <c r="L919"/>
      <c r="M919" s="5"/>
      <c r="N919"/>
      <c r="O919"/>
      <c r="P919"/>
      <c r="R919"/>
      <c r="T919"/>
      <c r="V919"/>
      <c r="W919"/>
      <c r="X919"/>
    </row>
    <row r="920" spans="8:24">
      <c r="H920"/>
      <c r="I920"/>
      <c r="K920"/>
      <c r="L920"/>
      <c r="M920" s="5"/>
      <c r="N920"/>
      <c r="O920"/>
      <c r="P920"/>
      <c r="R920"/>
      <c r="T920"/>
      <c r="V920"/>
      <c r="W920"/>
      <c r="X920"/>
    </row>
    <row r="921" spans="8:24">
      <c r="H921"/>
      <c r="I921"/>
      <c r="K921"/>
      <c r="L921"/>
      <c r="M921" s="5"/>
      <c r="N921"/>
      <c r="O921"/>
      <c r="P921"/>
      <c r="R921"/>
      <c r="T921"/>
      <c r="V921"/>
      <c r="W921"/>
      <c r="X921"/>
    </row>
    <row r="922" spans="8:24">
      <c r="H922"/>
      <c r="I922"/>
      <c r="K922"/>
      <c r="L922"/>
      <c r="M922" s="5"/>
      <c r="N922"/>
      <c r="O922"/>
      <c r="P922"/>
      <c r="R922"/>
      <c r="T922"/>
      <c r="V922"/>
      <c r="W922"/>
      <c r="X922"/>
    </row>
    <row r="923" spans="8:24">
      <c r="H923"/>
      <c r="I923"/>
      <c r="K923"/>
      <c r="L923"/>
      <c r="M923" s="5"/>
      <c r="N923"/>
      <c r="O923"/>
      <c r="P923"/>
      <c r="R923"/>
      <c r="T923"/>
      <c r="V923"/>
      <c r="W923"/>
      <c r="X923"/>
    </row>
    <row r="924" spans="8:24">
      <c r="H924"/>
      <c r="I924"/>
      <c r="K924"/>
      <c r="L924"/>
      <c r="M924" s="5"/>
      <c r="N924"/>
      <c r="O924"/>
      <c r="P924"/>
      <c r="R924"/>
      <c r="T924"/>
      <c r="V924"/>
      <c r="W924"/>
      <c r="X924"/>
    </row>
    <row r="925" spans="8:24">
      <c r="H925"/>
      <c r="I925"/>
      <c r="K925"/>
      <c r="L925"/>
      <c r="M925" s="5"/>
      <c r="N925"/>
      <c r="O925"/>
      <c r="P925"/>
      <c r="R925"/>
      <c r="T925"/>
      <c r="V925"/>
      <c r="W925"/>
      <c r="X925"/>
    </row>
    <row r="926" spans="8:24">
      <c r="H926"/>
      <c r="I926"/>
      <c r="K926"/>
      <c r="L926"/>
      <c r="M926" s="5"/>
      <c r="N926"/>
      <c r="O926"/>
      <c r="P926"/>
      <c r="R926"/>
      <c r="T926"/>
      <c r="V926"/>
      <c r="W926"/>
      <c r="X926"/>
    </row>
    <row r="927" spans="8:24">
      <c r="H927"/>
      <c r="I927"/>
      <c r="K927"/>
      <c r="L927"/>
      <c r="M927" s="5"/>
      <c r="N927"/>
      <c r="O927"/>
      <c r="P927"/>
      <c r="R927"/>
      <c r="T927"/>
      <c r="V927"/>
      <c r="W927"/>
      <c r="X927"/>
    </row>
    <row r="928" spans="8:24">
      <c r="H928"/>
      <c r="I928"/>
      <c r="K928"/>
      <c r="L928"/>
      <c r="M928" s="5"/>
      <c r="N928"/>
      <c r="O928"/>
      <c r="P928"/>
      <c r="R928"/>
      <c r="T928"/>
      <c r="V928"/>
      <c r="W928"/>
      <c r="X928"/>
    </row>
    <row r="929" spans="8:24">
      <c r="H929"/>
      <c r="I929"/>
      <c r="K929"/>
      <c r="L929"/>
      <c r="M929" s="5"/>
      <c r="N929"/>
      <c r="O929"/>
      <c r="P929"/>
      <c r="R929"/>
      <c r="T929"/>
      <c r="V929"/>
      <c r="W929"/>
      <c r="X929"/>
    </row>
    <row r="930" spans="8:24">
      <c r="H930"/>
      <c r="I930"/>
      <c r="K930"/>
      <c r="L930"/>
      <c r="M930" s="5"/>
      <c r="N930"/>
      <c r="O930"/>
      <c r="P930"/>
      <c r="R930"/>
      <c r="T930"/>
      <c r="V930"/>
      <c r="W930"/>
      <c r="X930"/>
    </row>
    <row r="931" spans="8:24">
      <c r="H931"/>
      <c r="I931"/>
      <c r="K931"/>
      <c r="L931"/>
      <c r="M931" s="5"/>
      <c r="N931"/>
      <c r="O931"/>
      <c r="P931"/>
      <c r="R931"/>
      <c r="T931"/>
      <c r="V931"/>
      <c r="W931"/>
      <c r="X931"/>
    </row>
    <row r="932" spans="8:24">
      <c r="H932"/>
      <c r="I932"/>
      <c r="K932"/>
      <c r="L932"/>
      <c r="M932" s="5"/>
      <c r="N932"/>
      <c r="O932"/>
      <c r="P932"/>
      <c r="R932"/>
      <c r="T932"/>
      <c r="V932"/>
      <c r="W932"/>
      <c r="X932"/>
    </row>
    <row r="933" spans="8:24">
      <c r="H933"/>
      <c r="I933"/>
      <c r="K933"/>
      <c r="L933"/>
      <c r="M933" s="5"/>
      <c r="N933"/>
      <c r="O933"/>
      <c r="P933"/>
      <c r="R933"/>
      <c r="T933"/>
      <c r="V933"/>
      <c r="W933"/>
      <c r="X933"/>
    </row>
    <row r="934" spans="8:24">
      <c r="H934"/>
      <c r="I934"/>
      <c r="K934"/>
      <c r="L934"/>
      <c r="M934" s="5"/>
      <c r="N934"/>
      <c r="O934"/>
      <c r="P934"/>
      <c r="R934"/>
      <c r="T934"/>
      <c r="V934"/>
      <c r="W934"/>
      <c r="X934"/>
    </row>
    <row r="935" spans="8:24">
      <c r="H935"/>
      <c r="I935"/>
      <c r="K935"/>
      <c r="L935"/>
      <c r="M935" s="5"/>
      <c r="N935"/>
      <c r="O935"/>
      <c r="P935"/>
      <c r="R935"/>
      <c r="T935"/>
      <c r="V935"/>
      <c r="W935"/>
      <c r="X935"/>
    </row>
    <row r="936" spans="8:24">
      <c r="H936"/>
      <c r="I936"/>
      <c r="K936"/>
      <c r="L936"/>
      <c r="M936" s="5"/>
      <c r="N936"/>
      <c r="O936"/>
      <c r="P936"/>
      <c r="R936"/>
      <c r="T936"/>
      <c r="V936"/>
      <c r="W936"/>
      <c r="X936"/>
    </row>
    <row r="937" spans="8:24">
      <c r="H937"/>
      <c r="I937"/>
      <c r="K937"/>
      <c r="L937"/>
      <c r="M937" s="5"/>
      <c r="N937"/>
      <c r="O937"/>
      <c r="P937"/>
      <c r="R937"/>
      <c r="T937"/>
      <c r="V937"/>
      <c r="W937"/>
      <c r="X937"/>
    </row>
    <row r="938" spans="8:24">
      <c r="H938"/>
      <c r="I938"/>
      <c r="K938"/>
      <c r="L938"/>
      <c r="M938" s="5"/>
      <c r="N938"/>
      <c r="O938"/>
      <c r="P938"/>
      <c r="R938"/>
      <c r="T938"/>
      <c r="V938"/>
      <c r="W938"/>
      <c r="X938"/>
    </row>
    <row r="939" spans="8:24">
      <c r="H939"/>
      <c r="I939"/>
      <c r="K939"/>
      <c r="L939"/>
      <c r="M939" s="5"/>
      <c r="N939"/>
      <c r="O939"/>
      <c r="P939"/>
      <c r="R939"/>
      <c r="T939"/>
      <c r="V939"/>
      <c r="W939"/>
      <c r="X939"/>
    </row>
    <row r="940" spans="8:24">
      <c r="H940"/>
      <c r="I940"/>
      <c r="K940"/>
      <c r="L940"/>
      <c r="M940" s="5"/>
      <c r="N940"/>
      <c r="O940"/>
      <c r="P940"/>
      <c r="R940"/>
      <c r="T940"/>
      <c r="V940"/>
      <c r="W940"/>
      <c r="X940"/>
    </row>
    <row r="941" spans="8:24">
      <c r="H941"/>
      <c r="I941"/>
      <c r="K941"/>
      <c r="L941"/>
      <c r="M941" s="5"/>
      <c r="N941"/>
      <c r="O941"/>
      <c r="P941"/>
      <c r="R941"/>
      <c r="T941"/>
      <c r="V941"/>
      <c r="W941"/>
      <c r="X941"/>
    </row>
    <row r="942" spans="8:24">
      <c r="H942"/>
      <c r="I942"/>
      <c r="K942"/>
      <c r="L942"/>
      <c r="M942" s="5"/>
      <c r="N942"/>
      <c r="O942"/>
      <c r="P942"/>
      <c r="R942"/>
      <c r="T942"/>
      <c r="V942"/>
      <c r="W942"/>
      <c r="X942"/>
    </row>
    <row r="943" spans="8:24">
      <c r="H943"/>
      <c r="I943"/>
      <c r="K943"/>
      <c r="L943"/>
      <c r="M943" s="5"/>
      <c r="N943"/>
      <c r="O943"/>
      <c r="P943"/>
      <c r="R943"/>
      <c r="T943"/>
      <c r="V943"/>
      <c r="W943"/>
      <c r="X943"/>
    </row>
    <row r="944" spans="8:24">
      <c r="H944"/>
      <c r="I944"/>
      <c r="K944"/>
      <c r="L944"/>
      <c r="M944" s="5"/>
      <c r="N944"/>
      <c r="O944"/>
      <c r="P944"/>
      <c r="R944"/>
      <c r="T944"/>
      <c r="V944"/>
      <c r="W944"/>
      <c r="X944"/>
    </row>
    <row r="945" spans="8:24">
      <c r="H945"/>
      <c r="I945"/>
      <c r="K945"/>
      <c r="L945"/>
      <c r="M945" s="5"/>
      <c r="N945"/>
      <c r="O945"/>
      <c r="P945"/>
      <c r="R945"/>
      <c r="T945"/>
      <c r="V945"/>
      <c r="W945"/>
      <c r="X945"/>
    </row>
    <row r="946" spans="8:24">
      <c r="H946"/>
      <c r="I946"/>
      <c r="K946"/>
      <c r="L946"/>
      <c r="M946" s="5"/>
      <c r="N946"/>
      <c r="O946"/>
      <c r="P946"/>
      <c r="R946"/>
      <c r="T946"/>
      <c r="V946"/>
      <c r="W946"/>
      <c r="X946"/>
    </row>
    <row r="947" spans="8:24">
      <c r="H947"/>
      <c r="I947"/>
      <c r="K947"/>
      <c r="L947"/>
      <c r="M947" s="5"/>
      <c r="N947"/>
      <c r="O947"/>
      <c r="P947"/>
      <c r="R947"/>
      <c r="T947"/>
      <c r="V947"/>
      <c r="W947"/>
      <c r="X947"/>
    </row>
    <row r="948" spans="8:24">
      <c r="H948"/>
      <c r="I948"/>
      <c r="K948"/>
      <c r="L948"/>
      <c r="M948" s="5"/>
      <c r="N948"/>
      <c r="O948"/>
      <c r="P948"/>
      <c r="R948"/>
      <c r="T948"/>
      <c r="V948"/>
      <c r="W948"/>
      <c r="X948"/>
    </row>
    <row r="949" spans="8:24">
      <c r="H949"/>
      <c r="I949"/>
      <c r="K949"/>
      <c r="L949"/>
      <c r="M949" s="5"/>
      <c r="N949"/>
      <c r="O949"/>
      <c r="P949"/>
      <c r="R949"/>
      <c r="T949"/>
      <c r="V949"/>
      <c r="W949"/>
      <c r="X949"/>
    </row>
    <row r="950" spans="8:24">
      <c r="H950"/>
      <c r="I950"/>
      <c r="K950"/>
      <c r="L950"/>
      <c r="M950" s="5"/>
      <c r="N950"/>
      <c r="O950"/>
      <c r="P950"/>
      <c r="R950"/>
      <c r="T950"/>
      <c r="V950"/>
      <c r="W950"/>
      <c r="X950"/>
    </row>
    <row r="951" spans="8:24">
      <c r="H951"/>
      <c r="I951"/>
      <c r="K951"/>
      <c r="L951"/>
      <c r="M951" s="5"/>
      <c r="N951"/>
      <c r="O951"/>
      <c r="P951"/>
      <c r="R951"/>
      <c r="T951"/>
      <c r="V951"/>
      <c r="W951"/>
      <c r="X951"/>
    </row>
    <row r="952" spans="8:24">
      <c r="H952"/>
      <c r="I952"/>
      <c r="K952"/>
      <c r="L952"/>
      <c r="M952" s="5"/>
      <c r="N952"/>
      <c r="O952"/>
      <c r="P952"/>
      <c r="R952"/>
      <c r="T952"/>
      <c r="V952"/>
      <c r="W952"/>
      <c r="X952"/>
    </row>
    <row r="953" spans="8:24">
      <c r="H953"/>
      <c r="I953"/>
      <c r="K953"/>
      <c r="L953"/>
      <c r="M953" s="5"/>
      <c r="N953"/>
      <c r="O953"/>
      <c r="P953"/>
      <c r="R953"/>
      <c r="T953"/>
      <c r="V953"/>
      <c r="W953"/>
      <c r="X953"/>
    </row>
    <row r="954" spans="8:24">
      <c r="H954"/>
      <c r="I954"/>
      <c r="K954"/>
      <c r="L954"/>
      <c r="M954" s="5"/>
      <c r="N954"/>
      <c r="O954"/>
      <c r="P954"/>
      <c r="R954"/>
      <c r="T954"/>
      <c r="V954"/>
      <c r="W954"/>
      <c r="X954"/>
    </row>
    <row r="955" spans="8:24">
      <c r="H955"/>
      <c r="I955"/>
      <c r="K955"/>
      <c r="L955"/>
      <c r="M955" s="5"/>
      <c r="N955"/>
      <c r="O955"/>
      <c r="P955"/>
      <c r="R955"/>
      <c r="T955"/>
      <c r="V955"/>
      <c r="W955"/>
      <c r="X955"/>
    </row>
    <row r="956" spans="8:24">
      <c r="H956"/>
      <c r="I956"/>
      <c r="K956"/>
      <c r="L956"/>
      <c r="M956" s="5"/>
      <c r="N956"/>
      <c r="O956"/>
      <c r="P956"/>
      <c r="R956"/>
      <c r="T956"/>
      <c r="V956"/>
      <c r="W956"/>
      <c r="X956"/>
    </row>
    <row r="957" spans="8:24">
      <c r="H957"/>
      <c r="I957"/>
      <c r="K957"/>
      <c r="L957"/>
      <c r="M957" s="5"/>
      <c r="N957"/>
      <c r="O957"/>
      <c r="P957"/>
      <c r="R957"/>
      <c r="T957"/>
      <c r="V957"/>
      <c r="W957"/>
      <c r="X957"/>
    </row>
    <row r="958" spans="8:24">
      <c r="H958"/>
      <c r="I958"/>
      <c r="K958"/>
      <c r="L958"/>
      <c r="M958" s="5"/>
      <c r="N958"/>
      <c r="O958"/>
      <c r="P958"/>
      <c r="R958"/>
      <c r="T958"/>
      <c r="V958"/>
      <c r="W958"/>
      <c r="X958"/>
    </row>
    <row r="959" spans="8:24">
      <c r="H959"/>
      <c r="I959"/>
      <c r="K959"/>
      <c r="L959"/>
      <c r="M959" s="5"/>
      <c r="N959"/>
      <c r="O959"/>
      <c r="P959"/>
      <c r="R959"/>
      <c r="T959"/>
      <c r="V959"/>
      <c r="W959"/>
      <c r="X959"/>
    </row>
    <row r="960" spans="8:24">
      <c r="H960"/>
      <c r="I960"/>
      <c r="K960"/>
      <c r="L960"/>
      <c r="M960" s="5"/>
      <c r="N960"/>
      <c r="O960"/>
      <c r="P960"/>
      <c r="R960"/>
      <c r="T960"/>
      <c r="V960"/>
      <c r="W960"/>
      <c r="X960"/>
    </row>
    <row r="961" spans="8:24">
      <c r="H961"/>
      <c r="I961"/>
      <c r="K961"/>
      <c r="L961"/>
      <c r="M961" s="5"/>
      <c r="N961"/>
      <c r="O961"/>
      <c r="P961"/>
      <c r="R961"/>
      <c r="T961"/>
      <c r="V961"/>
      <c r="W961"/>
      <c r="X961"/>
    </row>
    <row r="962" spans="8:24">
      <c r="H962"/>
      <c r="I962"/>
      <c r="K962"/>
      <c r="L962"/>
      <c r="M962" s="5"/>
      <c r="N962"/>
      <c r="O962"/>
      <c r="P962"/>
      <c r="R962"/>
      <c r="T962"/>
      <c r="V962"/>
      <c r="W962"/>
      <c r="X962"/>
    </row>
    <row r="963" spans="8:24">
      <c r="H963"/>
      <c r="I963"/>
      <c r="K963"/>
      <c r="L963"/>
      <c r="M963" s="5"/>
      <c r="N963"/>
      <c r="O963"/>
      <c r="P963"/>
      <c r="R963"/>
      <c r="T963"/>
      <c r="V963"/>
      <c r="W963"/>
      <c r="X963"/>
    </row>
    <row r="964" spans="8:24">
      <c r="H964"/>
      <c r="I964"/>
      <c r="K964"/>
      <c r="L964"/>
      <c r="M964" s="5"/>
      <c r="N964"/>
      <c r="O964"/>
      <c r="P964"/>
      <c r="R964"/>
      <c r="T964"/>
      <c r="V964"/>
      <c r="W964"/>
      <c r="X964"/>
    </row>
    <row r="965" spans="8:24">
      <c r="H965"/>
      <c r="I965"/>
      <c r="K965"/>
      <c r="L965"/>
      <c r="M965" s="5"/>
      <c r="N965"/>
      <c r="O965"/>
      <c r="P965"/>
      <c r="R965"/>
      <c r="T965"/>
      <c r="V965"/>
      <c r="W965"/>
      <c r="X965"/>
    </row>
    <row r="966" spans="8:24">
      <c r="H966"/>
      <c r="I966"/>
      <c r="K966"/>
      <c r="L966"/>
      <c r="M966" s="5"/>
      <c r="N966"/>
      <c r="O966"/>
      <c r="P966"/>
      <c r="R966"/>
      <c r="T966"/>
      <c r="V966"/>
      <c r="W966"/>
      <c r="X966"/>
    </row>
    <row r="967" spans="8:24">
      <c r="H967"/>
      <c r="I967"/>
      <c r="K967"/>
      <c r="L967"/>
      <c r="M967" s="5"/>
      <c r="N967"/>
      <c r="O967"/>
      <c r="P967"/>
      <c r="R967"/>
      <c r="T967"/>
      <c r="V967"/>
      <c r="W967"/>
      <c r="X967"/>
    </row>
    <row r="968" spans="8:24">
      <c r="H968"/>
      <c r="I968"/>
      <c r="K968"/>
      <c r="L968"/>
      <c r="M968" s="5"/>
      <c r="N968"/>
      <c r="O968"/>
      <c r="P968"/>
      <c r="R968"/>
      <c r="T968"/>
      <c r="V968"/>
      <c r="W968"/>
      <c r="X968"/>
    </row>
    <row r="969" spans="8:24">
      <c r="H969"/>
      <c r="I969"/>
      <c r="K969"/>
      <c r="L969"/>
      <c r="M969" s="5"/>
      <c r="N969"/>
      <c r="O969"/>
      <c r="P969"/>
      <c r="R969"/>
      <c r="T969"/>
      <c r="V969"/>
      <c r="W969"/>
      <c r="X969"/>
    </row>
    <row r="970" spans="8:24">
      <c r="H970"/>
      <c r="I970"/>
      <c r="K970"/>
      <c r="L970"/>
      <c r="M970" s="5"/>
      <c r="N970"/>
      <c r="O970"/>
      <c r="P970"/>
      <c r="R970"/>
      <c r="T970"/>
      <c r="V970"/>
      <c r="W970"/>
      <c r="X970"/>
    </row>
    <row r="971" spans="8:24">
      <c r="H971"/>
      <c r="I971"/>
      <c r="K971"/>
      <c r="L971"/>
      <c r="M971" s="5"/>
      <c r="N971"/>
      <c r="O971"/>
      <c r="P971"/>
      <c r="R971"/>
      <c r="T971"/>
      <c r="V971"/>
      <c r="W971"/>
      <c r="X971"/>
    </row>
    <row r="972" spans="8:24">
      <c r="H972"/>
      <c r="I972"/>
      <c r="K972"/>
      <c r="L972"/>
      <c r="M972" s="5"/>
      <c r="N972"/>
      <c r="O972"/>
      <c r="P972"/>
      <c r="R972"/>
      <c r="T972"/>
      <c r="V972"/>
      <c r="W972"/>
      <c r="X972"/>
    </row>
    <row r="973" spans="8:24">
      <c r="H973"/>
      <c r="I973"/>
      <c r="K973"/>
      <c r="L973"/>
      <c r="M973" s="5"/>
      <c r="N973"/>
      <c r="O973"/>
      <c r="P973"/>
      <c r="R973"/>
      <c r="T973"/>
      <c r="V973"/>
      <c r="W973"/>
      <c r="X973"/>
    </row>
    <row r="974" spans="8:24">
      <c r="H974"/>
      <c r="I974"/>
      <c r="K974"/>
      <c r="L974"/>
      <c r="M974" s="5"/>
      <c r="N974"/>
      <c r="O974"/>
      <c r="P974"/>
      <c r="R974"/>
      <c r="T974"/>
      <c r="V974"/>
      <c r="W974"/>
      <c r="X974"/>
    </row>
    <row r="975" spans="8:24">
      <c r="H975"/>
      <c r="I975"/>
      <c r="K975"/>
      <c r="L975"/>
      <c r="M975" s="5"/>
      <c r="N975"/>
      <c r="O975"/>
      <c r="P975"/>
      <c r="R975"/>
      <c r="T975"/>
      <c r="V975"/>
      <c r="W975"/>
      <c r="X975"/>
    </row>
    <row r="976" spans="8:24">
      <c r="H976"/>
      <c r="I976"/>
      <c r="K976"/>
      <c r="L976"/>
      <c r="M976" s="5"/>
      <c r="N976"/>
      <c r="O976"/>
      <c r="P976"/>
      <c r="R976"/>
      <c r="T976"/>
      <c r="V976"/>
      <c r="W976"/>
      <c r="X976"/>
    </row>
    <row r="977" spans="8:24">
      <c r="H977"/>
      <c r="I977"/>
      <c r="K977"/>
      <c r="L977"/>
      <c r="M977" s="5"/>
      <c r="N977"/>
      <c r="O977"/>
      <c r="P977"/>
      <c r="R977"/>
      <c r="T977"/>
      <c r="V977"/>
      <c r="W977"/>
      <c r="X977"/>
    </row>
    <row r="978" spans="8:24">
      <c r="H978"/>
      <c r="I978"/>
      <c r="K978"/>
      <c r="L978"/>
      <c r="M978" s="5"/>
      <c r="N978"/>
      <c r="O978"/>
      <c r="P978"/>
      <c r="R978"/>
      <c r="T978"/>
      <c r="V978"/>
      <c r="W978"/>
      <c r="X978"/>
    </row>
    <row r="979" spans="8:24">
      <c r="H979"/>
      <c r="I979"/>
      <c r="K979"/>
      <c r="L979"/>
      <c r="M979" s="5"/>
      <c r="N979"/>
      <c r="O979"/>
      <c r="P979"/>
      <c r="R979"/>
      <c r="T979"/>
      <c r="V979"/>
      <c r="W979"/>
      <c r="X979"/>
    </row>
    <row r="980" spans="8:24">
      <c r="H980"/>
      <c r="I980"/>
      <c r="K980"/>
      <c r="L980"/>
      <c r="M980" s="5"/>
      <c r="N980"/>
      <c r="O980"/>
      <c r="P980"/>
      <c r="R980"/>
      <c r="T980"/>
      <c r="V980"/>
      <c r="W980"/>
      <c r="X980"/>
    </row>
    <row r="981" spans="8:24">
      <c r="H981"/>
      <c r="I981"/>
      <c r="K981"/>
      <c r="L981"/>
      <c r="M981" s="5"/>
      <c r="N981"/>
      <c r="O981"/>
      <c r="P981"/>
      <c r="R981"/>
      <c r="T981"/>
      <c r="V981"/>
      <c r="W981"/>
      <c r="X981"/>
    </row>
    <row r="982" spans="8:24">
      <c r="H982"/>
      <c r="I982"/>
      <c r="K982"/>
      <c r="L982"/>
      <c r="M982" s="5"/>
      <c r="N982"/>
      <c r="O982"/>
      <c r="P982"/>
      <c r="R982"/>
      <c r="T982"/>
      <c r="V982"/>
      <c r="W982"/>
      <c r="X982"/>
    </row>
    <row r="983" spans="8:24">
      <c r="H983"/>
      <c r="I983"/>
      <c r="K983"/>
      <c r="L983"/>
      <c r="M983" s="5"/>
      <c r="N983"/>
      <c r="O983"/>
      <c r="P983"/>
      <c r="R983"/>
      <c r="T983"/>
      <c r="V983"/>
      <c r="W983"/>
      <c r="X983"/>
    </row>
    <row r="984" spans="8:24">
      <c r="H984"/>
      <c r="I984"/>
      <c r="K984"/>
      <c r="L984"/>
      <c r="M984" s="5"/>
      <c r="N984"/>
      <c r="O984"/>
      <c r="P984"/>
      <c r="R984"/>
      <c r="T984"/>
      <c r="V984"/>
      <c r="W984"/>
      <c r="X984"/>
    </row>
    <row r="985" spans="8:24">
      <c r="H985"/>
      <c r="I985"/>
      <c r="K985"/>
      <c r="L985"/>
      <c r="M985" s="5"/>
      <c r="N985"/>
      <c r="O985"/>
      <c r="P985"/>
      <c r="R985"/>
      <c r="T985"/>
      <c r="V985"/>
      <c r="W985"/>
      <c r="X985"/>
    </row>
    <row r="986" spans="8:24">
      <c r="H986"/>
      <c r="I986"/>
      <c r="K986"/>
      <c r="L986"/>
      <c r="M986" s="5"/>
      <c r="N986"/>
      <c r="O986"/>
      <c r="P986"/>
      <c r="R986"/>
      <c r="T986"/>
      <c r="V986"/>
      <c r="W986"/>
      <c r="X986"/>
    </row>
    <row r="987" spans="8:24">
      <c r="H987"/>
      <c r="I987"/>
      <c r="K987"/>
      <c r="L987"/>
      <c r="M987" s="5"/>
      <c r="N987"/>
      <c r="O987"/>
      <c r="P987"/>
      <c r="R987"/>
      <c r="T987"/>
      <c r="V987"/>
      <c r="W987"/>
      <c r="X987"/>
    </row>
    <row r="988" spans="8:24">
      <c r="H988"/>
      <c r="I988"/>
      <c r="K988"/>
      <c r="L988"/>
      <c r="M988" s="5"/>
      <c r="N988"/>
      <c r="O988"/>
      <c r="P988"/>
      <c r="R988"/>
      <c r="T988"/>
      <c r="V988"/>
      <c r="W988"/>
      <c r="X988"/>
    </row>
    <row r="989" spans="8:24">
      <c r="H989"/>
      <c r="I989"/>
      <c r="K989"/>
      <c r="L989"/>
      <c r="M989" s="5"/>
      <c r="N989"/>
      <c r="O989"/>
      <c r="P989"/>
      <c r="R989"/>
      <c r="T989"/>
      <c r="V989"/>
      <c r="W989"/>
      <c r="X989"/>
    </row>
    <row r="990" spans="8:24">
      <c r="H990"/>
      <c r="I990"/>
      <c r="K990"/>
      <c r="L990"/>
      <c r="M990" s="5"/>
      <c r="N990"/>
      <c r="O990"/>
      <c r="P990"/>
      <c r="R990"/>
      <c r="T990"/>
      <c r="V990"/>
      <c r="W990"/>
      <c r="X990"/>
    </row>
    <row r="991" spans="8:24">
      <c r="H991"/>
      <c r="I991"/>
      <c r="K991"/>
      <c r="L991"/>
      <c r="M991" s="5"/>
      <c r="N991"/>
      <c r="O991"/>
      <c r="P991"/>
      <c r="R991"/>
      <c r="T991"/>
      <c r="V991"/>
      <c r="W991"/>
      <c r="X991"/>
    </row>
    <row r="992" spans="8:24">
      <c r="H992"/>
      <c r="I992"/>
      <c r="K992"/>
      <c r="L992"/>
      <c r="M992" s="5"/>
      <c r="N992"/>
      <c r="O992"/>
      <c r="P992"/>
      <c r="R992"/>
      <c r="T992"/>
      <c r="V992"/>
      <c r="W992"/>
      <c r="X992"/>
    </row>
    <row r="993" spans="8:24">
      <c r="H993"/>
      <c r="I993"/>
      <c r="K993"/>
      <c r="L993"/>
      <c r="M993" s="5"/>
      <c r="N993"/>
      <c r="O993"/>
      <c r="P993"/>
      <c r="R993"/>
      <c r="T993"/>
      <c r="V993"/>
      <c r="W993"/>
      <c r="X993"/>
    </row>
    <row r="994" spans="8:24">
      <c r="H994"/>
      <c r="I994"/>
      <c r="K994"/>
      <c r="L994"/>
      <c r="M994" s="5"/>
      <c r="N994"/>
      <c r="O994"/>
      <c r="P994"/>
      <c r="R994"/>
      <c r="T994"/>
      <c r="V994"/>
      <c r="W994"/>
      <c r="X994"/>
    </row>
    <row r="995" spans="8:24">
      <c r="H995"/>
      <c r="I995"/>
      <c r="K995"/>
      <c r="L995"/>
      <c r="M995" s="5"/>
      <c r="N995"/>
      <c r="O995"/>
      <c r="P995"/>
      <c r="R995"/>
      <c r="T995"/>
      <c r="V995"/>
      <c r="W995"/>
      <c r="X995"/>
    </row>
    <row r="996" spans="8:24">
      <c r="H996"/>
      <c r="I996"/>
      <c r="K996"/>
      <c r="L996"/>
      <c r="M996" s="5"/>
      <c r="N996"/>
      <c r="O996"/>
      <c r="P996"/>
      <c r="R996"/>
      <c r="T996"/>
      <c r="V996"/>
      <c r="W996"/>
      <c r="X996"/>
    </row>
    <row r="997" spans="8:24">
      <c r="H997"/>
      <c r="I997"/>
      <c r="K997"/>
      <c r="L997"/>
      <c r="M997" s="5"/>
      <c r="N997"/>
      <c r="O997"/>
      <c r="P997"/>
      <c r="R997"/>
      <c r="T997"/>
      <c r="V997"/>
      <c r="W997"/>
      <c r="X997"/>
    </row>
    <row r="998" spans="8:24">
      <c r="H998"/>
      <c r="I998"/>
      <c r="K998"/>
      <c r="L998"/>
      <c r="M998" s="5"/>
      <c r="N998"/>
      <c r="O998"/>
      <c r="P998"/>
      <c r="R998"/>
      <c r="T998"/>
      <c r="V998"/>
      <c r="W998"/>
      <c r="X998"/>
    </row>
    <row r="999" spans="8:24">
      <c r="H999"/>
      <c r="I999"/>
      <c r="K999"/>
      <c r="L999"/>
      <c r="M999" s="5"/>
      <c r="N999"/>
      <c r="O999"/>
      <c r="P999"/>
      <c r="R999"/>
      <c r="T999"/>
      <c r="V999"/>
      <c r="W999"/>
      <c r="X999"/>
    </row>
    <row r="1000" spans="8:24">
      <c r="H1000"/>
      <c r="I1000"/>
      <c r="K1000"/>
      <c r="L1000"/>
      <c r="M1000" s="5"/>
      <c r="N1000"/>
      <c r="O1000"/>
      <c r="P1000"/>
      <c r="R1000"/>
      <c r="T1000"/>
      <c r="V1000"/>
      <c r="W1000"/>
      <c r="X1000"/>
    </row>
    <row r="1001" spans="8:24">
      <c r="H1001"/>
      <c r="I1001"/>
      <c r="K1001"/>
      <c r="L1001"/>
      <c r="M1001" s="5"/>
      <c r="N1001"/>
      <c r="O1001"/>
      <c r="P1001"/>
      <c r="R1001"/>
      <c r="T1001"/>
      <c r="V1001"/>
      <c r="W1001"/>
      <c r="X1001"/>
    </row>
    <row r="1002" spans="8:24">
      <c r="H1002"/>
      <c r="I1002"/>
      <c r="K1002"/>
      <c r="L1002"/>
      <c r="M1002" s="5"/>
      <c r="N1002"/>
      <c r="O1002"/>
      <c r="P1002"/>
      <c r="R1002"/>
      <c r="T1002"/>
      <c r="V1002"/>
      <c r="W1002"/>
      <c r="X1002"/>
    </row>
    <row r="1003" spans="8:24">
      <c r="H1003"/>
      <c r="I1003"/>
      <c r="K1003"/>
      <c r="L1003"/>
      <c r="M1003" s="5"/>
      <c r="N1003"/>
      <c r="O1003"/>
      <c r="P1003"/>
      <c r="R1003"/>
      <c r="T1003"/>
      <c r="V1003"/>
      <c r="W1003"/>
      <c r="X1003"/>
    </row>
    <row r="1004" spans="8:24">
      <c r="H1004"/>
      <c r="I1004"/>
      <c r="K1004"/>
      <c r="L1004"/>
      <c r="M1004" s="5"/>
      <c r="N1004"/>
      <c r="O1004"/>
      <c r="P1004"/>
      <c r="R1004"/>
      <c r="T1004"/>
      <c r="V1004"/>
      <c r="W1004"/>
      <c r="X1004"/>
    </row>
    <row r="1005" spans="8:24">
      <c r="H1005"/>
      <c r="I1005"/>
      <c r="K1005"/>
      <c r="L1005"/>
      <c r="M1005" s="5"/>
      <c r="N1005"/>
      <c r="O1005"/>
      <c r="P1005"/>
      <c r="R1005"/>
      <c r="T1005"/>
      <c r="V1005"/>
      <c r="W1005"/>
      <c r="X1005"/>
    </row>
    <row r="1006" spans="8:24">
      <c r="H1006"/>
      <c r="I1006"/>
      <c r="K1006"/>
      <c r="L1006"/>
      <c r="M1006" s="5"/>
      <c r="N1006"/>
      <c r="O1006"/>
      <c r="P1006"/>
      <c r="R1006"/>
      <c r="T1006"/>
      <c r="V1006"/>
      <c r="W1006"/>
      <c r="X1006"/>
    </row>
    <row r="1007" spans="8:24">
      <c r="H1007"/>
      <c r="I1007"/>
      <c r="K1007"/>
      <c r="L1007"/>
      <c r="M1007" s="5"/>
      <c r="N1007"/>
      <c r="O1007"/>
      <c r="P1007"/>
      <c r="R1007"/>
      <c r="T1007"/>
      <c r="V1007"/>
      <c r="W1007"/>
      <c r="X1007"/>
    </row>
    <row r="1008" spans="8:24">
      <c r="H1008"/>
      <c r="I1008"/>
      <c r="K1008"/>
      <c r="L1008"/>
      <c r="M1008" s="5"/>
      <c r="N1008"/>
      <c r="O1008"/>
      <c r="P1008"/>
      <c r="R1008"/>
      <c r="T1008"/>
      <c r="V1008"/>
      <c r="W1008"/>
      <c r="X1008"/>
    </row>
    <row r="1009" spans="8:24">
      <c r="H1009"/>
      <c r="I1009"/>
      <c r="K1009"/>
      <c r="L1009"/>
      <c r="M1009" s="5"/>
      <c r="N1009"/>
      <c r="O1009"/>
      <c r="P1009"/>
      <c r="R1009"/>
      <c r="T1009"/>
      <c r="V1009"/>
      <c r="W1009"/>
      <c r="X1009"/>
    </row>
    <row r="1010" spans="8:24">
      <c r="H1010"/>
      <c r="I1010"/>
      <c r="K1010"/>
      <c r="L1010"/>
      <c r="M1010" s="5"/>
      <c r="N1010"/>
      <c r="O1010"/>
      <c r="P1010"/>
      <c r="R1010"/>
      <c r="T1010"/>
      <c r="V1010"/>
      <c r="W1010"/>
      <c r="X1010"/>
    </row>
    <row r="1011" spans="8:24">
      <c r="H1011"/>
      <c r="I1011"/>
      <c r="K1011"/>
      <c r="L1011"/>
      <c r="M1011" s="5"/>
      <c r="N1011"/>
      <c r="O1011"/>
      <c r="P1011"/>
      <c r="R1011"/>
      <c r="T1011"/>
      <c r="V1011"/>
      <c r="W1011"/>
      <c r="X1011"/>
    </row>
    <row r="1012" spans="8:24">
      <c r="H1012"/>
      <c r="I1012"/>
      <c r="K1012"/>
      <c r="L1012"/>
      <c r="M1012" s="5"/>
      <c r="N1012"/>
      <c r="O1012"/>
      <c r="P1012"/>
      <c r="R1012"/>
      <c r="T1012"/>
      <c r="V1012"/>
      <c r="W1012"/>
      <c r="X1012"/>
    </row>
    <row r="1013" spans="8:24">
      <c r="H1013"/>
      <c r="I1013"/>
      <c r="K1013"/>
      <c r="L1013"/>
      <c r="M1013" s="5"/>
      <c r="N1013"/>
      <c r="O1013"/>
      <c r="P1013"/>
      <c r="R1013"/>
      <c r="T1013"/>
      <c r="V1013"/>
      <c r="W1013"/>
      <c r="X1013"/>
    </row>
    <row r="1014" spans="8:24">
      <c r="H1014"/>
      <c r="I1014"/>
      <c r="K1014"/>
      <c r="L1014"/>
      <c r="M1014" s="5"/>
      <c r="N1014"/>
      <c r="O1014"/>
      <c r="P1014"/>
      <c r="R1014"/>
      <c r="T1014"/>
      <c r="V1014"/>
      <c r="W1014"/>
      <c r="X1014"/>
    </row>
    <row r="1015" spans="8:24">
      <c r="H1015"/>
      <c r="I1015"/>
      <c r="K1015"/>
      <c r="L1015"/>
      <c r="M1015" s="5"/>
      <c r="N1015"/>
      <c r="O1015"/>
      <c r="P1015"/>
      <c r="R1015"/>
      <c r="T1015"/>
      <c r="V1015"/>
      <c r="W1015"/>
      <c r="X1015"/>
    </row>
    <row r="1016" spans="8:24">
      <c r="H1016"/>
      <c r="I1016"/>
      <c r="K1016"/>
      <c r="L1016"/>
      <c r="M1016" s="5"/>
      <c r="N1016"/>
      <c r="O1016"/>
      <c r="P1016"/>
      <c r="R1016"/>
      <c r="T1016"/>
      <c r="V1016"/>
      <c r="W1016"/>
      <c r="X1016"/>
    </row>
    <row r="1017" spans="8:24">
      <c r="H1017"/>
      <c r="I1017"/>
      <c r="K1017"/>
      <c r="L1017"/>
      <c r="M1017" s="5"/>
      <c r="N1017"/>
      <c r="O1017"/>
      <c r="P1017"/>
      <c r="R1017"/>
      <c r="T1017"/>
      <c r="V1017"/>
      <c r="W1017"/>
      <c r="X1017"/>
    </row>
    <row r="1018" spans="8:24">
      <c r="H1018"/>
      <c r="I1018"/>
      <c r="K1018"/>
      <c r="L1018"/>
      <c r="M1018" s="5"/>
      <c r="N1018"/>
      <c r="O1018"/>
      <c r="P1018"/>
      <c r="R1018"/>
      <c r="T1018"/>
      <c r="V1018"/>
      <c r="W1018"/>
      <c r="X1018"/>
    </row>
    <row r="1019" spans="8:24">
      <c r="H1019"/>
      <c r="I1019"/>
      <c r="K1019"/>
      <c r="L1019"/>
      <c r="M1019" s="5"/>
      <c r="N1019"/>
      <c r="O1019"/>
      <c r="P1019"/>
      <c r="R1019"/>
      <c r="T1019"/>
      <c r="V1019"/>
      <c r="W1019"/>
      <c r="X1019"/>
    </row>
    <row r="1020" spans="8:24">
      <c r="H1020"/>
      <c r="I1020"/>
      <c r="K1020"/>
      <c r="L1020"/>
      <c r="M1020" s="5"/>
      <c r="N1020"/>
      <c r="O1020"/>
      <c r="P1020"/>
      <c r="R1020"/>
      <c r="T1020"/>
      <c r="V1020"/>
      <c r="W1020"/>
      <c r="X1020"/>
    </row>
    <row r="1021" spans="8:24">
      <c r="H1021"/>
      <c r="I1021"/>
      <c r="K1021"/>
      <c r="L1021"/>
      <c r="M1021" s="5"/>
      <c r="N1021"/>
      <c r="O1021"/>
      <c r="P1021"/>
      <c r="R1021"/>
      <c r="T1021"/>
      <c r="V1021"/>
      <c r="W1021"/>
      <c r="X1021"/>
    </row>
    <row r="1022" spans="8:24">
      <c r="H1022"/>
      <c r="I1022"/>
      <c r="K1022"/>
      <c r="L1022"/>
      <c r="M1022" s="5"/>
      <c r="N1022"/>
      <c r="O1022"/>
      <c r="P1022"/>
      <c r="R1022"/>
      <c r="T1022"/>
      <c r="V1022"/>
      <c r="W1022"/>
      <c r="X1022"/>
    </row>
    <row r="1023" spans="8:24">
      <c r="H1023"/>
      <c r="I1023"/>
      <c r="K1023"/>
      <c r="L1023"/>
      <c r="M1023" s="5"/>
      <c r="N1023"/>
      <c r="O1023"/>
      <c r="P1023"/>
      <c r="R1023"/>
      <c r="T1023"/>
      <c r="V1023"/>
      <c r="W1023"/>
      <c r="X1023"/>
    </row>
    <row r="1024" spans="8:24">
      <c r="H1024"/>
      <c r="I1024"/>
      <c r="K1024"/>
      <c r="L1024"/>
      <c r="M1024" s="5"/>
      <c r="N1024"/>
      <c r="O1024"/>
      <c r="P1024"/>
      <c r="R1024"/>
      <c r="T1024"/>
      <c r="V1024"/>
      <c r="W1024"/>
      <c r="X1024"/>
    </row>
    <row r="1025" spans="8:24">
      <c r="H1025"/>
      <c r="I1025"/>
      <c r="K1025"/>
      <c r="L1025"/>
      <c r="M1025" s="5"/>
      <c r="N1025"/>
      <c r="O1025"/>
      <c r="P1025"/>
      <c r="R1025"/>
      <c r="T1025"/>
      <c r="V1025"/>
      <c r="W1025"/>
      <c r="X1025"/>
    </row>
    <row r="1026" spans="8:24">
      <c r="H1026"/>
      <c r="I1026"/>
      <c r="K1026"/>
      <c r="L1026"/>
      <c r="M1026" s="5"/>
      <c r="N1026"/>
      <c r="O1026"/>
      <c r="P1026"/>
      <c r="R1026"/>
      <c r="T1026"/>
      <c r="V1026"/>
      <c r="W1026"/>
      <c r="X1026"/>
    </row>
    <row r="1027" spans="8:24">
      <c r="H1027"/>
      <c r="I1027"/>
      <c r="K1027"/>
      <c r="L1027"/>
      <c r="M1027" s="5"/>
      <c r="N1027"/>
      <c r="O1027"/>
      <c r="P1027"/>
      <c r="R1027"/>
      <c r="T1027"/>
      <c r="V1027"/>
      <c r="W1027"/>
      <c r="X1027"/>
    </row>
    <row r="1028" spans="8:24">
      <c r="H1028"/>
      <c r="I1028"/>
      <c r="K1028"/>
      <c r="L1028"/>
      <c r="M1028" s="5"/>
      <c r="N1028"/>
      <c r="O1028"/>
      <c r="P1028"/>
      <c r="R1028"/>
      <c r="T1028"/>
      <c r="V1028"/>
      <c r="W1028"/>
      <c r="X1028"/>
    </row>
    <row r="1029" spans="8:24">
      <c r="H1029"/>
      <c r="I1029"/>
      <c r="K1029"/>
      <c r="L1029"/>
      <c r="M1029" s="5"/>
      <c r="N1029"/>
      <c r="O1029"/>
      <c r="P1029"/>
      <c r="R1029"/>
      <c r="T1029"/>
      <c r="V1029"/>
      <c r="W1029"/>
      <c r="X1029"/>
    </row>
    <row r="1030" spans="8:24">
      <c r="H1030"/>
      <c r="I1030"/>
      <c r="K1030"/>
      <c r="L1030"/>
      <c r="M1030" s="5"/>
      <c r="N1030"/>
      <c r="O1030"/>
      <c r="P1030"/>
      <c r="R1030"/>
      <c r="T1030"/>
      <c r="V1030"/>
      <c r="W1030"/>
      <c r="X1030"/>
    </row>
    <row r="1031" spans="8:24">
      <c r="H1031"/>
      <c r="I1031"/>
      <c r="K1031"/>
      <c r="L1031"/>
      <c r="M1031" s="5"/>
      <c r="N1031"/>
      <c r="O1031"/>
      <c r="P1031"/>
      <c r="R1031"/>
      <c r="T1031"/>
      <c r="V1031"/>
      <c r="W1031"/>
      <c r="X1031"/>
    </row>
    <row r="1032" spans="8:24">
      <c r="H1032"/>
      <c r="I1032"/>
      <c r="K1032"/>
      <c r="L1032"/>
      <c r="M1032" s="5"/>
      <c r="N1032"/>
      <c r="O1032"/>
      <c r="P1032"/>
      <c r="R1032"/>
      <c r="T1032"/>
      <c r="V1032"/>
      <c r="W1032"/>
      <c r="X1032"/>
    </row>
    <row r="1033" spans="8:24">
      <c r="H1033"/>
      <c r="I1033"/>
      <c r="K1033"/>
      <c r="L1033"/>
      <c r="M1033" s="5"/>
      <c r="N1033"/>
      <c r="O1033"/>
      <c r="P1033"/>
      <c r="R1033"/>
      <c r="T1033"/>
      <c r="V1033"/>
      <c r="W1033"/>
      <c r="X1033"/>
    </row>
    <row r="1034" spans="8:24">
      <c r="H1034"/>
      <c r="I1034"/>
      <c r="K1034"/>
      <c r="L1034"/>
      <c r="M1034" s="5"/>
      <c r="N1034"/>
      <c r="O1034"/>
      <c r="P1034"/>
      <c r="R1034"/>
      <c r="T1034"/>
      <c r="V1034"/>
      <c r="W1034"/>
      <c r="X1034"/>
    </row>
    <row r="1035" spans="8:24">
      <c r="H1035"/>
      <c r="I1035"/>
      <c r="K1035"/>
      <c r="L1035"/>
      <c r="M1035" s="5"/>
      <c r="N1035"/>
      <c r="O1035"/>
      <c r="P1035"/>
      <c r="R1035"/>
      <c r="T1035"/>
      <c r="V1035"/>
      <c r="W1035"/>
      <c r="X1035"/>
    </row>
    <row r="1036" spans="8:24">
      <c r="H1036"/>
      <c r="I1036"/>
      <c r="K1036"/>
      <c r="L1036"/>
      <c r="M1036" s="5"/>
      <c r="N1036"/>
      <c r="O1036"/>
      <c r="P1036"/>
      <c r="R1036"/>
      <c r="T1036"/>
      <c r="V1036"/>
      <c r="W1036"/>
      <c r="X1036"/>
    </row>
    <row r="1037" spans="8:24">
      <c r="H1037"/>
      <c r="I1037"/>
      <c r="K1037"/>
      <c r="L1037"/>
      <c r="M1037" s="5"/>
      <c r="N1037"/>
      <c r="O1037"/>
      <c r="P1037"/>
      <c r="R1037"/>
      <c r="T1037"/>
      <c r="V1037"/>
      <c r="W1037"/>
      <c r="X1037"/>
    </row>
    <row r="1038" spans="8:24">
      <c r="H1038"/>
      <c r="I1038"/>
      <c r="K1038"/>
      <c r="L1038"/>
      <c r="M1038" s="5"/>
      <c r="N1038"/>
      <c r="O1038"/>
      <c r="P1038"/>
      <c r="R1038"/>
      <c r="T1038"/>
      <c r="V1038"/>
      <c r="W1038"/>
      <c r="X1038"/>
    </row>
    <row r="1039" spans="8:24">
      <c r="H1039"/>
      <c r="I1039"/>
      <c r="K1039"/>
      <c r="L1039"/>
      <c r="M1039" s="5"/>
      <c r="N1039"/>
      <c r="O1039"/>
      <c r="P1039"/>
      <c r="R1039"/>
      <c r="T1039"/>
      <c r="V1039"/>
      <c r="W1039"/>
      <c r="X1039"/>
    </row>
    <row r="1040" spans="8:24">
      <c r="H1040"/>
      <c r="I1040"/>
      <c r="K1040"/>
      <c r="L1040"/>
      <c r="M1040" s="5"/>
      <c r="N1040"/>
      <c r="O1040"/>
      <c r="P1040"/>
      <c r="R1040"/>
      <c r="T1040"/>
      <c r="V1040"/>
      <c r="W1040"/>
      <c r="X1040"/>
    </row>
    <row r="1041" spans="8:24">
      <c r="H1041"/>
      <c r="I1041"/>
      <c r="K1041"/>
      <c r="L1041"/>
      <c r="M1041" s="5"/>
      <c r="N1041"/>
      <c r="O1041"/>
      <c r="P1041"/>
      <c r="R1041"/>
      <c r="T1041"/>
      <c r="V1041"/>
      <c r="W1041"/>
      <c r="X1041"/>
    </row>
    <row r="1042" spans="8:24">
      <c r="H1042"/>
      <c r="I1042"/>
      <c r="K1042"/>
      <c r="L1042"/>
      <c r="M1042" s="5"/>
      <c r="N1042"/>
      <c r="O1042"/>
      <c r="P1042"/>
      <c r="R1042"/>
      <c r="T1042"/>
      <c r="V1042"/>
      <c r="W1042"/>
      <c r="X1042"/>
    </row>
    <row r="1043" spans="8:24">
      <c r="H1043"/>
      <c r="I1043"/>
      <c r="K1043"/>
      <c r="L1043"/>
      <c r="M1043" s="5"/>
      <c r="N1043"/>
      <c r="O1043"/>
      <c r="P1043"/>
      <c r="R1043"/>
      <c r="T1043"/>
      <c r="V1043"/>
      <c r="W1043"/>
      <c r="X1043"/>
    </row>
    <row r="1044" spans="8:24">
      <c r="H1044"/>
      <c r="I1044"/>
      <c r="K1044"/>
      <c r="L1044"/>
      <c r="M1044" s="5"/>
      <c r="N1044"/>
      <c r="O1044"/>
      <c r="P1044"/>
      <c r="R1044"/>
      <c r="T1044"/>
      <c r="V1044"/>
      <c r="W1044"/>
      <c r="X1044"/>
    </row>
    <row r="1045" spans="8:24">
      <c r="H1045"/>
      <c r="I1045"/>
      <c r="K1045"/>
      <c r="L1045"/>
      <c r="M1045" s="5"/>
      <c r="N1045"/>
      <c r="O1045"/>
      <c r="P1045"/>
      <c r="R1045"/>
      <c r="T1045"/>
      <c r="V1045"/>
      <c r="W1045"/>
      <c r="X1045"/>
    </row>
    <row r="1046" spans="8:24">
      <c r="H1046"/>
      <c r="I1046"/>
      <c r="K1046"/>
      <c r="L1046"/>
      <c r="M1046" s="5"/>
      <c r="N1046"/>
      <c r="O1046"/>
      <c r="P1046"/>
      <c r="R1046"/>
      <c r="T1046"/>
      <c r="V1046"/>
      <c r="W1046"/>
      <c r="X1046"/>
    </row>
    <row r="1047" spans="8:24">
      <c r="H1047"/>
      <c r="I1047"/>
      <c r="K1047"/>
      <c r="L1047"/>
      <c r="M1047" s="5"/>
      <c r="N1047"/>
      <c r="O1047"/>
      <c r="P1047"/>
      <c r="R1047"/>
      <c r="T1047"/>
      <c r="V1047"/>
      <c r="W1047"/>
      <c r="X1047"/>
    </row>
    <row r="1048" spans="8:24">
      <c r="H1048"/>
      <c r="I1048"/>
      <c r="K1048"/>
      <c r="L1048"/>
      <c r="M1048" s="5"/>
      <c r="N1048"/>
      <c r="O1048"/>
      <c r="P1048"/>
      <c r="R1048"/>
      <c r="T1048"/>
      <c r="V1048"/>
      <c r="W1048"/>
      <c r="X1048"/>
    </row>
    <row r="1049" spans="8:24">
      <c r="H1049"/>
      <c r="I1049"/>
      <c r="K1049"/>
      <c r="L1049"/>
      <c r="M1049" s="5"/>
      <c r="N1049"/>
      <c r="O1049"/>
      <c r="P1049"/>
      <c r="R1049"/>
      <c r="T1049"/>
      <c r="V1049"/>
      <c r="W1049"/>
      <c r="X1049"/>
    </row>
    <row r="1050" spans="8:24">
      <c r="H1050"/>
      <c r="I1050"/>
      <c r="K1050"/>
      <c r="L1050"/>
      <c r="M1050" s="5"/>
      <c r="N1050"/>
      <c r="O1050"/>
      <c r="P1050"/>
      <c r="R1050"/>
      <c r="T1050"/>
      <c r="V1050"/>
      <c r="W1050"/>
      <c r="X1050"/>
    </row>
    <row r="1051" spans="8:24">
      <c r="H1051"/>
      <c r="I1051"/>
      <c r="K1051"/>
      <c r="L1051"/>
      <c r="M1051" s="5"/>
      <c r="N1051"/>
      <c r="O1051"/>
      <c r="P1051"/>
      <c r="R1051"/>
      <c r="T1051"/>
      <c r="V1051"/>
      <c r="W1051"/>
      <c r="X1051"/>
    </row>
    <row r="1052" spans="8:24">
      <c r="H1052"/>
      <c r="I1052"/>
      <c r="K1052"/>
      <c r="L1052"/>
      <c r="M1052" s="5"/>
      <c r="N1052"/>
      <c r="O1052"/>
      <c r="P1052"/>
      <c r="R1052"/>
      <c r="T1052"/>
      <c r="V1052"/>
      <c r="W1052"/>
      <c r="X1052"/>
    </row>
    <row r="1053" spans="8:24">
      <c r="H1053"/>
      <c r="I1053"/>
      <c r="K1053"/>
      <c r="L1053"/>
      <c r="M1053" s="5"/>
      <c r="N1053"/>
      <c r="O1053"/>
      <c r="P1053"/>
      <c r="R1053"/>
      <c r="T1053"/>
      <c r="V1053"/>
      <c r="W1053"/>
      <c r="X1053"/>
    </row>
    <row r="1054" spans="8:24">
      <c r="H1054"/>
      <c r="I1054"/>
      <c r="K1054"/>
      <c r="L1054"/>
      <c r="M1054" s="5"/>
      <c r="N1054"/>
      <c r="O1054"/>
      <c r="P1054"/>
      <c r="R1054"/>
      <c r="T1054"/>
      <c r="V1054"/>
      <c r="W1054"/>
      <c r="X1054"/>
    </row>
    <row r="1055" spans="8:24">
      <c r="H1055"/>
      <c r="I1055"/>
      <c r="K1055"/>
      <c r="L1055"/>
      <c r="M1055" s="5"/>
      <c r="N1055"/>
      <c r="O1055"/>
      <c r="P1055"/>
      <c r="R1055"/>
      <c r="T1055"/>
      <c r="V1055"/>
      <c r="W1055"/>
      <c r="X1055"/>
    </row>
    <row r="1056" spans="8:24">
      <c r="H1056"/>
      <c r="I1056"/>
      <c r="K1056"/>
      <c r="L1056"/>
      <c r="M1056" s="5"/>
      <c r="N1056"/>
      <c r="O1056"/>
      <c r="P1056"/>
      <c r="R1056"/>
      <c r="T1056"/>
      <c r="V1056"/>
      <c r="W1056"/>
      <c r="X1056"/>
    </row>
    <row r="1057" spans="8:24">
      <c r="H1057"/>
      <c r="I1057"/>
      <c r="K1057"/>
      <c r="L1057"/>
      <c r="M1057" s="5"/>
      <c r="N1057"/>
      <c r="O1057"/>
      <c r="P1057"/>
      <c r="R1057"/>
      <c r="T1057"/>
      <c r="V1057"/>
      <c r="W1057"/>
      <c r="X1057"/>
    </row>
    <row r="1058" spans="8:24">
      <c r="H1058"/>
      <c r="I1058"/>
      <c r="K1058"/>
      <c r="L1058"/>
      <c r="M1058" s="5"/>
      <c r="N1058"/>
      <c r="O1058"/>
      <c r="P1058"/>
      <c r="R1058"/>
      <c r="T1058"/>
      <c r="V1058"/>
      <c r="W1058"/>
      <c r="X1058"/>
    </row>
    <row r="1059" spans="8:24">
      <c r="H1059"/>
      <c r="I1059"/>
      <c r="K1059"/>
      <c r="L1059"/>
      <c r="M1059" s="5"/>
      <c r="N1059"/>
      <c r="O1059"/>
      <c r="P1059"/>
      <c r="R1059"/>
      <c r="T1059"/>
      <c r="V1059"/>
      <c r="W1059"/>
      <c r="X1059"/>
    </row>
    <row r="1060" spans="8:24">
      <c r="H1060"/>
      <c r="I1060"/>
      <c r="K1060"/>
      <c r="L1060"/>
      <c r="M1060" s="5"/>
      <c r="N1060"/>
      <c r="O1060"/>
      <c r="P1060"/>
      <c r="R1060"/>
      <c r="T1060"/>
      <c r="V1060"/>
      <c r="W1060"/>
      <c r="X1060"/>
    </row>
    <row r="1061" spans="8:24">
      <c r="H1061"/>
      <c r="I1061"/>
      <c r="K1061"/>
      <c r="L1061"/>
      <c r="M1061" s="5"/>
      <c r="N1061"/>
      <c r="O1061"/>
      <c r="P1061"/>
      <c r="R1061"/>
      <c r="T1061"/>
      <c r="V1061"/>
      <c r="W1061"/>
      <c r="X1061"/>
    </row>
    <row r="1062" spans="8:24">
      <c r="H1062"/>
      <c r="I1062"/>
      <c r="K1062"/>
      <c r="L1062"/>
      <c r="M1062" s="5"/>
      <c r="N1062"/>
      <c r="O1062"/>
      <c r="P1062"/>
      <c r="R1062"/>
      <c r="T1062"/>
      <c r="V1062"/>
      <c r="W1062"/>
      <c r="X1062"/>
    </row>
    <row r="1063" spans="8:24">
      <c r="H1063"/>
      <c r="I1063"/>
      <c r="K1063"/>
      <c r="L1063"/>
      <c r="M1063" s="5"/>
      <c r="N1063"/>
      <c r="O1063"/>
      <c r="P1063"/>
      <c r="R1063"/>
      <c r="T1063"/>
      <c r="V1063"/>
      <c r="W1063"/>
      <c r="X1063"/>
    </row>
    <row r="1064" spans="8:24">
      <c r="H1064"/>
      <c r="I1064"/>
      <c r="K1064"/>
      <c r="L1064"/>
      <c r="M1064" s="5"/>
      <c r="N1064"/>
      <c r="O1064"/>
      <c r="P1064"/>
      <c r="R1064"/>
      <c r="T1064"/>
      <c r="V1064"/>
      <c r="W1064"/>
      <c r="X1064"/>
    </row>
    <row r="1065" spans="8:24">
      <c r="H1065"/>
      <c r="I1065"/>
      <c r="K1065"/>
      <c r="L1065"/>
      <c r="M1065" s="5"/>
      <c r="N1065"/>
      <c r="O1065"/>
      <c r="P1065"/>
      <c r="R1065"/>
      <c r="T1065"/>
      <c r="V1065"/>
      <c r="W1065"/>
      <c r="X1065"/>
    </row>
    <row r="1066" spans="8:24">
      <c r="H1066"/>
      <c r="I1066"/>
      <c r="K1066"/>
      <c r="L1066"/>
      <c r="M1066" s="5"/>
      <c r="N1066"/>
      <c r="O1066"/>
      <c r="P1066"/>
      <c r="R1066"/>
      <c r="T1066"/>
      <c r="V1066"/>
      <c r="W1066"/>
      <c r="X1066"/>
    </row>
    <row r="1067" spans="8:24">
      <c r="H1067"/>
      <c r="I1067"/>
      <c r="K1067"/>
      <c r="L1067"/>
      <c r="M1067" s="5"/>
      <c r="N1067"/>
      <c r="O1067"/>
      <c r="P1067"/>
      <c r="R1067"/>
      <c r="T1067"/>
      <c r="V1067"/>
      <c r="W1067"/>
      <c r="X1067"/>
    </row>
    <row r="1068" spans="8:24">
      <c r="H1068"/>
      <c r="I1068"/>
      <c r="K1068"/>
      <c r="L1068"/>
      <c r="M1068" s="5"/>
      <c r="N1068"/>
      <c r="O1068"/>
      <c r="P1068"/>
      <c r="R1068"/>
      <c r="T1068"/>
      <c r="V1068"/>
      <c r="W1068"/>
      <c r="X1068"/>
    </row>
    <row r="1069" spans="8:24">
      <c r="H1069"/>
      <c r="I1069"/>
      <c r="K1069"/>
      <c r="L1069"/>
      <c r="M1069" s="5"/>
      <c r="N1069"/>
      <c r="O1069"/>
      <c r="P1069"/>
      <c r="R1069"/>
      <c r="T1069"/>
      <c r="V1069"/>
      <c r="W1069"/>
      <c r="X1069"/>
    </row>
    <row r="1070" spans="8:24">
      <c r="H1070"/>
      <c r="I1070"/>
      <c r="K1070"/>
      <c r="L1070"/>
      <c r="M1070" s="5"/>
      <c r="N1070"/>
      <c r="O1070"/>
      <c r="P1070"/>
      <c r="R1070"/>
      <c r="T1070"/>
      <c r="V1070"/>
      <c r="W1070"/>
      <c r="X1070"/>
    </row>
    <row r="1071" spans="8:24">
      <c r="H1071"/>
      <c r="I1071"/>
      <c r="K1071"/>
      <c r="L1071"/>
      <c r="M1071" s="5"/>
      <c r="N1071"/>
      <c r="O1071"/>
      <c r="P1071"/>
      <c r="R1071"/>
      <c r="T1071"/>
      <c r="V1071"/>
      <c r="W1071"/>
      <c r="X1071"/>
    </row>
    <row r="1072" spans="8:24">
      <c r="H1072"/>
      <c r="I1072"/>
      <c r="K1072"/>
      <c r="L1072"/>
      <c r="M1072" s="5"/>
      <c r="N1072"/>
      <c r="O1072"/>
      <c r="P1072"/>
      <c r="R1072"/>
      <c r="T1072"/>
      <c r="V1072"/>
      <c r="W1072"/>
      <c r="X1072"/>
    </row>
    <row r="1073" spans="8:24">
      <c r="H1073"/>
      <c r="I1073"/>
      <c r="K1073"/>
      <c r="L1073"/>
      <c r="M1073" s="5"/>
      <c r="N1073"/>
      <c r="O1073"/>
      <c r="P1073"/>
      <c r="R1073"/>
      <c r="T1073"/>
      <c r="V1073"/>
      <c r="W1073"/>
      <c r="X1073"/>
    </row>
    <row r="1074" spans="8:24">
      <c r="H1074"/>
      <c r="I1074"/>
      <c r="K1074"/>
      <c r="L1074"/>
      <c r="M1074" s="5"/>
      <c r="N1074"/>
      <c r="O1074"/>
      <c r="P1074"/>
      <c r="R1074"/>
      <c r="T1074"/>
      <c r="V1074"/>
      <c r="W1074"/>
      <c r="X1074"/>
    </row>
    <row r="1075" spans="8:24">
      <c r="H1075"/>
      <c r="I1075"/>
      <c r="K1075"/>
      <c r="L1075"/>
      <c r="M1075" s="5"/>
      <c r="N1075"/>
      <c r="O1075"/>
      <c r="P1075"/>
      <c r="R1075"/>
      <c r="T1075"/>
      <c r="V1075"/>
      <c r="W1075"/>
      <c r="X1075"/>
    </row>
    <row r="1076" spans="8:24">
      <c r="H1076"/>
      <c r="I1076"/>
      <c r="K1076"/>
      <c r="L1076"/>
      <c r="M1076" s="5"/>
      <c r="N1076"/>
      <c r="O1076"/>
      <c r="P1076"/>
      <c r="R1076"/>
      <c r="T1076"/>
      <c r="V1076"/>
      <c r="W1076"/>
      <c r="X1076"/>
    </row>
    <row r="1077" spans="8:24">
      <c r="H1077"/>
      <c r="I1077"/>
      <c r="K1077"/>
      <c r="L1077"/>
      <c r="M1077" s="5"/>
      <c r="N1077"/>
      <c r="O1077"/>
      <c r="P1077"/>
      <c r="R1077"/>
      <c r="T1077"/>
      <c r="V1077"/>
      <c r="W1077"/>
      <c r="X1077"/>
    </row>
    <row r="1078" spans="8:24">
      <c r="H1078"/>
      <c r="I1078"/>
      <c r="K1078"/>
      <c r="L1078"/>
      <c r="M1078" s="5"/>
      <c r="N1078"/>
      <c r="O1078"/>
      <c r="P1078"/>
      <c r="R1078"/>
      <c r="T1078"/>
      <c r="V1078"/>
      <c r="W1078"/>
      <c r="X1078"/>
    </row>
    <row r="1079" spans="8:24">
      <c r="H1079"/>
      <c r="I1079"/>
      <c r="K1079"/>
      <c r="L1079"/>
      <c r="M1079" s="5"/>
      <c r="N1079"/>
      <c r="O1079"/>
      <c r="P1079"/>
      <c r="R1079"/>
      <c r="T1079"/>
      <c r="V1079"/>
      <c r="W1079"/>
      <c r="X1079"/>
    </row>
    <row r="1080" spans="8:24">
      <c r="H1080"/>
      <c r="I1080"/>
      <c r="K1080"/>
      <c r="L1080"/>
      <c r="M1080" s="5"/>
      <c r="N1080"/>
      <c r="O1080"/>
      <c r="P1080"/>
      <c r="R1080"/>
      <c r="T1080"/>
      <c r="V1080"/>
      <c r="W1080"/>
      <c r="X1080"/>
    </row>
    <row r="1081" spans="8:24">
      <c r="H1081"/>
      <c r="I1081"/>
      <c r="K1081"/>
      <c r="L1081"/>
      <c r="M1081" s="5"/>
      <c r="N1081"/>
      <c r="O1081"/>
      <c r="P1081"/>
      <c r="R1081"/>
      <c r="T1081"/>
      <c r="V1081"/>
      <c r="W1081"/>
      <c r="X1081"/>
    </row>
    <row r="1082" spans="8:24">
      <c r="H1082"/>
      <c r="I1082"/>
      <c r="K1082"/>
      <c r="L1082"/>
      <c r="M1082" s="5"/>
      <c r="N1082"/>
      <c r="O1082"/>
      <c r="P1082"/>
      <c r="R1082"/>
      <c r="T1082"/>
      <c r="V1082"/>
      <c r="W1082"/>
      <c r="X1082"/>
    </row>
    <row r="1083" spans="8:24">
      <c r="H1083"/>
      <c r="I1083"/>
      <c r="K1083"/>
      <c r="L1083"/>
      <c r="M1083" s="5"/>
      <c r="N1083"/>
      <c r="O1083"/>
      <c r="P1083"/>
      <c r="R1083"/>
      <c r="T1083"/>
      <c r="V1083"/>
      <c r="W1083"/>
      <c r="X1083"/>
    </row>
    <row r="1084" spans="8:24">
      <c r="H1084"/>
      <c r="I1084"/>
      <c r="K1084"/>
      <c r="L1084"/>
      <c r="M1084" s="5"/>
      <c r="N1084"/>
      <c r="O1084"/>
      <c r="P1084"/>
      <c r="R1084"/>
      <c r="T1084"/>
      <c r="V1084"/>
      <c r="W1084"/>
      <c r="X1084"/>
    </row>
    <row r="1085" spans="8:24">
      <c r="H1085"/>
      <c r="I1085"/>
      <c r="K1085"/>
      <c r="L1085"/>
      <c r="M1085" s="5"/>
      <c r="N1085"/>
      <c r="O1085"/>
      <c r="P1085"/>
      <c r="R1085"/>
      <c r="T1085"/>
      <c r="V1085"/>
      <c r="W1085"/>
      <c r="X1085"/>
    </row>
    <row r="1086" spans="8:24">
      <c r="H1086"/>
      <c r="I1086"/>
      <c r="K1086"/>
      <c r="L1086"/>
      <c r="M1086" s="5"/>
      <c r="N1086"/>
      <c r="O1086"/>
      <c r="P1086"/>
      <c r="R1086"/>
      <c r="T1086"/>
      <c r="V1086"/>
      <c r="W1086"/>
      <c r="X1086"/>
    </row>
    <row r="1087" spans="8:24">
      <c r="H1087"/>
      <c r="I1087"/>
      <c r="K1087"/>
      <c r="L1087"/>
      <c r="M1087" s="5"/>
      <c r="N1087"/>
      <c r="O1087"/>
      <c r="P1087"/>
      <c r="R1087"/>
      <c r="T1087"/>
      <c r="V1087"/>
      <c r="W1087"/>
      <c r="X1087"/>
    </row>
    <row r="1088" spans="8:24">
      <c r="H1088"/>
      <c r="I1088"/>
      <c r="K1088"/>
      <c r="L1088"/>
      <c r="M1088" s="5"/>
      <c r="N1088"/>
      <c r="O1088"/>
      <c r="P1088"/>
      <c r="R1088"/>
      <c r="T1088"/>
      <c r="V1088"/>
      <c r="W1088"/>
      <c r="X1088"/>
    </row>
    <row r="1089" spans="8:24">
      <c r="H1089"/>
      <c r="I1089"/>
      <c r="K1089"/>
      <c r="L1089"/>
      <c r="M1089" s="5"/>
      <c r="N1089"/>
      <c r="O1089"/>
      <c r="P1089"/>
      <c r="R1089"/>
      <c r="T1089"/>
      <c r="V1089"/>
      <c r="W1089"/>
      <c r="X1089"/>
    </row>
    <row r="1090" spans="8:24">
      <c r="H1090"/>
      <c r="I1090"/>
      <c r="K1090"/>
      <c r="L1090"/>
      <c r="M1090" s="5"/>
      <c r="N1090"/>
      <c r="O1090"/>
      <c r="P1090"/>
      <c r="R1090"/>
      <c r="T1090"/>
      <c r="V1090"/>
      <c r="W1090"/>
      <c r="X1090"/>
    </row>
    <row r="1091" spans="8:24">
      <c r="H1091"/>
      <c r="I1091"/>
      <c r="K1091"/>
      <c r="L1091"/>
      <c r="M1091" s="5"/>
      <c r="N1091"/>
      <c r="O1091"/>
      <c r="P1091"/>
      <c r="R1091"/>
      <c r="T1091"/>
      <c r="V1091"/>
      <c r="W1091"/>
      <c r="X1091"/>
    </row>
    <row r="1092" spans="8:24">
      <c r="H1092"/>
      <c r="I1092"/>
      <c r="K1092"/>
      <c r="L1092"/>
      <c r="M1092" s="5"/>
      <c r="N1092"/>
      <c r="O1092"/>
      <c r="P1092"/>
      <c r="R1092"/>
      <c r="T1092"/>
      <c r="V1092"/>
      <c r="W1092"/>
      <c r="X1092"/>
    </row>
    <row r="1093" spans="8:24">
      <c r="H1093"/>
      <c r="I1093"/>
      <c r="K1093"/>
      <c r="L1093"/>
      <c r="M1093" s="5"/>
      <c r="N1093"/>
      <c r="O1093"/>
      <c r="P1093"/>
      <c r="R1093"/>
      <c r="T1093"/>
      <c r="V1093"/>
      <c r="W1093"/>
      <c r="X1093"/>
    </row>
    <row r="1094" spans="8:24">
      <c r="H1094"/>
      <c r="I1094"/>
      <c r="K1094"/>
      <c r="L1094"/>
      <c r="M1094" s="5"/>
      <c r="N1094"/>
      <c r="O1094"/>
      <c r="P1094"/>
      <c r="R1094"/>
      <c r="T1094"/>
      <c r="V1094"/>
      <c r="W1094"/>
      <c r="X1094"/>
    </row>
    <row r="1095" spans="8:24">
      <c r="H1095"/>
      <c r="I1095"/>
      <c r="K1095"/>
      <c r="L1095"/>
      <c r="M1095" s="5"/>
      <c r="N1095"/>
      <c r="O1095"/>
      <c r="P1095"/>
      <c r="R1095"/>
      <c r="T1095"/>
      <c r="V1095"/>
      <c r="W1095"/>
      <c r="X1095"/>
    </row>
    <row r="1096" spans="8:24">
      <c r="H1096"/>
      <c r="I1096"/>
      <c r="K1096"/>
      <c r="L1096"/>
      <c r="M1096" s="5"/>
      <c r="N1096"/>
      <c r="O1096"/>
      <c r="P1096"/>
      <c r="R1096"/>
      <c r="T1096"/>
      <c r="V1096"/>
      <c r="W1096"/>
      <c r="X1096"/>
    </row>
    <row r="1097" spans="8:24">
      <c r="H1097"/>
      <c r="I1097"/>
      <c r="K1097"/>
      <c r="L1097"/>
      <c r="M1097" s="5"/>
      <c r="N1097"/>
      <c r="O1097"/>
      <c r="P1097"/>
      <c r="R1097"/>
      <c r="T1097"/>
      <c r="V1097"/>
      <c r="W1097"/>
      <c r="X1097"/>
    </row>
    <row r="1098" spans="8:24">
      <c r="H1098"/>
      <c r="I1098"/>
      <c r="K1098"/>
      <c r="L1098"/>
      <c r="M1098" s="5"/>
      <c r="N1098"/>
      <c r="O1098"/>
      <c r="P1098"/>
      <c r="R1098"/>
      <c r="T1098"/>
      <c r="V1098"/>
      <c r="W1098"/>
      <c r="X1098"/>
    </row>
    <row r="1099" spans="8:24">
      <c r="H1099"/>
      <c r="I1099"/>
      <c r="K1099"/>
      <c r="L1099"/>
      <c r="M1099" s="5"/>
      <c r="N1099"/>
      <c r="O1099"/>
      <c r="P1099"/>
      <c r="R1099"/>
      <c r="T1099"/>
      <c r="V1099"/>
      <c r="W1099"/>
      <c r="X1099"/>
    </row>
    <row r="1100" spans="8:24">
      <c r="H1100"/>
      <c r="I1100"/>
      <c r="K1100"/>
      <c r="L1100"/>
      <c r="M1100" s="5"/>
      <c r="N1100"/>
      <c r="O1100"/>
      <c r="P1100"/>
      <c r="R1100"/>
      <c r="T1100"/>
      <c r="V1100"/>
      <c r="W1100"/>
      <c r="X1100"/>
    </row>
    <row r="1101" spans="8:24">
      <c r="H1101"/>
      <c r="I1101"/>
      <c r="K1101"/>
      <c r="L1101"/>
      <c r="M1101" s="5"/>
      <c r="N1101"/>
      <c r="O1101"/>
      <c r="P1101"/>
      <c r="R1101"/>
      <c r="T1101"/>
      <c r="V1101"/>
      <c r="W1101"/>
      <c r="X1101"/>
    </row>
    <row r="1102" spans="8:24">
      <c r="H1102"/>
      <c r="I1102"/>
      <c r="K1102"/>
      <c r="L1102"/>
      <c r="M1102" s="5"/>
      <c r="N1102"/>
      <c r="O1102"/>
      <c r="P1102"/>
      <c r="R1102"/>
      <c r="T1102"/>
      <c r="V1102"/>
      <c r="W1102"/>
      <c r="X1102"/>
    </row>
    <row r="1103" spans="8:24">
      <c r="H1103"/>
      <c r="I1103"/>
      <c r="K1103"/>
      <c r="L1103"/>
      <c r="M1103" s="5"/>
      <c r="N1103"/>
      <c r="O1103"/>
      <c r="P1103"/>
      <c r="R1103"/>
      <c r="T1103"/>
      <c r="V1103"/>
      <c r="W1103"/>
      <c r="X1103"/>
    </row>
    <row r="1104" spans="8:24">
      <c r="H1104"/>
      <c r="I1104"/>
      <c r="K1104"/>
      <c r="L1104"/>
      <c r="M1104" s="5"/>
      <c r="N1104"/>
      <c r="O1104"/>
      <c r="P1104"/>
      <c r="R1104"/>
      <c r="T1104"/>
      <c r="V1104"/>
      <c r="W1104"/>
      <c r="X1104"/>
    </row>
    <row r="1105" spans="8:24">
      <c r="H1105"/>
      <c r="I1105"/>
      <c r="K1105"/>
      <c r="L1105"/>
      <c r="M1105" s="5"/>
      <c r="N1105"/>
      <c r="O1105"/>
      <c r="P1105"/>
      <c r="R1105"/>
      <c r="T1105"/>
      <c r="V1105"/>
      <c r="W1105"/>
      <c r="X1105"/>
    </row>
    <row r="1106" spans="8:24">
      <c r="H1106"/>
      <c r="I1106"/>
      <c r="K1106"/>
      <c r="L1106"/>
      <c r="M1106" s="5"/>
      <c r="N1106"/>
      <c r="O1106"/>
      <c r="P1106"/>
      <c r="R1106"/>
      <c r="T1106"/>
      <c r="V1106"/>
      <c r="W1106"/>
      <c r="X1106"/>
    </row>
    <row r="1107" spans="8:24">
      <c r="H1107"/>
      <c r="I1107"/>
      <c r="K1107"/>
      <c r="L1107"/>
      <c r="M1107" s="5"/>
      <c r="N1107"/>
      <c r="O1107"/>
      <c r="P1107"/>
      <c r="R1107"/>
      <c r="T1107"/>
      <c r="V1107"/>
      <c r="W1107"/>
      <c r="X1107"/>
    </row>
    <row r="1108" spans="8:24">
      <c r="H1108"/>
      <c r="I1108"/>
      <c r="K1108"/>
      <c r="L1108"/>
      <c r="M1108" s="5"/>
      <c r="N1108"/>
      <c r="O1108"/>
      <c r="P1108"/>
      <c r="R1108"/>
      <c r="T1108"/>
      <c r="V1108"/>
      <c r="W1108"/>
      <c r="X1108"/>
    </row>
    <row r="1109" spans="8:24">
      <c r="H1109"/>
      <c r="I1109"/>
      <c r="K1109"/>
      <c r="L1109"/>
      <c r="M1109" s="5"/>
      <c r="N1109"/>
      <c r="O1109"/>
      <c r="P1109"/>
      <c r="R1109"/>
      <c r="T1109"/>
      <c r="V1109"/>
      <c r="W1109"/>
      <c r="X1109"/>
    </row>
    <row r="1110" spans="8:24">
      <c r="H1110"/>
      <c r="I1110"/>
      <c r="K1110"/>
      <c r="L1110"/>
      <c r="M1110" s="5"/>
      <c r="N1110"/>
      <c r="O1110"/>
      <c r="P1110"/>
      <c r="R1110"/>
      <c r="T1110"/>
      <c r="V1110"/>
      <c r="W1110"/>
      <c r="X1110"/>
    </row>
    <row r="1111" spans="8:24">
      <c r="H1111"/>
      <c r="I1111"/>
      <c r="K1111"/>
      <c r="L1111"/>
      <c r="M1111" s="5"/>
      <c r="N1111"/>
      <c r="O1111"/>
      <c r="P1111"/>
      <c r="R1111"/>
      <c r="T1111"/>
      <c r="V1111"/>
      <c r="W1111"/>
      <c r="X1111"/>
    </row>
    <row r="1112" spans="8:24">
      <c r="H1112"/>
      <c r="I1112"/>
      <c r="K1112"/>
      <c r="L1112"/>
      <c r="M1112" s="5"/>
      <c r="N1112"/>
      <c r="O1112"/>
      <c r="P1112"/>
      <c r="R1112"/>
      <c r="T1112"/>
      <c r="V1112"/>
      <c r="W1112"/>
      <c r="X1112"/>
    </row>
    <row r="1113" spans="8:24">
      <c r="H1113"/>
      <c r="I1113"/>
      <c r="K1113"/>
      <c r="L1113"/>
      <c r="M1113" s="5"/>
      <c r="N1113"/>
      <c r="O1113"/>
      <c r="P1113"/>
      <c r="R1113"/>
      <c r="T1113"/>
      <c r="V1113"/>
      <c r="W1113"/>
      <c r="X1113"/>
    </row>
    <row r="1114" spans="8:24">
      <c r="H1114"/>
      <c r="I1114"/>
      <c r="K1114"/>
      <c r="L1114"/>
      <c r="M1114" s="5"/>
      <c r="N1114"/>
      <c r="O1114"/>
      <c r="P1114"/>
      <c r="R1114"/>
      <c r="T1114"/>
      <c r="V1114"/>
      <c r="W1114"/>
      <c r="X1114"/>
    </row>
    <row r="1115" spans="8:24">
      <c r="H1115"/>
      <c r="I1115"/>
      <c r="K1115"/>
      <c r="L1115"/>
      <c r="M1115" s="5"/>
      <c r="N1115"/>
      <c r="O1115"/>
      <c r="P1115"/>
      <c r="R1115"/>
      <c r="T1115"/>
      <c r="V1115"/>
      <c r="W1115"/>
      <c r="X1115"/>
    </row>
    <row r="1116" spans="8:24">
      <c r="H1116"/>
      <c r="I1116"/>
      <c r="K1116"/>
      <c r="L1116"/>
      <c r="M1116" s="5"/>
      <c r="N1116"/>
      <c r="O1116"/>
      <c r="P1116"/>
      <c r="R1116"/>
      <c r="T1116"/>
      <c r="V1116"/>
      <c r="W1116"/>
      <c r="X1116"/>
    </row>
    <row r="1117" spans="8:24">
      <c r="H1117"/>
      <c r="I1117"/>
      <c r="K1117"/>
      <c r="L1117"/>
      <c r="M1117" s="5"/>
      <c r="N1117"/>
      <c r="O1117"/>
      <c r="P1117"/>
      <c r="R1117"/>
      <c r="T1117"/>
      <c r="V1117"/>
      <c r="W1117"/>
      <c r="X1117"/>
    </row>
    <row r="1118" spans="8:24">
      <c r="H1118"/>
      <c r="I1118"/>
      <c r="K1118"/>
      <c r="L1118"/>
      <c r="M1118" s="5"/>
      <c r="N1118"/>
      <c r="O1118"/>
      <c r="P1118"/>
      <c r="R1118"/>
      <c r="T1118"/>
      <c r="V1118"/>
      <c r="W1118"/>
      <c r="X1118"/>
    </row>
    <row r="1119" spans="8:24">
      <c r="H1119"/>
      <c r="I1119"/>
      <c r="K1119"/>
      <c r="L1119"/>
      <c r="M1119" s="5"/>
      <c r="N1119"/>
      <c r="O1119"/>
      <c r="P1119"/>
      <c r="R1119"/>
      <c r="T1119"/>
      <c r="V1119"/>
      <c r="W1119"/>
      <c r="X1119"/>
    </row>
    <row r="1120" spans="8:24">
      <c r="H1120"/>
      <c r="I1120"/>
      <c r="K1120"/>
      <c r="L1120"/>
      <c r="M1120" s="5"/>
      <c r="N1120"/>
      <c r="O1120"/>
      <c r="P1120"/>
      <c r="R1120"/>
      <c r="T1120"/>
      <c r="V1120"/>
      <c r="W1120"/>
      <c r="X1120"/>
    </row>
    <row r="1121" spans="8:24">
      <c r="H1121"/>
      <c r="I1121"/>
      <c r="K1121"/>
      <c r="L1121"/>
      <c r="M1121" s="5"/>
      <c r="N1121"/>
      <c r="O1121"/>
      <c r="P1121"/>
      <c r="R1121"/>
      <c r="T1121"/>
      <c r="V1121"/>
      <c r="W1121"/>
      <c r="X1121"/>
    </row>
    <row r="1122" spans="8:24">
      <c r="H1122"/>
      <c r="I1122"/>
      <c r="K1122"/>
      <c r="L1122"/>
      <c r="M1122" s="5"/>
      <c r="N1122"/>
      <c r="O1122"/>
      <c r="P1122"/>
      <c r="R1122"/>
      <c r="T1122"/>
      <c r="V1122"/>
      <c r="W1122"/>
      <c r="X1122"/>
    </row>
    <row r="1123" spans="8:24">
      <c r="H1123"/>
      <c r="I1123"/>
      <c r="K1123"/>
      <c r="L1123"/>
      <c r="M1123" s="5"/>
      <c r="N1123"/>
      <c r="O1123"/>
      <c r="P1123"/>
      <c r="R1123"/>
      <c r="T1123"/>
      <c r="V1123"/>
      <c r="W1123"/>
      <c r="X1123"/>
    </row>
    <row r="1124" spans="8:24">
      <c r="H1124"/>
      <c r="I1124"/>
      <c r="K1124"/>
      <c r="L1124"/>
      <c r="M1124" s="5"/>
      <c r="N1124"/>
      <c r="O1124"/>
      <c r="P1124"/>
      <c r="R1124"/>
      <c r="T1124"/>
      <c r="V1124"/>
      <c r="W1124"/>
      <c r="X1124"/>
    </row>
    <row r="1125" spans="8:24">
      <c r="H1125"/>
      <c r="I1125"/>
      <c r="K1125"/>
      <c r="L1125"/>
      <c r="M1125" s="5"/>
      <c r="N1125"/>
      <c r="O1125"/>
      <c r="P1125"/>
      <c r="R1125"/>
      <c r="T1125"/>
      <c r="V1125"/>
      <c r="W1125"/>
      <c r="X1125"/>
    </row>
    <row r="1126" spans="8:24">
      <c r="H1126"/>
      <c r="I1126"/>
      <c r="K1126"/>
      <c r="L1126"/>
      <c r="M1126" s="5"/>
      <c r="N1126"/>
      <c r="O1126"/>
      <c r="P1126"/>
      <c r="R1126"/>
      <c r="T1126"/>
      <c r="V1126"/>
      <c r="W1126"/>
      <c r="X1126"/>
    </row>
    <row r="1127" spans="8:24">
      <c r="H1127"/>
      <c r="I1127"/>
      <c r="K1127"/>
      <c r="L1127"/>
      <c r="M1127" s="5"/>
      <c r="N1127"/>
      <c r="O1127"/>
      <c r="P1127"/>
      <c r="R1127"/>
      <c r="T1127"/>
      <c r="V1127"/>
      <c r="W1127"/>
      <c r="X1127"/>
    </row>
    <row r="1128" spans="8:24">
      <c r="H1128"/>
      <c r="I1128"/>
      <c r="K1128"/>
      <c r="L1128"/>
      <c r="M1128" s="5"/>
      <c r="N1128"/>
      <c r="O1128"/>
      <c r="P1128"/>
      <c r="R1128"/>
      <c r="T1128"/>
      <c r="V1128"/>
      <c r="W1128"/>
      <c r="X1128"/>
    </row>
    <row r="1129" spans="8:24">
      <c r="H1129"/>
      <c r="I1129"/>
      <c r="K1129"/>
      <c r="L1129"/>
      <c r="M1129" s="5"/>
      <c r="N1129"/>
      <c r="O1129"/>
      <c r="P1129"/>
      <c r="R1129"/>
      <c r="T1129"/>
      <c r="V1129"/>
      <c r="W1129"/>
      <c r="X1129"/>
    </row>
    <row r="1130" spans="8:24">
      <c r="H1130"/>
      <c r="I1130"/>
      <c r="K1130"/>
      <c r="L1130"/>
      <c r="M1130" s="5"/>
      <c r="N1130"/>
      <c r="O1130"/>
      <c r="P1130"/>
      <c r="R1130"/>
      <c r="T1130"/>
      <c r="V1130"/>
      <c r="W1130"/>
      <c r="X1130"/>
    </row>
    <row r="1131" spans="8:24">
      <c r="H1131"/>
      <c r="I1131"/>
      <c r="K1131"/>
      <c r="L1131"/>
      <c r="M1131" s="5"/>
      <c r="N1131"/>
      <c r="O1131"/>
      <c r="P1131"/>
      <c r="R1131"/>
      <c r="T1131"/>
      <c r="V1131"/>
      <c r="W1131"/>
      <c r="X1131"/>
    </row>
    <row r="1132" spans="8:24">
      <c r="H1132"/>
      <c r="I1132"/>
      <c r="K1132"/>
      <c r="L1132"/>
      <c r="M1132" s="5"/>
      <c r="N1132"/>
      <c r="O1132"/>
      <c r="P1132"/>
      <c r="R1132"/>
      <c r="T1132"/>
      <c r="V1132"/>
      <c r="W1132"/>
      <c r="X1132"/>
    </row>
    <row r="1133" spans="8:24">
      <c r="H1133"/>
      <c r="I1133"/>
      <c r="K1133"/>
      <c r="L1133"/>
      <c r="M1133" s="5"/>
      <c r="N1133"/>
      <c r="O1133"/>
      <c r="P1133"/>
      <c r="R1133"/>
      <c r="T1133"/>
      <c r="V1133"/>
      <c r="W1133"/>
      <c r="X1133"/>
    </row>
    <row r="1134" spans="8:24">
      <c r="H1134"/>
      <c r="I1134"/>
      <c r="K1134"/>
      <c r="L1134"/>
      <c r="M1134" s="5"/>
      <c r="N1134"/>
      <c r="O1134"/>
      <c r="P1134"/>
      <c r="R1134"/>
      <c r="T1134"/>
      <c r="V1134"/>
      <c r="W1134"/>
      <c r="X1134"/>
    </row>
    <row r="1135" spans="8:24">
      <c r="H1135"/>
      <c r="I1135"/>
      <c r="K1135"/>
      <c r="L1135"/>
      <c r="M1135" s="5"/>
      <c r="N1135"/>
      <c r="O1135"/>
      <c r="P1135"/>
      <c r="R1135"/>
      <c r="T1135"/>
      <c r="V1135"/>
      <c r="W1135"/>
      <c r="X1135"/>
    </row>
    <row r="1136" spans="8:24">
      <c r="H1136"/>
      <c r="I1136"/>
      <c r="K1136"/>
      <c r="L1136"/>
      <c r="M1136" s="5"/>
      <c r="N1136"/>
      <c r="O1136"/>
      <c r="P1136"/>
      <c r="R1136"/>
      <c r="T1136"/>
      <c r="V1136"/>
      <c r="W1136"/>
      <c r="X1136"/>
    </row>
    <row r="1137" spans="8:24">
      <c r="H1137"/>
      <c r="I1137"/>
      <c r="K1137"/>
      <c r="L1137"/>
      <c r="M1137" s="5"/>
      <c r="N1137"/>
      <c r="O1137"/>
      <c r="P1137"/>
      <c r="R1137"/>
      <c r="T1137"/>
      <c r="V1137"/>
      <c r="W1137"/>
      <c r="X1137"/>
    </row>
    <row r="1138" spans="8:24">
      <c r="H1138"/>
      <c r="I1138"/>
      <c r="K1138"/>
      <c r="L1138"/>
      <c r="M1138" s="5"/>
      <c r="N1138"/>
      <c r="O1138"/>
      <c r="P1138"/>
      <c r="R1138"/>
      <c r="T1138"/>
      <c r="V1138"/>
      <c r="W1138"/>
      <c r="X1138"/>
    </row>
    <row r="1139" spans="8:24">
      <c r="H1139"/>
      <c r="I1139"/>
      <c r="K1139"/>
      <c r="L1139"/>
      <c r="M1139" s="5"/>
      <c r="N1139"/>
      <c r="O1139"/>
      <c r="P1139"/>
      <c r="R1139"/>
      <c r="T1139"/>
      <c r="V1139"/>
      <c r="W1139"/>
      <c r="X1139"/>
    </row>
    <row r="1140" spans="8:24">
      <c r="H1140"/>
      <c r="I1140"/>
      <c r="K1140"/>
      <c r="L1140"/>
      <c r="M1140" s="5"/>
      <c r="N1140"/>
      <c r="O1140"/>
      <c r="P1140"/>
      <c r="R1140"/>
      <c r="T1140"/>
      <c r="V1140"/>
      <c r="W1140"/>
      <c r="X1140"/>
    </row>
    <row r="1141" spans="8:24">
      <c r="H1141"/>
      <c r="I1141"/>
      <c r="K1141"/>
      <c r="L1141"/>
      <c r="M1141" s="5"/>
      <c r="N1141"/>
      <c r="O1141"/>
      <c r="P1141"/>
      <c r="R1141"/>
      <c r="T1141"/>
      <c r="V1141"/>
      <c r="W1141"/>
      <c r="X1141"/>
    </row>
    <row r="1142" spans="8:24">
      <c r="H1142"/>
      <c r="I1142"/>
      <c r="K1142"/>
      <c r="L1142"/>
      <c r="M1142" s="5"/>
      <c r="N1142"/>
      <c r="O1142"/>
      <c r="P1142"/>
      <c r="R1142"/>
      <c r="T1142"/>
      <c r="V1142"/>
      <c r="W1142"/>
      <c r="X1142"/>
    </row>
    <row r="1143" spans="8:24">
      <c r="H1143"/>
      <c r="I1143"/>
      <c r="K1143"/>
      <c r="L1143"/>
      <c r="M1143" s="5"/>
      <c r="N1143"/>
      <c r="O1143"/>
      <c r="P1143"/>
      <c r="R1143"/>
      <c r="T1143"/>
      <c r="V1143"/>
      <c r="W1143"/>
      <c r="X1143"/>
    </row>
    <row r="1144" spans="8:24">
      <c r="H1144"/>
      <c r="I1144"/>
      <c r="K1144"/>
      <c r="L1144"/>
      <c r="M1144" s="5"/>
      <c r="N1144"/>
      <c r="O1144"/>
      <c r="P1144"/>
      <c r="R1144"/>
      <c r="T1144"/>
      <c r="V1144"/>
      <c r="W1144"/>
      <c r="X1144"/>
    </row>
    <row r="1145" spans="8:24">
      <c r="H1145"/>
      <c r="I1145"/>
      <c r="K1145"/>
      <c r="L1145"/>
      <c r="M1145" s="5"/>
      <c r="N1145"/>
      <c r="O1145"/>
      <c r="P1145"/>
      <c r="R1145"/>
      <c r="T1145"/>
      <c r="V1145"/>
      <c r="W1145"/>
      <c r="X1145"/>
    </row>
    <row r="1146" spans="8:24">
      <c r="H1146"/>
      <c r="I1146"/>
      <c r="K1146"/>
      <c r="L1146"/>
      <c r="M1146" s="5"/>
      <c r="N1146"/>
      <c r="O1146"/>
      <c r="P1146"/>
      <c r="R1146"/>
      <c r="T1146"/>
      <c r="V1146"/>
      <c r="W1146"/>
      <c r="X1146"/>
    </row>
    <row r="1147" spans="8:24">
      <c r="H1147"/>
      <c r="I1147"/>
      <c r="K1147"/>
      <c r="L1147"/>
      <c r="M1147" s="5"/>
      <c r="N1147"/>
      <c r="O1147"/>
      <c r="P1147"/>
      <c r="R1147"/>
      <c r="T1147"/>
      <c r="V1147"/>
      <c r="W1147"/>
      <c r="X1147"/>
    </row>
    <row r="1148" spans="8:24">
      <c r="H1148"/>
      <c r="I1148"/>
      <c r="K1148"/>
      <c r="L1148"/>
      <c r="M1148" s="5"/>
      <c r="N1148"/>
      <c r="O1148"/>
      <c r="P1148"/>
      <c r="R1148"/>
      <c r="T1148"/>
      <c r="V1148"/>
      <c r="W1148"/>
      <c r="X1148"/>
    </row>
    <row r="1149" spans="8:24">
      <c r="H1149"/>
      <c r="I1149"/>
      <c r="K1149"/>
      <c r="L1149"/>
      <c r="M1149" s="5"/>
      <c r="N1149"/>
      <c r="O1149"/>
      <c r="P1149"/>
      <c r="R1149"/>
      <c r="T1149"/>
      <c r="V1149"/>
      <c r="W1149"/>
      <c r="X1149"/>
    </row>
    <row r="1150" spans="8:24">
      <c r="H1150"/>
      <c r="I1150"/>
      <c r="K1150"/>
      <c r="L1150"/>
      <c r="M1150" s="5"/>
      <c r="N1150"/>
      <c r="O1150"/>
      <c r="P1150"/>
      <c r="R1150"/>
      <c r="T1150"/>
      <c r="V1150"/>
      <c r="W1150"/>
      <c r="X1150"/>
    </row>
    <row r="1151" spans="8:24">
      <c r="H1151"/>
      <c r="I1151"/>
      <c r="K1151"/>
      <c r="L1151"/>
      <c r="M1151" s="5"/>
      <c r="N1151"/>
      <c r="O1151"/>
      <c r="P1151"/>
      <c r="R1151"/>
      <c r="T1151"/>
      <c r="V1151"/>
      <c r="W1151"/>
      <c r="X1151"/>
    </row>
    <row r="1152" spans="8:24">
      <c r="H1152"/>
      <c r="I1152"/>
      <c r="K1152"/>
      <c r="L1152"/>
      <c r="M1152" s="5"/>
      <c r="N1152"/>
      <c r="O1152"/>
      <c r="P1152"/>
      <c r="R1152"/>
      <c r="T1152"/>
      <c r="V1152"/>
      <c r="W1152"/>
      <c r="X1152"/>
    </row>
    <row r="1153" spans="8:24">
      <c r="H1153"/>
      <c r="I1153"/>
      <c r="K1153"/>
      <c r="L1153"/>
      <c r="M1153" s="5"/>
      <c r="N1153"/>
      <c r="O1153"/>
      <c r="P1153"/>
      <c r="R1153"/>
      <c r="T1153"/>
      <c r="V1153"/>
      <c r="W1153"/>
      <c r="X1153"/>
    </row>
    <row r="1154" spans="8:24">
      <c r="H1154"/>
      <c r="I1154"/>
      <c r="K1154"/>
      <c r="L1154"/>
      <c r="M1154" s="5"/>
      <c r="N1154"/>
      <c r="O1154"/>
      <c r="P1154"/>
      <c r="R1154"/>
      <c r="T1154"/>
      <c r="V1154"/>
      <c r="W1154"/>
      <c r="X1154"/>
    </row>
    <row r="1155" spans="8:24">
      <c r="H1155"/>
      <c r="I1155"/>
      <c r="K1155"/>
      <c r="L1155"/>
      <c r="M1155" s="5"/>
      <c r="N1155"/>
      <c r="O1155"/>
      <c r="P1155"/>
      <c r="R1155"/>
      <c r="T1155"/>
      <c r="V1155"/>
      <c r="W1155"/>
      <c r="X1155"/>
    </row>
    <row r="1156" spans="8:24">
      <c r="H1156"/>
      <c r="I1156"/>
      <c r="K1156"/>
      <c r="L1156"/>
      <c r="M1156" s="5"/>
      <c r="N1156"/>
      <c r="O1156"/>
      <c r="P1156"/>
      <c r="R1156"/>
      <c r="T1156"/>
      <c r="V1156"/>
      <c r="W1156"/>
      <c r="X1156"/>
    </row>
    <row r="1157" spans="8:24">
      <c r="H1157"/>
      <c r="I1157"/>
      <c r="K1157"/>
      <c r="L1157"/>
      <c r="M1157" s="5"/>
      <c r="N1157"/>
      <c r="O1157"/>
      <c r="P1157"/>
      <c r="R1157"/>
      <c r="T1157"/>
      <c r="V1157"/>
      <c r="W1157"/>
      <c r="X1157"/>
    </row>
    <row r="1158" spans="8:24">
      <c r="H1158"/>
      <c r="I1158"/>
      <c r="K1158"/>
      <c r="L1158"/>
      <c r="M1158" s="5"/>
      <c r="N1158"/>
      <c r="O1158"/>
      <c r="P1158"/>
      <c r="R1158"/>
      <c r="T1158"/>
      <c r="V1158"/>
      <c r="W1158"/>
      <c r="X1158"/>
    </row>
    <row r="1159" spans="8:24">
      <c r="H1159"/>
      <c r="I1159"/>
      <c r="K1159"/>
      <c r="L1159"/>
      <c r="M1159" s="5"/>
      <c r="N1159"/>
      <c r="O1159"/>
      <c r="P1159"/>
      <c r="R1159"/>
      <c r="T1159"/>
      <c r="V1159"/>
      <c r="W1159"/>
      <c r="X1159"/>
    </row>
    <row r="1160" spans="8:24">
      <c r="H1160"/>
      <c r="I1160"/>
      <c r="K1160"/>
      <c r="L1160"/>
      <c r="M1160" s="5"/>
      <c r="N1160"/>
      <c r="O1160"/>
      <c r="P1160"/>
      <c r="R1160"/>
      <c r="T1160"/>
      <c r="V1160"/>
      <c r="W1160"/>
      <c r="X1160"/>
    </row>
    <row r="1161" spans="8:24">
      <c r="H1161"/>
      <c r="I1161"/>
      <c r="K1161"/>
      <c r="L1161"/>
      <c r="M1161" s="5"/>
      <c r="N1161"/>
      <c r="O1161"/>
      <c r="P1161"/>
      <c r="R1161"/>
      <c r="T1161"/>
      <c r="V1161"/>
      <c r="W1161"/>
      <c r="X1161"/>
    </row>
    <row r="1162" spans="8:24">
      <c r="H1162"/>
      <c r="I1162"/>
      <c r="K1162"/>
      <c r="L1162"/>
      <c r="M1162" s="5"/>
      <c r="N1162"/>
      <c r="O1162"/>
      <c r="P1162"/>
      <c r="R1162"/>
      <c r="T1162"/>
      <c r="V1162"/>
      <c r="W1162"/>
      <c r="X1162"/>
    </row>
    <row r="1163" spans="8:24">
      <c r="H1163"/>
      <c r="I1163"/>
      <c r="K1163"/>
      <c r="L1163"/>
      <c r="M1163" s="5"/>
      <c r="N1163"/>
      <c r="O1163"/>
      <c r="P1163"/>
      <c r="R1163"/>
      <c r="T1163"/>
      <c r="V1163"/>
      <c r="W1163"/>
      <c r="X1163"/>
    </row>
    <row r="1164" spans="8:24">
      <c r="H1164"/>
      <c r="I1164"/>
      <c r="K1164"/>
      <c r="L1164"/>
      <c r="M1164" s="5"/>
      <c r="N1164"/>
      <c r="O1164"/>
      <c r="P1164"/>
      <c r="R1164"/>
      <c r="T1164"/>
      <c r="V1164"/>
      <c r="W1164"/>
      <c r="X1164"/>
    </row>
    <row r="1165" spans="8:24">
      <c r="H1165"/>
      <c r="I1165"/>
      <c r="K1165"/>
      <c r="L1165"/>
      <c r="M1165" s="5"/>
      <c r="N1165"/>
      <c r="O1165"/>
      <c r="P1165"/>
      <c r="R1165"/>
      <c r="T1165"/>
      <c r="V1165"/>
      <c r="W1165"/>
      <c r="X1165"/>
    </row>
    <row r="1166" spans="8:24">
      <c r="H1166"/>
      <c r="I1166"/>
      <c r="K1166"/>
      <c r="L1166"/>
      <c r="M1166" s="5"/>
      <c r="N1166"/>
      <c r="O1166"/>
      <c r="P1166"/>
      <c r="R1166"/>
      <c r="T1166"/>
      <c r="V1166"/>
      <c r="W1166"/>
      <c r="X1166"/>
    </row>
    <row r="1167" spans="8:24">
      <c r="H1167"/>
      <c r="I1167"/>
      <c r="K1167"/>
      <c r="L1167"/>
      <c r="M1167" s="5"/>
      <c r="N1167"/>
      <c r="O1167"/>
      <c r="P1167"/>
      <c r="R1167"/>
      <c r="T1167"/>
      <c r="V1167"/>
      <c r="W1167"/>
      <c r="X1167"/>
    </row>
    <row r="1168" spans="8:24">
      <c r="H1168"/>
      <c r="I1168"/>
      <c r="K1168"/>
      <c r="L1168"/>
      <c r="M1168" s="5"/>
      <c r="N1168"/>
      <c r="O1168"/>
      <c r="P1168"/>
      <c r="R1168"/>
      <c r="T1168"/>
      <c r="V1168"/>
      <c r="W1168"/>
      <c r="X1168"/>
    </row>
    <row r="1169" spans="8:24">
      <c r="H1169"/>
      <c r="I1169"/>
      <c r="K1169"/>
      <c r="L1169"/>
      <c r="M1169" s="5"/>
      <c r="N1169"/>
      <c r="O1169"/>
      <c r="P1169"/>
      <c r="R1169"/>
      <c r="T1169"/>
      <c r="V1169"/>
      <c r="W1169"/>
      <c r="X1169"/>
    </row>
    <row r="1170" spans="8:24">
      <c r="H1170"/>
      <c r="I1170"/>
      <c r="K1170"/>
      <c r="L1170"/>
      <c r="M1170" s="5"/>
      <c r="N1170"/>
      <c r="O1170"/>
      <c r="P1170"/>
      <c r="R1170"/>
      <c r="T1170"/>
      <c r="V1170"/>
      <c r="W1170"/>
      <c r="X1170"/>
    </row>
    <row r="1171" spans="8:24">
      <c r="H1171"/>
      <c r="I1171"/>
      <c r="K1171"/>
      <c r="L1171"/>
      <c r="M1171" s="5"/>
      <c r="N1171"/>
      <c r="O1171"/>
      <c r="P1171"/>
      <c r="R1171"/>
      <c r="T1171"/>
      <c r="V1171"/>
      <c r="W1171"/>
      <c r="X1171"/>
    </row>
    <row r="1172" spans="8:24">
      <c r="H1172"/>
      <c r="I1172"/>
      <c r="K1172"/>
      <c r="L1172"/>
      <c r="M1172" s="5"/>
      <c r="N1172"/>
      <c r="O1172"/>
      <c r="P1172"/>
      <c r="R1172"/>
      <c r="T1172"/>
      <c r="V1172"/>
      <c r="W1172"/>
      <c r="X1172"/>
    </row>
    <row r="1173" spans="8:24">
      <c r="H1173"/>
      <c r="I1173"/>
      <c r="K1173"/>
      <c r="L1173"/>
      <c r="M1173" s="5"/>
      <c r="N1173"/>
      <c r="O1173"/>
      <c r="P1173"/>
      <c r="R1173"/>
      <c r="T1173"/>
      <c r="V1173"/>
      <c r="W1173"/>
      <c r="X1173"/>
    </row>
    <row r="1174" spans="8:24">
      <c r="H1174"/>
      <c r="I1174"/>
      <c r="K1174"/>
      <c r="L1174"/>
      <c r="M1174" s="5"/>
      <c r="N1174"/>
      <c r="O1174"/>
      <c r="P1174"/>
      <c r="R1174"/>
      <c r="T1174"/>
      <c r="V1174"/>
      <c r="W1174"/>
      <c r="X1174"/>
    </row>
    <row r="1175" spans="8:24">
      <c r="H1175"/>
      <c r="I1175"/>
      <c r="K1175"/>
      <c r="L1175"/>
      <c r="M1175" s="5"/>
      <c r="N1175"/>
      <c r="O1175"/>
      <c r="P1175"/>
      <c r="R1175"/>
      <c r="T1175"/>
      <c r="V1175"/>
      <c r="W1175"/>
      <c r="X1175"/>
    </row>
    <row r="1176" spans="8:24">
      <c r="H1176"/>
      <c r="I1176"/>
      <c r="K1176"/>
      <c r="L1176"/>
      <c r="M1176" s="5"/>
      <c r="N1176"/>
      <c r="O1176"/>
      <c r="P1176"/>
      <c r="R1176"/>
      <c r="T1176"/>
      <c r="V1176"/>
      <c r="W1176"/>
      <c r="X1176"/>
    </row>
    <row r="1177" spans="8:24">
      <c r="H1177"/>
      <c r="I1177"/>
      <c r="K1177"/>
      <c r="L1177"/>
      <c r="M1177" s="5"/>
      <c r="N1177"/>
      <c r="O1177"/>
      <c r="P1177"/>
      <c r="R1177"/>
      <c r="T1177"/>
      <c r="V1177"/>
      <c r="W1177"/>
      <c r="X1177"/>
    </row>
    <row r="1178" spans="8:24">
      <c r="H1178"/>
      <c r="I1178"/>
      <c r="K1178"/>
      <c r="L1178"/>
      <c r="M1178" s="5"/>
      <c r="N1178"/>
      <c r="O1178"/>
      <c r="P1178"/>
      <c r="R1178"/>
      <c r="T1178"/>
      <c r="V1178"/>
      <c r="W1178"/>
      <c r="X1178"/>
    </row>
    <row r="1179" spans="8:24">
      <c r="H1179"/>
      <c r="I1179"/>
      <c r="K1179"/>
      <c r="L1179"/>
      <c r="M1179" s="5"/>
      <c r="N1179"/>
      <c r="O1179"/>
      <c r="P1179"/>
      <c r="R1179"/>
      <c r="T1179"/>
      <c r="V1179"/>
      <c r="W1179"/>
      <c r="X1179"/>
    </row>
    <row r="1180" spans="8:24">
      <c r="H1180"/>
      <c r="I1180"/>
      <c r="K1180"/>
      <c r="L1180"/>
      <c r="M1180" s="5"/>
      <c r="N1180"/>
      <c r="O1180"/>
      <c r="P1180"/>
      <c r="R1180"/>
      <c r="T1180"/>
      <c r="V1180"/>
      <c r="W1180"/>
      <c r="X1180"/>
    </row>
    <row r="1181" spans="8:24">
      <c r="H1181"/>
      <c r="I1181"/>
      <c r="K1181"/>
      <c r="L1181"/>
      <c r="M1181" s="5"/>
      <c r="N1181"/>
      <c r="O1181"/>
      <c r="P1181"/>
      <c r="R1181"/>
      <c r="T1181"/>
      <c r="V1181"/>
      <c r="W1181"/>
      <c r="X1181"/>
    </row>
    <row r="1182" spans="8:24">
      <c r="H1182"/>
      <c r="I1182"/>
      <c r="K1182"/>
      <c r="L1182"/>
      <c r="M1182" s="5"/>
      <c r="N1182"/>
      <c r="O1182"/>
      <c r="P1182"/>
      <c r="R1182"/>
      <c r="T1182"/>
      <c r="V1182"/>
      <c r="W1182"/>
      <c r="X1182"/>
    </row>
    <row r="1183" spans="8:24">
      <c r="H1183"/>
      <c r="I1183"/>
      <c r="K1183"/>
      <c r="L1183"/>
      <c r="M1183" s="5"/>
      <c r="N1183"/>
      <c r="O1183"/>
      <c r="P1183"/>
      <c r="R1183"/>
      <c r="T1183"/>
      <c r="V1183"/>
      <c r="W1183"/>
      <c r="X1183"/>
    </row>
    <row r="1184" spans="8:24">
      <c r="H1184"/>
      <c r="I1184"/>
      <c r="K1184"/>
      <c r="L1184"/>
      <c r="M1184" s="5"/>
      <c r="N1184"/>
      <c r="O1184"/>
      <c r="P1184"/>
      <c r="R1184"/>
      <c r="T1184"/>
      <c r="V1184"/>
      <c r="W1184"/>
      <c r="X1184"/>
    </row>
    <row r="1185" spans="8:24">
      <c r="H1185"/>
      <c r="I1185"/>
      <c r="K1185"/>
      <c r="L1185"/>
      <c r="M1185" s="5"/>
      <c r="N1185"/>
      <c r="O1185"/>
      <c r="P1185"/>
      <c r="R1185"/>
      <c r="T1185"/>
      <c r="V1185"/>
      <c r="W1185"/>
      <c r="X1185"/>
    </row>
    <row r="1186" spans="8:24">
      <c r="H1186"/>
      <c r="I1186"/>
      <c r="K1186"/>
      <c r="L1186"/>
      <c r="M1186" s="5"/>
      <c r="N1186"/>
      <c r="O1186"/>
      <c r="P1186"/>
      <c r="R1186"/>
      <c r="T1186"/>
      <c r="V1186"/>
      <c r="W1186"/>
      <c r="X1186"/>
    </row>
    <row r="1187" spans="8:24">
      <c r="H1187"/>
      <c r="I1187"/>
      <c r="K1187"/>
      <c r="L1187"/>
      <c r="M1187" s="5"/>
      <c r="N1187"/>
      <c r="O1187"/>
      <c r="P1187"/>
      <c r="R1187"/>
      <c r="T1187"/>
      <c r="V1187"/>
      <c r="W1187"/>
      <c r="X1187"/>
    </row>
    <row r="1188" spans="8:24">
      <c r="H1188"/>
      <c r="I1188"/>
      <c r="K1188"/>
      <c r="L1188"/>
      <c r="M1188" s="5"/>
      <c r="N1188"/>
      <c r="O1188"/>
      <c r="P1188"/>
      <c r="R1188"/>
      <c r="T1188"/>
      <c r="V1188"/>
      <c r="W1188"/>
      <c r="X1188"/>
    </row>
    <row r="1189" spans="8:24">
      <c r="H1189"/>
      <c r="I1189"/>
      <c r="K1189"/>
      <c r="L1189"/>
      <c r="M1189" s="5"/>
      <c r="N1189"/>
      <c r="O1189"/>
      <c r="P1189"/>
      <c r="R1189"/>
      <c r="T1189"/>
      <c r="V1189"/>
      <c r="W1189"/>
      <c r="X1189"/>
    </row>
    <row r="1190" spans="8:24">
      <c r="H1190"/>
      <c r="I1190"/>
      <c r="K1190"/>
      <c r="L1190"/>
      <c r="M1190" s="5"/>
      <c r="N1190"/>
      <c r="O1190"/>
      <c r="P1190"/>
      <c r="R1190"/>
      <c r="T1190"/>
      <c r="V1190"/>
      <c r="W1190"/>
      <c r="X1190"/>
    </row>
    <row r="1191" spans="8:24">
      <c r="H1191"/>
      <c r="I1191"/>
      <c r="K1191"/>
      <c r="L1191"/>
      <c r="M1191" s="5"/>
      <c r="N1191"/>
      <c r="O1191"/>
      <c r="P1191"/>
      <c r="R1191"/>
      <c r="T1191"/>
      <c r="V1191"/>
      <c r="W1191"/>
      <c r="X1191"/>
    </row>
    <row r="1192" spans="8:24">
      <c r="H1192"/>
      <c r="I1192"/>
      <c r="K1192"/>
      <c r="L1192"/>
      <c r="M1192" s="5"/>
      <c r="N1192"/>
      <c r="O1192"/>
      <c r="P1192"/>
      <c r="R1192"/>
      <c r="T1192"/>
      <c r="V1192"/>
      <c r="W1192"/>
      <c r="X1192"/>
    </row>
    <row r="1193" spans="8:24">
      <c r="H1193"/>
      <c r="I1193"/>
      <c r="K1193"/>
      <c r="L1193"/>
      <c r="M1193" s="5"/>
      <c r="N1193"/>
      <c r="O1193"/>
      <c r="P1193"/>
      <c r="R1193"/>
      <c r="T1193"/>
      <c r="V1193"/>
      <c r="W1193"/>
      <c r="X1193"/>
    </row>
    <row r="1194" spans="8:24">
      <c r="H1194"/>
      <c r="I1194"/>
      <c r="K1194"/>
      <c r="L1194"/>
      <c r="M1194" s="5"/>
      <c r="N1194"/>
      <c r="O1194"/>
      <c r="P1194"/>
      <c r="R1194"/>
      <c r="T1194"/>
      <c r="V1194"/>
      <c r="W1194"/>
      <c r="X1194"/>
    </row>
    <row r="1195" spans="8:24">
      <c r="H1195"/>
      <c r="I1195"/>
      <c r="K1195"/>
      <c r="L1195"/>
      <c r="M1195" s="5"/>
      <c r="N1195"/>
      <c r="O1195"/>
      <c r="P1195"/>
      <c r="R1195"/>
      <c r="T1195"/>
      <c r="V1195"/>
      <c r="W1195"/>
      <c r="X1195"/>
    </row>
    <row r="1196" spans="8:24">
      <c r="H1196"/>
      <c r="I1196"/>
      <c r="K1196"/>
      <c r="L1196"/>
      <c r="M1196" s="5"/>
      <c r="N1196"/>
      <c r="O1196"/>
      <c r="P1196"/>
      <c r="R1196"/>
      <c r="T1196"/>
      <c r="V1196"/>
      <c r="W1196"/>
      <c r="X1196"/>
    </row>
    <row r="1197" spans="8:24">
      <c r="H1197"/>
      <c r="I1197"/>
      <c r="K1197"/>
      <c r="L1197"/>
      <c r="M1197" s="5"/>
      <c r="N1197"/>
      <c r="O1197"/>
      <c r="P1197"/>
      <c r="R1197"/>
      <c r="T1197"/>
      <c r="V1197"/>
      <c r="W1197"/>
      <c r="X1197"/>
    </row>
    <row r="1198" spans="8:24">
      <c r="H1198"/>
      <c r="I1198"/>
      <c r="K1198"/>
      <c r="L1198"/>
      <c r="M1198" s="5"/>
      <c r="N1198"/>
      <c r="O1198"/>
      <c r="P1198"/>
      <c r="R1198"/>
      <c r="T1198"/>
      <c r="V1198"/>
      <c r="W1198"/>
      <c r="X1198"/>
    </row>
    <row r="1199" spans="8:24">
      <c r="H1199"/>
      <c r="I1199"/>
      <c r="K1199"/>
      <c r="L1199"/>
      <c r="M1199" s="5"/>
      <c r="N1199"/>
      <c r="O1199"/>
      <c r="P1199"/>
      <c r="R1199"/>
      <c r="T1199"/>
      <c r="V1199"/>
      <c r="W1199"/>
      <c r="X1199"/>
    </row>
    <row r="1200" spans="8:24">
      <c r="H1200"/>
      <c r="I1200"/>
      <c r="K1200"/>
      <c r="L1200"/>
      <c r="M1200" s="5"/>
      <c r="N1200"/>
      <c r="O1200"/>
      <c r="P1200"/>
      <c r="R1200"/>
      <c r="T1200"/>
      <c r="V1200"/>
      <c r="W1200"/>
      <c r="X1200"/>
    </row>
    <row r="1201" spans="8:24">
      <c r="H1201"/>
      <c r="I1201"/>
      <c r="K1201"/>
      <c r="L1201"/>
      <c r="M1201" s="5"/>
      <c r="N1201"/>
      <c r="O1201"/>
      <c r="P1201"/>
      <c r="R1201"/>
      <c r="T1201"/>
      <c r="V1201"/>
      <c r="W1201"/>
      <c r="X1201"/>
    </row>
    <row r="1202" spans="8:24">
      <c r="H1202"/>
      <c r="I1202"/>
      <c r="K1202"/>
      <c r="L1202"/>
      <c r="M1202" s="5"/>
      <c r="N1202"/>
      <c r="O1202"/>
      <c r="P1202"/>
      <c r="R1202"/>
      <c r="T1202"/>
      <c r="V1202"/>
      <c r="W1202"/>
      <c r="X1202"/>
    </row>
    <row r="1203" spans="8:24">
      <c r="H1203"/>
      <c r="I1203"/>
      <c r="K1203"/>
      <c r="L1203"/>
      <c r="M1203" s="5"/>
      <c r="N1203"/>
      <c r="O1203"/>
      <c r="P1203"/>
      <c r="R1203"/>
      <c r="T1203"/>
      <c r="V1203"/>
      <c r="W1203"/>
      <c r="X1203"/>
    </row>
    <row r="1204" spans="8:24">
      <c r="H1204"/>
      <c r="I1204"/>
      <c r="K1204"/>
      <c r="L1204"/>
      <c r="M1204" s="5"/>
      <c r="N1204"/>
      <c r="O1204"/>
      <c r="P1204"/>
      <c r="R1204"/>
      <c r="T1204"/>
      <c r="V1204"/>
      <c r="W1204"/>
      <c r="X1204"/>
    </row>
    <row r="1205" spans="8:24">
      <c r="H1205"/>
      <c r="I1205"/>
      <c r="K1205"/>
      <c r="L1205"/>
      <c r="M1205" s="5"/>
      <c r="N1205"/>
      <c r="O1205"/>
      <c r="P1205"/>
      <c r="R1205"/>
      <c r="T1205"/>
      <c r="V1205"/>
      <c r="W1205"/>
      <c r="X1205"/>
    </row>
    <row r="1206" spans="8:24">
      <c r="H1206"/>
      <c r="I1206"/>
      <c r="K1206"/>
      <c r="L1206"/>
      <c r="M1206" s="5"/>
      <c r="N1206"/>
      <c r="O1206"/>
      <c r="P1206"/>
      <c r="R1206"/>
      <c r="T1206"/>
      <c r="V1206"/>
      <c r="W1206"/>
      <c r="X1206"/>
    </row>
    <row r="1207" spans="8:24">
      <c r="H1207"/>
      <c r="I1207"/>
      <c r="K1207"/>
      <c r="L1207"/>
      <c r="M1207" s="5"/>
      <c r="N1207"/>
      <c r="O1207"/>
      <c r="P1207"/>
      <c r="R1207"/>
      <c r="T1207"/>
      <c r="V1207"/>
      <c r="W1207"/>
      <c r="X1207"/>
    </row>
    <row r="1208" spans="8:24">
      <c r="H1208"/>
      <c r="I1208"/>
      <c r="K1208"/>
      <c r="L1208"/>
      <c r="M1208" s="5"/>
      <c r="N1208"/>
      <c r="O1208"/>
      <c r="P1208"/>
      <c r="R1208"/>
      <c r="T1208"/>
      <c r="V1208"/>
      <c r="W1208"/>
      <c r="X1208"/>
    </row>
    <row r="1209" spans="8:24">
      <c r="H1209"/>
      <c r="I1209"/>
      <c r="K1209"/>
      <c r="L1209"/>
      <c r="M1209" s="5"/>
      <c r="N1209"/>
      <c r="O1209"/>
      <c r="P1209"/>
      <c r="R1209"/>
      <c r="T1209"/>
      <c r="V1209"/>
      <c r="W1209"/>
      <c r="X1209"/>
    </row>
    <row r="1210" spans="8:24">
      <c r="H1210"/>
      <c r="I1210"/>
      <c r="K1210"/>
      <c r="L1210"/>
      <c r="M1210" s="5"/>
      <c r="N1210"/>
      <c r="O1210"/>
      <c r="P1210"/>
      <c r="R1210"/>
      <c r="T1210"/>
      <c r="V1210"/>
      <c r="W1210"/>
      <c r="X1210"/>
    </row>
    <row r="1211" spans="8:24">
      <c r="H1211"/>
      <c r="I1211"/>
      <c r="K1211"/>
      <c r="L1211"/>
      <c r="M1211" s="5"/>
      <c r="N1211"/>
      <c r="O1211"/>
      <c r="P1211"/>
      <c r="R1211"/>
      <c r="T1211"/>
      <c r="V1211"/>
      <c r="W1211"/>
      <c r="X1211"/>
    </row>
    <row r="1212" spans="8:24">
      <c r="H1212"/>
      <c r="I1212"/>
      <c r="K1212"/>
      <c r="L1212"/>
      <c r="M1212" s="5"/>
      <c r="N1212"/>
      <c r="O1212"/>
      <c r="P1212"/>
      <c r="R1212"/>
      <c r="T1212"/>
      <c r="V1212"/>
      <c r="W1212"/>
      <c r="X1212"/>
    </row>
    <row r="1213" spans="8:24">
      <c r="H1213"/>
      <c r="I1213"/>
      <c r="K1213"/>
      <c r="L1213"/>
      <c r="M1213" s="5"/>
      <c r="N1213"/>
      <c r="O1213"/>
      <c r="P1213"/>
      <c r="R1213"/>
      <c r="T1213"/>
      <c r="V1213"/>
      <c r="W1213"/>
      <c r="X1213"/>
    </row>
    <row r="1214" spans="8:24">
      <c r="H1214"/>
      <c r="I1214"/>
      <c r="K1214"/>
      <c r="L1214"/>
      <c r="M1214" s="5"/>
      <c r="N1214"/>
      <c r="O1214"/>
      <c r="P1214"/>
      <c r="R1214"/>
      <c r="T1214"/>
      <c r="V1214"/>
      <c r="W1214"/>
      <c r="X1214"/>
    </row>
    <row r="1215" spans="8:24">
      <c r="H1215"/>
      <c r="I1215"/>
      <c r="K1215"/>
      <c r="L1215"/>
      <c r="M1215" s="5"/>
      <c r="N1215"/>
      <c r="O1215"/>
      <c r="P1215"/>
      <c r="R1215"/>
      <c r="T1215"/>
      <c r="V1215"/>
      <c r="W1215"/>
      <c r="X1215"/>
    </row>
    <row r="1216" spans="8:24">
      <c r="H1216"/>
      <c r="I1216"/>
      <c r="K1216"/>
      <c r="L1216"/>
      <c r="M1216" s="5"/>
      <c r="N1216"/>
      <c r="O1216"/>
      <c r="P1216"/>
      <c r="R1216"/>
      <c r="T1216"/>
      <c r="V1216"/>
      <c r="W1216"/>
      <c r="X1216"/>
    </row>
    <row r="1217" spans="8:24">
      <c r="H1217"/>
      <c r="I1217"/>
      <c r="K1217"/>
      <c r="L1217"/>
      <c r="M1217" s="5"/>
      <c r="N1217"/>
      <c r="O1217"/>
      <c r="P1217"/>
      <c r="R1217"/>
      <c r="T1217"/>
      <c r="V1217"/>
      <c r="W1217"/>
      <c r="X1217"/>
    </row>
    <row r="1218" spans="8:24">
      <c r="H1218"/>
      <c r="I1218"/>
      <c r="K1218"/>
      <c r="L1218"/>
      <c r="M1218" s="5"/>
      <c r="N1218"/>
      <c r="O1218"/>
      <c r="P1218"/>
      <c r="R1218"/>
      <c r="T1218"/>
      <c r="V1218"/>
      <c r="W1218"/>
      <c r="X1218"/>
    </row>
    <row r="1219" spans="8:24">
      <c r="H1219"/>
      <c r="I1219"/>
      <c r="K1219"/>
      <c r="L1219"/>
      <c r="M1219" s="5"/>
      <c r="N1219"/>
      <c r="O1219"/>
      <c r="P1219"/>
      <c r="R1219"/>
      <c r="T1219"/>
      <c r="V1219"/>
      <c r="W1219"/>
      <c r="X1219"/>
    </row>
    <row r="1220" spans="8:24">
      <c r="H1220"/>
      <c r="I1220"/>
      <c r="K1220"/>
      <c r="L1220"/>
      <c r="M1220" s="5"/>
      <c r="N1220"/>
      <c r="O1220"/>
      <c r="P1220"/>
      <c r="R1220"/>
      <c r="T1220"/>
      <c r="V1220"/>
      <c r="W1220"/>
      <c r="X1220"/>
    </row>
    <row r="1221" spans="8:24">
      <c r="H1221"/>
      <c r="I1221"/>
      <c r="K1221"/>
      <c r="L1221"/>
      <c r="M1221" s="5"/>
      <c r="N1221"/>
      <c r="O1221"/>
      <c r="P1221"/>
      <c r="R1221"/>
      <c r="T1221"/>
      <c r="V1221"/>
      <c r="W1221"/>
      <c r="X1221"/>
    </row>
    <row r="1222" spans="8:24">
      <c r="H1222"/>
      <c r="I1222"/>
      <c r="K1222"/>
      <c r="L1222"/>
      <c r="M1222" s="5"/>
      <c r="N1222"/>
      <c r="O1222"/>
      <c r="P1222"/>
      <c r="R1222"/>
      <c r="T1222"/>
      <c r="V1222"/>
      <c r="W1222"/>
      <c r="X1222"/>
    </row>
    <row r="1223" spans="8:24">
      <c r="H1223"/>
      <c r="I1223"/>
      <c r="K1223"/>
      <c r="L1223"/>
      <c r="M1223" s="5"/>
      <c r="N1223"/>
      <c r="O1223"/>
      <c r="P1223"/>
      <c r="R1223"/>
      <c r="T1223"/>
      <c r="V1223"/>
      <c r="W1223"/>
      <c r="X1223"/>
    </row>
    <row r="1224" spans="8:24">
      <c r="H1224"/>
      <c r="I1224"/>
      <c r="K1224"/>
      <c r="L1224"/>
      <c r="M1224" s="5"/>
      <c r="N1224"/>
      <c r="O1224"/>
      <c r="P1224"/>
      <c r="R1224"/>
      <c r="T1224"/>
      <c r="V1224"/>
      <c r="W1224"/>
      <c r="X1224"/>
    </row>
    <row r="1225" spans="8:24">
      <c r="H1225"/>
      <c r="I1225"/>
      <c r="K1225"/>
      <c r="L1225"/>
      <c r="M1225" s="5"/>
      <c r="N1225"/>
      <c r="O1225"/>
      <c r="P1225"/>
      <c r="R1225"/>
      <c r="T1225"/>
      <c r="V1225"/>
      <c r="W1225"/>
      <c r="X1225"/>
    </row>
    <row r="1226" spans="8:24">
      <c r="H1226"/>
      <c r="I1226"/>
      <c r="K1226"/>
      <c r="L1226"/>
      <c r="M1226" s="5"/>
      <c r="N1226"/>
      <c r="O1226"/>
      <c r="P1226"/>
      <c r="R1226"/>
      <c r="T1226"/>
      <c r="V1226"/>
      <c r="W1226"/>
      <c r="X1226"/>
    </row>
    <row r="1227" spans="8:24">
      <c r="H1227"/>
      <c r="I1227"/>
      <c r="K1227"/>
      <c r="L1227"/>
      <c r="M1227" s="5"/>
      <c r="N1227"/>
      <c r="O1227"/>
      <c r="P1227"/>
      <c r="R1227"/>
      <c r="T1227"/>
      <c r="V1227"/>
      <c r="W1227"/>
      <c r="X1227"/>
    </row>
    <row r="1228" spans="8:24">
      <c r="H1228"/>
      <c r="I1228"/>
      <c r="K1228"/>
      <c r="L1228"/>
      <c r="M1228" s="5"/>
      <c r="N1228"/>
      <c r="O1228"/>
      <c r="P1228"/>
      <c r="R1228"/>
      <c r="T1228"/>
      <c r="V1228"/>
      <c r="W1228"/>
      <c r="X1228"/>
    </row>
    <row r="1229" spans="8:24">
      <c r="H1229"/>
      <c r="I1229"/>
      <c r="K1229"/>
      <c r="L1229"/>
      <c r="M1229" s="5"/>
      <c r="N1229"/>
      <c r="O1229"/>
      <c r="P1229"/>
      <c r="R1229"/>
      <c r="T1229"/>
      <c r="V1229"/>
      <c r="W1229"/>
      <c r="X1229"/>
    </row>
    <row r="1230" spans="8:24">
      <c r="H1230"/>
      <c r="I1230"/>
      <c r="K1230"/>
      <c r="L1230"/>
      <c r="M1230" s="5"/>
      <c r="N1230"/>
      <c r="O1230"/>
      <c r="P1230"/>
      <c r="R1230"/>
      <c r="T1230"/>
      <c r="V1230"/>
      <c r="W1230"/>
      <c r="X1230"/>
    </row>
    <row r="1231" spans="8:24">
      <c r="H1231"/>
      <c r="I1231"/>
      <c r="K1231"/>
      <c r="L1231"/>
      <c r="M1231" s="5"/>
      <c r="N1231"/>
      <c r="O1231"/>
      <c r="P1231"/>
      <c r="R1231"/>
      <c r="T1231"/>
      <c r="V1231"/>
      <c r="W1231"/>
      <c r="X1231"/>
    </row>
    <row r="1232" spans="8:24">
      <c r="H1232"/>
      <c r="I1232"/>
      <c r="K1232"/>
      <c r="L1232"/>
      <c r="M1232" s="5"/>
      <c r="N1232"/>
      <c r="O1232"/>
      <c r="P1232"/>
      <c r="R1232"/>
      <c r="T1232"/>
      <c r="V1232"/>
      <c r="W1232"/>
      <c r="X1232"/>
    </row>
    <row r="1233" spans="8:24">
      <c r="H1233"/>
      <c r="I1233"/>
      <c r="K1233"/>
      <c r="L1233"/>
      <c r="M1233" s="5"/>
      <c r="N1233"/>
      <c r="O1233"/>
      <c r="P1233"/>
      <c r="R1233"/>
      <c r="T1233"/>
      <c r="V1233"/>
      <c r="W1233"/>
      <c r="X1233"/>
    </row>
    <row r="1234" spans="8:24">
      <c r="H1234"/>
      <c r="I1234"/>
      <c r="K1234"/>
      <c r="L1234"/>
      <c r="M1234" s="5"/>
      <c r="N1234"/>
      <c r="O1234"/>
      <c r="P1234"/>
      <c r="R1234"/>
      <c r="T1234"/>
      <c r="V1234"/>
      <c r="W1234"/>
      <c r="X1234"/>
    </row>
    <row r="1235" spans="8:24">
      <c r="H1235"/>
      <c r="I1235"/>
      <c r="K1235"/>
      <c r="L1235"/>
      <c r="M1235" s="5"/>
      <c r="N1235"/>
      <c r="O1235"/>
      <c r="P1235"/>
      <c r="R1235"/>
      <c r="T1235"/>
      <c r="V1235"/>
      <c r="W1235"/>
      <c r="X1235"/>
    </row>
    <row r="1236" spans="8:24">
      <c r="H1236"/>
      <c r="I1236"/>
      <c r="K1236"/>
      <c r="L1236"/>
      <c r="M1236" s="5"/>
      <c r="N1236"/>
      <c r="O1236"/>
      <c r="P1236"/>
      <c r="R1236"/>
      <c r="T1236"/>
      <c r="V1236"/>
      <c r="W1236"/>
      <c r="X1236"/>
    </row>
    <row r="1237" spans="8:24">
      <c r="H1237"/>
      <c r="I1237"/>
      <c r="K1237"/>
      <c r="L1237"/>
      <c r="M1237" s="5"/>
      <c r="N1237"/>
      <c r="O1237"/>
      <c r="P1237"/>
      <c r="R1237"/>
      <c r="T1237"/>
      <c r="V1237"/>
      <c r="W1237"/>
      <c r="X1237"/>
    </row>
    <row r="1238" spans="8:24">
      <c r="H1238"/>
      <c r="I1238"/>
      <c r="K1238"/>
      <c r="L1238"/>
      <c r="M1238" s="5"/>
      <c r="N1238"/>
      <c r="O1238"/>
      <c r="P1238"/>
      <c r="R1238"/>
      <c r="T1238"/>
      <c r="V1238"/>
      <c r="W1238"/>
      <c r="X1238"/>
    </row>
    <row r="1239" spans="8:24">
      <c r="H1239"/>
      <c r="I1239"/>
      <c r="K1239"/>
      <c r="L1239"/>
      <c r="M1239" s="5"/>
      <c r="N1239"/>
      <c r="O1239"/>
      <c r="P1239"/>
      <c r="R1239"/>
      <c r="T1239"/>
      <c r="V1239"/>
      <c r="W1239"/>
      <c r="X1239"/>
    </row>
    <row r="1240" spans="8:24">
      <c r="H1240"/>
      <c r="I1240"/>
      <c r="K1240"/>
      <c r="L1240"/>
      <c r="M1240" s="5"/>
      <c r="N1240"/>
      <c r="O1240"/>
      <c r="P1240"/>
      <c r="R1240"/>
      <c r="T1240"/>
      <c r="V1240"/>
      <c r="W1240"/>
      <c r="X1240"/>
    </row>
    <row r="1241" spans="8:24">
      <c r="H1241"/>
      <c r="I1241"/>
      <c r="K1241"/>
      <c r="L1241"/>
      <c r="M1241" s="5"/>
      <c r="N1241"/>
      <c r="O1241"/>
      <c r="P1241"/>
      <c r="R1241"/>
      <c r="T1241"/>
      <c r="V1241"/>
      <c r="W1241"/>
      <c r="X1241"/>
    </row>
    <row r="1242" spans="8:24">
      <c r="H1242"/>
      <c r="I1242"/>
      <c r="K1242"/>
      <c r="L1242"/>
      <c r="M1242" s="5"/>
      <c r="N1242"/>
      <c r="O1242"/>
      <c r="P1242"/>
      <c r="R1242"/>
      <c r="T1242"/>
      <c r="V1242"/>
      <c r="W1242"/>
      <c r="X1242"/>
    </row>
    <row r="1243" spans="8:24">
      <c r="H1243"/>
      <c r="I1243"/>
      <c r="K1243"/>
      <c r="L1243"/>
      <c r="M1243" s="5"/>
      <c r="N1243"/>
      <c r="O1243"/>
      <c r="P1243"/>
      <c r="R1243"/>
      <c r="T1243"/>
      <c r="V1243"/>
      <c r="W1243"/>
      <c r="X1243"/>
    </row>
    <row r="1244" spans="8:24">
      <c r="H1244"/>
      <c r="I1244"/>
      <c r="K1244"/>
      <c r="L1244"/>
      <c r="M1244" s="5"/>
      <c r="N1244"/>
      <c r="O1244"/>
      <c r="P1244"/>
      <c r="R1244"/>
      <c r="T1244"/>
      <c r="V1244"/>
      <c r="W1244"/>
      <c r="X1244"/>
    </row>
    <row r="1245" spans="8:24">
      <c r="H1245"/>
      <c r="I1245"/>
      <c r="K1245"/>
      <c r="L1245"/>
      <c r="M1245" s="5"/>
      <c r="N1245"/>
      <c r="O1245"/>
      <c r="P1245"/>
      <c r="R1245"/>
      <c r="T1245"/>
      <c r="V1245"/>
      <c r="W1245"/>
      <c r="X1245"/>
    </row>
    <row r="1246" spans="8:24">
      <c r="H1246"/>
      <c r="I1246"/>
      <c r="K1246"/>
      <c r="L1246"/>
      <c r="M1246" s="5"/>
      <c r="N1246"/>
      <c r="O1246"/>
      <c r="P1246"/>
      <c r="R1246"/>
      <c r="T1246"/>
      <c r="V1246"/>
      <c r="W1246"/>
      <c r="X1246"/>
    </row>
    <row r="1247" spans="8:24">
      <c r="H1247"/>
      <c r="I1247"/>
      <c r="K1247"/>
      <c r="L1247"/>
      <c r="M1247" s="5"/>
      <c r="N1247"/>
      <c r="O1247"/>
      <c r="P1247"/>
      <c r="R1247"/>
      <c r="T1247"/>
      <c r="V1247"/>
      <c r="W1247"/>
      <c r="X1247"/>
    </row>
    <row r="1248" spans="8:24">
      <c r="H1248"/>
      <c r="I1248"/>
      <c r="K1248"/>
      <c r="L1248"/>
      <c r="M1248" s="5"/>
      <c r="N1248"/>
      <c r="O1248"/>
      <c r="P1248"/>
      <c r="R1248"/>
      <c r="T1248"/>
      <c r="V1248"/>
      <c r="W1248"/>
      <c r="X1248"/>
    </row>
    <row r="1249" spans="8:24">
      <c r="H1249"/>
      <c r="I1249"/>
      <c r="K1249"/>
      <c r="L1249"/>
      <c r="M1249" s="5"/>
      <c r="N1249"/>
      <c r="O1249"/>
      <c r="P1249"/>
      <c r="R1249"/>
      <c r="T1249"/>
      <c r="V1249"/>
      <c r="W1249"/>
      <c r="X1249"/>
    </row>
    <row r="1250" spans="8:24">
      <c r="H1250"/>
      <c r="I1250"/>
      <c r="K1250"/>
      <c r="L1250"/>
      <c r="M1250" s="5"/>
      <c r="N1250"/>
      <c r="O1250"/>
      <c r="P1250"/>
      <c r="R1250"/>
      <c r="T1250"/>
      <c r="V1250"/>
      <c r="W1250"/>
      <c r="X1250"/>
    </row>
    <row r="1251" spans="8:24">
      <c r="H1251"/>
      <c r="I1251"/>
      <c r="K1251"/>
      <c r="L1251"/>
      <c r="M1251" s="5"/>
      <c r="N1251"/>
      <c r="O1251"/>
      <c r="P1251"/>
      <c r="R1251"/>
      <c r="T1251"/>
      <c r="V1251"/>
      <c r="W1251"/>
      <c r="X1251"/>
    </row>
    <row r="1252" spans="8:24">
      <c r="H1252"/>
      <c r="I1252"/>
      <c r="K1252"/>
      <c r="L1252"/>
      <c r="M1252" s="5"/>
      <c r="N1252"/>
      <c r="O1252"/>
      <c r="P1252"/>
      <c r="R1252"/>
      <c r="T1252"/>
      <c r="V1252"/>
      <c r="W1252"/>
      <c r="X1252"/>
    </row>
    <row r="1253" spans="8:24">
      <c r="H1253"/>
      <c r="I1253"/>
      <c r="K1253"/>
      <c r="L1253"/>
      <c r="M1253" s="5"/>
      <c r="N1253"/>
      <c r="O1253"/>
      <c r="P1253"/>
      <c r="R1253"/>
      <c r="T1253"/>
      <c r="V1253"/>
      <c r="W1253"/>
      <c r="X1253"/>
    </row>
    <row r="1254" spans="8:24">
      <c r="H1254"/>
      <c r="I1254"/>
      <c r="K1254"/>
      <c r="L1254"/>
      <c r="M1254" s="5"/>
      <c r="N1254"/>
      <c r="O1254"/>
      <c r="P1254"/>
      <c r="R1254"/>
      <c r="T1254"/>
      <c r="V1254"/>
      <c r="W1254"/>
      <c r="X1254"/>
    </row>
    <row r="1255" spans="8:24">
      <c r="H1255"/>
      <c r="I1255"/>
      <c r="K1255"/>
      <c r="L1255"/>
      <c r="M1255" s="5"/>
      <c r="N1255"/>
      <c r="O1255"/>
      <c r="P1255"/>
      <c r="R1255"/>
      <c r="T1255"/>
      <c r="V1255"/>
      <c r="W1255"/>
      <c r="X1255"/>
    </row>
    <row r="1256" spans="8:24">
      <c r="H1256"/>
      <c r="I1256"/>
      <c r="K1256"/>
      <c r="L1256"/>
      <c r="M1256" s="5"/>
      <c r="N1256"/>
      <c r="O1256"/>
      <c r="P1256"/>
      <c r="R1256"/>
      <c r="T1256"/>
      <c r="V1256"/>
      <c r="W1256"/>
      <c r="X1256"/>
    </row>
    <row r="1257" spans="8:24">
      <c r="H1257"/>
      <c r="I1257"/>
      <c r="K1257"/>
      <c r="L1257"/>
      <c r="M1257" s="5"/>
      <c r="N1257"/>
      <c r="O1257"/>
      <c r="P1257"/>
      <c r="R1257"/>
      <c r="T1257"/>
      <c r="V1257"/>
      <c r="W1257"/>
      <c r="X1257"/>
    </row>
    <row r="1258" spans="8:24">
      <c r="H1258"/>
      <c r="I1258"/>
      <c r="K1258"/>
      <c r="L1258"/>
      <c r="M1258" s="5"/>
      <c r="N1258"/>
      <c r="O1258"/>
      <c r="P1258"/>
      <c r="R1258"/>
      <c r="T1258"/>
      <c r="V1258"/>
      <c r="W1258"/>
      <c r="X1258"/>
    </row>
    <row r="1259" spans="8:24">
      <c r="H1259"/>
      <c r="I1259"/>
      <c r="K1259"/>
      <c r="L1259"/>
      <c r="M1259" s="5"/>
      <c r="N1259"/>
      <c r="O1259"/>
      <c r="P1259"/>
      <c r="R1259"/>
      <c r="T1259"/>
      <c r="V1259"/>
      <c r="W1259"/>
      <c r="X1259"/>
    </row>
    <row r="1260" spans="8:24">
      <c r="H1260"/>
      <c r="I1260"/>
      <c r="K1260"/>
      <c r="L1260"/>
      <c r="M1260" s="5"/>
      <c r="N1260"/>
      <c r="O1260"/>
      <c r="P1260"/>
      <c r="R1260"/>
      <c r="T1260"/>
      <c r="V1260"/>
      <c r="W1260"/>
      <c r="X1260"/>
    </row>
    <row r="1261" spans="8:24">
      <c r="H1261"/>
      <c r="I1261"/>
      <c r="K1261"/>
      <c r="L1261"/>
      <c r="M1261" s="5"/>
      <c r="N1261"/>
      <c r="O1261"/>
      <c r="P1261"/>
      <c r="R1261"/>
      <c r="T1261"/>
      <c r="V1261"/>
      <c r="W1261"/>
      <c r="X1261"/>
    </row>
    <row r="1262" spans="8:24">
      <c r="H1262"/>
      <c r="I1262"/>
      <c r="K1262"/>
      <c r="L1262"/>
      <c r="M1262" s="5"/>
      <c r="N1262"/>
      <c r="O1262"/>
      <c r="P1262"/>
      <c r="R1262"/>
      <c r="T1262"/>
      <c r="V1262"/>
      <c r="W1262"/>
      <c r="X1262"/>
    </row>
    <row r="1263" spans="8:24">
      <c r="H1263"/>
      <c r="I1263"/>
      <c r="K1263"/>
      <c r="L1263"/>
      <c r="M1263" s="5"/>
      <c r="N1263"/>
      <c r="O1263"/>
      <c r="P1263"/>
      <c r="R1263"/>
      <c r="T1263"/>
      <c r="V1263"/>
      <c r="W1263"/>
      <c r="X1263"/>
    </row>
    <row r="1264" spans="8:24">
      <c r="H1264"/>
      <c r="I1264"/>
      <c r="K1264"/>
      <c r="L1264"/>
      <c r="M1264" s="5"/>
      <c r="N1264"/>
      <c r="O1264"/>
      <c r="P1264"/>
      <c r="R1264"/>
      <c r="T1264"/>
      <c r="V1264"/>
      <c r="W1264"/>
      <c r="X1264"/>
    </row>
    <row r="1265" spans="8:24">
      <c r="H1265"/>
      <c r="I1265"/>
      <c r="K1265"/>
      <c r="L1265"/>
      <c r="M1265" s="5"/>
      <c r="N1265"/>
      <c r="O1265"/>
      <c r="P1265"/>
      <c r="R1265"/>
      <c r="T1265"/>
      <c r="V1265"/>
      <c r="W1265"/>
      <c r="X1265"/>
    </row>
    <row r="1266" spans="8:24">
      <c r="H1266"/>
      <c r="I1266"/>
      <c r="K1266"/>
      <c r="L1266"/>
      <c r="M1266" s="5"/>
      <c r="N1266"/>
      <c r="O1266"/>
      <c r="P1266"/>
      <c r="R1266"/>
      <c r="T1266"/>
      <c r="V1266"/>
      <c r="W1266"/>
      <c r="X1266"/>
    </row>
    <row r="1267" spans="8:24">
      <c r="H1267"/>
      <c r="I1267"/>
      <c r="K1267"/>
      <c r="L1267"/>
      <c r="M1267" s="5"/>
      <c r="N1267"/>
      <c r="O1267"/>
      <c r="P1267"/>
      <c r="R1267"/>
      <c r="T1267"/>
      <c r="V1267"/>
      <c r="W1267"/>
      <c r="X1267"/>
    </row>
    <row r="1268" spans="8:24">
      <c r="H1268"/>
      <c r="I1268"/>
      <c r="K1268"/>
      <c r="L1268"/>
      <c r="M1268" s="5"/>
      <c r="N1268"/>
      <c r="O1268"/>
      <c r="P1268"/>
      <c r="R1268"/>
      <c r="T1268"/>
      <c r="V1268"/>
      <c r="W1268"/>
      <c r="X1268"/>
    </row>
    <row r="1269" spans="8:24">
      <c r="H1269"/>
      <c r="I1269"/>
      <c r="K1269"/>
      <c r="L1269"/>
      <c r="M1269" s="5"/>
      <c r="N1269"/>
      <c r="O1269"/>
      <c r="P1269"/>
      <c r="R1269"/>
      <c r="T1269"/>
      <c r="V1269"/>
      <c r="W1269"/>
      <c r="X1269"/>
    </row>
    <row r="1270" spans="8:24">
      <c r="H1270"/>
      <c r="I1270"/>
      <c r="K1270"/>
      <c r="L1270"/>
      <c r="M1270" s="5"/>
      <c r="N1270"/>
      <c r="O1270"/>
      <c r="P1270"/>
      <c r="R1270"/>
      <c r="T1270"/>
      <c r="V1270"/>
      <c r="W1270"/>
      <c r="X1270"/>
    </row>
    <row r="1271" spans="8:24">
      <c r="H1271"/>
      <c r="I1271"/>
      <c r="K1271"/>
      <c r="L1271"/>
      <c r="M1271" s="5"/>
      <c r="N1271"/>
      <c r="O1271"/>
      <c r="P1271"/>
      <c r="R1271"/>
      <c r="T1271"/>
      <c r="V1271"/>
      <c r="W1271"/>
      <c r="X1271"/>
    </row>
    <row r="1272" spans="8:24">
      <c r="H1272"/>
      <c r="I1272"/>
      <c r="K1272"/>
      <c r="L1272"/>
      <c r="M1272" s="5"/>
      <c r="N1272"/>
      <c r="O1272"/>
      <c r="P1272"/>
      <c r="R1272"/>
      <c r="T1272"/>
      <c r="V1272"/>
      <c r="W1272"/>
      <c r="X1272"/>
    </row>
    <row r="1273" spans="8:24">
      <c r="H1273"/>
      <c r="I1273"/>
      <c r="K1273"/>
      <c r="L1273"/>
      <c r="M1273" s="5"/>
      <c r="N1273"/>
      <c r="O1273"/>
      <c r="P1273"/>
      <c r="R1273"/>
      <c r="T1273"/>
      <c r="V1273"/>
      <c r="W1273"/>
      <c r="X1273"/>
    </row>
    <row r="1274" spans="8:24">
      <c r="H1274"/>
      <c r="I1274"/>
      <c r="K1274"/>
      <c r="L1274"/>
      <c r="M1274" s="5"/>
      <c r="N1274"/>
      <c r="O1274"/>
      <c r="P1274"/>
      <c r="R1274"/>
      <c r="T1274"/>
      <c r="V1274"/>
      <c r="W1274"/>
      <c r="X1274"/>
    </row>
    <row r="1275" spans="8:24">
      <c r="H1275"/>
      <c r="I1275"/>
      <c r="K1275"/>
      <c r="L1275"/>
      <c r="M1275" s="5"/>
      <c r="N1275"/>
      <c r="O1275"/>
      <c r="P1275"/>
      <c r="R1275"/>
      <c r="T1275"/>
      <c r="V1275"/>
      <c r="W1275"/>
      <c r="X1275"/>
    </row>
    <row r="1276" spans="8:24">
      <c r="H1276"/>
      <c r="I1276"/>
      <c r="K1276"/>
      <c r="L1276"/>
      <c r="M1276" s="5"/>
      <c r="N1276"/>
      <c r="O1276"/>
      <c r="P1276"/>
      <c r="R1276"/>
      <c r="T1276"/>
      <c r="V1276"/>
      <c r="W1276"/>
      <c r="X1276"/>
    </row>
    <row r="1277" spans="8:24">
      <c r="H1277"/>
      <c r="I1277"/>
      <c r="K1277"/>
      <c r="L1277"/>
      <c r="M1277" s="5"/>
      <c r="N1277"/>
      <c r="O1277"/>
      <c r="P1277"/>
      <c r="R1277"/>
      <c r="T1277"/>
      <c r="V1277"/>
      <c r="W1277"/>
      <c r="X1277"/>
    </row>
    <row r="1278" spans="8:24">
      <c r="H1278"/>
      <c r="I1278"/>
      <c r="K1278"/>
      <c r="L1278"/>
      <c r="M1278" s="5"/>
      <c r="N1278"/>
      <c r="O1278"/>
      <c r="P1278"/>
      <c r="R1278"/>
      <c r="T1278"/>
      <c r="V1278"/>
      <c r="W1278"/>
      <c r="X1278"/>
    </row>
    <row r="1279" spans="8:24">
      <c r="H1279"/>
      <c r="I1279"/>
      <c r="K1279"/>
      <c r="L1279"/>
      <c r="M1279" s="5"/>
      <c r="N1279"/>
      <c r="O1279"/>
      <c r="P1279"/>
      <c r="R1279"/>
      <c r="T1279"/>
      <c r="V1279"/>
      <c r="W1279"/>
      <c r="X1279"/>
    </row>
    <row r="1280" spans="8:24">
      <c r="H1280"/>
      <c r="I1280"/>
      <c r="K1280"/>
      <c r="L1280"/>
      <c r="M1280" s="5"/>
      <c r="N1280"/>
      <c r="O1280"/>
      <c r="P1280"/>
      <c r="R1280"/>
      <c r="T1280"/>
      <c r="V1280"/>
      <c r="W1280"/>
      <c r="X1280"/>
    </row>
    <row r="1281" spans="8:24">
      <c r="H1281"/>
      <c r="I1281"/>
      <c r="K1281"/>
      <c r="L1281"/>
      <c r="M1281" s="5"/>
      <c r="N1281"/>
      <c r="O1281"/>
      <c r="P1281"/>
      <c r="R1281"/>
      <c r="T1281"/>
      <c r="V1281"/>
      <c r="W1281"/>
      <c r="X1281"/>
    </row>
    <row r="1282" spans="8:24">
      <c r="H1282"/>
      <c r="I1282"/>
      <c r="K1282"/>
      <c r="L1282"/>
      <c r="M1282" s="5"/>
      <c r="N1282"/>
      <c r="O1282"/>
      <c r="P1282"/>
      <c r="R1282"/>
      <c r="T1282"/>
      <c r="V1282"/>
      <c r="W1282"/>
      <c r="X1282"/>
    </row>
    <row r="1283" spans="8:24">
      <c r="H1283"/>
      <c r="I1283"/>
      <c r="K1283"/>
      <c r="L1283"/>
      <c r="M1283" s="5"/>
      <c r="N1283"/>
      <c r="O1283"/>
      <c r="P1283"/>
      <c r="R1283"/>
      <c r="T1283"/>
      <c r="V1283"/>
      <c r="W1283"/>
      <c r="X1283"/>
    </row>
    <row r="1284" spans="8:24">
      <c r="H1284"/>
      <c r="I1284"/>
      <c r="K1284"/>
      <c r="L1284"/>
      <c r="M1284" s="5"/>
      <c r="N1284"/>
      <c r="O1284"/>
      <c r="P1284"/>
      <c r="R1284"/>
      <c r="T1284"/>
      <c r="V1284"/>
      <c r="W1284"/>
      <c r="X1284"/>
    </row>
    <row r="1285" spans="8:24">
      <c r="H1285"/>
      <c r="I1285"/>
      <c r="K1285"/>
      <c r="L1285"/>
      <c r="M1285" s="5"/>
      <c r="N1285"/>
      <c r="O1285"/>
      <c r="P1285"/>
      <c r="R1285"/>
      <c r="T1285"/>
      <c r="V1285"/>
      <c r="W1285"/>
      <c r="X1285"/>
    </row>
    <row r="1286" spans="8:24">
      <c r="H1286"/>
      <c r="I1286"/>
      <c r="K1286"/>
      <c r="L1286"/>
      <c r="M1286" s="5"/>
      <c r="N1286"/>
      <c r="O1286"/>
      <c r="P1286"/>
      <c r="R1286"/>
      <c r="T1286"/>
      <c r="V1286"/>
      <c r="W1286"/>
      <c r="X1286"/>
    </row>
    <row r="1287" spans="8:24">
      <c r="H1287"/>
      <c r="I1287"/>
      <c r="K1287"/>
      <c r="L1287"/>
      <c r="M1287" s="5"/>
      <c r="N1287"/>
      <c r="O1287"/>
      <c r="P1287"/>
      <c r="R1287"/>
      <c r="T1287"/>
      <c r="V1287"/>
      <c r="W1287"/>
      <c r="X1287"/>
    </row>
    <row r="1288" spans="8:24">
      <c r="H1288"/>
      <c r="I1288"/>
      <c r="K1288"/>
      <c r="L1288"/>
      <c r="M1288" s="5"/>
      <c r="N1288"/>
      <c r="O1288"/>
      <c r="P1288"/>
      <c r="R1288"/>
      <c r="T1288"/>
      <c r="V1288"/>
      <c r="W1288"/>
      <c r="X1288"/>
    </row>
    <row r="1289" spans="8:24">
      <c r="H1289"/>
      <c r="I1289"/>
      <c r="K1289"/>
      <c r="L1289"/>
      <c r="M1289" s="5"/>
      <c r="N1289"/>
      <c r="O1289"/>
      <c r="P1289"/>
      <c r="R1289"/>
      <c r="T1289"/>
      <c r="V1289"/>
      <c r="W1289"/>
      <c r="X1289"/>
    </row>
    <row r="1290" spans="8:24">
      <c r="H1290"/>
      <c r="I1290"/>
      <c r="K1290"/>
      <c r="L1290"/>
      <c r="M1290" s="5"/>
      <c r="N1290"/>
      <c r="O1290"/>
      <c r="P1290"/>
      <c r="R1290"/>
      <c r="T1290"/>
      <c r="V1290"/>
      <c r="W1290"/>
      <c r="X1290"/>
    </row>
    <row r="1291" spans="8:24">
      <c r="H1291"/>
      <c r="I1291"/>
      <c r="K1291"/>
      <c r="L1291"/>
      <c r="M1291" s="5"/>
      <c r="N1291"/>
      <c r="O1291"/>
      <c r="P1291"/>
      <c r="R1291"/>
      <c r="T1291"/>
      <c r="V1291"/>
      <c r="W1291"/>
      <c r="X1291"/>
    </row>
    <row r="1292" spans="8:24">
      <c r="H1292"/>
      <c r="I1292"/>
      <c r="K1292"/>
      <c r="L1292"/>
      <c r="M1292" s="5"/>
      <c r="N1292"/>
      <c r="O1292"/>
      <c r="P1292"/>
      <c r="R1292"/>
      <c r="T1292"/>
      <c r="V1292"/>
      <c r="W1292"/>
      <c r="X1292"/>
    </row>
    <row r="1293" spans="8:24">
      <c r="H1293"/>
      <c r="I1293"/>
      <c r="K1293"/>
      <c r="L1293"/>
      <c r="M1293" s="5"/>
      <c r="N1293"/>
      <c r="O1293"/>
      <c r="P1293"/>
      <c r="R1293"/>
      <c r="T1293"/>
      <c r="V1293"/>
      <c r="W1293"/>
      <c r="X1293"/>
    </row>
    <row r="1294" spans="8:24">
      <c r="H1294"/>
      <c r="I1294"/>
      <c r="K1294"/>
      <c r="L1294"/>
      <c r="M1294" s="5"/>
      <c r="N1294"/>
      <c r="O1294"/>
      <c r="P1294"/>
      <c r="R1294"/>
      <c r="T1294"/>
      <c r="V1294"/>
      <c r="W1294"/>
      <c r="X1294"/>
    </row>
    <row r="1295" spans="8:24">
      <c r="H1295"/>
      <c r="I1295"/>
      <c r="K1295"/>
      <c r="L1295"/>
      <c r="M1295" s="5"/>
      <c r="N1295"/>
      <c r="O1295"/>
      <c r="P1295"/>
      <c r="R1295"/>
      <c r="T1295"/>
      <c r="V1295"/>
      <c r="W1295"/>
      <c r="X1295"/>
    </row>
    <row r="1296" spans="8:24">
      <c r="H1296"/>
      <c r="I1296"/>
      <c r="K1296"/>
      <c r="L1296"/>
      <c r="M1296" s="5"/>
      <c r="N1296"/>
      <c r="O1296"/>
      <c r="P1296"/>
      <c r="R1296"/>
      <c r="T1296"/>
      <c r="V1296"/>
      <c r="W1296"/>
      <c r="X1296"/>
    </row>
    <row r="1297" spans="8:24">
      <c r="H1297"/>
      <c r="I1297"/>
      <c r="K1297"/>
      <c r="L1297"/>
      <c r="M1297" s="5"/>
      <c r="N1297"/>
      <c r="O1297"/>
      <c r="P1297"/>
      <c r="R1297"/>
      <c r="T1297"/>
      <c r="V1297"/>
      <c r="W1297"/>
      <c r="X1297"/>
    </row>
    <row r="1298" spans="8:24">
      <c r="H1298"/>
      <c r="I1298"/>
      <c r="K1298"/>
      <c r="L1298"/>
      <c r="M1298" s="5"/>
      <c r="N1298"/>
      <c r="O1298"/>
      <c r="P1298"/>
      <c r="R1298"/>
      <c r="T1298"/>
      <c r="V1298"/>
      <c r="W1298"/>
      <c r="X1298"/>
    </row>
    <row r="1299" spans="8:24">
      <c r="H1299"/>
      <c r="I1299"/>
      <c r="K1299"/>
      <c r="L1299"/>
      <c r="M1299" s="5"/>
      <c r="N1299"/>
      <c r="O1299"/>
      <c r="P1299"/>
      <c r="R1299"/>
      <c r="T1299"/>
      <c r="V1299"/>
      <c r="W1299"/>
      <c r="X1299"/>
    </row>
    <row r="1300" spans="8:24">
      <c r="H1300"/>
      <c r="I1300"/>
      <c r="K1300"/>
      <c r="L1300"/>
      <c r="M1300" s="5"/>
      <c r="N1300"/>
      <c r="O1300"/>
      <c r="P1300"/>
      <c r="R1300"/>
      <c r="T1300"/>
      <c r="V1300"/>
      <c r="W1300"/>
      <c r="X1300"/>
    </row>
    <row r="1301" spans="8:24">
      <c r="H1301"/>
      <c r="I1301"/>
      <c r="K1301"/>
      <c r="L1301"/>
      <c r="M1301" s="5"/>
      <c r="N1301"/>
      <c r="O1301"/>
      <c r="P1301"/>
      <c r="R1301"/>
      <c r="T1301"/>
      <c r="V1301"/>
      <c r="W1301"/>
      <c r="X1301"/>
    </row>
    <row r="1302" spans="8:24">
      <c r="H1302"/>
      <c r="I1302"/>
      <c r="K1302"/>
      <c r="L1302"/>
      <c r="M1302" s="5"/>
      <c r="N1302"/>
      <c r="O1302"/>
      <c r="P1302"/>
      <c r="R1302"/>
      <c r="T1302"/>
      <c r="V1302"/>
      <c r="W1302"/>
      <c r="X1302"/>
    </row>
    <row r="1303" spans="8:24">
      <c r="H1303"/>
      <c r="I1303"/>
      <c r="K1303"/>
      <c r="L1303"/>
      <c r="M1303" s="5"/>
      <c r="N1303"/>
      <c r="O1303"/>
      <c r="P1303"/>
      <c r="R1303"/>
      <c r="T1303"/>
      <c r="V1303"/>
      <c r="W1303"/>
      <c r="X1303"/>
    </row>
    <row r="1304" spans="8:24">
      <c r="H1304"/>
      <c r="I1304"/>
      <c r="K1304"/>
      <c r="L1304"/>
      <c r="M1304" s="5"/>
      <c r="N1304"/>
      <c r="O1304"/>
      <c r="P1304"/>
      <c r="R1304"/>
      <c r="T1304"/>
      <c r="V1304"/>
      <c r="W1304"/>
      <c r="X1304"/>
    </row>
    <row r="1305" spans="8:24">
      <c r="H1305"/>
      <c r="I1305"/>
      <c r="K1305"/>
      <c r="L1305"/>
      <c r="M1305" s="5"/>
      <c r="N1305"/>
      <c r="O1305"/>
      <c r="P1305"/>
      <c r="R1305"/>
      <c r="T1305"/>
      <c r="V1305"/>
      <c r="W1305"/>
      <c r="X1305"/>
    </row>
    <row r="1306" spans="8:24">
      <c r="H1306"/>
      <c r="I1306"/>
      <c r="K1306"/>
      <c r="L1306"/>
      <c r="M1306" s="5"/>
      <c r="N1306"/>
      <c r="O1306"/>
      <c r="P1306"/>
      <c r="R1306"/>
      <c r="T1306"/>
      <c r="V1306"/>
      <c r="W1306"/>
      <c r="X1306"/>
    </row>
    <row r="1307" spans="8:24">
      <c r="H1307"/>
      <c r="I1307"/>
      <c r="K1307"/>
      <c r="L1307"/>
      <c r="M1307" s="5"/>
      <c r="N1307"/>
      <c r="O1307"/>
      <c r="P1307"/>
      <c r="R1307"/>
      <c r="T1307"/>
      <c r="V1307"/>
      <c r="W1307"/>
      <c r="X1307"/>
    </row>
    <row r="1308" spans="8:24">
      <c r="H1308"/>
      <c r="I1308"/>
      <c r="K1308"/>
      <c r="L1308"/>
      <c r="M1308" s="5"/>
      <c r="N1308"/>
      <c r="O1308"/>
      <c r="P1308"/>
      <c r="R1308"/>
      <c r="T1308"/>
      <c r="V1308"/>
      <c r="W1308"/>
      <c r="X1308"/>
    </row>
    <row r="1309" spans="8:24">
      <c r="H1309"/>
      <c r="I1309"/>
      <c r="K1309"/>
      <c r="L1309"/>
      <c r="M1309" s="5"/>
      <c r="N1309"/>
      <c r="O1309"/>
      <c r="P1309"/>
      <c r="R1309"/>
      <c r="T1309"/>
      <c r="V1309"/>
      <c r="W1309"/>
      <c r="X1309"/>
    </row>
    <row r="1310" spans="8:24">
      <c r="H1310"/>
      <c r="I1310"/>
      <c r="K1310"/>
      <c r="L1310"/>
      <c r="M1310" s="5"/>
      <c r="N1310"/>
      <c r="O1310"/>
      <c r="P1310"/>
      <c r="R1310"/>
      <c r="T1310"/>
      <c r="V1310"/>
      <c r="W1310"/>
      <c r="X1310"/>
    </row>
    <row r="1311" spans="8:24">
      <c r="H1311"/>
      <c r="I1311"/>
      <c r="K1311"/>
      <c r="L1311"/>
      <c r="M1311" s="5"/>
      <c r="N1311"/>
      <c r="O1311"/>
      <c r="P1311"/>
      <c r="R1311"/>
      <c r="T1311"/>
      <c r="V1311"/>
      <c r="W1311"/>
      <c r="X1311"/>
    </row>
    <row r="1312" spans="8:24">
      <c r="H1312"/>
      <c r="I1312"/>
      <c r="K1312"/>
      <c r="L1312"/>
      <c r="M1312" s="5"/>
      <c r="N1312"/>
      <c r="O1312"/>
      <c r="P1312"/>
      <c r="R1312"/>
      <c r="T1312"/>
      <c r="V1312"/>
      <c r="W1312"/>
      <c r="X1312"/>
    </row>
    <row r="1313" spans="8:24">
      <c r="H1313"/>
      <c r="I1313"/>
      <c r="K1313"/>
      <c r="L1313"/>
      <c r="M1313" s="5"/>
      <c r="N1313"/>
      <c r="O1313"/>
      <c r="P1313"/>
      <c r="R1313"/>
      <c r="T1313"/>
      <c r="V1313"/>
      <c r="W1313"/>
      <c r="X1313"/>
    </row>
    <row r="1314" spans="8:24">
      <c r="H1314"/>
      <c r="I1314"/>
      <c r="K1314"/>
      <c r="L1314"/>
      <c r="M1314" s="5"/>
      <c r="N1314"/>
      <c r="O1314"/>
      <c r="P1314"/>
      <c r="R1314"/>
      <c r="T1314"/>
      <c r="V1314"/>
      <c r="W1314"/>
      <c r="X1314"/>
    </row>
    <row r="1315" spans="8:24">
      <c r="H1315"/>
      <c r="I1315"/>
      <c r="K1315"/>
      <c r="L1315"/>
      <c r="M1315" s="5"/>
      <c r="N1315"/>
      <c r="O1315"/>
      <c r="P1315"/>
      <c r="R1315"/>
      <c r="T1315"/>
      <c r="V1315"/>
      <c r="W1315"/>
      <c r="X1315"/>
    </row>
    <row r="1316" spans="8:24">
      <c r="H1316"/>
      <c r="I1316"/>
      <c r="K1316"/>
      <c r="L1316"/>
      <c r="M1316" s="5"/>
      <c r="N1316"/>
      <c r="O1316"/>
      <c r="P1316"/>
      <c r="R1316"/>
      <c r="T1316"/>
      <c r="V1316"/>
      <c r="W1316"/>
      <c r="X1316"/>
    </row>
    <row r="1317" spans="8:24">
      <c r="H1317"/>
      <c r="I1317"/>
      <c r="K1317"/>
      <c r="L1317"/>
      <c r="M1317" s="5"/>
      <c r="N1317"/>
      <c r="O1317"/>
      <c r="P1317"/>
      <c r="R1317"/>
      <c r="T1317"/>
      <c r="V1317"/>
      <c r="W1317"/>
      <c r="X1317"/>
    </row>
    <row r="1318" spans="8:24">
      <c r="H1318"/>
      <c r="I1318"/>
      <c r="K1318"/>
      <c r="L1318"/>
      <c r="M1318" s="5"/>
      <c r="N1318"/>
      <c r="O1318"/>
      <c r="P1318"/>
      <c r="R1318"/>
      <c r="T1318"/>
      <c r="V1318"/>
      <c r="W1318"/>
      <c r="X1318"/>
    </row>
    <row r="1319" spans="8:24">
      <c r="H1319"/>
      <c r="I1319"/>
      <c r="K1319"/>
      <c r="L1319"/>
      <c r="M1319" s="5"/>
      <c r="N1319"/>
      <c r="O1319"/>
      <c r="P1319"/>
      <c r="R1319"/>
      <c r="T1319"/>
      <c r="V1319"/>
      <c r="W1319"/>
      <c r="X1319"/>
    </row>
    <row r="1320" spans="8:24">
      <c r="H1320"/>
      <c r="I1320"/>
      <c r="K1320"/>
      <c r="L1320"/>
      <c r="M1320" s="5"/>
      <c r="N1320"/>
      <c r="O1320"/>
      <c r="P1320"/>
      <c r="R1320"/>
      <c r="T1320"/>
      <c r="V1320"/>
      <c r="W1320"/>
      <c r="X1320"/>
    </row>
    <row r="1321" spans="8:24">
      <c r="H1321"/>
      <c r="I1321"/>
      <c r="K1321"/>
      <c r="L1321"/>
      <c r="M1321" s="5"/>
      <c r="N1321"/>
      <c r="O1321"/>
      <c r="P1321"/>
      <c r="R1321"/>
      <c r="T1321"/>
      <c r="V1321"/>
      <c r="W1321"/>
      <c r="X1321"/>
    </row>
    <row r="1322" spans="8:24">
      <c r="H1322"/>
      <c r="I1322"/>
      <c r="K1322"/>
      <c r="L1322"/>
      <c r="M1322" s="5"/>
      <c r="N1322"/>
      <c r="O1322"/>
      <c r="P1322"/>
      <c r="R1322"/>
      <c r="T1322"/>
      <c r="V1322"/>
      <c r="W1322"/>
      <c r="X1322"/>
    </row>
    <row r="1323" spans="8:24">
      <c r="H1323"/>
      <c r="I1323"/>
      <c r="K1323"/>
      <c r="L1323"/>
      <c r="M1323" s="5"/>
      <c r="N1323"/>
      <c r="O1323"/>
      <c r="P1323"/>
      <c r="R1323"/>
      <c r="T1323"/>
      <c r="V1323"/>
      <c r="W1323"/>
      <c r="X1323"/>
    </row>
    <row r="1324" spans="8:24">
      <c r="H1324"/>
      <c r="I1324"/>
      <c r="K1324"/>
      <c r="L1324"/>
      <c r="M1324" s="5"/>
      <c r="N1324"/>
      <c r="O1324"/>
      <c r="P1324"/>
      <c r="R1324"/>
      <c r="T1324"/>
      <c r="V1324"/>
      <c r="W1324"/>
      <c r="X1324"/>
    </row>
    <row r="1325" spans="8:24">
      <c r="H1325"/>
      <c r="I1325"/>
      <c r="K1325"/>
      <c r="L1325"/>
      <c r="M1325" s="5"/>
      <c r="N1325"/>
      <c r="O1325"/>
      <c r="P1325"/>
      <c r="R1325"/>
      <c r="T1325"/>
      <c r="V1325"/>
      <c r="W1325"/>
      <c r="X1325"/>
    </row>
    <row r="1326" spans="8:24">
      <c r="H1326"/>
      <c r="I1326"/>
      <c r="K1326"/>
      <c r="L1326"/>
      <c r="M1326" s="5"/>
      <c r="N1326"/>
      <c r="O1326"/>
      <c r="P1326"/>
      <c r="R1326"/>
      <c r="T1326"/>
      <c r="V1326"/>
      <c r="W1326"/>
      <c r="X1326"/>
    </row>
    <row r="1327" spans="8:24">
      <c r="H1327"/>
      <c r="I1327"/>
      <c r="K1327"/>
      <c r="L1327"/>
      <c r="M1327" s="5"/>
      <c r="N1327"/>
      <c r="O1327"/>
      <c r="P1327"/>
      <c r="R1327"/>
      <c r="T1327"/>
      <c r="V1327"/>
      <c r="W1327"/>
      <c r="X1327"/>
    </row>
    <row r="1328" spans="8:24">
      <c r="H1328"/>
      <c r="I1328"/>
      <c r="K1328"/>
      <c r="L1328"/>
      <c r="M1328" s="5"/>
      <c r="N1328"/>
      <c r="O1328"/>
      <c r="P1328"/>
      <c r="R1328"/>
      <c r="T1328"/>
      <c r="V1328"/>
      <c r="W1328"/>
      <c r="X1328"/>
    </row>
    <row r="1329" spans="8:24">
      <c r="H1329"/>
      <c r="I1329"/>
      <c r="K1329"/>
      <c r="L1329"/>
      <c r="M1329" s="5"/>
      <c r="N1329"/>
      <c r="O1329"/>
      <c r="P1329"/>
      <c r="R1329"/>
      <c r="T1329"/>
      <c r="V1329"/>
      <c r="W1329"/>
      <c r="X1329"/>
    </row>
    <row r="1330" spans="8:24">
      <c r="H1330"/>
      <c r="I1330"/>
      <c r="K1330"/>
      <c r="L1330"/>
      <c r="M1330" s="5"/>
      <c r="N1330"/>
      <c r="O1330"/>
      <c r="P1330"/>
      <c r="R1330"/>
      <c r="T1330"/>
      <c r="V1330"/>
      <c r="W1330"/>
      <c r="X1330"/>
    </row>
    <row r="1331" spans="8:24">
      <c r="H1331"/>
      <c r="I1331"/>
      <c r="K1331"/>
      <c r="L1331"/>
      <c r="M1331" s="5"/>
      <c r="N1331"/>
      <c r="O1331"/>
      <c r="P1331"/>
      <c r="R1331"/>
      <c r="T1331"/>
      <c r="V1331"/>
      <c r="W1331"/>
      <c r="X1331"/>
    </row>
    <row r="1332" spans="8:24">
      <c r="H1332"/>
      <c r="I1332"/>
      <c r="K1332"/>
      <c r="L1332"/>
      <c r="M1332" s="5"/>
      <c r="N1332"/>
      <c r="O1332"/>
      <c r="P1332"/>
      <c r="R1332"/>
      <c r="T1332"/>
      <c r="V1332"/>
      <c r="W1332"/>
      <c r="X1332"/>
    </row>
    <row r="1333" spans="8:24">
      <c r="H1333"/>
      <c r="I1333"/>
      <c r="K1333"/>
      <c r="L1333"/>
      <c r="M1333" s="5"/>
      <c r="N1333"/>
      <c r="O1333"/>
      <c r="P1333"/>
      <c r="R1333"/>
      <c r="T1333"/>
      <c r="V1333"/>
      <c r="W1333"/>
      <c r="X1333"/>
    </row>
    <row r="1334" spans="8:24">
      <c r="H1334"/>
      <c r="I1334"/>
      <c r="K1334"/>
      <c r="L1334"/>
      <c r="M1334" s="5"/>
      <c r="N1334"/>
      <c r="O1334"/>
      <c r="P1334"/>
      <c r="R1334"/>
      <c r="T1334"/>
      <c r="V1334"/>
      <c r="W1334"/>
      <c r="X1334"/>
    </row>
    <row r="1335" spans="8:24">
      <c r="H1335"/>
      <c r="I1335"/>
      <c r="K1335"/>
      <c r="L1335"/>
      <c r="M1335" s="5"/>
      <c r="N1335"/>
      <c r="O1335"/>
      <c r="P1335"/>
      <c r="R1335"/>
      <c r="T1335"/>
      <c r="V1335"/>
      <c r="W1335"/>
      <c r="X1335"/>
    </row>
    <row r="1336" spans="8:24">
      <c r="H1336"/>
      <c r="I1336"/>
      <c r="K1336"/>
      <c r="L1336"/>
      <c r="M1336" s="5"/>
      <c r="N1336"/>
      <c r="O1336"/>
      <c r="P1336"/>
      <c r="R1336"/>
      <c r="T1336"/>
      <c r="V1336"/>
      <c r="W1336"/>
      <c r="X1336"/>
    </row>
    <row r="1337" spans="8:24">
      <c r="H1337"/>
      <c r="I1337"/>
      <c r="K1337"/>
      <c r="L1337"/>
      <c r="M1337" s="5"/>
      <c r="N1337"/>
      <c r="O1337"/>
      <c r="P1337"/>
      <c r="R1337"/>
      <c r="T1337"/>
      <c r="V1337"/>
      <c r="W1337"/>
      <c r="X1337"/>
    </row>
    <row r="1338" spans="8:24">
      <c r="H1338"/>
      <c r="I1338"/>
      <c r="K1338"/>
      <c r="L1338"/>
      <c r="M1338" s="5"/>
      <c r="N1338"/>
      <c r="O1338"/>
      <c r="P1338"/>
      <c r="R1338"/>
      <c r="T1338"/>
      <c r="V1338"/>
      <c r="W1338"/>
      <c r="X1338"/>
    </row>
    <row r="1339" spans="8:24">
      <c r="H1339"/>
      <c r="I1339"/>
      <c r="K1339"/>
      <c r="L1339"/>
      <c r="M1339" s="5"/>
      <c r="N1339"/>
      <c r="O1339"/>
      <c r="P1339"/>
      <c r="R1339"/>
      <c r="T1339"/>
      <c r="V1339"/>
      <c r="W1339"/>
      <c r="X1339"/>
    </row>
    <row r="1340" spans="8:24">
      <c r="H1340"/>
      <c r="I1340"/>
      <c r="K1340"/>
      <c r="L1340"/>
      <c r="M1340" s="5"/>
      <c r="N1340"/>
      <c r="O1340"/>
      <c r="P1340"/>
      <c r="R1340"/>
      <c r="T1340"/>
      <c r="V1340"/>
      <c r="W1340"/>
      <c r="X1340"/>
    </row>
    <row r="1341" spans="8:24">
      <c r="H1341"/>
      <c r="I1341"/>
      <c r="K1341"/>
      <c r="L1341"/>
      <c r="M1341" s="5"/>
      <c r="N1341"/>
      <c r="O1341"/>
      <c r="P1341"/>
      <c r="R1341"/>
      <c r="T1341"/>
      <c r="V1341"/>
      <c r="W1341"/>
      <c r="X1341"/>
    </row>
    <row r="1342" spans="8:24">
      <c r="H1342"/>
      <c r="I1342"/>
      <c r="K1342"/>
      <c r="L1342"/>
      <c r="M1342" s="5"/>
      <c r="N1342"/>
      <c r="O1342"/>
      <c r="P1342"/>
      <c r="R1342"/>
      <c r="T1342"/>
      <c r="V1342"/>
      <c r="W1342"/>
      <c r="X1342"/>
    </row>
    <row r="1343" spans="8:24">
      <c r="H1343"/>
      <c r="I1343"/>
      <c r="K1343"/>
      <c r="L1343"/>
      <c r="M1343" s="5"/>
      <c r="N1343"/>
      <c r="O1343"/>
      <c r="P1343"/>
      <c r="R1343"/>
      <c r="T1343"/>
      <c r="V1343"/>
      <c r="W1343"/>
      <c r="X1343"/>
    </row>
    <row r="1344" spans="8:24">
      <c r="H1344"/>
      <c r="I1344"/>
      <c r="K1344"/>
      <c r="L1344"/>
      <c r="M1344" s="5"/>
      <c r="N1344"/>
      <c r="O1344"/>
      <c r="P1344"/>
      <c r="R1344"/>
      <c r="T1344"/>
      <c r="V1344"/>
      <c r="W1344"/>
      <c r="X1344"/>
    </row>
    <row r="1345" spans="8:24">
      <c r="H1345"/>
      <c r="I1345"/>
      <c r="K1345"/>
      <c r="L1345"/>
      <c r="M1345" s="5"/>
      <c r="N1345"/>
      <c r="O1345"/>
      <c r="P1345"/>
      <c r="R1345"/>
      <c r="T1345"/>
      <c r="V1345"/>
      <c r="W1345"/>
      <c r="X1345"/>
    </row>
    <row r="1346" spans="8:24">
      <c r="H1346"/>
      <c r="I1346"/>
      <c r="K1346"/>
      <c r="L1346"/>
      <c r="M1346" s="5"/>
      <c r="N1346"/>
      <c r="O1346"/>
      <c r="P1346"/>
      <c r="R1346"/>
      <c r="T1346"/>
      <c r="V1346"/>
      <c r="W1346"/>
      <c r="X1346"/>
    </row>
    <row r="1347" spans="8:24">
      <c r="H1347"/>
      <c r="I1347"/>
      <c r="K1347"/>
      <c r="L1347"/>
      <c r="M1347" s="5"/>
      <c r="N1347"/>
      <c r="O1347"/>
      <c r="P1347"/>
      <c r="R1347"/>
      <c r="T1347"/>
      <c r="V1347"/>
      <c r="W1347"/>
      <c r="X1347"/>
    </row>
    <row r="1348" spans="8:24">
      <c r="H1348"/>
      <c r="I1348"/>
      <c r="K1348"/>
      <c r="L1348"/>
      <c r="M1348" s="5"/>
      <c r="N1348"/>
      <c r="O1348"/>
      <c r="P1348"/>
      <c r="R1348"/>
      <c r="T1348"/>
      <c r="V1348"/>
      <c r="W1348"/>
      <c r="X1348"/>
    </row>
    <row r="1349" spans="8:24">
      <c r="H1349"/>
      <c r="I1349"/>
      <c r="K1349"/>
      <c r="L1349"/>
      <c r="M1349" s="5"/>
      <c r="N1349"/>
      <c r="O1349"/>
      <c r="P1349"/>
      <c r="R1349"/>
      <c r="T1349"/>
      <c r="V1349"/>
      <c r="W1349"/>
      <c r="X1349"/>
    </row>
    <row r="1350" spans="8:24">
      <c r="H1350"/>
      <c r="I1350"/>
      <c r="K1350"/>
      <c r="L1350"/>
      <c r="M1350" s="5"/>
      <c r="N1350"/>
      <c r="O1350"/>
      <c r="P1350"/>
      <c r="R1350"/>
      <c r="T1350"/>
      <c r="V1350"/>
      <c r="W1350"/>
      <c r="X1350"/>
    </row>
    <row r="1351" spans="8:24">
      <c r="H1351"/>
      <c r="I1351"/>
      <c r="K1351"/>
      <c r="L1351"/>
      <c r="M1351" s="5"/>
      <c r="N1351"/>
      <c r="O1351"/>
      <c r="P1351"/>
      <c r="R1351"/>
      <c r="T1351"/>
      <c r="V1351"/>
      <c r="W1351"/>
      <c r="X1351"/>
    </row>
    <row r="1352" spans="8:24">
      <c r="H1352"/>
      <c r="I1352"/>
      <c r="K1352"/>
      <c r="L1352"/>
      <c r="M1352" s="5"/>
      <c r="N1352"/>
      <c r="O1352"/>
      <c r="P1352"/>
      <c r="R1352"/>
      <c r="T1352"/>
      <c r="V1352"/>
      <c r="W1352"/>
      <c r="X1352"/>
    </row>
    <row r="1353" spans="8:24">
      <c r="H1353"/>
      <c r="I1353"/>
      <c r="K1353"/>
      <c r="L1353"/>
      <c r="M1353" s="5"/>
      <c r="N1353"/>
      <c r="O1353"/>
      <c r="P1353"/>
      <c r="R1353"/>
      <c r="T1353"/>
      <c r="V1353"/>
      <c r="W1353"/>
      <c r="X1353"/>
    </row>
    <row r="1354" spans="8:24">
      <c r="H1354"/>
      <c r="I1354"/>
      <c r="K1354"/>
      <c r="L1354"/>
      <c r="M1354" s="5"/>
      <c r="N1354"/>
      <c r="O1354"/>
      <c r="P1354"/>
      <c r="R1354"/>
      <c r="T1354"/>
      <c r="V1354"/>
      <c r="W1354"/>
      <c r="X1354"/>
    </row>
    <row r="1355" spans="8:24">
      <c r="H1355"/>
      <c r="I1355"/>
      <c r="K1355"/>
      <c r="L1355"/>
      <c r="M1355" s="5"/>
      <c r="N1355"/>
      <c r="O1355"/>
      <c r="P1355"/>
      <c r="R1355"/>
      <c r="T1355"/>
      <c r="V1355"/>
      <c r="W1355"/>
      <c r="X1355"/>
    </row>
    <row r="1356" spans="8:24">
      <c r="H1356"/>
      <c r="I1356"/>
      <c r="K1356"/>
      <c r="L1356"/>
      <c r="M1356" s="5"/>
      <c r="N1356"/>
      <c r="O1356"/>
      <c r="P1356"/>
      <c r="R1356"/>
      <c r="T1356"/>
      <c r="V1356"/>
      <c r="W1356"/>
      <c r="X1356"/>
    </row>
    <row r="1357" spans="8:24">
      <c r="H1357"/>
      <c r="I1357"/>
      <c r="K1357"/>
      <c r="L1357"/>
      <c r="M1357" s="5"/>
      <c r="N1357"/>
      <c r="O1357"/>
      <c r="P1357"/>
      <c r="R1357"/>
      <c r="T1357"/>
      <c r="V1357"/>
      <c r="W1357"/>
      <c r="X1357"/>
    </row>
    <row r="1358" spans="8:24">
      <c r="H1358"/>
      <c r="I1358"/>
      <c r="K1358"/>
      <c r="L1358"/>
      <c r="M1358" s="5"/>
      <c r="N1358"/>
      <c r="O1358"/>
      <c r="P1358"/>
      <c r="R1358"/>
      <c r="T1358"/>
      <c r="V1358"/>
      <c r="W1358"/>
      <c r="X1358"/>
    </row>
    <row r="1359" spans="8:24">
      <c r="H1359"/>
      <c r="I1359"/>
      <c r="K1359"/>
      <c r="L1359"/>
      <c r="M1359" s="5"/>
      <c r="N1359"/>
      <c r="O1359"/>
      <c r="P1359"/>
      <c r="R1359"/>
      <c r="T1359"/>
      <c r="V1359"/>
      <c r="W1359"/>
      <c r="X1359"/>
    </row>
    <row r="1360" spans="8:24">
      <c r="H1360"/>
      <c r="I1360"/>
      <c r="K1360"/>
      <c r="L1360"/>
      <c r="M1360" s="5"/>
      <c r="N1360"/>
      <c r="O1360"/>
      <c r="P1360"/>
      <c r="R1360"/>
      <c r="T1360"/>
      <c r="V1360"/>
      <c r="W1360"/>
      <c r="X1360"/>
    </row>
    <row r="1361" spans="8:24">
      <c r="H1361"/>
      <c r="I1361"/>
      <c r="K1361"/>
      <c r="L1361"/>
      <c r="M1361" s="5"/>
      <c r="N1361"/>
      <c r="O1361"/>
      <c r="P1361"/>
      <c r="R1361"/>
      <c r="T1361"/>
      <c r="V1361"/>
      <c r="W1361"/>
      <c r="X1361"/>
    </row>
    <row r="1362" spans="8:24">
      <c r="H1362"/>
      <c r="I1362"/>
      <c r="K1362"/>
      <c r="L1362"/>
      <c r="M1362" s="5"/>
      <c r="N1362"/>
      <c r="O1362"/>
      <c r="P1362"/>
      <c r="R1362"/>
      <c r="T1362"/>
      <c r="V1362"/>
      <c r="W1362"/>
      <c r="X1362"/>
    </row>
    <row r="1363" spans="8:24">
      <c r="H1363"/>
      <c r="I1363"/>
      <c r="K1363"/>
      <c r="L1363"/>
      <c r="M1363" s="5"/>
      <c r="N1363"/>
      <c r="O1363"/>
      <c r="P1363"/>
      <c r="R1363"/>
      <c r="T1363"/>
      <c r="V1363"/>
      <c r="W1363"/>
      <c r="X1363"/>
    </row>
    <row r="1364" spans="8:24">
      <c r="H1364"/>
      <c r="I1364"/>
      <c r="K1364"/>
      <c r="L1364"/>
      <c r="M1364" s="5"/>
      <c r="N1364"/>
      <c r="O1364"/>
      <c r="P1364"/>
      <c r="R1364"/>
      <c r="T1364"/>
      <c r="V1364"/>
      <c r="W1364"/>
      <c r="X1364"/>
    </row>
    <row r="1365" spans="8:24">
      <c r="H1365"/>
      <c r="I1365"/>
      <c r="K1365"/>
      <c r="L1365"/>
      <c r="M1365" s="5"/>
      <c r="N1365"/>
      <c r="O1365"/>
      <c r="P1365"/>
      <c r="R1365"/>
      <c r="T1365"/>
      <c r="V1365"/>
      <c r="W1365"/>
      <c r="X1365"/>
    </row>
    <row r="1366" spans="8:24">
      <c r="H1366"/>
      <c r="I1366"/>
      <c r="K1366"/>
      <c r="L1366"/>
      <c r="M1366" s="5"/>
      <c r="N1366"/>
      <c r="O1366"/>
      <c r="P1366"/>
      <c r="R1366"/>
      <c r="T1366"/>
      <c r="V1366"/>
      <c r="W1366"/>
      <c r="X1366"/>
    </row>
    <row r="1367" spans="8:24">
      <c r="H1367"/>
      <c r="I1367"/>
      <c r="K1367"/>
      <c r="L1367"/>
      <c r="M1367" s="5"/>
      <c r="N1367"/>
      <c r="O1367"/>
      <c r="P1367"/>
      <c r="R1367"/>
      <c r="T1367"/>
      <c r="V1367"/>
      <c r="W1367"/>
      <c r="X1367"/>
    </row>
    <row r="1368" spans="8:24">
      <c r="H1368"/>
      <c r="I1368"/>
      <c r="K1368"/>
      <c r="L1368"/>
      <c r="M1368" s="5"/>
      <c r="N1368"/>
      <c r="O1368"/>
      <c r="P1368"/>
      <c r="R1368"/>
      <c r="T1368"/>
      <c r="V1368"/>
      <c r="W1368"/>
      <c r="X1368"/>
    </row>
    <row r="1369" spans="8:24">
      <c r="H1369"/>
      <c r="I1369"/>
      <c r="K1369"/>
      <c r="L1369"/>
      <c r="M1369" s="5"/>
      <c r="N1369"/>
      <c r="O1369"/>
      <c r="P1369"/>
      <c r="R1369"/>
      <c r="T1369"/>
      <c r="V1369"/>
      <c r="W1369"/>
      <c r="X1369"/>
    </row>
    <row r="1370" spans="8:24">
      <c r="H1370"/>
      <c r="I1370"/>
      <c r="K1370"/>
      <c r="L1370"/>
      <c r="M1370" s="5"/>
      <c r="N1370"/>
      <c r="O1370"/>
      <c r="P1370"/>
      <c r="R1370"/>
      <c r="T1370"/>
      <c r="V1370"/>
      <c r="W1370"/>
      <c r="X1370"/>
    </row>
    <row r="1371" spans="8:24">
      <c r="H1371"/>
      <c r="I1371"/>
      <c r="K1371"/>
      <c r="L1371"/>
      <c r="M1371" s="5"/>
      <c r="N1371"/>
      <c r="O1371"/>
      <c r="P1371"/>
      <c r="R1371"/>
      <c r="T1371"/>
      <c r="V1371"/>
      <c r="W1371"/>
      <c r="X1371"/>
    </row>
    <row r="1372" spans="8:24">
      <c r="H1372"/>
      <c r="I1372"/>
      <c r="K1372"/>
      <c r="L1372"/>
      <c r="M1372" s="5"/>
      <c r="N1372"/>
      <c r="O1372"/>
      <c r="P1372"/>
      <c r="R1372"/>
      <c r="T1372"/>
      <c r="V1372"/>
      <c r="W1372"/>
      <c r="X1372"/>
    </row>
    <row r="1373" spans="8:24">
      <c r="H1373"/>
      <c r="I1373"/>
      <c r="K1373"/>
      <c r="L1373"/>
      <c r="M1373" s="5"/>
      <c r="N1373"/>
      <c r="O1373"/>
      <c r="P1373"/>
      <c r="R1373"/>
      <c r="T1373"/>
      <c r="V1373"/>
      <c r="W1373"/>
      <c r="X1373"/>
    </row>
    <row r="1374" spans="8:24">
      <c r="H1374"/>
      <c r="I1374"/>
      <c r="K1374"/>
      <c r="L1374"/>
      <c r="M1374" s="5"/>
      <c r="N1374"/>
      <c r="O1374"/>
      <c r="P1374"/>
      <c r="R1374"/>
      <c r="T1374"/>
      <c r="V1374"/>
      <c r="W1374"/>
      <c r="X1374"/>
    </row>
    <row r="1375" spans="8:24">
      <c r="H1375"/>
      <c r="I1375"/>
      <c r="K1375"/>
      <c r="L1375"/>
      <c r="M1375" s="5"/>
      <c r="N1375"/>
      <c r="O1375"/>
      <c r="P1375"/>
      <c r="R1375"/>
      <c r="T1375"/>
      <c r="V1375"/>
      <c r="W1375"/>
      <c r="X1375"/>
    </row>
    <row r="1376" spans="8:24">
      <c r="H1376"/>
      <c r="I1376"/>
      <c r="K1376"/>
      <c r="L1376"/>
      <c r="M1376" s="5"/>
      <c r="N1376"/>
      <c r="O1376"/>
      <c r="P1376"/>
      <c r="R1376"/>
      <c r="T1376"/>
      <c r="V1376"/>
      <c r="W1376"/>
      <c r="X1376"/>
    </row>
    <row r="1377" spans="8:24">
      <c r="H1377"/>
      <c r="I1377"/>
      <c r="K1377"/>
      <c r="L1377"/>
      <c r="M1377" s="5"/>
      <c r="N1377"/>
      <c r="O1377"/>
      <c r="P1377"/>
      <c r="R1377"/>
      <c r="T1377"/>
      <c r="V1377"/>
      <c r="W1377"/>
      <c r="X1377"/>
    </row>
    <row r="1378" spans="8:24">
      <c r="H1378"/>
      <c r="I1378"/>
      <c r="K1378"/>
      <c r="L1378"/>
      <c r="M1378" s="5"/>
      <c r="N1378"/>
      <c r="O1378"/>
      <c r="P1378"/>
      <c r="R1378"/>
      <c r="T1378"/>
      <c r="V1378"/>
      <c r="W1378"/>
      <c r="X1378"/>
    </row>
    <row r="1379" spans="8:24">
      <c r="H1379"/>
      <c r="I1379"/>
      <c r="K1379"/>
      <c r="L1379"/>
      <c r="M1379" s="5"/>
      <c r="N1379"/>
      <c r="O1379"/>
      <c r="P1379"/>
      <c r="R1379"/>
      <c r="T1379"/>
      <c r="V1379"/>
      <c r="W1379"/>
      <c r="X1379"/>
    </row>
    <row r="1380" spans="8:24">
      <c r="H1380"/>
      <c r="I1380"/>
      <c r="K1380"/>
      <c r="L1380"/>
      <c r="M1380" s="5"/>
      <c r="N1380"/>
      <c r="O1380"/>
      <c r="P1380"/>
      <c r="R1380"/>
      <c r="T1380"/>
      <c r="V1380"/>
      <c r="W1380"/>
      <c r="X1380"/>
    </row>
    <row r="1381" spans="8:24">
      <c r="H1381"/>
      <c r="I1381"/>
      <c r="K1381"/>
      <c r="L1381"/>
      <c r="M1381" s="5"/>
      <c r="N1381"/>
      <c r="O1381"/>
      <c r="P1381"/>
      <c r="R1381"/>
      <c r="T1381"/>
      <c r="V1381"/>
      <c r="W1381"/>
      <c r="X1381"/>
    </row>
    <row r="1382" spans="8:24">
      <c r="H1382"/>
      <c r="I1382"/>
      <c r="K1382"/>
      <c r="L1382"/>
      <c r="M1382" s="5"/>
      <c r="N1382"/>
      <c r="O1382"/>
      <c r="P1382"/>
      <c r="R1382"/>
      <c r="T1382"/>
      <c r="V1382"/>
      <c r="W1382"/>
      <c r="X1382"/>
    </row>
    <row r="1383" spans="8:24">
      <c r="H1383"/>
      <c r="I1383"/>
      <c r="K1383"/>
      <c r="L1383"/>
      <c r="M1383" s="5"/>
      <c r="N1383"/>
      <c r="O1383"/>
      <c r="P1383"/>
      <c r="R1383"/>
      <c r="T1383"/>
      <c r="V1383"/>
      <c r="W1383"/>
      <c r="X1383"/>
    </row>
    <row r="1384" spans="8:24">
      <c r="H1384"/>
      <c r="I1384"/>
      <c r="K1384"/>
      <c r="L1384"/>
      <c r="M1384" s="5"/>
      <c r="N1384"/>
      <c r="O1384"/>
      <c r="P1384"/>
      <c r="R1384"/>
      <c r="T1384"/>
      <c r="V1384"/>
      <c r="W1384"/>
      <c r="X1384"/>
    </row>
    <row r="1385" spans="8:24">
      <c r="H1385"/>
      <c r="I1385"/>
      <c r="K1385"/>
      <c r="L1385"/>
      <c r="M1385" s="5"/>
      <c r="N1385"/>
      <c r="O1385"/>
      <c r="P1385"/>
      <c r="R1385"/>
      <c r="T1385"/>
      <c r="V1385"/>
      <c r="W1385"/>
      <c r="X1385"/>
    </row>
    <row r="1386" spans="8:24">
      <c r="H1386"/>
      <c r="I1386"/>
      <c r="K1386"/>
      <c r="L1386"/>
      <c r="M1386" s="5"/>
      <c r="N1386"/>
      <c r="O1386"/>
      <c r="P1386"/>
      <c r="R1386"/>
      <c r="T1386"/>
      <c r="V1386"/>
      <c r="W1386"/>
      <c r="X1386"/>
    </row>
    <row r="1387" spans="8:24">
      <c r="H1387"/>
      <c r="I1387"/>
      <c r="K1387"/>
      <c r="L1387"/>
      <c r="M1387" s="5"/>
      <c r="N1387"/>
      <c r="O1387"/>
      <c r="P1387"/>
      <c r="R1387"/>
      <c r="T1387"/>
      <c r="V1387"/>
      <c r="W1387"/>
      <c r="X1387"/>
    </row>
    <row r="1388" spans="8:24">
      <c r="H1388"/>
      <c r="I1388"/>
      <c r="K1388"/>
      <c r="L1388"/>
      <c r="M1388" s="5"/>
      <c r="N1388"/>
      <c r="O1388"/>
      <c r="P1388"/>
      <c r="R1388"/>
      <c r="T1388"/>
      <c r="V1388"/>
      <c r="W1388"/>
      <c r="X1388"/>
    </row>
    <row r="1389" spans="8:24">
      <c r="H1389"/>
      <c r="I1389"/>
      <c r="K1389"/>
      <c r="L1389"/>
      <c r="M1389" s="5"/>
      <c r="N1389"/>
      <c r="O1389"/>
      <c r="P1389"/>
      <c r="R1389"/>
      <c r="T1389"/>
      <c r="V1389"/>
      <c r="W1389"/>
      <c r="X1389"/>
    </row>
    <row r="1390" spans="8:24">
      <c r="H1390"/>
      <c r="I1390"/>
      <c r="K1390"/>
      <c r="L1390"/>
      <c r="M1390" s="5"/>
      <c r="N1390"/>
      <c r="O1390"/>
      <c r="P1390"/>
      <c r="R1390"/>
      <c r="T1390"/>
      <c r="V1390"/>
      <c r="W1390"/>
      <c r="X1390"/>
    </row>
    <row r="1391" spans="8:24">
      <c r="H1391"/>
      <c r="I1391"/>
      <c r="K1391"/>
      <c r="L1391"/>
      <c r="M1391" s="5"/>
      <c r="N1391"/>
      <c r="O1391"/>
      <c r="P1391"/>
      <c r="R1391"/>
      <c r="T1391"/>
      <c r="V1391"/>
      <c r="W1391"/>
      <c r="X1391"/>
    </row>
    <row r="1392" spans="8:24">
      <c r="H1392"/>
      <c r="I1392"/>
      <c r="K1392"/>
      <c r="L1392"/>
      <c r="M1392" s="5"/>
      <c r="N1392"/>
      <c r="O1392"/>
      <c r="P1392"/>
      <c r="R1392"/>
      <c r="T1392"/>
      <c r="V1392"/>
      <c r="W1392"/>
      <c r="X1392"/>
    </row>
    <row r="1393" spans="8:24">
      <c r="H1393"/>
      <c r="I1393"/>
      <c r="K1393"/>
      <c r="L1393"/>
      <c r="M1393" s="5"/>
      <c r="N1393"/>
      <c r="O1393"/>
      <c r="P1393"/>
      <c r="R1393"/>
      <c r="T1393"/>
      <c r="V1393"/>
      <c r="W1393"/>
      <c r="X1393"/>
    </row>
    <row r="1394" spans="8:24">
      <c r="H1394"/>
      <c r="I1394"/>
      <c r="K1394"/>
      <c r="L1394"/>
      <c r="M1394" s="5"/>
      <c r="N1394"/>
      <c r="O1394"/>
      <c r="P1394"/>
      <c r="R1394"/>
      <c r="T1394"/>
      <c r="V1394"/>
      <c r="W1394"/>
      <c r="X1394"/>
    </row>
    <row r="1395" spans="8:24">
      <c r="H1395"/>
      <c r="I1395"/>
      <c r="K1395"/>
      <c r="L1395"/>
      <c r="M1395" s="5"/>
      <c r="N1395"/>
      <c r="O1395"/>
      <c r="P1395"/>
      <c r="R1395"/>
      <c r="T1395"/>
      <c r="V1395"/>
      <c r="W1395"/>
      <c r="X1395"/>
    </row>
    <row r="1396" spans="8:24">
      <c r="H1396"/>
      <c r="I1396"/>
      <c r="K1396"/>
      <c r="L1396"/>
      <c r="M1396" s="5"/>
      <c r="N1396"/>
      <c r="O1396"/>
      <c r="P1396"/>
      <c r="R1396"/>
      <c r="T1396"/>
      <c r="V1396"/>
      <c r="W1396"/>
      <c r="X1396"/>
    </row>
    <row r="1397" spans="8:24">
      <c r="H1397"/>
      <c r="I1397"/>
      <c r="K1397"/>
      <c r="L1397"/>
      <c r="M1397" s="5"/>
      <c r="N1397"/>
      <c r="O1397"/>
      <c r="P1397"/>
      <c r="R1397"/>
      <c r="T1397"/>
      <c r="V1397"/>
      <c r="W1397"/>
      <c r="X1397"/>
    </row>
    <row r="1398" spans="8:24">
      <c r="H1398"/>
      <c r="I1398"/>
      <c r="K1398"/>
      <c r="L1398"/>
      <c r="M1398" s="5"/>
      <c r="N1398"/>
      <c r="O1398"/>
      <c r="P1398"/>
      <c r="R1398"/>
      <c r="T1398"/>
      <c r="V1398"/>
      <c r="W1398"/>
      <c r="X1398"/>
    </row>
    <row r="1399" spans="8:24">
      <c r="H1399"/>
      <c r="I1399"/>
      <c r="K1399"/>
      <c r="L1399"/>
      <c r="M1399" s="5"/>
      <c r="N1399"/>
      <c r="O1399"/>
      <c r="P1399"/>
      <c r="R1399"/>
      <c r="T1399"/>
      <c r="V1399"/>
      <c r="W1399"/>
      <c r="X1399"/>
    </row>
    <row r="1400" spans="8:24">
      <c r="H1400"/>
      <c r="I1400"/>
      <c r="K1400"/>
      <c r="L1400"/>
      <c r="M1400" s="5"/>
      <c r="N1400"/>
      <c r="O1400"/>
      <c r="P1400"/>
      <c r="R1400"/>
      <c r="T1400"/>
      <c r="V1400"/>
      <c r="W1400"/>
      <c r="X1400"/>
    </row>
    <row r="1401" spans="8:24">
      <c r="H1401"/>
      <c r="I1401"/>
      <c r="K1401"/>
      <c r="L1401"/>
      <c r="M1401" s="5"/>
      <c r="N1401"/>
      <c r="O1401"/>
      <c r="P1401"/>
      <c r="R1401"/>
      <c r="T1401"/>
      <c r="V1401"/>
      <c r="W1401"/>
      <c r="X1401"/>
    </row>
    <row r="1402" spans="8:24">
      <c r="H1402"/>
      <c r="I1402"/>
      <c r="K1402"/>
      <c r="L1402"/>
      <c r="M1402" s="5"/>
      <c r="N1402"/>
      <c r="O1402"/>
      <c r="P1402"/>
      <c r="R1402"/>
      <c r="T1402"/>
      <c r="V1402"/>
      <c r="W1402"/>
      <c r="X1402"/>
    </row>
    <row r="1403" spans="8:24">
      <c r="H1403"/>
      <c r="I1403"/>
      <c r="K1403"/>
      <c r="L1403"/>
      <c r="M1403" s="5"/>
      <c r="N1403"/>
      <c r="O1403"/>
      <c r="P1403"/>
      <c r="R1403"/>
      <c r="T1403"/>
      <c r="V1403"/>
      <c r="W1403"/>
      <c r="X1403"/>
    </row>
    <row r="1404" spans="8:24">
      <c r="H1404"/>
      <c r="I1404"/>
      <c r="K1404"/>
      <c r="L1404"/>
      <c r="M1404" s="5"/>
      <c r="N1404"/>
      <c r="O1404"/>
      <c r="P1404"/>
      <c r="R1404"/>
      <c r="T1404"/>
      <c r="V1404"/>
      <c r="W1404"/>
      <c r="X1404"/>
    </row>
    <row r="1405" spans="8:24">
      <c r="H1405"/>
      <c r="I1405"/>
      <c r="K1405"/>
      <c r="L1405"/>
      <c r="M1405" s="5"/>
      <c r="N1405"/>
      <c r="O1405"/>
      <c r="P1405"/>
      <c r="R1405"/>
      <c r="T1405"/>
      <c r="V1405"/>
      <c r="W1405"/>
      <c r="X1405"/>
    </row>
    <row r="1406" spans="8:24">
      <c r="H1406"/>
      <c r="I1406"/>
      <c r="K1406"/>
      <c r="L1406"/>
      <c r="M1406" s="5"/>
      <c r="N1406"/>
      <c r="O1406"/>
      <c r="P1406"/>
      <c r="R1406"/>
      <c r="T1406"/>
      <c r="V1406"/>
      <c r="W1406"/>
      <c r="X1406"/>
    </row>
    <row r="1407" spans="8:24">
      <c r="H1407"/>
      <c r="I1407"/>
      <c r="K1407"/>
      <c r="L1407"/>
      <c r="M1407" s="5"/>
      <c r="N1407"/>
      <c r="O1407"/>
      <c r="P1407"/>
      <c r="R1407"/>
      <c r="T1407"/>
      <c r="V1407"/>
      <c r="W1407"/>
      <c r="X1407"/>
    </row>
    <row r="1408" spans="8:24">
      <c r="H1408"/>
      <c r="I1408"/>
      <c r="K1408"/>
      <c r="L1408"/>
      <c r="M1408" s="5"/>
      <c r="N1408"/>
      <c r="O1408"/>
      <c r="P1408"/>
      <c r="R1408"/>
      <c r="T1408"/>
      <c r="V1408"/>
      <c r="W1408"/>
      <c r="X1408"/>
    </row>
    <row r="1409" spans="8:24">
      <c r="H1409"/>
      <c r="I1409"/>
      <c r="K1409"/>
      <c r="L1409"/>
      <c r="M1409" s="5"/>
      <c r="N1409"/>
      <c r="O1409"/>
      <c r="P1409"/>
      <c r="R1409"/>
      <c r="T1409"/>
      <c r="V1409"/>
      <c r="W1409"/>
      <c r="X1409"/>
    </row>
    <row r="1410" spans="8:24">
      <c r="H1410"/>
      <c r="I1410"/>
      <c r="K1410"/>
      <c r="L1410"/>
      <c r="M1410" s="5"/>
      <c r="N1410"/>
      <c r="O1410"/>
      <c r="P1410"/>
      <c r="R1410"/>
      <c r="T1410"/>
      <c r="V1410"/>
      <c r="W1410"/>
      <c r="X1410"/>
    </row>
    <row r="1411" spans="8:24">
      <c r="H1411"/>
      <c r="I1411"/>
      <c r="K1411"/>
      <c r="L1411"/>
      <c r="M1411" s="5"/>
      <c r="N1411"/>
      <c r="O1411"/>
      <c r="P1411"/>
      <c r="R1411"/>
      <c r="T1411"/>
      <c r="V1411"/>
      <c r="W1411"/>
      <c r="X1411"/>
    </row>
    <row r="1412" spans="8:24">
      <c r="H1412"/>
      <c r="I1412"/>
      <c r="K1412"/>
      <c r="L1412"/>
      <c r="M1412" s="5"/>
      <c r="N1412"/>
      <c r="O1412"/>
      <c r="P1412"/>
      <c r="R1412"/>
      <c r="T1412"/>
      <c r="V1412"/>
      <c r="W1412"/>
      <c r="X1412"/>
    </row>
    <row r="1413" spans="8:24">
      <c r="H1413"/>
      <c r="I1413"/>
      <c r="K1413"/>
      <c r="L1413"/>
      <c r="M1413" s="5"/>
      <c r="N1413"/>
      <c r="O1413"/>
      <c r="P1413"/>
      <c r="R1413"/>
      <c r="T1413"/>
      <c r="V1413"/>
      <c r="W1413"/>
      <c r="X1413"/>
    </row>
    <row r="1414" spans="8:24">
      <c r="H1414"/>
      <c r="I1414"/>
      <c r="K1414"/>
      <c r="L1414"/>
      <c r="M1414" s="5"/>
      <c r="N1414"/>
      <c r="O1414"/>
      <c r="P1414"/>
      <c r="R1414"/>
      <c r="T1414"/>
      <c r="V1414"/>
      <c r="W1414"/>
      <c r="X1414"/>
    </row>
    <row r="1415" spans="8:24">
      <c r="H1415"/>
      <c r="I1415"/>
      <c r="K1415"/>
      <c r="L1415"/>
      <c r="M1415" s="5"/>
      <c r="N1415"/>
      <c r="O1415"/>
      <c r="P1415"/>
      <c r="R1415"/>
      <c r="T1415"/>
      <c r="V1415"/>
      <c r="W1415"/>
      <c r="X1415"/>
    </row>
    <row r="1416" spans="8:24">
      <c r="H1416"/>
      <c r="I1416"/>
      <c r="K1416"/>
      <c r="L1416"/>
      <c r="M1416" s="5"/>
      <c r="N1416"/>
      <c r="O1416"/>
      <c r="P1416"/>
      <c r="R1416"/>
      <c r="T1416"/>
      <c r="V1416"/>
      <c r="W1416"/>
      <c r="X1416"/>
    </row>
    <row r="1417" spans="8:24">
      <c r="H1417"/>
      <c r="I1417"/>
      <c r="K1417"/>
      <c r="L1417"/>
      <c r="M1417" s="5"/>
      <c r="N1417"/>
      <c r="O1417"/>
      <c r="P1417"/>
      <c r="R1417"/>
      <c r="T1417"/>
      <c r="V1417"/>
      <c r="W1417"/>
      <c r="X1417"/>
    </row>
    <row r="1418" spans="8:24">
      <c r="H1418"/>
      <c r="I1418"/>
      <c r="K1418"/>
      <c r="L1418"/>
      <c r="M1418" s="5"/>
      <c r="N1418"/>
      <c r="O1418"/>
      <c r="P1418"/>
      <c r="R1418"/>
      <c r="T1418"/>
      <c r="V1418"/>
      <c r="W1418"/>
      <c r="X1418"/>
    </row>
    <row r="1419" spans="8:24">
      <c r="H1419"/>
      <c r="I1419"/>
      <c r="K1419"/>
      <c r="L1419"/>
      <c r="M1419" s="5"/>
      <c r="N1419"/>
      <c r="O1419"/>
      <c r="P1419"/>
      <c r="R1419"/>
      <c r="T1419"/>
      <c r="V1419"/>
      <c r="W1419"/>
      <c r="X1419"/>
    </row>
    <row r="1420" spans="8:24">
      <c r="H1420"/>
      <c r="I1420"/>
      <c r="K1420"/>
      <c r="L1420"/>
      <c r="M1420" s="5"/>
      <c r="N1420"/>
      <c r="O1420"/>
      <c r="P1420"/>
      <c r="R1420"/>
      <c r="T1420"/>
      <c r="V1420"/>
      <c r="W1420"/>
      <c r="X1420"/>
    </row>
    <row r="1421" spans="8:24">
      <c r="H1421"/>
      <c r="I1421"/>
      <c r="K1421"/>
      <c r="L1421"/>
      <c r="M1421" s="5"/>
      <c r="N1421"/>
      <c r="O1421"/>
      <c r="P1421"/>
      <c r="R1421"/>
      <c r="T1421"/>
      <c r="V1421"/>
      <c r="W1421"/>
      <c r="X1421"/>
    </row>
    <row r="1422" spans="8:24">
      <c r="H1422"/>
      <c r="I1422"/>
      <c r="K1422"/>
      <c r="L1422"/>
      <c r="M1422" s="5"/>
      <c r="N1422"/>
      <c r="O1422"/>
      <c r="P1422"/>
      <c r="R1422"/>
      <c r="T1422"/>
      <c r="V1422"/>
      <c r="W1422"/>
      <c r="X1422"/>
    </row>
    <row r="1423" spans="8:24">
      <c r="H1423"/>
      <c r="I1423"/>
      <c r="K1423"/>
      <c r="L1423"/>
      <c r="M1423" s="5"/>
      <c r="N1423"/>
      <c r="O1423"/>
      <c r="P1423"/>
      <c r="R1423"/>
      <c r="T1423"/>
      <c r="V1423"/>
      <c r="W1423"/>
      <c r="X1423"/>
    </row>
    <row r="1424" spans="8:24">
      <c r="H1424"/>
      <c r="I1424"/>
      <c r="K1424"/>
      <c r="L1424"/>
      <c r="M1424" s="5"/>
      <c r="N1424"/>
      <c r="O1424"/>
      <c r="P1424"/>
      <c r="R1424"/>
      <c r="T1424"/>
      <c r="V1424"/>
      <c r="W1424"/>
      <c r="X1424"/>
    </row>
    <row r="1425" spans="8:24">
      <c r="H1425"/>
      <c r="I1425"/>
      <c r="K1425"/>
      <c r="L1425"/>
      <c r="M1425" s="5"/>
      <c r="N1425"/>
      <c r="O1425"/>
      <c r="P1425"/>
      <c r="R1425"/>
      <c r="T1425"/>
      <c r="V1425"/>
      <c r="W1425"/>
      <c r="X1425"/>
    </row>
    <row r="1426" spans="8:24">
      <c r="H1426"/>
      <c r="I1426"/>
      <c r="K1426"/>
      <c r="L1426"/>
      <c r="M1426" s="5"/>
      <c r="N1426"/>
      <c r="O1426"/>
      <c r="P1426"/>
      <c r="R1426"/>
      <c r="T1426"/>
      <c r="V1426"/>
      <c r="W1426"/>
      <c r="X1426"/>
    </row>
    <row r="1427" spans="8:24">
      <c r="H1427"/>
      <c r="I1427"/>
      <c r="K1427"/>
      <c r="L1427"/>
      <c r="M1427" s="5"/>
      <c r="N1427"/>
      <c r="O1427"/>
      <c r="P1427"/>
      <c r="R1427"/>
      <c r="T1427"/>
      <c r="V1427"/>
      <c r="W1427"/>
      <c r="X1427"/>
    </row>
    <row r="1428" spans="8:24">
      <c r="H1428"/>
      <c r="I1428"/>
      <c r="K1428"/>
      <c r="L1428"/>
      <c r="M1428" s="5"/>
      <c r="N1428"/>
      <c r="O1428"/>
      <c r="P1428"/>
      <c r="R1428"/>
      <c r="T1428"/>
      <c r="V1428"/>
      <c r="W1428"/>
      <c r="X1428"/>
    </row>
    <row r="1429" spans="8:24">
      <c r="H1429"/>
      <c r="I1429"/>
      <c r="K1429"/>
      <c r="L1429"/>
      <c r="M1429" s="5"/>
      <c r="N1429"/>
      <c r="O1429"/>
      <c r="P1429"/>
      <c r="R1429"/>
      <c r="T1429"/>
      <c r="V1429"/>
      <c r="W1429"/>
      <c r="X1429"/>
    </row>
    <row r="1430" spans="8:24">
      <c r="H1430"/>
      <c r="I1430"/>
      <c r="K1430"/>
      <c r="L1430"/>
      <c r="M1430" s="5"/>
      <c r="N1430"/>
      <c r="O1430"/>
      <c r="P1430"/>
      <c r="R1430"/>
      <c r="T1430"/>
      <c r="V1430"/>
      <c r="W1430"/>
      <c r="X1430"/>
    </row>
    <row r="1431" spans="8:24">
      <c r="H1431"/>
      <c r="I1431"/>
      <c r="K1431"/>
      <c r="L1431"/>
      <c r="M1431" s="5"/>
      <c r="N1431"/>
      <c r="O1431"/>
      <c r="P1431"/>
      <c r="R1431"/>
      <c r="T1431"/>
      <c r="V1431"/>
      <c r="W1431"/>
      <c r="X1431"/>
    </row>
    <row r="1432" spans="8:24">
      <c r="H1432"/>
      <c r="I1432"/>
      <c r="K1432"/>
      <c r="L1432"/>
      <c r="M1432" s="5"/>
      <c r="N1432"/>
      <c r="O1432"/>
      <c r="P1432"/>
      <c r="R1432"/>
      <c r="T1432"/>
      <c r="V1432"/>
      <c r="W1432"/>
      <c r="X1432"/>
    </row>
    <row r="1433" spans="8:24">
      <c r="H1433"/>
      <c r="I1433"/>
      <c r="K1433"/>
      <c r="L1433"/>
      <c r="M1433" s="5"/>
      <c r="N1433"/>
      <c r="O1433"/>
      <c r="P1433"/>
      <c r="R1433"/>
      <c r="T1433"/>
      <c r="V1433"/>
      <c r="W1433"/>
      <c r="X1433"/>
    </row>
    <row r="1434" spans="8:24">
      <c r="H1434"/>
      <c r="I1434"/>
      <c r="K1434"/>
      <c r="L1434"/>
      <c r="M1434" s="5"/>
      <c r="N1434"/>
      <c r="O1434"/>
      <c r="P1434"/>
      <c r="R1434"/>
      <c r="T1434"/>
      <c r="V1434"/>
      <c r="W1434"/>
      <c r="X1434"/>
    </row>
    <row r="1435" spans="8:24">
      <c r="H1435"/>
      <c r="I1435"/>
      <c r="K1435"/>
      <c r="L1435"/>
      <c r="M1435" s="5"/>
      <c r="N1435"/>
      <c r="O1435"/>
      <c r="P1435"/>
      <c r="R1435"/>
      <c r="T1435"/>
      <c r="V1435"/>
      <c r="W1435"/>
      <c r="X1435"/>
    </row>
    <row r="1436" spans="8:24">
      <c r="H1436"/>
      <c r="I1436"/>
      <c r="K1436"/>
      <c r="L1436"/>
      <c r="M1436" s="5"/>
      <c r="N1436"/>
      <c r="O1436"/>
      <c r="P1436"/>
      <c r="R1436"/>
      <c r="T1436"/>
      <c r="V1436"/>
      <c r="W1436"/>
      <c r="X1436"/>
    </row>
    <row r="1437" spans="8:24">
      <c r="H1437"/>
      <c r="I1437"/>
      <c r="K1437"/>
      <c r="L1437"/>
      <c r="M1437" s="5"/>
      <c r="N1437"/>
      <c r="O1437"/>
      <c r="P1437"/>
      <c r="R1437"/>
      <c r="T1437"/>
      <c r="V1437"/>
      <c r="W1437"/>
      <c r="X1437"/>
    </row>
    <row r="1438" spans="8:24">
      <c r="H1438"/>
      <c r="I1438"/>
      <c r="K1438"/>
      <c r="L1438"/>
      <c r="M1438" s="5"/>
      <c r="N1438"/>
      <c r="O1438"/>
      <c r="P1438"/>
      <c r="R1438"/>
      <c r="T1438"/>
      <c r="V1438"/>
      <c r="W1438"/>
      <c r="X1438"/>
    </row>
    <row r="1439" spans="8:24">
      <c r="H1439"/>
      <c r="I1439"/>
      <c r="K1439"/>
      <c r="L1439"/>
      <c r="M1439" s="5"/>
      <c r="N1439"/>
      <c r="O1439"/>
      <c r="P1439"/>
      <c r="R1439"/>
      <c r="T1439"/>
      <c r="V1439"/>
      <c r="W1439"/>
      <c r="X1439"/>
    </row>
    <row r="1440" spans="8:24">
      <c r="H1440"/>
      <c r="I1440"/>
      <c r="K1440"/>
      <c r="L1440"/>
      <c r="M1440" s="5"/>
      <c r="N1440"/>
      <c r="O1440"/>
      <c r="P1440"/>
      <c r="R1440"/>
      <c r="T1440"/>
      <c r="V1440"/>
      <c r="W1440"/>
      <c r="X1440"/>
    </row>
    <row r="1441" spans="8:24">
      <c r="H1441"/>
      <c r="I1441"/>
      <c r="K1441"/>
      <c r="L1441"/>
      <c r="M1441" s="5"/>
      <c r="N1441"/>
      <c r="O1441"/>
      <c r="P1441"/>
      <c r="R1441"/>
      <c r="T1441"/>
      <c r="V1441"/>
      <c r="W1441"/>
      <c r="X1441"/>
    </row>
    <row r="1442" spans="8:24">
      <c r="H1442"/>
      <c r="I1442"/>
      <c r="K1442"/>
      <c r="L1442"/>
      <c r="M1442" s="5"/>
      <c r="N1442"/>
      <c r="O1442"/>
      <c r="P1442"/>
      <c r="R1442"/>
      <c r="T1442"/>
      <c r="V1442"/>
      <c r="W1442"/>
      <c r="X1442"/>
    </row>
    <row r="1443" spans="8:24">
      <c r="H1443"/>
      <c r="I1443"/>
      <c r="K1443"/>
      <c r="L1443"/>
      <c r="M1443" s="5"/>
      <c r="N1443"/>
      <c r="O1443"/>
      <c r="P1443"/>
      <c r="R1443"/>
      <c r="T1443"/>
      <c r="V1443"/>
      <c r="W1443"/>
      <c r="X1443"/>
    </row>
    <row r="1444" spans="8:24">
      <c r="H1444"/>
      <c r="I1444"/>
      <c r="K1444"/>
      <c r="L1444"/>
      <c r="M1444" s="5"/>
      <c r="N1444"/>
      <c r="O1444"/>
      <c r="P1444"/>
      <c r="R1444"/>
      <c r="T1444"/>
      <c r="V1444"/>
      <c r="W1444"/>
      <c r="X1444"/>
    </row>
    <row r="1445" spans="8:24">
      <c r="H1445"/>
      <c r="I1445"/>
      <c r="K1445"/>
      <c r="L1445"/>
      <c r="M1445" s="5"/>
      <c r="N1445"/>
      <c r="O1445"/>
      <c r="P1445"/>
      <c r="R1445"/>
      <c r="T1445"/>
      <c r="V1445"/>
      <c r="W1445"/>
      <c r="X1445"/>
    </row>
    <row r="1446" spans="8:24">
      <c r="H1446"/>
      <c r="I1446"/>
      <c r="K1446"/>
      <c r="L1446"/>
      <c r="M1446" s="5"/>
      <c r="N1446"/>
      <c r="O1446"/>
      <c r="P1446"/>
      <c r="R1446"/>
      <c r="T1446"/>
      <c r="V1446"/>
      <c r="W1446"/>
      <c r="X1446"/>
    </row>
    <row r="1447" spans="8:24">
      <c r="H1447"/>
      <c r="I1447"/>
      <c r="K1447"/>
      <c r="L1447"/>
      <c r="M1447" s="5"/>
      <c r="N1447"/>
      <c r="O1447"/>
      <c r="P1447"/>
      <c r="R1447"/>
      <c r="T1447"/>
      <c r="V1447"/>
      <c r="W1447"/>
      <c r="X1447"/>
    </row>
    <row r="1448" spans="8:24">
      <c r="H1448"/>
      <c r="I1448"/>
      <c r="K1448"/>
      <c r="L1448"/>
      <c r="M1448" s="5"/>
      <c r="N1448"/>
      <c r="O1448"/>
      <c r="P1448"/>
      <c r="R1448"/>
      <c r="T1448"/>
      <c r="V1448"/>
      <c r="W1448"/>
      <c r="X1448"/>
    </row>
    <row r="1449" spans="8:24">
      <c r="H1449"/>
      <c r="I1449"/>
      <c r="K1449"/>
      <c r="L1449"/>
      <c r="M1449" s="5"/>
      <c r="N1449"/>
      <c r="O1449"/>
      <c r="P1449"/>
      <c r="R1449"/>
      <c r="T1449"/>
      <c r="V1449"/>
      <c r="W1449"/>
      <c r="X1449"/>
    </row>
    <row r="1450" spans="8:24">
      <c r="H1450"/>
      <c r="I1450"/>
      <c r="K1450"/>
      <c r="L1450"/>
      <c r="M1450" s="5"/>
      <c r="N1450"/>
      <c r="O1450"/>
      <c r="P1450"/>
      <c r="R1450"/>
      <c r="T1450"/>
      <c r="V1450"/>
      <c r="W1450"/>
      <c r="X1450"/>
    </row>
    <row r="1451" spans="8:24">
      <c r="H1451"/>
      <c r="I1451"/>
      <c r="K1451"/>
      <c r="L1451"/>
      <c r="M1451" s="5"/>
      <c r="N1451"/>
      <c r="O1451"/>
      <c r="P1451"/>
      <c r="R1451"/>
      <c r="T1451"/>
      <c r="V1451"/>
      <c r="W1451"/>
      <c r="X1451"/>
    </row>
    <row r="1452" spans="8:24">
      <c r="H1452"/>
      <c r="I1452"/>
      <c r="K1452"/>
      <c r="L1452"/>
      <c r="M1452" s="5"/>
      <c r="N1452"/>
      <c r="O1452"/>
      <c r="P1452"/>
      <c r="R1452"/>
      <c r="T1452"/>
      <c r="V1452"/>
      <c r="W1452"/>
      <c r="X1452"/>
    </row>
    <row r="1453" spans="8:24">
      <c r="H1453"/>
      <c r="I1453"/>
      <c r="K1453"/>
      <c r="L1453"/>
      <c r="M1453" s="5"/>
      <c r="N1453"/>
      <c r="O1453"/>
      <c r="P1453"/>
      <c r="R1453"/>
      <c r="T1453"/>
      <c r="V1453"/>
      <c r="W1453"/>
      <c r="X1453"/>
    </row>
    <row r="1454" spans="8:24">
      <c r="H1454"/>
      <c r="I1454"/>
      <c r="K1454"/>
      <c r="L1454"/>
      <c r="M1454" s="5"/>
      <c r="N1454"/>
      <c r="O1454"/>
      <c r="P1454"/>
      <c r="R1454"/>
      <c r="T1454"/>
      <c r="V1454"/>
      <c r="W1454"/>
      <c r="X1454"/>
    </row>
    <row r="1455" spans="8:24">
      <c r="H1455"/>
      <c r="I1455"/>
      <c r="K1455"/>
      <c r="L1455"/>
      <c r="M1455" s="5"/>
      <c r="N1455"/>
      <c r="O1455"/>
      <c r="P1455"/>
      <c r="R1455"/>
      <c r="T1455"/>
      <c r="V1455"/>
      <c r="W1455"/>
      <c r="X1455"/>
    </row>
    <row r="1456" spans="8:24">
      <c r="H1456"/>
      <c r="I1456"/>
      <c r="K1456"/>
      <c r="L1456"/>
      <c r="M1456" s="5"/>
      <c r="N1456"/>
      <c r="O1456"/>
      <c r="P1456"/>
      <c r="R1456"/>
      <c r="T1456"/>
      <c r="V1456"/>
      <c r="W1456"/>
      <c r="X1456"/>
    </row>
    <row r="1457" spans="8:24">
      <c r="H1457"/>
      <c r="I1457"/>
      <c r="K1457"/>
      <c r="L1457"/>
      <c r="M1457" s="5"/>
      <c r="N1457"/>
      <c r="O1457"/>
      <c r="P1457"/>
      <c r="R1457"/>
      <c r="T1457"/>
      <c r="V1457"/>
      <c r="W1457"/>
      <c r="X1457"/>
    </row>
    <row r="1458" spans="8:24">
      <c r="H1458"/>
      <c r="I1458"/>
      <c r="K1458"/>
      <c r="L1458"/>
      <c r="M1458" s="5"/>
      <c r="N1458"/>
      <c r="O1458"/>
      <c r="P1458"/>
      <c r="R1458"/>
      <c r="T1458"/>
      <c r="V1458"/>
      <c r="W1458"/>
      <c r="X1458"/>
    </row>
    <row r="1459" spans="8:24">
      <c r="H1459"/>
      <c r="I1459"/>
      <c r="K1459"/>
      <c r="L1459"/>
      <c r="M1459" s="5"/>
      <c r="N1459"/>
      <c r="O1459"/>
      <c r="P1459"/>
      <c r="R1459"/>
      <c r="T1459"/>
      <c r="V1459"/>
      <c r="W1459"/>
      <c r="X1459"/>
    </row>
    <row r="1460" spans="8:24">
      <c r="H1460"/>
      <c r="I1460"/>
      <c r="K1460"/>
      <c r="L1460"/>
      <c r="M1460" s="5"/>
      <c r="N1460"/>
      <c r="O1460"/>
      <c r="P1460"/>
      <c r="R1460"/>
      <c r="T1460"/>
      <c r="V1460"/>
      <c r="W1460"/>
      <c r="X1460"/>
    </row>
    <row r="1461" spans="8:24">
      <c r="H1461"/>
      <c r="I1461"/>
      <c r="K1461"/>
      <c r="L1461"/>
      <c r="M1461" s="5"/>
      <c r="N1461"/>
      <c r="O1461"/>
      <c r="P1461"/>
      <c r="R1461"/>
      <c r="T1461"/>
      <c r="V1461"/>
      <c r="W1461"/>
      <c r="X1461"/>
    </row>
    <row r="1462" spans="8:24">
      <c r="H1462"/>
      <c r="I1462"/>
      <c r="K1462"/>
      <c r="L1462"/>
      <c r="M1462" s="5"/>
      <c r="N1462"/>
      <c r="O1462"/>
      <c r="P1462"/>
      <c r="R1462"/>
      <c r="T1462"/>
      <c r="V1462"/>
      <c r="W1462"/>
      <c r="X1462"/>
    </row>
    <row r="1463" spans="8:24">
      <c r="H1463"/>
      <c r="I1463"/>
      <c r="K1463"/>
      <c r="L1463"/>
      <c r="M1463" s="5"/>
      <c r="N1463"/>
      <c r="O1463"/>
      <c r="P1463"/>
      <c r="R1463"/>
      <c r="T1463"/>
      <c r="V1463"/>
      <c r="W1463"/>
      <c r="X1463"/>
    </row>
    <row r="1464" spans="8:24">
      <c r="H1464"/>
      <c r="I1464"/>
      <c r="K1464"/>
      <c r="L1464"/>
      <c r="M1464" s="5"/>
      <c r="N1464"/>
      <c r="O1464"/>
      <c r="P1464"/>
      <c r="R1464"/>
      <c r="T1464"/>
      <c r="V1464"/>
      <c r="W1464"/>
      <c r="X1464"/>
    </row>
    <row r="1465" spans="8:24">
      <c r="H1465"/>
      <c r="I1465"/>
      <c r="K1465"/>
      <c r="L1465"/>
      <c r="M1465" s="5"/>
      <c r="N1465"/>
      <c r="O1465"/>
      <c r="P1465"/>
      <c r="R1465"/>
      <c r="T1465"/>
      <c r="V1465"/>
      <c r="W1465"/>
      <c r="X1465"/>
    </row>
    <row r="1466" spans="8:24">
      <c r="H1466"/>
      <c r="I1466"/>
      <c r="K1466"/>
      <c r="L1466"/>
      <c r="M1466" s="5"/>
      <c r="N1466"/>
      <c r="O1466"/>
      <c r="P1466"/>
      <c r="R1466"/>
      <c r="T1466"/>
      <c r="V1466"/>
      <c r="W1466"/>
      <c r="X1466"/>
    </row>
    <row r="1467" spans="8:24">
      <c r="H1467"/>
      <c r="I1467"/>
      <c r="K1467"/>
      <c r="L1467"/>
      <c r="M1467" s="5"/>
      <c r="N1467"/>
      <c r="O1467"/>
      <c r="P1467"/>
      <c r="R1467"/>
      <c r="T1467"/>
      <c r="V1467"/>
      <c r="W1467"/>
      <c r="X1467"/>
    </row>
    <row r="1468" spans="8:24">
      <c r="H1468"/>
      <c r="I1468"/>
      <c r="K1468"/>
      <c r="L1468"/>
      <c r="M1468" s="5"/>
      <c r="N1468"/>
      <c r="O1468"/>
      <c r="P1468"/>
      <c r="R1468"/>
      <c r="T1468"/>
      <c r="V1468"/>
      <c r="W1468"/>
      <c r="X1468"/>
    </row>
    <row r="1469" spans="8:24">
      <c r="H1469"/>
      <c r="I1469"/>
      <c r="K1469"/>
      <c r="L1469"/>
      <c r="M1469" s="5"/>
      <c r="N1469"/>
      <c r="O1469"/>
      <c r="P1469"/>
      <c r="R1469"/>
      <c r="T1469"/>
      <c r="V1469"/>
      <c r="W1469"/>
      <c r="X1469"/>
    </row>
    <row r="1470" spans="8:24">
      <c r="H1470"/>
      <c r="I1470"/>
      <c r="K1470"/>
      <c r="L1470"/>
      <c r="M1470" s="5"/>
      <c r="N1470"/>
      <c r="O1470"/>
      <c r="P1470"/>
      <c r="R1470"/>
      <c r="T1470"/>
      <c r="V1470"/>
      <c r="W1470"/>
      <c r="X1470"/>
    </row>
    <row r="1471" spans="8:24">
      <c r="H1471"/>
      <c r="I1471"/>
      <c r="K1471"/>
      <c r="L1471"/>
      <c r="M1471" s="5"/>
      <c r="N1471"/>
      <c r="O1471"/>
      <c r="P1471"/>
      <c r="R1471"/>
      <c r="T1471"/>
      <c r="V1471"/>
      <c r="W1471"/>
      <c r="X1471"/>
    </row>
    <row r="1472" spans="8:24">
      <c r="H1472"/>
      <c r="I1472"/>
      <c r="K1472"/>
      <c r="L1472"/>
      <c r="M1472" s="5"/>
      <c r="N1472"/>
      <c r="O1472"/>
      <c r="P1472"/>
      <c r="R1472"/>
      <c r="T1472"/>
      <c r="V1472"/>
      <c r="W1472"/>
      <c r="X1472"/>
    </row>
    <row r="1473" spans="8:24">
      <c r="H1473"/>
      <c r="I1473"/>
      <c r="K1473"/>
      <c r="L1473"/>
      <c r="M1473" s="5"/>
      <c r="N1473"/>
      <c r="O1473"/>
      <c r="P1473"/>
      <c r="R1473"/>
      <c r="T1473"/>
      <c r="V1473"/>
      <c r="W1473"/>
      <c r="X1473"/>
    </row>
    <row r="1474" spans="8:24">
      <c r="H1474"/>
      <c r="I1474"/>
      <c r="K1474"/>
      <c r="L1474"/>
      <c r="M1474" s="5"/>
      <c r="N1474"/>
      <c r="O1474"/>
      <c r="P1474"/>
      <c r="R1474"/>
      <c r="T1474"/>
      <c r="V1474"/>
      <c r="W1474"/>
      <c r="X1474"/>
    </row>
    <row r="1475" spans="8:24">
      <c r="H1475"/>
      <c r="I1475"/>
      <c r="K1475"/>
      <c r="L1475"/>
      <c r="M1475" s="5"/>
      <c r="N1475"/>
      <c r="O1475"/>
      <c r="P1475"/>
      <c r="R1475"/>
      <c r="T1475"/>
      <c r="V1475"/>
      <c r="W1475"/>
      <c r="X1475"/>
    </row>
    <row r="1476" spans="8:24">
      <c r="H1476"/>
      <c r="I1476"/>
      <c r="K1476"/>
      <c r="L1476"/>
      <c r="M1476" s="5"/>
      <c r="N1476"/>
      <c r="O1476"/>
      <c r="P1476"/>
      <c r="R1476"/>
      <c r="T1476"/>
      <c r="V1476"/>
      <c r="W1476"/>
      <c r="X1476"/>
    </row>
    <row r="1477" spans="8:24">
      <c r="H1477"/>
      <c r="I1477"/>
      <c r="K1477"/>
      <c r="L1477"/>
      <c r="M1477" s="5"/>
      <c r="N1477"/>
      <c r="O1477"/>
      <c r="P1477"/>
      <c r="R1477"/>
      <c r="T1477"/>
      <c r="V1477"/>
      <c r="W1477"/>
      <c r="X1477"/>
    </row>
    <row r="1478" spans="8:24">
      <c r="H1478"/>
      <c r="I1478"/>
      <c r="K1478"/>
      <c r="L1478"/>
      <c r="M1478" s="5"/>
      <c r="N1478"/>
      <c r="O1478"/>
      <c r="P1478"/>
      <c r="R1478"/>
      <c r="T1478"/>
      <c r="V1478"/>
      <c r="W1478"/>
      <c r="X1478"/>
    </row>
    <row r="1479" spans="8:24">
      <c r="H1479"/>
      <c r="I1479"/>
      <c r="K1479"/>
      <c r="L1479"/>
      <c r="M1479" s="5"/>
      <c r="N1479"/>
      <c r="O1479"/>
      <c r="P1479"/>
      <c r="R1479"/>
      <c r="T1479"/>
      <c r="V1479"/>
      <c r="W1479"/>
      <c r="X1479"/>
    </row>
    <row r="1480" spans="8:24">
      <c r="H1480"/>
      <c r="I1480"/>
      <c r="K1480"/>
      <c r="L1480"/>
      <c r="M1480" s="5"/>
      <c r="N1480"/>
      <c r="O1480"/>
      <c r="P1480"/>
      <c r="R1480"/>
      <c r="T1480"/>
      <c r="V1480"/>
      <c r="W1480"/>
      <c r="X1480"/>
    </row>
    <row r="1481" spans="8:24">
      <c r="H1481"/>
      <c r="I1481"/>
      <c r="K1481"/>
      <c r="L1481"/>
      <c r="M1481" s="5"/>
      <c r="N1481"/>
      <c r="O1481"/>
      <c r="P1481"/>
      <c r="R1481"/>
      <c r="T1481"/>
      <c r="V1481"/>
      <c r="W1481"/>
      <c r="X1481"/>
    </row>
    <row r="1482" spans="8:24">
      <c r="H1482"/>
      <c r="I1482"/>
      <c r="K1482"/>
      <c r="L1482"/>
      <c r="M1482" s="5"/>
      <c r="N1482"/>
      <c r="O1482"/>
      <c r="P1482"/>
      <c r="R1482"/>
      <c r="T1482"/>
      <c r="V1482"/>
      <c r="W1482"/>
      <c r="X1482"/>
    </row>
    <row r="1483" spans="8:24">
      <c r="H1483"/>
      <c r="I1483"/>
      <c r="K1483"/>
      <c r="L1483"/>
      <c r="M1483" s="5"/>
      <c r="N1483"/>
      <c r="O1483"/>
      <c r="P1483"/>
      <c r="R1483"/>
      <c r="T1483"/>
      <c r="V1483"/>
      <c r="W1483"/>
      <c r="X1483"/>
    </row>
    <row r="1484" spans="8:24">
      <c r="H1484"/>
      <c r="I1484"/>
      <c r="K1484"/>
      <c r="L1484"/>
      <c r="M1484" s="5"/>
      <c r="N1484"/>
      <c r="O1484"/>
      <c r="P1484"/>
      <c r="R1484"/>
      <c r="T1484"/>
      <c r="V1484"/>
      <c r="W1484"/>
      <c r="X1484"/>
    </row>
    <row r="1485" spans="8:24">
      <c r="H1485"/>
      <c r="I1485"/>
      <c r="K1485"/>
      <c r="L1485"/>
      <c r="M1485" s="5"/>
      <c r="N1485"/>
      <c r="O1485"/>
      <c r="P1485"/>
      <c r="R1485"/>
      <c r="T1485"/>
      <c r="V1485"/>
      <c r="W1485"/>
      <c r="X1485"/>
    </row>
    <row r="1486" spans="8:24">
      <c r="H1486"/>
      <c r="I1486"/>
      <c r="K1486"/>
      <c r="L1486"/>
      <c r="M1486" s="5"/>
      <c r="N1486"/>
      <c r="O1486"/>
      <c r="P1486"/>
      <c r="R1486"/>
      <c r="T1486"/>
      <c r="V1486"/>
      <c r="W1486"/>
      <c r="X1486"/>
    </row>
    <row r="1487" spans="8:24">
      <c r="H1487"/>
      <c r="I1487"/>
      <c r="K1487"/>
      <c r="L1487"/>
      <c r="M1487" s="5"/>
      <c r="N1487"/>
      <c r="O1487"/>
      <c r="P1487"/>
      <c r="R1487"/>
      <c r="T1487"/>
      <c r="V1487"/>
      <c r="W1487"/>
      <c r="X1487"/>
    </row>
    <row r="1488" spans="8:24">
      <c r="H1488"/>
      <c r="I1488"/>
      <c r="K1488"/>
      <c r="L1488"/>
      <c r="M1488" s="5"/>
      <c r="N1488"/>
      <c r="O1488"/>
      <c r="P1488"/>
      <c r="R1488"/>
      <c r="T1488"/>
      <c r="V1488"/>
      <c r="W1488"/>
      <c r="X1488"/>
    </row>
    <row r="1489" spans="8:24">
      <c r="H1489"/>
      <c r="I1489"/>
      <c r="K1489"/>
      <c r="L1489"/>
      <c r="M1489" s="5"/>
      <c r="N1489"/>
      <c r="O1489"/>
      <c r="P1489"/>
      <c r="R1489"/>
      <c r="T1489"/>
      <c r="V1489"/>
      <c r="W1489"/>
      <c r="X1489"/>
    </row>
    <row r="1490" spans="8:24">
      <c r="H1490"/>
      <c r="I1490"/>
      <c r="K1490"/>
      <c r="L1490"/>
      <c r="M1490" s="5"/>
      <c r="N1490"/>
      <c r="O1490"/>
      <c r="P1490"/>
      <c r="R1490"/>
      <c r="T1490"/>
      <c r="V1490"/>
      <c r="W1490"/>
      <c r="X1490"/>
    </row>
    <row r="1491" spans="8:24">
      <c r="H1491"/>
      <c r="I1491"/>
      <c r="K1491"/>
      <c r="L1491"/>
      <c r="M1491" s="5"/>
      <c r="N1491"/>
      <c r="O1491"/>
      <c r="P1491"/>
      <c r="R1491"/>
      <c r="T1491"/>
      <c r="V1491"/>
      <c r="W1491"/>
      <c r="X1491"/>
    </row>
    <row r="1492" spans="8:24">
      <c r="H1492"/>
      <c r="I1492"/>
      <c r="K1492"/>
      <c r="L1492"/>
      <c r="M1492" s="5"/>
      <c r="N1492"/>
      <c r="O1492"/>
      <c r="P1492"/>
      <c r="R1492"/>
      <c r="T1492"/>
      <c r="V1492"/>
      <c r="W1492"/>
      <c r="X1492"/>
    </row>
    <row r="1493" spans="8:24">
      <c r="H1493"/>
      <c r="I1493"/>
      <c r="K1493"/>
      <c r="L1493"/>
      <c r="M1493" s="5"/>
      <c r="N1493"/>
      <c r="O1493"/>
      <c r="P1493"/>
      <c r="R1493"/>
      <c r="T1493"/>
      <c r="V1493"/>
      <c r="W1493"/>
      <c r="X1493"/>
    </row>
    <row r="1494" spans="8:24">
      <c r="H1494"/>
      <c r="I1494"/>
      <c r="K1494"/>
      <c r="L1494"/>
      <c r="M1494" s="5"/>
      <c r="N1494"/>
      <c r="O1494"/>
      <c r="P1494"/>
      <c r="R1494"/>
      <c r="T1494"/>
      <c r="V1494"/>
      <c r="W1494"/>
      <c r="X1494"/>
    </row>
    <row r="1495" spans="8:24">
      <c r="H1495"/>
      <c r="I1495"/>
      <c r="K1495"/>
      <c r="L1495"/>
      <c r="M1495" s="5"/>
      <c r="N1495"/>
      <c r="O1495"/>
      <c r="P1495"/>
      <c r="R1495"/>
      <c r="T1495"/>
      <c r="V1495"/>
      <c r="W1495"/>
      <c r="X1495"/>
    </row>
    <row r="1496" spans="8:24">
      <c r="H1496"/>
      <c r="I1496"/>
      <c r="K1496"/>
      <c r="L1496"/>
      <c r="M1496" s="5"/>
      <c r="N1496"/>
      <c r="O1496"/>
      <c r="P1496"/>
      <c r="R1496"/>
      <c r="T1496"/>
      <c r="V1496"/>
      <c r="W1496"/>
      <c r="X1496"/>
    </row>
    <row r="1497" spans="8:24">
      <c r="H1497"/>
      <c r="I1497"/>
      <c r="K1497"/>
      <c r="L1497"/>
      <c r="M1497" s="5"/>
      <c r="N1497"/>
      <c r="O1497"/>
      <c r="P1497"/>
      <c r="R1497"/>
      <c r="T1497"/>
      <c r="V1497"/>
      <c r="W1497"/>
      <c r="X1497"/>
    </row>
    <row r="1498" spans="8:24">
      <c r="H1498"/>
      <c r="I1498"/>
      <c r="K1498"/>
      <c r="L1498"/>
      <c r="M1498" s="5"/>
      <c r="N1498"/>
      <c r="O1498"/>
      <c r="P1498"/>
      <c r="R1498"/>
      <c r="T1498"/>
      <c r="V1498"/>
      <c r="W1498"/>
      <c r="X1498"/>
    </row>
    <row r="1499" spans="8:24">
      <c r="H1499"/>
      <c r="I1499"/>
      <c r="K1499"/>
      <c r="L1499"/>
      <c r="M1499" s="5"/>
      <c r="N1499"/>
      <c r="O1499"/>
      <c r="P1499"/>
      <c r="R1499"/>
      <c r="T1499"/>
      <c r="V1499"/>
      <c r="W1499"/>
      <c r="X1499"/>
    </row>
    <row r="1500" spans="8:24">
      <c r="H1500"/>
      <c r="I1500"/>
      <c r="K1500"/>
      <c r="L1500"/>
      <c r="M1500" s="5"/>
      <c r="N1500"/>
      <c r="O1500"/>
      <c r="P1500"/>
      <c r="R1500"/>
      <c r="T1500"/>
      <c r="V1500"/>
      <c r="W1500"/>
      <c r="X1500"/>
    </row>
    <row r="1501" spans="8:24">
      <c r="H1501"/>
      <c r="I1501"/>
      <c r="K1501"/>
      <c r="L1501"/>
      <c r="M1501" s="5"/>
      <c r="N1501"/>
      <c r="O1501"/>
      <c r="P1501"/>
      <c r="R1501"/>
      <c r="T1501"/>
      <c r="V1501"/>
      <c r="W1501"/>
      <c r="X1501"/>
    </row>
    <row r="1502" spans="8:24">
      <c r="H1502"/>
      <c r="I1502"/>
      <c r="K1502"/>
      <c r="L1502"/>
      <c r="M1502" s="5"/>
      <c r="N1502"/>
      <c r="O1502"/>
      <c r="P1502"/>
      <c r="R1502"/>
      <c r="T1502"/>
      <c r="V1502"/>
      <c r="W1502"/>
      <c r="X1502"/>
    </row>
    <row r="1503" spans="8:24">
      <c r="H1503"/>
      <c r="I1503"/>
      <c r="K1503"/>
      <c r="L1503"/>
      <c r="M1503" s="5"/>
      <c r="N1503"/>
      <c r="O1503"/>
      <c r="P1503"/>
      <c r="R1503"/>
      <c r="T1503"/>
      <c r="V1503"/>
      <c r="W1503"/>
      <c r="X1503"/>
    </row>
    <row r="1504" spans="8:24">
      <c r="H1504"/>
      <c r="I1504"/>
      <c r="K1504"/>
      <c r="L1504"/>
      <c r="M1504" s="5"/>
      <c r="N1504"/>
      <c r="O1504"/>
      <c r="P1504"/>
      <c r="R1504"/>
      <c r="T1504"/>
      <c r="V1504"/>
      <c r="W1504"/>
      <c r="X1504"/>
    </row>
    <row r="1505" spans="8:24">
      <c r="H1505"/>
      <c r="I1505"/>
      <c r="K1505"/>
      <c r="L1505"/>
      <c r="M1505" s="5"/>
      <c r="N1505"/>
      <c r="O1505"/>
      <c r="P1505"/>
      <c r="R1505"/>
      <c r="T1505"/>
      <c r="V1505"/>
      <c r="W1505"/>
      <c r="X1505"/>
    </row>
    <row r="1506" spans="8:24">
      <c r="H1506"/>
      <c r="I1506"/>
      <c r="K1506"/>
      <c r="L1506"/>
      <c r="M1506" s="5"/>
      <c r="N1506"/>
      <c r="O1506"/>
      <c r="P1506"/>
      <c r="R1506"/>
      <c r="T1506"/>
      <c r="V1506"/>
      <c r="W1506"/>
      <c r="X1506"/>
    </row>
    <row r="1507" spans="8:24">
      <c r="H1507"/>
      <c r="I1507"/>
      <c r="K1507"/>
      <c r="L1507"/>
      <c r="M1507" s="5"/>
      <c r="N1507"/>
      <c r="O1507"/>
      <c r="P1507"/>
      <c r="R1507"/>
      <c r="T1507"/>
      <c r="V1507"/>
      <c r="W1507"/>
      <c r="X1507"/>
    </row>
    <row r="1508" spans="8:24">
      <c r="H1508"/>
      <c r="I1508"/>
      <c r="K1508"/>
      <c r="L1508"/>
      <c r="M1508" s="5"/>
      <c r="N1508"/>
      <c r="O1508"/>
      <c r="P1508"/>
      <c r="R1508"/>
      <c r="T1508"/>
      <c r="V1508"/>
      <c r="W1508"/>
      <c r="X1508"/>
    </row>
    <row r="1509" spans="8:24">
      <c r="H1509"/>
      <c r="I1509"/>
      <c r="K1509"/>
      <c r="L1509"/>
      <c r="M1509" s="5"/>
      <c r="N1509"/>
      <c r="O1509"/>
      <c r="P1509"/>
      <c r="R1509"/>
      <c r="T1509"/>
      <c r="V1509"/>
      <c r="W1509"/>
      <c r="X1509"/>
    </row>
    <row r="1510" spans="8:24">
      <c r="H1510"/>
      <c r="I1510"/>
      <c r="K1510"/>
      <c r="L1510"/>
      <c r="M1510" s="5"/>
      <c r="N1510"/>
      <c r="O1510"/>
      <c r="P1510"/>
      <c r="R1510"/>
      <c r="T1510"/>
      <c r="V1510"/>
      <c r="W1510"/>
      <c r="X1510"/>
    </row>
    <row r="1511" spans="8:24">
      <c r="H1511"/>
      <c r="I1511"/>
      <c r="K1511"/>
      <c r="L1511"/>
      <c r="M1511" s="5"/>
      <c r="N1511"/>
      <c r="O1511"/>
      <c r="P1511"/>
      <c r="R1511"/>
      <c r="T1511"/>
      <c r="V1511"/>
      <c r="W1511"/>
      <c r="X1511"/>
    </row>
    <row r="1512" spans="8:24">
      <c r="H1512"/>
      <c r="I1512"/>
      <c r="K1512"/>
      <c r="L1512"/>
      <c r="M1512" s="5"/>
      <c r="N1512"/>
      <c r="O1512"/>
      <c r="P1512"/>
      <c r="R1512"/>
      <c r="T1512"/>
      <c r="V1512"/>
      <c r="W1512"/>
      <c r="X1512"/>
    </row>
    <row r="1513" spans="8:24">
      <c r="H1513"/>
      <c r="I1513"/>
      <c r="K1513"/>
      <c r="L1513"/>
      <c r="M1513" s="5"/>
      <c r="N1513"/>
      <c r="O1513"/>
      <c r="P1513"/>
      <c r="R1513"/>
      <c r="T1513"/>
      <c r="V1513"/>
      <c r="W1513"/>
      <c r="X1513"/>
    </row>
    <row r="1514" spans="8:24">
      <c r="H1514"/>
      <c r="I1514"/>
      <c r="K1514"/>
      <c r="L1514"/>
      <c r="M1514" s="5"/>
      <c r="N1514"/>
      <c r="O1514"/>
      <c r="P1514"/>
      <c r="R1514"/>
      <c r="T1514"/>
      <c r="V1514"/>
      <c r="W1514"/>
      <c r="X1514"/>
    </row>
    <row r="1515" spans="8:24">
      <c r="H1515"/>
      <c r="I1515"/>
      <c r="K1515"/>
      <c r="L1515"/>
      <c r="M1515" s="5"/>
      <c r="N1515"/>
      <c r="O1515"/>
      <c r="P1515"/>
      <c r="R1515"/>
      <c r="T1515"/>
      <c r="V1515"/>
      <c r="W1515"/>
      <c r="X1515"/>
    </row>
    <row r="1516" spans="8:24">
      <c r="H1516"/>
      <c r="I1516"/>
      <c r="K1516"/>
      <c r="L1516"/>
      <c r="M1516" s="5"/>
      <c r="N1516"/>
      <c r="O1516"/>
      <c r="P1516"/>
      <c r="R1516"/>
      <c r="T1516"/>
      <c r="V1516"/>
      <c r="W1516"/>
      <c r="X1516"/>
    </row>
    <row r="1517" spans="8:24">
      <c r="H1517"/>
      <c r="I1517"/>
      <c r="K1517"/>
      <c r="L1517"/>
      <c r="M1517" s="5"/>
      <c r="N1517"/>
      <c r="O1517"/>
      <c r="P1517"/>
      <c r="R1517"/>
      <c r="T1517"/>
      <c r="V1517"/>
      <c r="W1517"/>
      <c r="X1517"/>
    </row>
    <row r="1518" spans="8:24">
      <c r="H1518"/>
      <c r="I1518"/>
      <c r="K1518"/>
      <c r="L1518"/>
      <c r="M1518" s="5"/>
      <c r="N1518"/>
      <c r="O1518"/>
      <c r="P1518"/>
      <c r="R1518"/>
      <c r="T1518"/>
      <c r="V1518"/>
      <c r="W1518"/>
      <c r="X1518"/>
    </row>
    <row r="1519" spans="8:24">
      <c r="H1519"/>
      <c r="I1519"/>
      <c r="K1519"/>
      <c r="L1519"/>
      <c r="M1519" s="5"/>
      <c r="N1519"/>
      <c r="O1519"/>
      <c r="P1519"/>
      <c r="R1519"/>
      <c r="T1519"/>
      <c r="V1519"/>
      <c r="W1519"/>
      <c r="X1519"/>
    </row>
    <row r="1520" spans="8:24">
      <c r="H1520"/>
      <c r="I1520"/>
      <c r="K1520"/>
      <c r="L1520"/>
      <c r="M1520" s="5"/>
      <c r="N1520"/>
      <c r="O1520"/>
      <c r="P1520"/>
      <c r="R1520"/>
      <c r="T1520"/>
      <c r="V1520"/>
      <c r="W1520"/>
      <c r="X1520"/>
    </row>
    <row r="1521" spans="8:24">
      <c r="H1521"/>
      <c r="I1521"/>
      <c r="K1521"/>
      <c r="L1521"/>
      <c r="M1521" s="5"/>
      <c r="N1521"/>
      <c r="O1521"/>
      <c r="P1521"/>
      <c r="R1521"/>
      <c r="T1521"/>
      <c r="V1521"/>
      <c r="W1521"/>
      <c r="X1521"/>
    </row>
    <row r="1522" spans="8:24">
      <c r="H1522"/>
      <c r="I1522"/>
      <c r="K1522"/>
      <c r="L1522"/>
      <c r="M1522" s="5"/>
      <c r="N1522"/>
      <c r="O1522"/>
      <c r="P1522"/>
      <c r="R1522"/>
      <c r="T1522"/>
      <c r="V1522"/>
      <c r="W1522"/>
      <c r="X1522"/>
    </row>
    <row r="1523" spans="8:24">
      <c r="H1523"/>
      <c r="I1523"/>
      <c r="K1523"/>
      <c r="L1523"/>
      <c r="M1523" s="5"/>
      <c r="N1523"/>
      <c r="O1523"/>
      <c r="P1523"/>
      <c r="R1523"/>
      <c r="T1523"/>
      <c r="V1523"/>
      <c r="W1523"/>
      <c r="X1523"/>
    </row>
    <row r="1524" spans="8:24">
      <c r="H1524"/>
      <c r="I1524"/>
      <c r="K1524"/>
      <c r="L1524"/>
      <c r="M1524" s="5"/>
      <c r="N1524"/>
      <c r="O1524"/>
      <c r="P1524"/>
      <c r="R1524"/>
      <c r="T1524"/>
      <c r="V1524"/>
      <c r="W1524"/>
      <c r="X1524"/>
    </row>
    <row r="1525" spans="8:24">
      <c r="H1525"/>
      <c r="I1525"/>
      <c r="K1525"/>
      <c r="L1525"/>
      <c r="M1525" s="5"/>
      <c r="N1525"/>
      <c r="O1525"/>
      <c r="P1525"/>
      <c r="R1525"/>
      <c r="T1525"/>
      <c r="V1525"/>
      <c r="W1525"/>
      <c r="X1525"/>
    </row>
    <row r="1526" spans="8:24">
      <c r="H1526"/>
      <c r="I1526"/>
      <c r="K1526"/>
      <c r="L1526"/>
      <c r="M1526" s="5"/>
      <c r="N1526"/>
      <c r="O1526"/>
      <c r="P1526"/>
      <c r="R1526"/>
      <c r="T1526"/>
      <c r="V1526"/>
      <c r="W1526"/>
      <c r="X1526"/>
    </row>
    <row r="1527" spans="8:24">
      <c r="H1527"/>
      <c r="I1527"/>
      <c r="K1527"/>
      <c r="L1527"/>
      <c r="M1527" s="5"/>
      <c r="N1527"/>
      <c r="O1527"/>
      <c r="P1527"/>
      <c r="R1527"/>
      <c r="T1527"/>
      <c r="V1527"/>
      <c r="W1527"/>
      <c r="X1527"/>
    </row>
    <row r="1528" spans="8:24">
      <c r="H1528"/>
      <c r="I1528"/>
      <c r="K1528"/>
      <c r="L1528"/>
      <c r="M1528" s="5"/>
      <c r="N1528"/>
      <c r="O1528"/>
      <c r="P1528"/>
      <c r="R1528"/>
      <c r="T1528"/>
      <c r="V1528"/>
      <c r="W1528"/>
      <c r="X1528"/>
    </row>
    <row r="1529" spans="8:24">
      <c r="H1529"/>
      <c r="I1529"/>
      <c r="K1529"/>
      <c r="L1529"/>
      <c r="M1529" s="5"/>
      <c r="N1529"/>
      <c r="O1529"/>
      <c r="P1529"/>
      <c r="R1529"/>
      <c r="T1529"/>
      <c r="V1529"/>
      <c r="W1529"/>
      <c r="X1529"/>
    </row>
    <row r="1530" spans="8:24">
      <c r="H1530"/>
      <c r="I1530"/>
      <c r="K1530"/>
      <c r="L1530"/>
      <c r="M1530" s="5"/>
      <c r="N1530"/>
      <c r="O1530"/>
      <c r="P1530"/>
      <c r="R1530"/>
      <c r="T1530"/>
      <c r="V1530"/>
      <c r="W1530"/>
      <c r="X1530"/>
    </row>
    <row r="1531" spans="8:24">
      <c r="H1531"/>
      <c r="I1531"/>
      <c r="K1531"/>
      <c r="L1531"/>
      <c r="M1531" s="5"/>
      <c r="N1531"/>
      <c r="O1531"/>
      <c r="P1531"/>
      <c r="R1531"/>
      <c r="T1531"/>
      <c r="V1531"/>
      <c r="W1531"/>
      <c r="X1531"/>
    </row>
    <row r="1532" spans="8:24">
      <c r="H1532"/>
      <c r="I1532"/>
      <c r="K1532"/>
      <c r="L1532"/>
      <c r="M1532" s="5"/>
      <c r="N1532"/>
      <c r="O1532"/>
      <c r="P1532"/>
      <c r="R1532"/>
      <c r="T1532"/>
      <c r="V1532"/>
      <c r="W1532"/>
      <c r="X1532"/>
    </row>
    <row r="1533" spans="8:24">
      <c r="H1533"/>
      <c r="I1533"/>
      <c r="K1533"/>
      <c r="L1533"/>
      <c r="M1533" s="5"/>
      <c r="N1533"/>
      <c r="O1533"/>
      <c r="P1533"/>
      <c r="R1533"/>
      <c r="T1533"/>
      <c r="V1533"/>
      <c r="W1533"/>
      <c r="X1533"/>
    </row>
    <row r="1534" spans="8:24">
      <c r="H1534"/>
      <c r="I1534"/>
      <c r="K1534"/>
      <c r="L1534"/>
      <c r="M1534" s="5"/>
      <c r="N1534"/>
      <c r="O1534"/>
      <c r="P1534"/>
      <c r="R1534"/>
      <c r="T1534"/>
      <c r="V1534"/>
      <c r="W1534"/>
      <c r="X1534"/>
    </row>
    <row r="1535" spans="8:24">
      <c r="H1535"/>
      <c r="I1535"/>
      <c r="K1535"/>
      <c r="L1535"/>
      <c r="M1535" s="5"/>
      <c r="N1535"/>
      <c r="O1535"/>
      <c r="P1535"/>
      <c r="R1535"/>
      <c r="T1535"/>
      <c r="V1535"/>
      <c r="W1535"/>
      <c r="X1535"/>
    </row>
    <row r="1536" spans="8:24">
      <c r="H1536"/>
      <c r="I1536"/>
      <c r="K1536"/>
      <c r="L1536"/>
      <c r="M1536" s="5"/>
      <c r="N1536"/>
      <c r="O1536"/>
      <c r="P1536"/>
      <c r="R1536"/>
      <c r="T1536"/>
      <c r="V1536"/>
      <c r="W1536"/>
      <c r="X1536"/>
    </row>
    <row r="1537" spans="8:24">
      <c r="H1537"/>
      <c r="I1537"/>
      <c r="K1537"/>
      <c r="L1537"/>
      <c r="M1537" s="5"/>
      <c r="N1537"/>
      <c r="O1537"/>
      <c r="P1537"/>
      <c r="R1537"/>
      <c r="T1537"/>
      <c r="V1537"/>
      <c r="W1537"/>
      <c r="X1537"/>
    </row>
    <row r="1538" spans="8:24">
      <c r="H1538"/>
      <c r="I1538"/>
      <c r="K1538"/>
      <c r="L1538"/>
      <c r="M1538" s="5"/>
      <c r="N1538"/>
      <c r="O1538"/>
      <c r="P1538"/>
      <c r="R1538"/>
      <c r="T1538"/>
      <c r="V1538"/>
      <c r="W1538"/>
      <c r="X1538"/>
    </row>
    <row r="1539" spans="8:24">
      <c r="H1539"/>
      <c r="I1539"/>
      <c r="K1539"/>
      <c r="L1539"/>
      <c r="M1539" s="5"/>
      <c r="N1539"/>
      <c r="O1539"/>
      <c r="P1539"/>
      <c r="R1539"/>
      <c r="T1539"/>
      <c r="V1539"/>
      <c r="W1539"/>
      <c r="X1539"/>
    </row>
    <row r="1540" spans="8:24">
      <c r="H1540"/>
      <c r="I1540"/>
      <c r="K1540"/>
      <c r="L1540"/>
      <c r="M1540" s="5"/>
      <c r="N1540"/>
      <c r="O1540"/>
      <c r="P1540"/>
      <c r="R1540"/>
      <c r="T1540"/>
      <c r="V1540"/>
      <c r="W1540"/>
      <c r="X1540"/>
    </row>
    <row r="1541" spans="8:24">
      <c r="H1541"/>
      <c r="I1541"/>
      <c r="K1541"/>
      <c r="L1541"/>
      <c r="M1541" s="5"/>
      <c r="N1541"/>
      <c r="O1541"/>
      <c r="P1541"/>
      <c r="R1541"/>
      <c r="T1541"/>
      <c r="V1541"/>
      <c r="W1541"/>
      <c r="X1541"/>
    </row>
    <row r="1542" spans="8:24">
      <c r="H1542"/>
      <c r="I1542"/>
      <c r="K1542"/>
      <c r="L1542"/>
      <c r="M1542" s="5"/>
      <c r="N1542"/>
      <c r="O1542"/>
      <c r="P1542"/>
      <c r="R1542"/>
      <c r="T1542"/>
      <c r="V1542"/>
      <c r="W1542"/>
      <c r="X1542"/>
    </row>
    <row r="1543" spans="8:24">
      <c r="H1543"/>
      <c r="I1543"/>
      <c r="K1543"/>
      <c r="L1543"/>
      <c r="M1543" s="5"/>
      <c r="N1543"/>
      <c r="O1543"/>
      <c r="P1543"/>
      <c r="R1543"/>
      <c r="T1543"/>
      <c r="V1543"/>
      <c r="W1543"/>
      <c r="X1543"/>
    </row>
    <row r="1544" spans="8:24">
      <c r="H1544"/>
      <c r="I1544"/>
      <c r="K1544"/>
      <c r="L1544"/>
      <c r="M1544" s="5"/>
      <c r="N1544"/>
      <c r="O1544"/>
      <c r="P1544"/>
      <c r="R1544"/>
      <c r="T1544"/>
      <c r="V1544"/>
      <c r="W1544"/>
      <c r="X1544"/>
    </row>
    <row r="1545" spans="8:24">
      <c r="H1545"/>
      <c r="I1545"/>
      <c r="K1545"/>
      <c r="L1545"/>
      <c r="M1545" s="5"/>
      <c r="N1545"/>
      <c r="O1545"/>
      <c r="P1545"/>
      <c r="R1545"/>
      <c r="T1545"/>
      <c r="V1545"/>
      <c r="W1545"/>
      <c r="X1545"/>
    </row>
    <row r="1546" spans="8:24">
      <c r="H1546"/>
      <c r="I1546"/>
      <c r="K1546"/>
      <c r="L1546"/>
      <c r="M1546" s="5"/>
      <c r="N1546"/>
      <c r="O1546"/>
      <c r="P1546"/>
      <c r="R1546"/>
      <c r="T1546"/>
      <c r="V1546"/>
      <c r="W1546"/>
      <c r="X1546"/>
    </row>
    <row r="1547" spans="8:24">
      <c r="H1547"/>
      <c r="I1547"/>
      <c r="K1547"/>
      <c r="L1547"/>
      <c r="M1547" s="5"/>
      <c r="N1547"/>
      <c r="O1547"/>
      <c r="P1547"/>
      <c r="R1547"/>
      <c r="T1547"/>
      <c r="V1547"/>
      <c r="W1547"/>
      <c r="X1547"/>
    </row>
    <row r="1548" spans="8:24">
      <c r="H1548"/>
      <c r="I1548"/>
      <c r="K1548"/>
      <c r="L1548"/>
      <c r="M1548" s="5"/>
      <c r="N1548"/>
      <c r="O1548"/>
      <c r="P1548"/>
      <c r="R1548"/>
      <c r="T1548"/>
      <c r="V1548"/>
      <c r="W1548"/>
      <c r="X1548"/>
    </row>
    <row r="1549" spans="8:24">
      <c r="H1549"/>
      <c r="I1549"/>
      <c r="K1549"/>
      <c r="L1549"/>
      <c r="M1549" s="5"/>
      <c r="N1549"/>
      <c r="O1549"/>
      <c r="P1549"/>
      <c r="R1549"/>
      <c r="T1549"/>
      <c r="V1549"/>
      <c r="W1549"/>
      <c r="X1549"/>
    </row>
    <row r="1550" spans="8:24">
      <c r="H1550"/>
      <c r="I1550"/>
      <c r="K1550"/>
      <c r="L1550"/>
      <c r="M1550" s="5"/>
      <c r="N1550"/>
      <c r="O1550"/>
      <c r="P1550"/>
      <c r="R1550"/>
      <c r="T1550"/>
      <c r="V1550"/>
      <c r="W1550"/>
      <c r="X1550"/>
    </row>
    <row r="1551" spans="8:24">
      <c r="H1551"/>
      <c r="I1551"/>
      <c r="K1551"/>
      <c r="L1551"/>
      <c r="M1551" s="5"/>
      <c r="N1551"/>
      <c r="O1551"/>
      <c r="P1551"/>
      <c r="R1551"/>
      <c r="T1551"/>
      <c r="V1551"/>
      <c r="W1551"/>
      <c r="X1551"/>
    </row>
    <row r="1552" spans="8:24">
      <c r="H1552"/>
      <c r="I1552"/>
      <c r="K1552"/>
      <c r="L1552"/>
      <c r="M1552" s="5"/>
      <c r="N1552"/>
      <c r="O1552"/>
      <c r="P1552"/>
      <c r="R1552"/>
      <c r="T1552"/>
      <c r="V1552"/>
      <c r="W1552"/>
      <c r="X1552"/>
    </row>
    <row r="1553" spans="8:24">
      <c r="H1553"/>
      <c r="I1553"/>
      <c r="K1553"/>
      <c r="L1553"/>
      <c r="M1553" s="5"/>
      <c r="N1553"/>
      <c r="O1553"/>
      <c r="P1553"/>
      <c r="R1553"/>
      <c r="T1553"/>
      <c r="V1553"/>
      <c r="W1553"/>
      <c r="X1553"/>
    </row>
    <row r="1554" spans="8:24">
      <c r="H1554"/>
      <c r="I1554"/>
      <c r="K1554"/>
      <c r="L1554"/>
      <c r="M1554" s="5"/>
      <c r="N1554"/>
      <c r="O1554"/>
      <c r="P1554"/>
      <c r="R1554"/>
      <c r="T1554"/>
      <c r="V1554"/>
      <c r="W1554"/>
      <c r="X1554"/>
    </row>
    <row r="1555" spans="8:24">
      <c r="H1555"/>
      <c r="I1555"/>
      <c r="K1555"/>
      <c r="L1555"/>
      <c r="M1555" s="5"/>
      <c r="N1555"/>
      <c r="O1555"/>
      <c r="P1555"/>
      <c r="R1555"/>
      <c r="T1555"/>
      <c r="V1555"/>
      <c r="W1555"/>
      <c r="X1555"/>
    </row>
    <row r="1556" spans="8:24">
      <c r="H1556"/>
      <c r="I1556"/>
      <c r="K1556"/>
      <c r="L1556"/>
      <c r="M1556" s="5"/>
      <c r="N1556"/>
      <c r="O1556"/>
      <c r="P1556"/>
      <c r="R1556"/>
      <c r="T1556"/>
      <c r="V1556"/>
      <c r="W1556"/>
      <c r="X1556"/>
    </row>
    <row r="1557" spans="8:24">
      <c r="H1557"/>
      <c r="I1557"/>
      <c r="K1557"/>
      <c r="L1557"/>
      <c r="M1557" s="5"/>
      <c r="N1557"/>
      <c r="O1557"/>
      <c r="P1557"/>
      <c r="R1557"/>
      <c r="T1557"/>
      <c r="V1557"/>
      <c r="W1557"/>
      <c r="X1557"/>
    </row>
    <row r="1558" spans="8:24">
      <c r="H1558"/>
      <c r="I1558"/>
      <c r="K1558"/>
      <c r="L1558"/>
      <c r="M1558" s="5"/>
      <c r="N1558"/>
      <c r="O1558"/>
      <c r="P1558"/>
      <c r="R1558"/>
      <c r="T1558"/>
      <c r="V1558"/>
      <c r="W1558"/>
      <c r="X1558"/>
    </row>
    <row r="1559" spans="8:24">
      <c r="H1559"/>
      <c r="I1559"/>
      <c r="K1559"/>
      <c r="L1559"/>
      <c r="M1559" s="5"/>
      <c r="N1559"/>
      <c r="O1559"/>
      <c r="P1559"/>
      <c r="R1559"/>
      <c r="T1559"/>
      <c r="V1559"/>
      <c r="W1559"/>
      <c r="X1559"/>
    </row>
    <row r="1560" spans="8:24">
      <c r="H1560"/>
      <c r="I1560"/>
      <c r="K1560"/>
      <c r="L1560"/>
      <c r="M1560" s="5"/>
      <c r="N1560"/>
      <c r="O1560"/>
      <c r="P1560"/>
      <c r="R1560"/>
      <c r="T1560"/>
      <c r="V1560"/>
      <c r="W1560"/>
      <c r="X1560"/>
    </row>
    <row r="1561" spans="8:24">
      <c r="H1561"/>
      <c r="I1561"/>
      <c r="K1561"/>
      <c r="L1561"/>
      <c r="M1561" s="5"/>
      <c r="N1561"/>
      <c r="O1561"/>
      <c r="P1561"/>
      <c r="R1561"/>
      <c r="T1561"/>
      <c r="V1561"/>
      <c r="W1561"/>
      <c r="X1561"/>
    </row>
    <row r="1562" spans="8:24">
      <c r="H1562"/>
      <c r="I1562"/>
      <c r="K1562"/>
      <c r="L1562"/>
      <c r="M1562" s="5"/>
      <c r="N1562"/>
      <c r="O1562"/>
      <c r="P1562"/>
      <c r="R1562"/>
      <c r="T1562"/>
      <c r="V1562"/>
      <c r="W1562"/>
      <c r="X1562"/>
    </row>
    <row r="1563" spans="8:24">
      <c r="H1563"/>
      <c r="I1563"/>
      <c r="K1563"/>
      <c r="L1563"/>
      <c r="M1563" s="5"/>
      <c r="N1563"/>
      <c r="O1563"/>
      <c r="P1563"/>
      <c r="R1563"/>
      <c r="T1563"/>
      <c r="V1563"/>
      <c r="W1563"/>
      <c r="X1563"/>
    </row>
    <row r="1564" spans="8:24">
      <c r="H1564"/>
      <c r="I1564"/>
      <c r="K1564"/>
      <c r="L1564"/>
      <c r="M1564" s="5"/>
      <c r="N1564"/>
      <c r="O1564"/>
      <c r="P1564"/>
      <c r="R1564"/>
      <c r="T1564"/>
      <c r="V1564"/>
      <c r="W1564"/>
      <c r="X1564"/>
    </row>
    <row r="1565" spans="8:24">
      <c r="H1565"/>
      <c r="I1565"/>
      <c r="K1565"/>
      <c r="L1565"/>
      <c r="M1565" s="5"/>
      <c r="N1565"/>
      <c r="O1565"/>
      <c r="P1565"/>
      <c r="R1565"/>
      <c r="T1565"/>
      <c r="V1565"/>
      <c r="W1565"/>
      <c r="X1565"/>
    </row>
    <row r="1566" spans="8:24">
      <c r="H1566"/>
      <c r="I1566"/>
      <c r="K1566"/>
      <c r="L1566"/>
      <c r="M1566" s="5"/>
      <c r="N1566"/>
      <c r="O1566"/>
      <c r="P1566"/>
      <c r="R1566"/>
      <c r="T1566"/>
      <c r="V1566"/>
      <c r="W1566"/>
      <c r="X1566"/>
    </row>
    <row r="1567" spans="8:24">
      <c r="H1567"/>
      <c r="I1567"/>
      <c r="K1567"/>
      <c r="L1567"/>
      <c r="M1567" s="5"/>
      <c r="N1567"/>
      <c r="O1567"/>
      <c r="P1567"/>
      <c r="R1567"/>
      <c r="T1567"/>
      <c r="V1567"/>
      <c r="W1567"/>
      <c r="X1567"/>
    </row>
    <row r="1568" spans="8:24">
      <c r="H1568"/>
      <c r="I1568"/>
      <c r="K1568"/>
      <c r="L1568"/>
      <c r="M1568" s="5"/>
      <c r="N1568"/>
      <c r="O1568"/>
      <c r="P1568"/>
      <c r="R1568"/>
      <c r="T1568"/>
      <c r="V1568"/>
      <c r="W1568"/>
      <c r="X1568"/>
    </row>
    <row r="1569" spans="8:24">
      <c r="H1569"/>
      <c r="I1569"/>
      <c r="K1569"/>
      <c r="L1569"/>
      <c r="M1569" s="5"/>
      <c r="N1569"/>
      <c r="O1569"/>
      <c r="P1569"/>
      <c r="R1569"/>
      <c r="T1569"/>
      <c r="V1569"/>
      <c r="W1569"/>
      <c r="X1569"/>
    </row>
    <row r="1570" spans="8:24">
      <c r="H1570"/>
      <c r="I1570"/>
      <c r="K1570"/>
      <c r="L1570"/>
      <c r="M1570" s="5"/>
      <c r="N1570"/>
      <c r="O1570"/>
      <c r="P1570"/>
      <c r="R1570"/>
      <c r="T1570"/>
      <c r="V1570"/>
      <c r="W1570"/>
      <c r="X1570"/>
    </row>
    <row r="1571" spans="8:24">
      <c r="H1571"/>
      <c r="I1571"/>
      <c r="K1571"/>
      <c r="L1571"/>
      <c r="M1571" s="5"/>
      <c r="N1571"/>
      <c r="O1571"/>
      <c r="P1571"/>
      <c r="R1571"/>
      <c r="T1571"/>
      <c r="V1571"/>
      <c r="W1571"/>
      <c r="X1571"/>
    </row>
    <row r="1572" spans="8:24">
      <c r="H1572"/>
      <c r="I1572"/>
      <c r="K1572"/>
      <c r="L1572"/>
      <c r="M1572" s="5"/>
      <c r="N1572"/>
      <c r="O1572"/>
      <c r="P1572"/>
      <c r="R1572"/>
      <c r="T1572"/>
      <c r="V1572"/>
      <c r="W1572"/>
      <c r="X1572"/>
    </row>
    <row r="1573" spans="8:24">
      <c r="H1573"/>
      <c r="I1573"/>
      <c r="K1573"/>
      <c r="L1573"/>
      <c r="M1573" s="5"/>
      <c r="N1573"/>
      <c r="O1573"/>
      <c r="P1573"/>
      <c r="R1573"/>
      <c r="T1573"/>
      <c r="V1573"/>
      <c r="W1573"/>
      <c r="X1573"/>
    </row>
    <row r="1574" spans="8:24">
      <c r="H1574"/>
      <c r="I1574"/>
      <c r="K1574"/>
      <c r="L1574"/>
      <c r="M1574" s="5"/>
      <c r="N1574"/>
      <c r="O1574"/>
      <c r="P1574"/>
      <c r="R1574"/>
      <c r="T1574"/>
      <c r="V1574"/>
      <c r="W1574"/>
      <c r="X1574"/>
    </row>
    <row r="1575" spans="8:24">
      <c r="H1575"/>
      <c r="I1575"/>
      <c r="K1575"/>
      <c r="L1575"/>
      <c r="M1575" s="5"/>
      <c r="N1575"/>
      <c r="O1575"/>
      <c r="P1575"/>
      <c r="R1575"/>
      <c r="T1575"/>
      <c r="V1575"/>
      <c r="W1575"/>
      <c r="X1575"/>
    </row>
    <row r="1576" spans="8:24">
      <c r="H1576"/>
      <c r="I1576"/>
      <c r="K1576"/>
      <c r="L1576"/>
      <c r="M1576" s="5"/>
      <c r="N1576"/>
      <c r="O1576"/>
      <c r="P1576"/>
      <c r="R1576"/>
      <c r="T1576"/>
      <c r="V1576"/>
      <c r="W1576"/>
      <c r="X1576"/>
    </row>
    <row r="1577" spans="8:24">
      <c r="H1577"/>
      <c r="I1577"/>
      <c r="K1577"/>
      <c r="L1577"/>
      <c r="M1577" s="5"/>
      <c r="N1577"/>
      <c r="O1577"/>
      <c r="P1577"/>
      <c r="R1577"/>
      <c r="T1577"/>
      <c r="V1577"/>
      <c r="W1577"/>
      <c r="X1577"/>
    </row>
    <row r="1578" spans="8:24">
      <c r="H1578"/>
      <c r="I1578"/>
      <c r="K1578"/>
      <c r="L1578"/>
      <c r="M1578" s="5"/>
      <c r="N1578"/>
      <c r="O1578"/>
      <c r="P1578"/>
      <c r="R1578"/>
      <c r="T1578"/>
      <c r="V1578"/>
      <c r="W1578"/>
      <c r="X1578"/>
    </row>
    <row r="1579" spans="8:24">
      <c r="H1579"/>
      <c r="I1579"/>
      <c r="K1579"/>
      <c r="L1579"/>
      <c r="M1579" s="5"/>
      <c r="N1579"/>
      <c r="O1579"/>
      <c r="P1579"/>
      <c r="R1579"/>
      <c r="T1579"/>
      <c r="V1579"/>
      <c r="W1579"/>
      <c r="X1579"/>
    </row>
    <row r="1580" spans="8:24">
      <c r="H1580"/>
      <c r="I1580"/>
      <c r="K1580"/>
      <c r="L1580"/>
      <c r="M1580" s="5"/>
      <c r="N1580"/>
      <c r="O1580"/>
      <c r="P1580"/>
      <c r="R1580"/>
      <c r="T1580"/>
      <c r="V1580"/>
      <c r="W1580"/>
      <c r="X1580"/>
    </row>
    <row r="1581" spans="8:24">
      <c r="H1581"/>
      <c r="I1581"/>
      <c r="K1581"/>
      <c r="L1581"/>
      <c r="M1581" s="5"/>
      <c r="N1581"/>
      <c r="O1581"/>
      <c r="P1581"/>
      <c r="R1581"/>
      <c r="T1581"/>
      <c r="V1581"/>
      <c r="W1581"/>
      <c r="X1581"/>
    </row>
    <row r="1582" spans="8:24">
      <c r="H1582"/>
      <c r="I1582"/>
      <c r="K1582"/>
      <c r="L1582"/>
      <c r="M1582" s="5"/>
      <c r="N1582"/>
      <c r="O1582"/>
      <c r="P1582"/>
      <c r="R1582"/>
      <c r="T1582"/>
      <c r="V1582"/>
      <c r="W1582"/>
      <c r="X1582"/>
    </row>
    <row r="1583" spans="8:24">
      <c r="H1583"/>
      <c r="I1583"/>
      <c r="K1583"/>
      <c r="L1583"/>
      <c r="M1583" s="5"/>
      <c r="N1583"/>
      <c r="O1583"/>
      <c r="P1583"/>
      <c r="R1583"/>
      <c r="T1583"/>
      <c r="V1583"/>
      <c r="W1583"/>
      <c r="X1583"/>
    </row>
    <row r="1584" spans="8:24">
      <c r="H1584"/>
      <c r="I1584"/>
      <c r="K1584"/>
      <c r="L1584"/>
      <c r="M1584" s="5"/>
      <c r="N1584"/>
      <c r="O1584"/>
      <c r="P1584"/>
      <c r="R1584"/>
      <c r="T1584"/>
      <c r="V1584"/>
      <c r="W1584"/>
      <c r="X1584"/>
    </row>
    <row r="1585" spans="8:24">
      <c r="H1585"/>
      <c r="I1585"/>
      <c r="K1585"/>
      <c r="L1585"/>
      <c r="M1585" s="5"/>
      <c r="N1585"/>
      <c r="O1585"/>
      <c r="P1585"/>
      <c r="R1585"/>
      <c r="T1585"/>
      <c r="V1585"/>
      <c r="W1585"/>
      <c r="X1585"/>
    </row>
    <row r="1586" spans="8:24">
      <c r="H1586"/>
      <c r="I1586"/>
      <c r="K1586"/>
      <c r="L1586"/>
      <c r="M1586" s="5"/>
      <c r="N1586"/>
      <c r="O1586"/>
      <c r="P1586"/>
      <c r="R1586"/>
      <c r="T1586"/>
      <c r="V1586"/>
      <c r="W1586"/>
      <c r="X1586"/>
    </row>
    <row r="1587" spans="8:24">
      <c r="H1587"/>
      <c r="I1587"/>
      <c r="K1587"/>
      <c r="L1587"/>
      <c r="M1587" s="5"/>
      <c r="N1587"/>
      <c r="O1587"/>
      <c r="P1587"/>
      <c r="R1587"/>
      <c r="T1587"/>
      <c r="V1587"/>
      <c r="W1587"/>
      <c r="X1587"/>
    </row>
    <row r="1588" spans="8:24">
      <c r="H1588"/>
      <c r="I1588"/>
      <c r="K1588"/>
      <c r="L1588"/>
      <c r="M1588" s="5"/>
      <c r="N1588"/>
      <c r="O1588"/>
      <c r="P1588"/>
      <c r="R1588"/>
      <c r="T1588"/>
      <c r="V1588"/>
      <c r="W1588"/>
      <c r="X1588"/>
    </row>
    <row r="1589" spans="8:24">
      <c r="H1589"/>
      <c r="I1589"/>
      <c r="K1589"/>
      <c r="L1589"/>
      <c r="M1589" s="5"/>
      <c r="N1589"/>
      <c r="O1589"/>
      <c r="P1589"/>
      <c r="R1589"/>
      <c r="T1589"/>
      <c r="V1589"/>
      <c r="W1589"/>
      <c r="X1589"/>
    </row>
    <row r="1590" spans="8:24">
      <c r="H1590"/>
      <c r="I1590"/>
      <c r="K1590"/>
      <c r="L1590"/>
      <c r="M1590" s="5"/>
      <c r="N1590"/>
      <c r="O1590"/>
      <c r="P1590"/>
      <c r="R1590"/>
      <c r="T1590"/>
      <c r="V1590"/>
      <c r="W1590"/>
      <c r="X1590"/>
    </row>
    <row r="1591" spans="8:24">
      <c r="H1591"/>
      <c r="I1591"/>
      <c r="K1591"/>
      <c r="L1591"/>
      <c r="M1591" s="5"/>
      <c r="N1591"/>
      <c r="O1591"/>
      <c r="P1591"/>
      <c r="R1591"/>
      <c r="T1591"/>
      <c r="V1591"/>
      <c r="W1591"/>
      <c r="X1591"/>
    </row>
    <row r="1592" spans="8:24">
      <c r="H1592"/>
      <c r="I1592"/>
      <c r="K1592"/>
      <c r="L1592"/>
      <c r="M1592" s="5"/>
      <c r="N1592"/>
      <c r="O1592"/>
      <c r="P1592"/>
      <c r="R1592"/>
      <c r="T1592"/>
      <c r="V1592"/>
      <c r="W1592"/>
      <c r="X1592"/>
    </row>
    <row r="1593" spans="8:24">
      <c r="H1593"/>
      <c r="I1593"/>
      <c r="K1593"/>
      <c r="L1593"/>
      <c r="M1593" s="5"/>
      <c r="N1593"/>
      <c r="O1593"/>
      <c r="P1593"/>
      <c r="R1593"/>
      <c r="T1593"/>
      <c r="V1593"/>
      <c r="W1593"/>
      <c r="X1593"/>
    </row>
    <row r="1594" spans="8:24">
      <c r="H1594"/>
      <c r="I1594"/>
      <c r="K1594"/>
      <c r="L1594"/>
      <c r="M1594" s="5"/>
      <c r="N1594"/>
      <c r="O1594"/>
      <c r="P1594"/>
      <c r="R1594"/>
      <c r="T1594"/>
      <c r="V1594"/>
      <c r="W1594"/>
      <c r="X1594"/>
    </row>
    <row r="1595" spans="8:24">
      <c r="H1595"/>
      <c r="I1595"/>
      <c r="K1595"/>
      <c r="L1595"/>
      <c r="M1595" s="5"/>
      <c r="N1595"/>
      <c r="O1595"/>
      <c r="P1595"/>
      <c r="R1595"/>
      <c r="T1595"/>
      <c r="V1595"/>
      <c r="W1595"/>
      <c r="X1595"/>
    </row>
    <row r="1596" spans="8:24">
      <c r="H1596"/>
      <c r="I1596"/>
      <c r="K1596"/>
      <c r="L1596"/>
      <c r="M1596" s="5"/>
      <c r="N1596"/>
      <c r="O1596"/>
      <c r="P1596"/>
      <c r="R1596"/>
      <c r="T1596"/>
      <c r="V1596"/>
      <c r="W1596"/>
      <c r="X1596"/>
    </row>
    <row r="1597" spans="8:24">
      <c r="H1597"/>
      <c r="I1597"/>
      <c r="K1597"/>
      <c r="L1597"/>
      <c r="M1597" s="5"/>
      <c r="N1597"/>
      <c r="O1597"/>
      <c r="P1597"/>
      <c r="R1597"/>
      <c r="T1597"/>
      <c r="V1597"/>
      <c r="W1597"/>
      <c r="X1597"/>
    </row>
    <row r="1598" spans="8:24">
      <c r="H1598"/>
      <c r="I1598"/>
      <c r="K1598"/>
      <c r="L1598"/>
      <c r="M1598" s="5"/>
      <c r="N1598"/>
      <c r="O1598"/>
      <c r="P1598"/>
      <c r="R1598"/>
      <c r="T1598"/>
      <c r="V1598"/>
      <c r="W1598"/>
      <c r="X1598"/>
    </row>
    <row r="1599" spans="8:24">
      <c r="H1599"/>
      <c r="I1599"/>
      <c r="K1599"/>
      <c r="L1599"/>
      <c r="M1599" s="5"/>
      <c r="N1599"/>
      <c r="O1599"/>
      <c r="P1599"/>
      <c r="R1599"/>
      <c r="T1599"/>
      <c r="V1599"/>
      <c r="W1599"/>
      <c r="X1599"/>
    </row>
    <row r="1600" spans="8:24">
      <c r="H1600"/>
      <c r="I1600"/>
      <c r="K1600"/>
      <c r="L1600"/>
      <c r="M1600" s="5"/>
      <c r="N1600"/>
      <c r="O1600"/>
      <c r="P1600"/>
      <c r="R1600"/>
      <c r="T1600"/>
      <c r="V1600"/>
      <c r="W1600"/>
      <c r="X1600"/>
    </row>
    <row r="1601" spans="8:24">
      <c r="H1601"/>
      <c r="I1601"/>
      <c r="K1601"/>
      <c r="L1601"/>
      <c r="M1601" s="5"/>
      <c r="N1601"/>
      <c r="O1601"/>
      <c r="P1601"/>
      <c r="R1601"/>
      <c r="T1601"/>
      <c r="V1601"/>
      <c r="W1601"/>
      <c r="X1601"/>
    </row>
    <row r="1602" spans="8:24">
      <c r="H1602"/>
      <c r="I1602"/>
      <c r="K1602"/>
      <c r="L1602"/>
      <c r="M1602" s="5"/>
      <c r="N1602"/>
      <c r="O1602"/>
      <c r="P1602"/>
      <c r="R1602"/>
      <c r="T1602"/>
      <c r="V1602"/>
      <c r="W1602"/>
      <c r="X1602"/>
    </row>
    <row r="1603" spans="8:24">
      <c r="H1603"/>
      <c r="I1603"/>
      <c r="K1603"/>
      <c r="L1603"/>
      <c r="M1603" s="5"/>
      <c r="N1603"/>
      <c r="O1603"/>
      <c r="P1603"/>
      <c r="R1603"/>
      <c r="T1603"/>
      <c r="V1603"/>
      <c r="W1603"/>
      <c r="X1603"/>
    </row>
    <row r="1604" spans="8:24">
      <c r="H1604"/>
      <c r="I1604"/>
      <c r="K1604"/>
      <c r="L1604"/>
      <c r="M1604" s="5"/>
      <c r="N1604"/>
      <c r="O1604"/>
      <c r="P1604"/>
      <c r="R1604"/>
      <c r="T1604"/>
      <c r="V1604"/>
      <c r="W1604"/>
      <c r="X1604"/>
    </row>
    <row r="1605" spans="8:24">
      <c r="H1605"/>
      <c r="I1605"/>
      <c r="K1605"/>
      <c r="L1605"/>
      <c r="M1605" s="5"/>
      <c r="N1605"/>
      <c r="O1605"/>
      <c r="P1605"/>
      <c r="R1605"/>
      <c r="T1605"/>
      <c r="V1605"/>
      <c r="W1605"/>
      <c r="X1605"/>
    </row>
    <row r="1606" spans="8:24">
      <c r="H1606"/>
      <c r="I1606"/>
      <c r="K1606"/>
      <c r="L1606"/>
      <c r="M1606" s="5"/>
      <c r="N1606"/>
      <c r="O1606"/>
      <c r="P1606"/>
      <c r="R1606"/>
      <c r="T1606"/>
      <c r="V1606"/>
      <c r="W1606"/>
      <c r="X1606"/>
    </row>
    <row r="1607" spans="8:24">
      <c r="H1607"/>
      <c r="I1607"/>
      <c r="K1607"/>
      <c r="L1607"/>
      <c r="M1607" s="5"/>
      <c r="N1607"/>
      <c r="O1607"/>
      <c r="P1607"/>
      <c r="R1607"/>
      <c r="T1607"/>
      <c r="V1607"/>
      <c r="W1607"/>
      <c r="X1607"/>
    </row>
    <row r="1608" spans="8:24">
      <c r="H1608"/>
      <c r="I1608"/>
      <c r="K1608"/>
      <c r="L1608"/>
      <c r="M1608" s="5"/>
      <c r="N1608"/>
      <c r="O1608"/>
      <c r="P1608"/>
      <c r="R1608"/>
      <c r="T1608"/>
      <c r="V1608"/>
      <c r="W1608"/>
      <c r="X1608"/>
    </row>
    <row r="1609" spans="8:24">
      <c r="H1609"/>
      <c r="I1609"/>
      <c r="K1609"/>
      <c r="L1609"/>
      <c r="M1609" s="5"/>
      <c r="N1609"/>
      <c r="O1609"/>
      <c r="P1609"/>
      <c r="R1609"/>
      <c r="T1609"/>
      <c r="V1609"/>
      <c r="W1609"/>
      <c r="X1609"/>
    </row>
    <row r="1610" spans="8:24">
      <c r="H1610"/>
      <c r="I1610"/>
      <c r="K1610"/>
      <c r="L1610"/>
      <c r="M1610" s="5"/>
      <c r="N1610"/>
      <c r="O1610"/>
      <c r="P1610"/>
      <c r="R1610"/>
      <c r="T1610"/>
      <c r="V1610"/>
      <c r="W1610"/>
      <c r="X1610"/>
    </row>
    <row r="1611" spans="8:24">
      <c r="H1611"/>
      <c r="I1611"/>
      <c r="K1611"/>
      <c r="L1611"/>
      <c r="M1611" s="5"/>
      <c r="N1611"/>
      <c r="O1611"/>
      <c r="P1611"/>
      <c r="R1611"/>
      <c r="T1611"/>
      <c r="V1611"/>
      <c r="W1611"/>
      <c r="X1611"/>
    </row>
    <row r="1612" spans="8:24">
      <c r="H1612"/>
      <c r="I1612"/>
      <c r="K1612"/>
      <c r="L1612"/>
      <c r="M1612" s="5"/>
      <c r="N1612"/>
      <c r="O1612"/>
      <c r="P1612"/>
      <c r="R1612"/>
      <c r="T1612"/>
      <c r="V1612"/>
      <c r="W1612"/>
      <c r="X1612"/>
    </row>
    <row r="1613" spans="8:24">
      <c r="H1613"/>
      <c r="I1613"/>
      <c r="K1613"/>
      <c r="L1613"/>
      <c r="M1613" s="5"/>
      <c r="N1613"/>
      <c r="O1613"/>
      <c r="P1613"/>
      <c r="R1613"/>
      <c r="T1613"/>
      <c r="V1613"/>
      <c r="W1613"/>
      <c r="X1613"/>
    </row>
    <row r="1614" spans="8:24">
      <c r="H1614"/>
      <c r="I1614"/>
      <c r="K1614"/>
      <c r="L1614"/>
      <c r="M1614" s="5"/>
      <c r="N1614"/>
      <c r="O1614"/>
      <c r="P1614"/>
      <c r="R1614"/>
      <c r="T1614"/>
      <c r="V1614"/>
      <c r="W1614"/>
      <c r="X1614"/>
    </row>
    <row r="1615" spans="8:24">
      <c r="H1615"/>
      <c r="I1615"/>
      <c r="K1615"/>
      <c r="L1615"/>
      <c r="M1615" s="5"/>
      <c r="N1615"/>
      <c r="O1615"/>
      <c r="P1615"/>
      <c r="R1615"/>
      <c r="T1615"/>
      <c r="V1615"/>
      <c r="W1615"/>
      <c r="X1615"/>
    </row>
    <row r="1616" spans="8:24">
      <c r="H1616"/>
      <c r="I1616"/>
      <c r="K1616"/>
      <c r="L1616"/>
      <c r="M1616" s="5"/>
      <c r="N1616"/>
      <c r="O1616"/>
      <c r="P1616"/>
      <c r="R1616"/>
      <c r="T1616"/>
      <c r="V1616"/>
      <c r="W1616"/>
      <c r="X1616"/>
    </row>
    <row r="1617" spans="8:24">
      <c r="H1617"/>
      <c r="I1617"/>
      <c r="K1617"/>
      <c r="L1617"/>
      <c r="M1617" s="5"/>
      <c r="N1617"/>
      <c r="O1617"/>
      <c r="P1617"/>
      <c r="R1617"/>
      <c r="T1617"/>
      <c r="V1617"/>
      <c r="W1617"/>
      <c r="X1617"/>
    </row>
    <row r="1618" spans="8:24">
      <c r="H1618"/>
      <c r="I1618"/>
      <c r="K1618"/>
      <c r="L1618"/>
      <c r="M1618" s="5"/>
      <c r="N1618"/>
      <c r="O1618"/>
      <c r="P1618"/>
      <c r="R1618"/>
      <c r="T1618"/>
      <c r="V1618"/>
      <c r="W1618"/>
      <c r="X1618"/>
    </row>
    <row r="1619" spans="8:24">
      <c r="H1619"/>
      <c r="I1619"/>
      <c r="K1619"/>
      <c r="L1619"/>
      <c r="M1619" s="5"/>
      <c r="N1619"/>
      <c r="O1619"/>
      <c r="P1619"/>
      <c r="R1619"/>
      <c r="T1619"/>
      <c r="V1619"/>
      <c r="W1619"/>
      <c r="X1619"/>
    </row>
    <row r="1620" spans="8:24">
      <c r="H1620"/>
      <c r="I1620"/>
      <c r="K1620"/>
      <c r="L1620"/>
      <c r="M1620" s="5"/>
      <c r="N1620"/>
      <c r="O1620"/>
      <c r="P1620"/>
      <c r="R1620"/>
      <c r="T1620"/>
      <c r="V1620"/>
      <c r="W1620"/>
      <c r="X1620"/>
    </row>
    <row r="1621" spans="8:24">
      <c r="H1621"/>
      <c r="I1621"/>
      <c r="K1621"/>
      <c r="L1621"/>
      <c r="M1621" s="5"/>
      <c r="N1621"/>
      <c r="O1621"/>
      <c r="P1621"/>
      <c r="R1621"/>
      <c r="T1621"/>
      <c r="V1621"/>
      <c r="W1621"/>
      <c r="X1621"/>
    </row>
    <row r="1622" spans="8:24">
      <c r="H1622"/>
      <c r="I1622"/>
      <c r="K1622"/>
      <c r="L1622"/>
      <c r="M1622" s="5"/>
      <c r="N1622"/>
      <c r="O1622"/>
      <c r="P1622"/>
      <c r="R1622"/>
      <c r="T1622"/>
      <c r="V1622"/>
      <c r="W1622"/>
      <c r="X1622"/>
    </row>
    <row r="1623" spans="8:24">
      <c r="H1623"/>
      <c r="I1623"/>
      <c r="K1623"/>
      <c r="L1623"/>
      <c r="M1623" s="5"/>
      <c r="N1623"/>
      <c r="O1623"/>
      <c r="P1623"/>
      <c r="R1623"/>
      <c r="T1623"/>
      <c r="V1623"/>
      <c r="W1623"/>
      <c r="X1623"/>
    </row>
    <row r="1624" spans="8:24">
      <c r="H1624"/>
      <c r="I1624"/>
      <c r="K1624"/>
      <c r="L1624"/>
      <c r="M1624" s="5"/>
      <c r="N1624"/>
      <c r="O1624"/>
      <c r="P1624"/>
      <c r="R1624"/>
      <c r="T1624"/>
      <c r="V1624"/>
      <c r="W1624"/>
      <c r="X1624"/>
    </row>
    <row r="1625" spans="8:24">
      <c r="H1625"/>
      <c r="I1625"/>
      <c r="K1625"/>
      <c r="L1625"/>
      <c r="M1625" s="5"/>
      <c r="N1625"/>
      <c r="O1625"/>
      <c r="P1625"/>
      <c r="R1625"/>
      <c r="T1625"/>
      <c r="V1625"/>
      <c r="W1625"/>
      <c r="X1625"/>
    </row>
    <row r="1626" spans="8:24">
      <c r="H1626"/>
      <c r="I1626"/>
      <c r="K1626"/>
      <c r="L1626"/>
      <c r="M1626" s="5"/>
      <c r="N1626"/>
      <c r="O1626"/>
      <c r="P1626"/>
      <c r="R1626"/>
      <c r="T1626"/>
      <c r="V1626"/>
      <c r="W1626"/>
      <c r="X1626"/>
    </row>
    <row r="1627" spans="8:24">
      <c r="H1627"/>
      <c r="I1627"/>
      <c r="K1627"/>
      <c r="L1627"/>
      <c r="M1627" s="5"/>
      <c r="N1627"/>
      <c r="O1627"/>
      <c r="P1627"/>
      <c r="R1627"/>
      <c r="T1627"/>
      <c r="V1627"/>
      <c r="W1627"/>
      <c r="X1627"/>
    </row>
    <row r="1628" spans="8:24">
      <c r="H1628"/>
      <c r="I1628"/>
      <c r="K1628"/>
      <c r="L1628"/>
      <c r="M1628" s="5"/>
      <c r="N1628"/>
      <c r="O1628"/>
      <c r="P1628"/>
      <c r="R1628"/>
      <c r="T1628"/>
      <c r="V1628"/>
      <c r="W1628"/>
      <c r="X1628"/>
    </row>
    <row r="1629" spans="8:24">
      <c r="H1629"/>
      <c r="I1629"/>
      <c r="K1629"/>
      <c r="L1629"/>
      <c r="M1629" s="5"/>
      <c r="N1629"/>
      <c r="O1629"/>
      <c r="P1629"/>
      <c r="R1629"/>
      <c r="T1629"/>
      <c r="V1629"/>
      <c r="W1629"/>
      <c r="X1629"/>
    </row>
    <row r="1630" spans="8:24">
      <c r="H1630"/>
      <c r="I1630"/>
      <c r="K1630"/>
      <c r="L1630"/>
      <c r="M1630" s="5"/>
      <c r="N1630"/>
      <c r="O1630"/>
      <c r="P1630"/>
      <c r="R1630"/>
      <c r="T1630"/>
      <c r="V1630"/>
      <c r="W1630"/>
      <c r="X1630"/>
    </row>
    <row r="1631" spans="8:24">
      <c r="H1631"/>
      <c r="I1631"/>
      <c r="K1631"/>
      <c r="L1631"/>
      <c r="M1631" s="5"/>
      <c r="N1631"/>
      <c r="O1631"/>
      <c r="P1631"/>
      <c r="R1631"/>
      <c r="T1631"/>
      <c r="V1631"/>
      <c r="W1631"/>
      <c r="X1631"/>
    </row>
    <row r="1632" spans="8:24">
      <c r="H1632"/>
      <c r="I1632"/>
      <c r="K1632"/>
      <c r="L1632"/>
      <c r="M1632" s="5"/>
      <c r="N1632"/>
      <c r="O1632"/>
      <c r="P1632"/>
      <c r="R1632"/>
      <c r="T1632"/>
      <c r="V1632"/>
      <c r="W1632"/>
      <c r="X1632"/>
    </row>
    <row r="1633" spans="8:24">
      <c r="H1633"/>
      <c r="I1633"/>
      <c r="K1633"/>
      <c r="L1633"/>
      <c r="M1633" s="5"/>
      <c r="N1633"/>
      <c r="O1633"/>
      <c r="P1633"/>
      <c r="R1633"/>
      <c r="T1633"/>
      <c r="V1633"/>
      <c r="W1633"/>
      <c r="X1633"/>
    </row>
    <row r="1634" spans="8:24">
      <c r="H1634"/>
      <c r="I1634"/>
      <c r="K1634"/>
      <c r="L1634"/>
      <c r="M1634" s="5"/>
      <c r="N1634"/>
      <c r="O1634"/>
      <c r="P1634"/>
      <c r="R1634"/>
      <c r="T1634"/>
      <c r="V1634"/>
      <c r="W1634"/>
      <c r="X1634"/>
    </row>
    <row r="1635" spans="8:24">
      <c r="H1635"/>
      <c r="I1635"/>
      <c r="K1635"/>
      <c r="L1635"/>
      <c r="M1635" s="5"/>
      <c r="N1635"/>
      <c r="O1635"/>
      <c r="P1635"/>
      <c r="R1635"/>
      <c r="T1635"/>
      <c r="V1635"/>
      <c r="W1635"/>
      <c r="X1635"/>
    </row>
    <row r="1636" spans="8:24">
      <c r="H1636"/>
      <c r="I1636"/>
      <c r="K1636"/>
      <c r="L1636"/>
      <c r="M1636" s="5"/>
      <c r="N1636"/>
      <c r="O1636"/>
      <c r="P1636"/>
      <c r="R1636"/>
      <c r="T1636"/>
      <c r="V1636"/>
      <c r="W1636"/>
      <c r="X1636"/>
    </row>
    <row r="1637" spans="8:24">
      <c r="H1637"/>
      <c r="I1637"/>
      <c r="K1637"/>
      <c r="L1637"/>
      <c r="M1637" s="5"/>
      <c r="N1637"/>
      <c r="O1637"/>
      <c r="P1637"/>
      <c r="R1637"/>
      <c r="T1637"/>
      <c r="V1637"/>
      <c r="W1637"/>
      <c r="X1637"/>
    </row>
    <row r="1638" spans="8:24">
      <c r="H1638"/>
      <c r="I1638"/>
      <c r="K1638"/>
      <c r="L1638"/>
      <c r="M1638" s="5"/>
      <c r="N1638"/>
      <c r="O1638"/>
      <c r="P1638"/>
      <c r="R1638"/>
      <c r="T1638"/>
      <c r="V1638"/>
      <c r="W1638"/>
      <c r="X1638"/>
    </row>
    <row r="1639" spans="8:24">
      <c r="H1639"/>
      <c r="I1639"/>
      <c r="K1639"/>
      <c r="L1639"/>
      <c r="M1639" s="5"/>
      <c r="N1639"/>
      <c r="O1639"/>
      <c r="P1639"/>
      <c r="R1639"/>
      <c r="T1639"/>
      <c r="V1639"/>
      <c r="W1639"/>
      <c r="X1639"/>
    </row>
    <row r="1640" spans="8:24">
      <c r="H1640"/>
      <c r="I1640"/>
      <c r="K1640"/>
      <c r="L1640"/>
      <c r="M1640" s="5"/>
      <c r="N1640"/>
      <c r="O1640"/>
      <c r="P1640"/>
      <c r="R1640"/>
      <c r="T1640"/>
      <c r="V1640"/>
      <c r="W1640"/>
      <c r="X1640"/>
    </row>
    <row r="1641" spans="8:24">
      <c r="H1641"/>
      <c r="I1641"/>
      <c r="K1641"/>
      <c r="L1641"/>
      <c r="M1641" s="5"/>
      <c r="N1641"/>
      <c r="O1641"/>
      <c r="P1641"/>
      <c r="R1641"/>
      <c r="T1641"/>
      <c r="V1641"/>
      <c r="W1641"/>
      <c r="X1641"/>
    </row>
    <row r="1642" spans="8:24">
      <c r="H1642"/>
      <c r="I1642"/>
      <c r="K1642"/>
      <c r="L1642"/>
      <c r="M1642" s="5"/>
      <c r="N1642"/>
      <c r="O1642"/>
      <c r="P1642"/>
      <c r="R1642"/>
      <c r="T1642"/>
      <c r="V1642"/>
      <c r="W1642"/>
      <c r="X1642"/>
    </row>
    <row r="1643" spans="8:24">
      <c r="H1643"/>
      <c r="I1643"/>
      <c r="K1643"/>
      <c r="L1643"/>
      <c r="M1643" s="5"/>
      <c r="N1643"/>
      <c r="O1643"/>
      <c r="P1643"/>
      <c r="R1643"/>
      <c r="T1643"/>
      <c r="V1643"/>
      <c r="W1643"/>
      <c r="X1643"/>
    </row>
    <row r="1644" spans="8:24">
      <c r="H1644"/>
      <c r="I1644"/>
      <c r="K1644"/>
      <c r="L1644"/>
      <c r="M1644" s="5"/>
      <c r="N1644"/>
      <c r="O1644"/>
      <c r="P1644"/>
      <c r="R1644"/>
      <c r="T1644"/>
      <c r="V1644"/>
      <c r="W1644"/>
      <c r="X1644"/>
    </row>
    <row r="1645" spans="8:24">
      <c r="H1645"/>
      <c r="I1645"/>
      <c r="K1645"/>
      <c r="L1645"/>
      <c r="M1645" s="5"/>
      <c r="N1645"/>
      <c r="O1645"/>
      <c r="P1645"/>
      <c r="R1645"/>
      <c r="T1645"/>
      <c r="V1645"/>
      <c r="W1645"/>
      <c r="X1645"/>
    </row>
    <row r="1646" spans="8:24">
      <c r="H1646"/>
      <c r="I1646"/>
      <c r="K1646"/>
      <c r="L1646"/>
      <c r="M1646" s="5"/>
      <c r="N1646"/>
      <c r="O1646"/>
      <c r="P1646"/>
      <c r="R1646"/>
      <c r="T1646"/>
      <c r="V1646"/>
      <c r="W1646"/>
      <c r="X1646"/>
    </row>
    <row r="1647" spans="8:24">
      <c r="H1647"/>
      <c r="I1647"/>
      <c r="K1647"/>
      <c r="L1647"/>
      <c r="M1647" s="5"/>
      <c r="N1647"/>
      <c r="O1647"/>
      <c r="P1647"/>
      <c r="R1647"/>
      <c r="T1647"/>
      <c r="V1647"/>
      <c r="W1647"/>
      <c r="X1647"/>
    </row>
    <row r="1648" spans="8:24">
      <c r="H1648"/>
      <c r="I1648"/>
      <c r="K1648"/>
      <c r="L1648"/>
      <c r="M1648" s="5"/>
      <c r="N1648"/>
      <c r="O1648"/>
      <c r="P1648"/>
      <c r="R1648"/>
      <c r="T1648"/>
      <c r="V1648"/>
      <c r="W1648"/>
      <c r="X1648"/>
    </row>
    <row r="1649" spans="8:24">
      <c r="H1649"/>
      <c r="I1649"/>
      <c r="K1649"/>
      <c r="L1649"/>
      <c r="M1649" s="5"/>
      <c r="N1649"/>
      <c r="O1649"/>
      <c r="P1649"/>
      <c r="R1649"/>
      <c r="T1649"/>
      <c r="V1649"/>
      <c r="W1649"/>
      <c r="X1649"/>
    </row>
    <row r="1650" spans="8:24">
      <c r="H1650"/>
      <c r="I1650"/>
      <c r="K1650"/>
      <c r="L1650"/>
      <c r="M1650" s="5"/>
      <c r="N1650"/>
      <c r="O1650"/>
      <c r="P1650"/>
      <c r="R1650"/>
      <c r="T1650"/>
      <c r="V1650"/>
      <c r="W1650"/>
      <c r="X1650"/>
    </row>
    <row r="1651" spans="8:24">
      <c r="H1651"/>
      <c r="I1651"/>
      <c r="K1651"/>
      <c r="L1651"/>
      <c r="M1651" s="5"/>
      <c r="N1651"/>
      <c r="O1651"/>
      <c r="P1651"/>
      <c r="R1651"/>
      <c r="T1651"/>
      <c r="V1651"/>
      <c r="W1651"/>
      <c r="X1651"/>
    </row>
    <row r="1652" spans="8:24">
      <c r="H1652"/>
      <c r="I1652"/>
      <c r="K1652"/>
      <c r="L1652"/>
      <c r="M1652" s="5"/>
      <c r="N1652"/>
      <c r="O1652"/>
      <c r="P1652"/>
      <c r="R1652"/>
      <c r="T1652"/>
      <c r="V1652"/>
      <c r="W1652"/>
      <c r="X1652"/>
    </row>
    <row r="1653" spans="8:24">
      <c r="H1653"/>
      <c r="I1653"/>
      <c r="K1653"/>
      <c r="L1653"/>
      <c r="M1653" s="5"/>
      <c r="N1653"/>
      <c r="O1653"/>
      <c r="P1653"/>
      <c r="R1653"/>
      <c r="T1653"/>
      <c r="V1653"/>
      <c r="W1653"/>
      <c r="X1653"/>
    </row>
    <row r="1654" spans="8:24">
      <c r="H1654"/>
      <c r="I1654"/>
      <c r="K1654"/>
      <c r="L1654"/>
      <c r="M1654" s="5"/>
      <c r="N1654"/>
      <c r="O1654"/>
      <c r="P1654"/>
      <c r="R1654"/>
      <c r="T1654"/>
      <c r="V1654"/>
      <c r="W1654"/>
      <c r="X1654"/>
    </row>
    <row r="1655" spans="8:24">
      <c r="H1655"/>
      <c r="I1655"/>
      <c r="K1655"/>
      <c r="L1655"/>
      <c r="M1655" s="5"/>
      <c r="N1655"/>
      <c r="O1655"/>
      <c r="P1655"/>
      <c r="R1655"/>
      <c r="T1655"/>
      <c r="V1655"/>
      <c r="W1655"/>
      <c r="X1655"/>
    </row>
    <row r="1656" spans="8:24">
      <c r="H1656"/>
      <c r="I1656"/>
      <c r="K1656"/>
      <c r="L1656"/>
      <c r="M1656" s="5"/>
      <c r="N1656"/>
      <c r="O1656"/>
      <c r="P1656"/>
      <c r="R1656"/>
      <c r="T1656"/>
      <c r="V1656"/>
      <c r="W1656"/>
      <c r="X1656"/>
    </row>
    <row r="1657" spans="8:24">
      <c r="H1657"/>
      <c r="I1657"/>
      <c r="K1657"/>
      <c r="L1657"/>
      <c r="M1657" s="5"/>
      <c r="N1657"/>
      <c r="O1657"/>
      <c r="P1657"/>
      <c r="R1657"/>
      <c r="T1657"/>
      <c r="V1657"/>
      <c r="W1657"/>
      <c r="X1657"/>
    </row>
    <row r="1658" spans="8:24">
      <c r="H1658"/>
      <c r="I1658"/>
      <c r="K1658"/>
      <c r="L1658"/>
      <c r="M1658" s="5"/>
      <c r="N1658"/>
      <c r="O1658"/>
      <c r="P1658"/>
      <c r="R1658"/>
      <c r="T1658"/>
      <c r="V1658"/>
      <c r="W1658"/>
      <c r="X1658"/>
    </row>
    <row r="1659" spans="8:24">
      <c r="H1659"/>
      <c r="I1659"/>
      <c r="K1659"/>
      <c r="L1659"/>
      <c r="M1659" s="5"/>
      <c r="N1659"/>
      <c r="O1659"/>
      <c r="P1659"/>
      <c r="R1659"/>
      <c r="T1659"/>
      <c r="V1659"/>
      <c r="W1659"/>
      <c r="X1659"/>
    </row>
    <row r="1660" spans="8:24">
      <c r="H1660"/>
      <c r="I1660"/>
      <c r="K1660"/>
      <c r="L1660"/>
      <c r="M1660" s="5"/>
      <c r="N1660"/>
      <c r="O1660"/>
      <c r="P1660"/>
      <c r="R1660"/>
      <c r="T1660"/>
      <c r="V1660"/>
      <c r="W1660"/>
      <c r="X1660"/>
    </row>
    <row r="1661" spans="8:24">
      <c r="H1661"/>
      <c r="I1661"/>
      <c r="K1661"/>
      <c r="L1661"/>
      <c r="M1661" s="5"/>
      <c r="N1661"/>
      <c r="O1661"/>
      <c r="P1661"/>
      <c r="R1661"/>
      <c r="T1661"/>
      <c r="V1661"/>
      <c r="W1661"/>
      <c r="X1661"/>
    </row>
    <row r="1662" spans="8:24">
      <c r="H1662"/>
      <c r="I1662"/>
      <c r="K1662"/>
      <c r="L1662"/>
      <c r="M1662" s="5"/>
      <c r="N1662"/>
      <c r="O1662"/>
      <c r="P1662"/>
      <c r="R1662"/>
      <c r="T1662"/>
      <c r="V1662"/>
      <c r="W1662"/>
      <c r="X1662"/>
    </row>
    <row r="1663" spans="8:24">
      <c r="H1663"/>
      <c r="I1663"/>
      <c r="K1663"/>
      <c r="L1663"/>
      <c r="M1663" s="5"/>
      <c r="N1663"/>
      <c r="O1663"/>
      <c r="P1663"/>
      <c r="R1663"/>
      <c r="T1663"/>
      <c r="V1663"/>
      <c r="W1663"/>
      <c r="X1663"/>
    </row>
    <row r="1664" spans="8:24">
      <c r="H1664"/>
      <c r="I1664"/>
      <c r="K1664"/>
      <c r="L1664"/>
      <c r="M1664" s="5"/>
      <c r="N1664"/>
      <c r="O1664"/>
      <c r="P1664"/>
      <c r="R1664"/>
      <c r="T1664"/>
      <c r="V1664"/>
      <c r="W1664"/>
      <c r="X1664"/>
    </row>
    <row r="1665" spans="8:24">
      <c r="H1665"/>
      <c r="I1665"/>
      <c r="K1665"/>
      <c r="L1665"/>
      <c r="M1665" s="5"/>
      <c r="N1665"/>
      <c r="O1665"/>
      <c r="P1665"/>
      <c r="R1665"/>
      <c r="T1665"/>
      <c r="V1665"/>
      <c r="W1665"/>
      <c r="X1665"/>
    </row>
    <row r="1666" spans="8:24">
      <c r="H1666"/>
      <c r="I1666"/>
      <c r="K1666"/>
      <c r="L1666"/>
      <c r="M1666" s="5"/>
      <c r="N1666"/>
      <c r="O1666"/>
      <c r="P1666"/>
      <c r="R1666"/>
      <c r="T1666"/>
      <c r="V1666"/>
      <c r="W1666"/>
      <c r="X1666"/>
    </row>
    <row r="1667" spans="8:24">
      <c r="H1667"/>
      <c r="I1667"/>
      <c r="K1667"/>
      <c r="L1667"/>
      <c r="M1667" s="5"/>
      <c r="N1667"/>
      <c r="O1667"/>
      <c r="P1667"/>
      <c r="R1667"/>
      <c r="T1667"/>
      <c r="V1667"/>
      <c r="W1667"/>
      <c r="X1667"/>
    </row>
    <row r="1668" spans="8:24">
      <c r="H1668"/>
      <c r="I1668"/>
      <c r="K1668"/>
      <c r="L1668"/>
      <c r="M1668" s="5"/>
      <c r="N1668"/>
      <c r="O1668"/>
      <c r="P1668"/>
      <c r="R1668"/>
      <c r="T1668"/>
      <c r="V1668"/>
      <c r="W1668"/>
      <c r="X1668"/>
    </row>
    <row r="1669" spans="8:24">
      <c r="H1669"/>
      <c r="I1669"/>
      <c r="K1669"/>
      <c r="L1669"/>
      <c r="M1669" s="5"/>
      <c r="N1669"/>
      <c r="O1669"/>
      <c r="P1669"/>
      <c r="R1669"/>
      <c r="T1669"/>
      <c r="V1669"/>
      <c r="W1669"/>
      <c r="X1669"/>
    </row>
    <row r="1670" spans="8:24">
      <c r="H1670"/>
      <c r="I1670"/>
      <c r="K1670"/>
      <c r="L1670"/>
      <c r="M1670" s="5"/>
      <c r="N1670"/>
      <c r="O1670"/>
      <c r="P1670"/>
      <c r="R1670"/>
      <c r="T1670"/>
      <c r="V1670"/>
      <c r="W1670"/>
      <c r="X1670"/>
    </row>
    <row r="1671" spans="8:24">
      <c r="H1671"/>
      <c r="I1671"/>
      <c r="K1671"/>
      <c r="L1671"/>
      <c r="M1671" s="5"/>
      <c r="N1671"/>
      <c r="O1671"/>
      <c r="P1671"/>
      <c r="R1671"/>
      <c r="T1671"/>
      <c r="V1671"/>
      <c r="W1671"/>
      <c r="X1671"/>
    </row>
    <row r="1672" spans="8:24">
      <c r="H1672"/>
      <c r="I1672"/>
      <c r="K1672"/>
      <c r="L1672"/>
      <c r="M1672" s="5"/>
      <c r="N1672"/>
      <c r="O1672"/>
      <c r="P1672"/>
      <c r="R1672"/>
      <c r="T1672"/>
      <c r="V1672"/>
      <c r="W1672"/>
      <c r="X1672"/>
    </row>
    <row r="1673" spans="8:24">
      <c r="H1673"/>
      <c r="I1673"/>
      <c r="K1673"/>
      <c r="L1673"/>
      <c r="M1673" s="5"/>
      <c r="N1673"/>
      <c r="O1673"/>
      <c r="P1673"/>
      <c r="R1673"/>
      <c r="T1673"/>
      <c r="V1673"/>
      <c r="W1673"/>
      <c r="X1673"/>
    </row>
    <row r="1674" spans="8:24">
      <c r="H1674"/>
      <c r="I1674"/>
      <c r="K1674"/>
      <c r="L1674"/>
      <c r="M1674" s="5"/>
      <c r="N1674"/>
      <c r="O1674"/>
      <c r="P1674"/>
      <c r="R1674"/>
      <c r="T1674"/>
      <c r="V1674"/>
      <c r="W1674"/>
      <c r="X1674"/>
    </row>
    <row r="1675" spans="8:24">
      <c r="H1675"/>
      <c r="I1675"/>
      <c r="K1675"/>
      <c r="L1675"/>
      <c r="M1675" s="5"/>
      <c r="N1675"/>
      <c r="O1675"/>
      <c r="P1675"/>
      <c r="R1675"/>
      <c r="T1675"/>
      <c r="V1675"/>
      <c r="W1675"/>
      <c r="X1675"/>
    </row>
    <row r="1676" spans="8:24">
      <c r="H1676"/>
      <c r="I1676"/>
      <c r="K1676"/>
      <c r="L1676"/>
      <c r="M1676" s="5"/>
      <c r="N1676"/>
      <c r="O1676"/>
      <c r="P1676"/>
      <c r="R1676"/>
      <c r="T1676"/>
      <c r="V1676"/>
      <c r="W1676"/>
      <c r="X1676"/>
    </row>
    <row r="1677" spans="8:24">
      <c r="H1677"/>
      <c r="I1677"/>
      <c r="K1677"/>
      <c r="L1677"/>
      <c r="M1677" s="5"/>
      <c r="N1677"/>
      <c r="O1677"/>
      <c r="P1677"/>
      <c r="R1677"/>
      <c r="T1677"/>
      <c r="V1677"/>
      <c r="W1677"/>
      <c r="X1677"/>
    </row>
    <row r="1678" spans="8:24">
      <c r="H1678"/>
      <c r="I1678"/>
      <c r="K1678"/>
      <c r="L1678"/>
      <c r="M1678" s="5"/>
      <c r="N1678"/>
      <c r="O1678"/>
      <c r="P1678"/>
      <c r="R1678"/>
      <c r="T1678"/>
      <c r="V1678"/>
      <c r="W1678"/>
      <c r="X1678"/>
    </row>
    <row r="1679" spans="8:24">
      <c r="H1679"/>
      <c r="I1679"/>
      <c r="K1679"/>
      <c r="L1679"/>
      <c r="M1679" s="5"/>
      <c r="N1679"/>
      <c r="O1679"/>
      <c r="P1679"/>
      <c r="R1679"/>
      <c r="T1679"/>
      <c r="V1679"/>
      <c r="W1679"/>
      <c r="X1679"/>
    </row>
    <row r="1680" spans="8:24">
      <c r="H1680"/>
      <c r="I1680"/>
      <c r="K1680"/>
      <c r="L1680"/>
      <c r="M1680" s="5"/>
      <c r="N1680"/>
      <c r="O1680"/>
      <c r="P1680"/>
      <c r="R1680"/>
      <c r="T1680"/>
      <c r="V1680"/>
      <c r="W1680"/>
      <c r="X1680"/>
    </row>
    <row r="1681" spans="8:24">
      <c r="H1681"/>
      <c r="I1681"/>
      <c r="K1681"/>
      <c r="L1681"/>
      <c r="M1681" s="5"/>
      <c r="N1681"/>
      <c r="O1681"/>
      <c r="P1681"/>
      <c r="R1681"/>
      <c r="T1681"/>
      <c r="V1681"/>
      <c r="W1681"/>
      <c r="X1681"/>
    </row>
    <row r="1682" spans="8:24">
      <c r="H1682"/>
      <c r="I1682"/>
      <c r="K1682"/>
      <c r="L1682"/>
      <c r="M1682" s="5"/>
      <c r="N1682"/>
      <c r="O1682"/>
      <c r="P1682"/>
      <c r="R1682"/>
      <c r="T1682"/>
      <c r="V1682"/>
      <c r="W1682"/>
      <c r="X1682"/>
    </row>
    <row r="1683" spans="8:24">
      <c r="H1683"/>
      <c r="I1683"/>
      <c r="K1683"/>
      <c r="L1683"/>
      <c r="M1683" s="5"/>
      <c r="N1683"/>
      <c r="O1683"/>
      <c r="P1683"/>
      <c r="R1683"/>
      <c r="T1683"/>
      <c r="V1683"/>
      <c r="W1683"/>
      <c r="X1683"/>
    </row>
    <row r="1684" spans="8:24">
      <c r="H1684"/>
      <c r="I1684"/>
      <c r="K1684"/>
      <c r="L1684"/>
      <c r="M1684" s="5"/>
      <c r="N1684"/>
      <c r="O1684"/>
      <c r="P1684"/>
      <c r="R1684"/>
      <c r="T1684"/>
      <c r="V1684"/>
      <c r="W1684"/>
      <c r="X1684"/>
    </row>
    <row r="1685" spans="8:24">
      <c r="H1685"/>
      <c r="I1685"/>
      <c r="K1685"/>
      <c r="L1685"/>
      <c r="M1685" s="5"/>
      <c r="N1685"/>
      <c r="O1685"/>
      <c r="P1685"/>
      <c r="R1685"/>
      <c r="T1685"/>
      <c r="V1685"/>
      <c r="W1685"/>
      <c r="X1685"/>
    </row>
    <row r="1686" spans="8:24">
      <c r="H1686"/>
      <c r="I1686"/>
      <c r="K1686"/>
      <c r="L1686"/>
      <c r="M1686" s="5"/>
      <c r="N1686"/>
      <c r="O1686"/>
      <c r="P1686"/>
      <c r="R1686"/>
      <c r="T1686"/>
      <c r="V1686"/>
      <c r="W1686"/>
      <c r="X1686"/>
    </row>
    <row r="1687" spans="8:24">
      <c r="H1687"/>
      <c r="I1687"/>
      <c r="K1687"/>
      <c r="L1687"/>
      <c r="M1687" s="5"/>
      <c r="N1687"/>
      <c r="O1687"/>
      <c r="P1687"/>
      <c r="R1687"/>
      <c r="T1687"/>
      <c r="V1687"/>
      <c r="W1687"/>
      <c r="X1687"/>
    </row>
    <row r="1688" spans="8:24">
      <c r="H1688"/>
      <c r="I1688"/>
      <c r="K1688"/>
      <c r="L1688"/>
      <c r="M1688" s="5"/>
      <c r="N1688"/>
      <c r="O1688"/>
      <c r="P1688"/>
      <c r="R1688"/>
      <c r="T1688"/>
      <c r="V1688"/>
      <c r="W1688"/>
      <c r="X1688"/>
    </row>
    <row r="1689" spans="8:24">
      <c r="H1689"/>
      <c r="I1689"/>
      <c r="K1689"/>
      <c r="L1689"/>
      <c r="M1689" s="5"/>
      <c r="N1689"/>
      <c r="O1689"/>
      <c r="P1689"/>
      <c r="R1689"/>
      <c r="T1689"/>
      <c r="V1689"/>
      <c r="W1689"/>
      <c r="X1689"/>
    </row>
    <row r="1690" spans="8:24">
      <c r="H1690"/>
      <c r="I1690"/>
      <c r="K1690"/>
      <c r="L1690"/>
      <c r="M1690" s="5"/>
      <c r="N1690"/>
      <c r="O1690"/>
      <c r="P1690"/>
      <c r="R1690"/>
      <c r="T1690"/>
      <c r="V1690"/>
      <c r="W1690"/>
      <c r="X1690"/>
    </row>
    <row r="1691" spans="8:24">
      <c r="H1691"/>
      <c r="I1691"/>
      <c r="K1691"/>
      <c r="L1691"/>
      <c r="M1691" s="5"/>
      <c r="N1691"/>
      <c r="O1691"/>
      <c r="P1691"/>
      <c r="R1691"/>
      <c r="T1691"/>
      <c r="V1691"/>
      <c r="W1691"/>
      <c r="X1691"/>
    </row>
    <row r="1692" spans="8:24">
      <c r="H1692"/>
      <c r="I1692"/>
      <c r="K1692"/>
      <c r="L1692"/>
      <c r="M1692" s="5"/>
      <c r="N1692"/>
      <c r="O1692"/>
      <c r="P1692"/>
      <c r="R1692"/>
      <c r="T1692"/>
      <c r="V1692"/>
      <c r="W1692"/>
      <c r="X1692"/>
    </row>
    <row r="1693" spans="8:24">
      <c r="H1693"/>
      <c r="I1693"/>
      <c r="K1693"/>
      <c r="L1693"/>
      <c r="M1693" s="5"/>
      <c r="N1693"/>
      <c r="O1693"/>
      <c r="P1693"/>
      <c r="R1693"/>
      <c r="T1693"/>
      <c r="V1693"/>
      <c r="W1693"/>
      <c r="X1693"/>
    </row>
    <row r="1694" spans="8:24">
      <c r="H1694"/>
      <c r="I1694"/>
      <c r="K1694"/>
      <c r="L1694"/>
      <c r="M1694" s="5"/>
      <c r="N1694"/>
      <c r="O1694"/>
      <c r="P1694"/>
      <c r="R1694"/>
      <c r="T1694"/>
      <c r="V1694"/>
      <c r="W1694"/>
      <c r="X1694"/>
    </row>
    <row r="1695" spans="8:24">
      <c r="H1695"/>
      <c r="I1695"/>
      <c r="K1695"/>
      <c r="L1695"/>
      <c r="M1695" s="5"/>
      <c r="N1695"/>
      <c r="O1695"/>
      <c r="P1695"/>
      <c r="R1695"/>
      <c r="T1695"/>
      <c r="V1695"/>
      <c r="W1695"/>
      <c r="X1695"/>
    </row>
    <row r="1696" spans="8:24">
      <c r="H1696"/>
      <c r="I1696"/>
      <c r="K1696"/>
      <c r="L1696"/>
      <c r="M1696" s="5"/>
      <c r="N1696"/>
      <c r="O1696"/>
      <c r="P1696"/>
      <c r="R1696"/>
      <c r="T1696"/>
      <c r="V1696"/>
      <c r="W1696"/>
      <c r="X1696"/>
    </row>
    <row r="1697" spans="8:24">
      <c r="H1697"/>
      <c r="I1697"/>
      <c r="K1697"/>
      <c r="L1697"/>
      <c r="M1697" s="5"/>
      <c r="N1697"/>
      <c r="O1697"/>
      <c r="P1697"/>
      <c r="R1697"/>
      <c r="T1697"/>
      <c r="V1697"/>
      <c r="W1697"/>
      <c r="X1697"/>
    </row>
    <row r="1698" spans="8:24">
      <c r="H1698"/>
      <c r="I1698"/>
      <c r="K1698"/>
      <c r="L1698"/>
      <c r="M1698" s="5"/>
      <c r="N1698"/>
      <c r="O1698"/>
      <c r="P1698"/>
      <c r="R1698"/>
      <c r="T1698"/>
      <c r="V1698"/>
      <c r="W1698"/>
      <c r="X1698"/>
    </row>
    <row r="1699" spans="8:24">
      <c r="H1699"/>
      <c r="I1699"/>
      <c r="K1699"/>
      <c r="L1699"/>
      <c r="M1699" s="5"/>
      <c r="N1699"/>
      <c r="O1699"/>
      <c r="P1699"/>
      <c r="R1699"/>
      <c r="T1699"/>
      <c r="V1699"/>
      <c r="W1699"/>
      <c r="X1699"/>
    </row>
    <row r="1700" spans="8:24">
      <c r="H1700"/>
      <c r="I1700"/>
      <c r="K1700"/>
      <c r="L1700"/>
      <c r="M1700" s="5"/>
      <c r="N1700"/>
      <c r="O1700"/>
      <c r="P1700"/>
      <c r="R1700"/>
      <c r="T1700"/>
      <c r="V1700"/>
      <c r="W1700"/>
      <c r="X1700"/>
    </row>
    <row r="1701" spans="8:24">
      <c r="H1701"/>
      <c r="I1701"/>
      <c r="K1701"/>
      <c r="L1701"/>
      <c r="M1701" s="5"/>
      <c r="N1701"/>
      <c r="O1701"/>
      <c r="P1701"/>
      <c r="R1701"/>
      <c r="T1701"/>
      <c r="V1701"/>
      <c r="W1701"/>
      <c r="X1701"/>
    </row>
    <row r="1702" spans="8:24">
      <c r="H1702"/>
      <c r="I1702"/>
      <c r="K1702"/>
      <c r="L1702"/>
      <c r="M1702" s="5"/>
      <c r="N1702"/>
      <c r="O1702"/>
      <c r="P1702"/>
      <c r="R1702"/>
      <c r="T1702"/>
      <c r="V1702"/>
      <c r="W1702"/>
      <c r="X1702"/>
    </row>
    <row r="1703" spans="8:24">
      <c r="H1703"/>
      <c r="I1703"/>
      <c r="K1703"/>
      <c r="L1703"/>
      <c r="M1703" s="5"/>
      <c r="N1703"/>
      <c r="O1703"/>
      <c r="P1703"/>
      <c r="R1703"/>
      <c r="T1703"/>
      <c r="V1703"/>
      <c r="W1703"/>
      <c r="X1703"/>
    </row>
    <row r="1704" spans="8:24">
      <c r="H1704"/>
      <c r="I1704"/>
      <c r="K1704"/>
      <c r="L1704"/>
      <c r="M1704" s="5"/>
      <c r="N1704"/>
      <c r="O1704"/>
      <c r="P1704"/>
      <c r="R1704"/>
      <c r="T1704"/>
      <c r="V1704"/>
      <c r="W1704"/>
      <c r="X1704"/>
    </row>
    <row r="1705" spans="8:24">
      <c r="H1705"/>
      <c r="I1705"/>
      <c r="K1705"/>
      <c r="L1705"/>
      <c r="M1705" s="5"/>
      <c r="N1705"/>
      <c r="O1705"/>
      <c r="P1705"/>
      <c r="R1705"/>
      <c r="T1705"/>
      <c r="V1705"/>
      <c r="W1705"/>
      <c r="X1705"/>
    </row>
    <row r="1706" spans="8:24">
      <c r="H1706"/>
      <c r="I1706"/>
      <c r="K1706"/>
      <c r="L1706"/>
      <c r="M1706" s="5"/>
      <c r="N1706"/>
      <c r="O1706"/>
      <c r="P1706"/>
      <c r="R1706"/>
      <c r="T1706"/>
      <c r="V1706"/>
      <c r="W1706"/>
      <c r="X1706"/>
    </row>
    <row r="1707" spans="8:24">
      <c r="H1707"/>
      <c r="I1707"/>
      <c r="K1707"/>
      <c r="L1707"/>
      <c r="M1707" s="5"/>
      <c r="N1707"/>
      <c r="O1707"/>
      <c r="P1707"/>
      <c r="R1707"/>
      <c r="T1707"/>
      <c r="V1707"/>
      <c r="W1707"/>
      <c r="X1707"/>
    </row>
    <row r="1708" spans="8:24">
      <c r="H1708"/>
      <c r="I1708"/>
      <c r="K1708"/>
      <c r="L1708"/>
      <c r="M1708" s="5"/>
      <c r="N1708"/>
      <c r="O1708"/>
      <c r="P1708"/>
      <c r="R1708"/>
      <c r="T1708"/>
      <c r="V1708"/>
      <c r="W1708"/>
      <c r="X1708"/>
    </row>
    <row r="1709" spans="8:24">
      <c r="H1709"/>
      <c r="I1709"/>
      <c r="K1709"/>
      <c r="L1709"/>
      <c r="M1709" s="5"/>
      <c r="N1709"/>
      <c r="O1709"/>
      <c r="P1709"/>
      <c r="R1709"/>
      <c r="T1709"/>
      <c r="V1709"/>
      <c r="W1709"/>
      <c r="X1709"/>
    </row>
    <row r="1710" spans="8:24">
      <c r="H1710"/>
      <c r="I1710"/>
      <c r="K1710"/>
      <c r="L1710"/>
      <c r="M1710" s="5"/>
      <c r="N1710"/>
      <c r="O1710"/>
      <c r="P1710"/>
      <c r="R1710"/>
      <c r="T1710"/>
      <c r="V1710"/>
      <c r="W1710"/>
      <c r="X1710"/>
    </row>
    <row r="1711" spans="8:24">
      <c r="H1711"/>
      <c r="I1711"/>
      <c r="K1711"/>
      <c r="L1711"/>
      <c r="M1711" s="5"/>
      <c r="N1711"/>
      <c r="O1711"/>
      <c r="P1711"/>
      <c r="R1711"/>
      <c r="T1711"/>
      <c r="V1711"/>
      <c r="W1711"/>
      <c r="X1711"/>
    </row>
    <row r="1712" spans="8:24">
      <c r="H1712"/>
      <c r="I1712"/>
      <c r="K1712"/>
      <c r="L1712"/>
      <c r="M1712" s="5"/>
      <c r="N1712"/>
      <c r="O1712"/>
      <c r="P1712"/>
      <c r="R1712"/>
      <c r="T1712"/>
      <c r="V1712"/>
      <c r="W1712"/>
      <c r="X1712"/>
    </row>
    <row r="1713" spans="8:24">
      <c r="H1713"/>
      <c r="I1713"/>
      <c r="K1713"/>
      <c r="L1713"/>
      <c r="M1713" s="5"/>
      <c r="N1713"/>
      <c r="O1713"/>
      <c r="P1713"/>
      <c r="R1713"/>
      <c r="T1713"/>
      <c r="V1713"/>
      <c r="W1713"/>
      <c r="X1713"/>
    </row>
    <row r="1714" spans="8:24">
      <c r="H1714"/>
      <c r="I1714"/>
      <c r="K1714"/>
      <c r="L1714"/>
      <c r="M1714" s="5"/>
      <c r="N1714"/>
      <c r="O1714"/>
      <c r="P1714"/>
      <c r="R1714"/>
      <c r="T1714"/>
      <c r="V1714"/>
      <c r="W1714"/>
      <c r="X1714"/>
    </row>
    <row r="1715" spans="8:24">
      <c r="H1715"/>
      <c r="I1715"/>
      <c r="K1715"/>
      <c r="L1715"/>
      <c r="M1715" s="5"/>
      <c r="N1715"/>
      <c r="O1715"/>
      <c r="P1715"/>
      <c r="R1715"/>
      <c r="T1715"/>
      <c r="V1715"/>
      <c r="W1715"/>
      <c r="X1715"/>
    </row>
    <row r="1716" spans="8:24">
      <c r="H1716"/>
      <c r="I1716"/>
      <c r="K1716"/>
      <c r="L1716"/>
      <c r="M1716" s="5"/>
      <c r="N1716"/>
      <c r="O1716"/>
      <c r="P1716"/>
      <c r="R1716"/>
      <c r="T1716"/>
      <c r="V1716"/>
      <c r="W1716"/>
      <c r="X1716"/>
    </row>
    <row r="1717" spans="8:24">
      <c r="H1717"/>
      <c r="I1717"/>
      <c r="K1717"/>
      <c r="L1717"/>
      <c r="M1717" s="5"/>
      <c r="N1717"/>
      <c r="O1717"/>
      <c r="P1717"/>
      <c r="R1717"/>
      <c r="T1717"/>
      <c r="V1717"/>
      <c r="W1717"/>
      <c r="X1717"/>
    </row>
    <row r="1718" spans="8:24">
      <c r="H1718"/>
      <c r="I1718"/>
      <c r="K1718"/>
      <c r="L1718"/>
      <c r="M1718" s="5"/>
      <c r="N1718"/>
      <c r="O1718"/>
      <c r="P1718"/>
      <c r="R1718"/>
      <c r="T1718"/>
      <c r="V1718"/>
      <c r="W1718"/>
      <c r="X1718"/>
    </row>
    <row r="1719" spans="8:24">
      <c r="H1719"/>
      <c r="I1719"/>
      <c r="K1719"/>
      <c r="L1719"/>
      <c r="M1719" s="5"/>
      <c r="N1719"/>
      <c r="O1719"/>
      <c r="P1719"/>
      <c r="R1719"/>
      <c r="T1719"/>
      <c r="V1719"/>
      <c r="W1719"/>
      <c r="X1719"/>
    </row>
    <row r="1720" spans="8:24">
      <c r="H1720"/>
      <c r="I1720"/>
      <c r="K1720"/>
      <c r="L1720"/>
      <c r="M1720" s="5"/>
      <c r="N1720"/>
      <c r="O1720"/>
      <c r="P1720"/>
      <c r="R1720"/>
      <c r="T1720"/>
      <c r="V1720"/>
      <c r="W1720"/>
      <c r="X1720"/>
    </row>
    <row r="1721" spans="8:24">
      <c r="H1721"/>
      <c r="I1721"/>
      <c r="K1721"/>
      <c r="L1721"/>
      <c r="M1721" s="5"/>
      <c r="N1721"/>
      <c r="O1721"/>
      <c r="P1721"/>
      <c r="R1721"/>
      <c r="T1721"/>
      <c r="V1721"/>
      <c r="W1721"/>
      <c r="X1721"/>
    </row>
    <row r="1722" spans="8:24">
      <c r="H1722"/>
      <c r="I1722"/>
      <c r="K1722"/>
      <c r="L1722"/>
      <c r="M1722" s="5"/>
      <c r="N1722"/>
      <c r="O1722"/>
      <c r="P1722"/>
      <c r="R1722"/>
      <c r="T1722"/>
      <c r="V1722"/>
      <c r="W1722"/>
      <c r="X1722"/>
    </row>
    <row r="1723" spans="8:24">
      <c r="H1723"/>
      <c r="I1723"/>
      <c r="K1723"/>
      <c r="L1723"/>
      <c r="M1723" s="5"/>
      <c r="N1723"/>
      <c r="O1723"/>
      <c r="P1723"/>
      <c r="R1723"/>
      <c r="T1723"/>
      <c r="V1723"/>
      <c r="W1723"/>
      <c r="X1723"/>
    </row>
    <row r="1724" spans="8:24">
      <c r="H1724"/>
      <c r="I1724"/>
      <c r="K1724"/>
      <c r="L1724"/>
      <c r="M1724" s="5"/>
      <c r="N1724"/>
      <c r="O1724"/>
      <c r="P1724"/>
      <c r="R1724"/>
      <c r="T1724"/>
      <c r="V1724"/>
      <c r="W1724"/>
      <c r="X1724"/>
    </row>
    <row r="1725" spans="8:24">
      <c r="H1725"/>
      <c r="I1725"/>
      <c r="K1725"/>
      <c r="L1725"/>
      <c r="M1725" s="5"/>
      <c r="N1725"/>
      <c r="O1725"/>
      <c r="P1725"/>
      <c r="R1725"/>
      <c r="T1725"/>
      <c r="V1725"/>
      <c r="W1725"/>
      <c r="X1725"/>
    </row>
    <row r="1726" spans="8:24">
      <c r="H1726"/>
      <c r="I1726"/>
      <c r="K1726"/>
      <c r="L1726"/>
      <c r="M1726" s="5"/>
      <c r="N1726"/>
      <c r="O1726"/>
      <c r="P1726"/>
      <c r="R1726"/>
      <c r="T1726"/>
      <c r="V1726"/>
      <c r="W1726"/>
      <c r="X1726"/>
    </row>
    <row r="1727" spans="8:24">
      <c r="H1727"/>
      <c r="I1727"/>
      <c r="K1727"/>
      <c r="L1727"/>
      <c r="M1727" s="5"/>
      <c r="N1727"/>
      <c r="O1727"/>
      <c r="P1727"/>
      <c r="R1727"/>
      <c r="T1727"/>
      <c r="V1727"/>
      <c r="W1727"/>
      <c r="X1727"/>
    </row>
    <row r="1728" spans="8:24">
      <c r="H1728"/>
      <c r="I1728"/>
      <c r="K1728"/>
      <c r="L1728"/>
      <c r="M1728" s="5"/>
      <c r="N1728"/>
      <c r="O1728"/>
      <c r="P1728"/>
      <c r="R1728"/>
      <c r="T1728"/>
      <c r="V1728"/>
      <c r="W1728"/>
      <c r="X1728"/>
    </row>
    <row r="1729" spans="8:24">
      <c r="H1729"/>
      <c r="I1729"/>
      <c r="K1729"/>
      <c r="L1729"/>
      <c r="M1729" s="5"/>
      <c r="N1729"/>
      <c r="O1729"/>
      <c r="P1729"/>
      <c r="R1729"/>
      <c r="T1729"/>
      <c r="V1729"/>
      <c r="W1729"/>
      <c r="X1729"/>
    </row>
    <row r="1730" spans="8:24">
      <c r="H1730"/>
      <c r="I1730"/>
      <c r="K1730"/>
      <c r="L1730"/>
      <c r="M1730" s="5"/>
      <c r="N1730"/>
      <c r="O1730"/>
      <c r="P1730"/>
      <c r="R1730"/>
      <c r="T1730"/>
      <c r="V1730"/>
      <c r="W1730"/>
      <c r="X1730"/>
    </row>
    <row r="1731" spans="8:24">
      <c r="H1731"/>
      <c r="I1731"/>
      <c r="K1731"/>
      <c r="L1731"/>
      <c r="M1731" s="5"/>
      <c r="N1731"/>
      <c r="O1731"/>
      <c r="P1731"/>
      <c r="R1731"/>
      <c r="T1731"/>
      <c r="V1731"/>
      <c r="W1731"/>
      <c r="X1731"/>
    </row>
    <row r="1732" spans="8:24">
      <c r="H1732"/>
      <c r="I1732"/>
      <c r="K1732"/>
      <c r="L1732"/>
      <c r="M1732" s="5"/>
      <c r="N1732"/>
      <c r="O1732"/>
      <c r="P1732"/>
      <c r="R1732"/>
      <c r="T1732"/>
      <c r="V1732"/>
      <c r="W1732"/>
      <c r="X1732"/>
    </row>
    <row r="1733" spans="8:24">
      <c r="H1733"/>
      <c r="I1733"/>
      <c r="K1733"/>
      <c r="L1733"/>
      <c r="M1733" s="5"/>
      <c r="N1733"/>
      <c r="O1733"/>
      <c r="P1733"/>
      <c r="R1733"/>
      <c r="T1733"/>
      <c r="V1733"/>
      <c r="W1733"/>
      <c r="X1733"/>
    </row>
    <row r="1734" spans="8:24">
      <c r="H1734"/>
      <c r="I1734"/>
      <c r="K1734"/>
      <c r="L1734"/>
      <c r="M1734" s="5"/>
      <c r="N1734"/>
      <c r="O1734"/>
      <c r="P1734"/>
      <c r="R1734"/>
      <c r="T1734"/>
      <c r="V1734"/>
      <c r="W1734"/>
      <c r="X1734"/>
    </row>
    <row r="1735" spans="8:24">
      <c r="H1735"/>
      <c r="I1735"/>
      <c r="K1735"/>
      <c r="L1735"/>
      <c r="M1735" s="5"/>
      <c r="N1735"/>
      <c r="O1735"/>
      <c r="P1735"/>
      <c r="R1735"/>
      <c r="T1735"/>
      <c r="V1735"/>
      <c r="W1735"/>
      <c r="X1735"/>
    </row>
    <row r="1736" spans="8:24">
      <c r="H1736"/>
      <c r="I1736"/>
      <c r="K1736"/>
      <c r="L1736"/>
      <c r="M1736" s="5"/>
      <c r="N1736"/>
      <c r="O1736"/>
      <c r="P1736"/>
      <c r="R1736"/>
      <c r="T1736"/>
      <c r="V1736"/>
      <c r="W1736"/>
      <c r="X1736"/>
    </row>
    <row r="1737" spans="8:24">
      <c r="H1737"/>
      <c r="I1737"/>
      <c r="K1737"/>
      <c r="L1737"/>
      <c r="M1737" s="5"/>
      <c r="N1737"/>
      <c r="O1737"/>
      <c r="P1737"/>
      <c r="R1737"/>
      <c r="T1737"/>
      <c r="V1737"/>
      <c r="W1737"/>
      <c r="X1737"/>
    </row>
    <row r="1738" spans="8:24">
      <c r="H1738"/>
      <c r="I1738"/>
      <c r="K1738"/>
      <c r="L1738"/>
      <c r="M1738" s="5"/>
      <c r="N1738"/>
      <c r="O1738"/>
      <c r="P1738"/>
      <c r="R1738"/>
      <c r="T1738"/>
      <c r="V1738"/>
      <c r="W1738"/>
      <c r="X1738"/>
    </row>
    <row r="1739" spans="8:24">
      <c r="H1739"/>
      <c r="I1739"/>
      <c r="K1739"/>
      <c r="L1739"/>
      <c r="M1739" s="5"/>
      <c r="N1739"/>
      <c r="O1739"/>
      <c r="P1739"/>
      <c r="R1739"/>
      <c r="T1739"/>
      <c r="V1739"/>
      <c r="W1739"/>
      <c r="X1739"/>
    </row>
    <row r="1740" spans="8:24">
      <c r="H1740"/>
      <c r="I1740"/>
      <c r="K1740"/>
      <c r="L1740"/>
      <c r="M1740" s="5"/>
      <c r="N1740"/>
      <c r="O1740"/>
      <c r="P1740"/>
      <c r="R1740"/>
      <c r="T1740"/>
      <c r="V1740"/>
      <c r="W1740"/>
      <c r="X1740"/>
    </row>
    <row r="1741" spans="8:24">
      <c r="H1741"/>
      <c r="I1741"/>
      <c r="K1741"/>
      <c r="L1741"/>
      <c r="M1741" s="5"/>
      <c r="N1741"/>
      <c r="O1741"/>
      <c r="P1741"/>
      <c r="R1741"/>
      <c r="T1741"/>
      <c r="V1741"/>
      <c r="W1741"/>
      <c r="X1741"/>
    </row>
    <row r="1742" spans="8:24">
      <c r="H1742"/>
      <c r="I1742"/>
      <c r="K1742"/>
      <c r="L1742"/>
      <c r="M1742" s="5"/>
      <c r="N1742"/>
      <c r="O1742"/>
      <c r="P1742"/>
      <c r="R1742"/>
      <c r="T1742"/>
      <c r="V1742"/>
      <c r="W1742"/>
      <c r="X1742"/>
    </row>
    <row r="1743" spans="8:24">
      <c r="H1743"/>
      <c r="I1743"/>
      <c r="K1743"/>
      <c r="L1743"/>
      <c r="M1743" s="5"/>
      <c r="N1743"/>
      <c r="O1743"/>
      <c r="P1743"/>
      <c r="R1743"/>
      <c r="T1743"/>
      <c r="V1743"/>
      <c r="W1743"/>
      <c r="X1743"/>
    </row>
    <row r="1744" spans="8:24">
      <c r="H1744"/>
      <c r="I1744"/>
      <c r="K1744"/>
      <c r="L1744"/>
      <c r="M1744" s="5"/>
      <c r="N1744"/>
      <c r="O1744"/>
      <c r="P1744"/>
      <c r="R1744"/>
      <c r="T1744"/>
      <c r="V1744"/>
      <c r="W1744"/>
      <c r="X1744"/>
    </row>
    <row r="1745" spans="8:24">
      <c r="H1745"/>
      <c r="I1745"/>
      <c r="K1745"/>
      <c r="L1745"/>
      <c r="M1745" s="5"/>
      <c r="N1745"/>
      <c r="O1745"/>
      <c r="P1745"/>
      <c r="R1745"/>
      <c r="T1745"/>
      <c r="V1745"/>
      <c r="W1745"/>
      <c r="X1745"/>
    </row>
    <row r="1746" spans="8:24">
      <c r="H1746"/>
      <c r="I1746"/>
      <c r="K1746"/>
      <c r="L1746"/>
      <c r="M1746" s="5"/>
      <c r="N1746"/>
      <c r="O1746"/>
      <c r="P1746"/>
      <c r="R1746"/>
      <c r="T1746"/>
      <c r="V1746"/>
      <c r="W1746"/>
      <c r="X1746"/>
    </row>
    <row r="1747" spans="8:24">
      <c r="H1747"/>
      <c r="I1747"/>
      <c r="K1747"/>
      <c r="L1747"/>
      <c r="M1747" s="5"/>
      <c r="N1747"/>
      <c r="O1747"/>
      <c r="P1747"/>
      <c r="R1747"/>
      <c r="T1747"/>
      <c r="V1747"/>
      <c r="W1747"/>
      <c r="X1747"/>
    </row>
    <row r="1748" spans="8:24">
      <c r="H1748"/>
      <c r="I1748"/>
      <c r="K1748"/>
      <c r="L1748"/>
      <c r="M1748" s="5"/>
      <c r="N1748"/>
      <c r="O1748"/>
      <c r="P1748"/>
      <c r="R1748"/>
      <c r="T1748"/>
      <c r="V1748"/>
      <c r="W1748"/>
      <c r="X1748"/>
    </row>
    <row r="1749" spans="8:24">
      <c r="H1749"/>
      <c r="I1749"/>
      <c r="K1749"/>
      <c r="L1749"/>
      <c r="M1749" s="5"/>
      <c r="N1749"/>
      <c r="O1749"/>
      <c r="P1749"/>
      <c r="R1749"/>
      <c r="T1749"/>
      <c r="V1749"/>
      <c r="W1749"/>
      <c r="X1749"/>
    </row>
    <row r="1750" spans="8:24">
      <c r="H1750"/>
      <c r="I1750"/>
      <c r="K1750"/>
      <c r="L1750"/>
      <c r="M1750" s="5"/>
      <c r="N1750"/>
      <c r="O1750"/>
      <c r="P1750"/>
      <c r="R1750"/>
      <c r="T1750"/>
      <c r="V1750"/>
      <c r="W1750"/>
      <c r="X1750"/>
    </row>
    <row r="1751" spans="8:24">
      <c r="H1751"/>
      <c r="I1751"/>
      <c r="K1751"/>
      <c r="L1751"/>
      <c r="M1751" s="5"/>
      <c r="N1751"/>
      <c r="O1751"/>
      <c r="P1751"/>
      <c r="R1751"/>
      <c r="T1751"/>
      <c r="V1751"/>
      <c r="W1751"/>
      <c r="X1751"/>
    </row>
    <row r="1752" spans="8:24">
      <c r="H1752"/>
      <c r="I1752"/>
      <c r="K1752"/>
      <c r="L1752"/>
      <c r="M1752" s="5"/>
      <c r="N1752"/>
      <c r="O1752"/>
      <c r="P1752"/>
      <c r="R1752"/>
      <c r="T1752"/>
      <c r="V1752"/>
      <c r="W1752"/>
      <c r="X1752"/>
    </row>
    <row r="1753" spans="8:24">
      <c r="H1753"/>
      <c r="I1753"/>
      <c r="K1753"/>
      <c r="L1753"/>
      <c r="M1753" s="5"/>
      <c r="N1753"/>
      <c r="O1753"/>
      <c r="P1753"/>
      <c r="R1753"/>
      <c r="T1753"/>
      <c r="V1753"/>
      <c r="W1753"/>
      <c r="X1753"/>
    </row>
    <row r="1754" spans="8:24">
      <c r="H1754"/>
      <c r="I1754"/>
      <c r="K1754"/>
      <c r="L1754"/>
      <c r="M1754" s="5"/>
      <c r="N1754"/>
      <c r="O1754"/>
      <c r="P1754"/>
      <c r="R1754"/>
      <c r="T1754"/>
      <c r="V1754"/>
      <c r="W1754"/>
      <c r="X1754"/>
    </row>
    <row r="1755" spans="8:24">
      <c r="H1755"/>
      <c r="I1755"/>
      <c r="K1755"/>
      <c r="L1755"/>
      <c r="M1755" s="5"/>
      <c r="N1755"/>
      <c r="O1755"/>
      <c r="P1755"/>
      <c r="R1755"/>
      <c r="T1755"/>
      <c r="V1755"/>
      <c r="W1755"/>
      <c r="X1755"/>
    </row>
    <row r="1756" spans="8:24">
      <c r="H1756"/>
      <c r="I1756"/>
      <c r="K1756"/>
      <c r="L1756"/>
      <c r="M1756" s="5"/>
      <c r="N1756"/>
      <c r="O1756"/>
      <c r="P1756"/>
      <c r="R1756"/>
      <c r="T1756"/>
      <c r="V1756"/>
      <c r="W1756"/>
      <c r="X1756"/>
    </row>
    <row r="1757" spans="8:24">
      <c r="H1757"/>
      <c r="I1757"/>
      <c r="K1757"/>
      <c r="L1757"/>
      <c r="M1757" s="5"/>
      <c r="N1757"/>
      <c r="O1757"/>
      <c r="P1757"/>
      <c r="R1757"/>
      <c r="T1757"/>
      <c r="V1757"/>
      <c r="W1757"/>
      <c r="X1757"/>
    </row>
    <row r="1758" spans="8:24">
      <c r="H1758"/>
      <c r="I1758"/>
      <c r="K1758"/>
      <c r="L1758"/>
      <c r="M1758" s="5"/>
      <c r="N1758"/>
      <c r="O1758"/>
      <c r="P1758"/>
      <c r="R1758"/>
      <c r="T1758"/>
      <c r="V1758"/>
      <c r="W1758"/>
      <c r="X1758"/>
    </row>
    <row r="1759" spans="8:24">
      <c r="H1759"/>
      <c r="I1759"/>
      <c r="K1759"/>
      <c r="L1759"/>
      <c r="M1759" s="5"/>
      <c r="N1759"/>
      <c r="O1759"/>
      <c r="P1759"/>
      <c r="R1759"/>
      <c r="T1759"/>
      <c r="V1759"/>
      <c r="W1759"/>
      <c r="X1759"/>
    </row>
    <row r="1760" spans="8:24">
      <c r="H1760"/>
      <c r="I1760"/>
      <c r="K1760"/>
      <c r="L1760"/>
      <c r="M1760" s="5"/>
      <c r="N1760"/>
      <c r="O1760"/>
      <c r="P1760"/>
      <c r="R1760"/>
      <c r="T1760"/>
      <c r="V1760"/>
      <c r="W1760"/>
      <c r="X1760"/>
    </row>
    <row r="1761" spans="8:24">
      <c r="H1761"/>
      <c r="I1761"/>
      <c r="K1761"/>
      <c r="L1761"/>
      <c r="M1761" s="5"/>
      <c r="N1761"/>
      <c r="O1761"/>
      <c r="P1761"/>
      <c r="R1761"/>
      <c r="T1761"/>
      <c r="V1761"/>
      <c r="W1761"/>
      <c r="X1761"/>
    </row>
    <row r="1762" spans="8:24">
      <c r="H1762"/>
      <c r="I1762"/>
      <c r="K1762"/>
      <c r="L1762"/>
      <c r="M1762" s="5"/>
      <c r="N1762"/>
      <c r="O1762"/>
      <c r="P1762"/>
      <c r="R1762"/>
      <c r="T1762"/>
      <c r="V1762"/>
      <c r="W1762"/>
      <c r="X1762"/>
    </row>
    <row r="1763" spans="8:24">
      <c r="H1763"/>
      <c r="I1763"/>
      <c r="K1763"/>
      <c r="L1763"/>
      <c r="M1763" s="5"/>
      <c r="N1763"/>
      <c r="O1763"/>
      <c r="P1763"/>
      <c r="R1763"/>
      <c r="T1763"/>
      <c r="V1763"/>
      <c r="W1763"/>
      <c r="X1763"/>
    </row>
    <row r="1764" spans="8:24">
      <c r="H1764"/>
      <c r="I1764"/>
      <c r="K1764"/>
      <c r="L1764"/>
      <c r="M1764" s="5"/>
      <c r="N1764"/>
      <c r="O1764"/>
      <c r="P1764"/>
      <c r="R1764"/>
      <c r="T1764"/>
      <c r="V1764"/>
      <c r="W1764"/>
      <c r="X1764"/>
    </row>
    <row r="1765" spans="8:24">
      <c r="H1765"/>
      <c r="I1765"/>
      <c r="K1765"/>
      <c r="L1765"/>
      <c r="M1765" s="5"/>
      <c r="N1765"/>
      <c r="O1765"/>
      <c r="P1765"/>
      <c r="R1765"/>
      <c r="T1765"/>
      <c r="V1765"/>
      <c r="W1765"/>
      <c r="X1765"/>
    </row>
    <row r="1766" spans="8:24">
      <c r="H1766"/>
      <c r="I1766"/>
      <c r="K1766"/>
      <c r="L1766"/>
      <c r="M1766" s="5"/>
      <c r="N1766"/>
      <c r="O1766"/>
      <c r="P1766"/>
      <c r="R1766"/>
      <c r="T1766"/>
      <c r="V1766"/>
      <c r="W1766"/>
      <c r="X1766"/>
    </row>
    <row r="1767" spans="8:24">
      <c r="H1767"/>
      <c r="I1767"/>
      <c r="K1767"/>
      <c r="L1767"/>
      <c r="M1767" s="5"/>
      <c r="N1767"/>
      <c r="O1767"/>
      <c r="P1767"/>
      <c r="R1767"/>
      <c r="T1767"/>
      <c r="V1767"/>
      <c r="W1767"/>
      <c r="X1767"/>
    </row>
    <row r="1768" spans="8:24">
      <c r="H1768"/>
      <c r="I1768"/>
      <c r="K1768"/>
      <c r="L1768"/>
      <c r="M1768" s="5"/>
      <c r="N1768"/>
      <c r="O1768"/>
      <c r="P1768"/>
      <c r="R1768"/>
      <c r="T1768"/>
      <c r="V1768"/>
      <c r="W1768"/>
      <c r="X1768"/>
    </row>
    <row r="1769" spans="8:24">
      <c r="H1769"/>
      <c r="I1769"/>
      <c r="K1769"/>
      <c r="L1769"/>
      <c r="M1769" s="5"/>
      <c r="N1769"/>
      <c r="O1769"/>
      <c r="P1769"/>
      <c r="R1769"/>
      <c r="T1769"/>
      <c r="V1769"/>
      <c r="W1769"/>
      <c r="X1769"/>
    </row>
    <row r="1770" spans="8:24">
      <c r="H1770"/>
      <c r="I1770"/>
      <c r="K1770"/>
      <c r="L1770"/>
      <c r="M1770" s="5"/>
      <c r="N1770"/>
      <c r="O1770"/>
      <c r="P1770"/>
      <c r="R1770"/>
      <c r="T1770"/>
      <c r="V1770"/>
      <c r="W1770"/>
      <c r="X1770"/>
    </row>
    <row r="1771" spans="8:24">
      <c r="H1771"/>
      <c r="I1771"/>
      <c r="K1771"/>
      <c r="L1771"/>
      <c r="M1771" s="5"/>
      <c r="N1771"/>
      <c r="O1771"/>
      <c r="P1771"/>
      <c r="R1771"/>
      <c r="T1771"/>
      <c r="V1771"/>
      <c r="W1771"/>
      <c r="X1771"/>
    </row>
    <row r="1772" spans="8:24">
      <c r="H1772"/>
      <c r="I1772"/>
      <c r="K1772"/>
      <c r="L1772"/>
      <c r="M1772" s="5"/>
      <c r="N1772"/>
      <c r="O1772"/>
      <c r="P1772"/>
      <c r="R1772"/>
      <c r="T1772"/>
      <c r="V1772"/>
      <c r="W1772"/>
      <c r="X1772"/>
    </row>
    <row r="1773" spans="8:24">
      <c r="H1773"/>
      <c r="I1773"/>
      <c r="K1773"/>
      <c r="L1773"/>
      <c r="M1773" s="5"/>
      <c r="N1773"/>
      <c r="O1773"/>
      <c r="P1773"/>
      <c r="R1773"/>
      <c r="T1773"/>
      <c r="V1773"/>
      <c r="W1773"/>
      <c r="X1773"/>
    </row>
    <row r="1774" spans="8:24">
      <c r="H1774"/>
      <c r="I1774"/>
      <c r="K1774"/>
      <c r="L1774"/>
      <c r="M1774" s="5"/>
      <c r="N1774"/>
      <c r="O1774"/>
      <c r="P1774"/>
      <c r="R1774"/>
      <c r="T1774"/>
      <c r="V1774"/>
      <c r="W1774"/>
      <c r="X1774"/>
    </row>
    <row r="1775" spans="8:24">
      <c r="H1775"/>
      <c r="I1775"/>
      <c r="K1775"/>
      <c r="L1775"/>
      <c r="M1775" s="5"/>
      <c r="N1775"/>
      <c r="O1775"/>
      <c r="P1775"/>
      <c r="R1775"/>
      <c r="T1775"/>
      <c r="V1775"/>
      <c r="W1775"/>
      <c r="X1775"/>
    </row>
    <row r="1776" spans="8:24">
      <c r="H1776"/>
      <c r="I1776"/>
      <c r="K1776"/>
      <c r="L1776"/>
      <c r="M1776" s="5"/>
      <c r="N1776"/>
      <c r="O1776"/>
      <c r="P1776"/>
      <c r="R1776"/>
      <c r="T1776"/>
      <c r="V1776"/>
      <c r="W1776"/>
      <c r="X1776"/>
    </row>
    <row r="1777" spans="8:24">
      <c r="H1777"/>
      <c r="I1777"/>
      <c r="K1777"/>
      <c r="L1777"/>
      <c r="M1777" s="5"/>
      <c r="N1777"/>
      <c r="O1777"/>
      <c r="P1777"/>
      <c r="R1777"/>
      <c r="T1777"/>
      <c r="V1777"/>
      <c r="W1777"/>
      <c r="X1777"/>
    </row>
    <row r="1778" spans="8:24">
      <c r="H1778"/>
      <c r="I1778"/>
      <c r="K1778"/>
      <c r="L1778"/>
      <c r="M1778" s="5"/>
      <c r="N1778"/>
      <c r="O1778"/>
      <c r="P1778"/>
      <c r="R1778"/>
      <c r="T1778"/>
      <c r="V1778"/>
      <c r="W1778"/>
      <c r="X1778"/>
    </row>
    <row r="1779" spans="8:24">
      <c r="H1779"/>
      <c r="I1779"/>
      <c r="K1779"/>
      <c r="L1779"/>
      <c r="M1779" s="5"/>
      <c r="N1779"/>
      <c r="O1779"/>
      <c r="P1779"/>
      <c r="R1779"/>
      <c r="T1779"/>
      <c r="V1779"/>
      <c r="W1779"/>
      <c r="X1779"/>
    </row>
    <row r="1780" spans="8:24">
      <c r="H1780"/>
      <c r="I1780"/>
      <c r="K1780"/>
      <c r="L1780"/>
      <c r="M1780" s="5"/>
      <c r="N1780"/>
      <c r="O1780"/>
      <c r="P1780"/>
      <c r="R1780"/>
      <c r="T1780"/>
      <c r="V1780"/>
      <c r="W1780"/>
      <c r="X1780"/>
    </row>
    <row r="1781" spans="8:24">
      <c r="H1781"/>
      <c r="I1781"/>
      <c r="K1781"/>
      <c r="L1781"/>
      <c r="M1781" s="5"/>
      <c r="N1781"/>
      <c r="O1781"/>
      <c r="P1781"/>
      <c r="R1781"/>
      <c r="T1781"/>
      <c r="V1781"/>
      <c r="W1781"/>
      <c r="X1781"/>
    </row>
    <row r="1782" spans="8:24">
      <c r="H1782"/>
      <c r="I1782"/>
      <c r="K1782"/>
      <c r="L1782"/>
      <c r="M1782" s="5"/>
      <c r="N1782"/>
      <c r="O1782"/>
      <c r="P1782"/>
      <c r="R1782"/>
      <c r="T1782"/>
      <c r="V1782"/>
      <c r="W1782"/>
      <c r="X1782"/>
    </row>
    <row r="1783" spans="8:24">
      <c r="H1783"/>
      <c r="I1783"/>
      <c r="K1783"/>
      <c r="L1783"/>
      <c r="M1783" s="5"/>
      <c r="N1783"/>
      <c r="O1783"/>
      <c r="P1783"/>
      <c r="R1783"/>
      <c r="T1783"/>
      <c r="V1783"/>
      <c r="W1783"/>
      <c r="X1783"/>
    </row>
    <row r="1784" spans="8:24">
      <c r="H1784"/>
      <c r="I1784"/>
      <c r="K1784"/>
      <c r="L1784"/>
      <c r="M1784" s="5"/>
      <c r="N1784"/>
      <c r="O1784"/>
      <c r="P1784"/>
      <c r="R1784"/>
      <c r="T1784"/>
      <c r="V1784"/>
      <c r="W1784"/>
      <c r="X1784"/>
    </row>
    <row r="1785" spans="8:24">
      <c r="H1785"/>
      <c r="I1785"/>
      <c r="K1785"/>
      <c r="L1785"/>
      <c r="M1785" s="5"/>
      <c r="N1785"/>
      <c r="O1785"/>
      <c r="P1785"/>
      <c r="R1785"/>
      <c r="T1785"/>
      <c r="V1785"/>
      <c r="W1785"/>
      <c r="X1785"/>
    </row>
    <row r="1786" spans="8:24">
      <c r="H1786"/>
      <c r="I1786"/>
      <c r="K1786"/>
      <c r="L1786"/>
      <c r="M1786" s="5"/>
      <c r="N1786"/>
      <c r="O1786"/>
      <c r="P1786"/>
      <c r="R1786"/>
      <c r="T1786"/>
      <c r="V1786"/>
      <c r="W1786"/>
      <c r="X1786"/>
    </row>
    <row r="1787" spans="8:24">
      <c r="H1787"/>
      <c r="I1787"/>
      <c r="K1787"/>
      <c r="L1787"/>
      <c r="M1787" s="5"/>
      <c r="N1787"/>
      <c r="O1787"/>
      <c r="P1787"/>
      <c r="R1787"/>
      <c r="T1787"/>
      <c r="V1787"/>
      <c r="W1787"/>
      <c r="X1787"/>
    </row>
    <row r="1788" spans="8:24">
      <c r="H1788"/>
      <c r="I1788"/>
      <c r="K1788"/>
      <c r="L1788"/>
      <c r="M1788" s="5"/>
      <c r="N1788"/>
      <c r="O1788"/>
      <c r="P1788"/>
      <c r="R1788"/>
      <c r="T1788"/>
      <c r="V1788"/>
      <c r="W1788"/>
      <c r="X1788"/>
    </row>
    <row r="1789" spans="8:24">
      <c r="H1789"/>
      <c r="I1789"/>
      <c r="K1789"/>
      <c r="L1789"/>
      <c r="M1789" s="5"/>
      <c r="N1789"/>
      <c r="O1789"/>
      <c r="P1789"/>
      <c r="R1789"/>
      <c r="T1789"/>
      <c r="V1789"/>
      <c r="W1789"/>
      <c r="X1789"/>
    </row>
    <row r="1790" spans="8:24">
      <c r="H1790"/>
      <c r="I1790"/>
      <c r="K1790"/>
      <c r="L1790"/>
      <c r="M1790" s="5"/>
      <c r="N1790"/>
      <c r="O1790"/>
      <c r="P1790"/>
      <c r="R1790"/>
      <c r="T1790"/>
      <c r="V1790"/>
      <c r="W1790"/>
      <c r="X1790"/>
    </row>
    <row r="1791" spans="8:24">
      <c r="H1791"/>
      <c r="I1791"/>
      <c r="K1791"/>
      <c r="L1791"/>
      <c r="M1791" s="5"/>
      <c r="N1791"/>
      <c r="O1791"/>
      <c r="P1791"/>
      <c r="R1791"/>
      <c r="T1791"/>
      <c r="V1791"/>
      <c r="W1791"/>
      <c r="X1791"/>
    </row>
    <row r="1792" spans="8:24">
      <c r="H1792"/>
      <c r="I1792"/>
      <c r="K1792"/>
      <c r="L1792"/>
      <c r="M1792" s="5"/>
      <c r="N1792"/>
      <c r="O1792"/>
      <c r="P1792"/>
      <c r="R1792"/>
      <c r="T1792"/>
      <c r="V1792"/>
      <c r="W1792"/>
      <c r="X1792"/>
    </row>
    <row r="1793" spans="8:24">
      <c r="H1793"/>
      <c r="I1793"/>
      <c r="K1793"/>
      <c r="L1793"/>
      <c r="M1793" s="5"/>
      <c r="N1793"/>
      <c r="O1793"/>
      <c r="P1793"/>
      <c r="R1793"/>
      <c r="T1793"/>
      <c r="V1793"/>
      <c r="W1793"/>
      <c r="X1793"/>
    </row>
    <row r="1794" spans="8:24">
      <c r="H1794"/>
      <c r="I1794"/>
      <c r="K1794"/>
      <c r="L1794"/>
      <c r="M1794" s="5"/>
      <c r="N1794"/>
      <c r="O1794"/>
      <c r="P1794"/>
      <c r="R1794"/>
      <c r="T1794"/>
      <c r="V1794"/>
      <c r="W1794"/>
      <c r="X1794"/>
    </row>
    <row r="1795" spans="8:24">
      <c r="H1795"/>
      <c r="I1795"/>
      <c r="K1795"/>
      <c r="L1795"/>
      <c r="M1795" s="5"/>
      <c r="N1795"/>
      <c r="O1795"/>
      <c r="P1795"/>
      <c r="R1795"/>
      <c r="T1795"/>
      <c r="V1795"/>
      <c r="W1795"/>
      <c r="X1795"/>
    </row>
    <row r="1796" spans="8:24">
      <c r="H1796"/>
      <c r="I1796"/>
      <c r="K1796"/>
      <c r="L1796"/>
      <c r="M1796" s="5"/>
      <c r="N1796"/>
      <c r="O1796"/>
      <c r="P1796"/>
      <c r="R1796"/>
      <c r="T1796"/>
      <c r="V1796"/>
      <c r="W1796"/>
      <c r="X1796"/>
    </row>
    <row r="1797" spans="8:24">
      <c r="H1797"/>
      <c r="I1797"/>
      <c r="K1797"/>
      <c r="L1797"/>
      <c r="M1797" s="5"/>
      <c r="N1797"/>
      <c r="O1797"/>
      <c r="P1797"/>
      <c r="R1797"/>
      <c r="T1797"/>
      <c r="V1797"/>
      <c r="W1797"/>
      <c r="X1797"/>
    </row>
    <row r="1798" spans="8:24">
      <c r="H1798"/>
      <c r="I1798"/>
      <c r="K1798"/>
      <c r="L1798"/>
      <c r="M1798" s="5"/>
      <c r="N1798"/>
      <c r="O1798"/>
      <c r="P1798"/>
      <c r="R1798"/>
      <c r="T1798"/>
      <c r="V1798"/>
      <c r="W1798"/>
      <c r="X1798"/>
    </row>
    <row r="1799" spans="8:24">
      <c r="H1799"/>
      <c r="I1799"/>
      <c r="K1799"/>
      <c r="L1799"/>
      <c r="M1799" s="5"/>
      <c r="N1799"/>
      <c r="O1799"/>
      <c r="P1799"/>
      <c r="R1799"/>
      <c r="T1799"/>
      <c r="V1799"/>
      <c r="W1799"/>
      <c r="X1799"/>
    </row>
    <row r="1800" spans="8:24">
      <c r="H1800"/>
      <c r="I1800"/>
      <c r="K1800"/>
      <c r="L1800"/>
      <c r="M1800" s="5"/>
      <c r="N1800"/>
      <c r="O1800"/>
      <c r="P1800"/>
      <c r="R1800"/>
      <c r="T1800"/>
      <c r="V1800"/>
      <c r="W1800"/>
      <c r="X1800"/>
    </row>
    <row r="1801" spans="8:24">
      <c r="H1801"/>
      <c r="I1801"/>
      <c r="K1801"/>
      <c r="L1801"/>
      <c r="M1801" s="5"/>
      <c r="N1801"/>
      <c r="O1801"/>
      <c r="P1801"/>
      <c r="R1801"/>
      <c r="T1801"/>
      <c r="V1801"/>
      <c r="W1801"/>
      <c r="X1801"/>
    </row>
    <row r="1802" spans="8:24">
      <c r="H1802"/>
      <c r="I1802"/>
      <c r="K1802"/>
      <c r="L1802"/>
      <c r="M1802" s="5"/>
      <c r="N1802"/>
      <c r="O1802"/>
      <c r="P1802"/>
      <c r="R1802"/>
      <c r="T1802"/>
      <c r="V1802"/>
      <c r="W1802"/>
      <c r="X1802"/>
    </row>
    <row r="1803" spans="8:24">
      <c r="H1803"/>
      <c r="I1803"/>
      <c r="K1803"/>
      <c r="L1803"/>
      <c r="M1803" s="5"/>
      <c r="N1803"/>
      <c r="O1803"/>
      <c r="P1803"/>
      <c r="R1803"/>
      <c r="T1803"/>
      <c r="V1803"/>
      <c r="W1803"/>
      <c r="X1803"/>
    </row>
    <row r="1804" spans="8:24">
      <c r="H1804"/>
      <c r="I1804"/>
      <c r="K1804"/>
      <c r="L1804"/>
      <c r="M1804" s="5"/>
      <c r="N1804"/>
      <c r="O1804"/>
      <c r="P1804"/>
      <c r="R1804"/>
      <c r="T1804"/>
      <c r="V1804"/>
      <c r="W1804"/>
      <c r="X1804"/>
    </row>
    <row r="1805" spans="8:24">
      <c r="H1805"/>
      <c r="I1805"/>
      <c r="K1805"/>
      <c r="L1805"/>
      <c r="M1805" s="5"/>
      <c r="N1805"/>
      <c r="O1805"/>
      <c r="P1805"/>
      <c r="R1805"/>
      <c r="T1805"/>
      <c r="V1805"/>
      <c r="W1805"/>
      <c r="X1805"/>
    </row>
    <row r="1806" spans="8:24">
      <c r="H1806"/>
      <c r="I1806"/>
      <c r="K1806"/>
      <c r="L1806"/>
      <c r="M1806" s="5"/>
      <c r="N1806"/>
      <c r="O1806"/>
      <c r="P1806"/>
      <c r="R1806"/>
      <c r="T1806"/>
      <c r="V1806"/>
      <c r="W1806"/>
      <c r="X1806"/>
    </row>
    <row r="1807" spans="8:24">
      <c r="H1807"/>
      <c r="I1807"/>
      <c r="K1807"/>
      <c r="L1807"/>
      <c r="M1807" s="5"/>
      <c r="N1807"/>
      <c r="O1807"/>
      <c r="P1807"/>
      <c r="R1807"/>
      <c r="T1807"/>
      <c r="V1807"/>
      <c r="W1807"/>
      <c r="X1807"/>
    </row>
    <row r="1808" spans="8:24">
      <c r="H1808"/>
      <c r="I1808"/>
      <c r="K1808"/>
      <c r="L1808"/>
      <c r="M1808" s="5"/>
      <c r="N1808"/>
      <c r="O1808"/>
      <c r="P1808"/>
      <c r="R1808"/>
      <c r="T1808"/>
      <c r="V1808"/>
      <c r="W1808"/>
      <c r="X1808"/>
    </row>
    <row r="1809" spans="8:24">
      <c r="H1809"/>
      <c r="I1809"/>
      <c r="K1809"/>
      <c r="L1809"/>
      <c r="M1809" s="5"/>
      <c r="N1809"/>
      <c r="O1809"/>
      <c r="P1809"/>
      <c r="R1809"/>
      <c r="T1809"/>
      <c r="V1809"/>
      <c r="W1809"/>
      <c r="X1809"/>
    </row>
    <row r="1810" spans="8:24">
      <c r="H1810"/>
      <c r="I1810"/>
      <c r="K1810"/>
      <c r="L1810"/>
      <c r="M1810" s="5"/>
      <c r="N1810"/>
      <c r="O1810"/>
      <c r="P1810"/>
      <c r="R1810"/>
      <c r="T1810"/>
      <c r="V1810"/>
      <c r="W1810"/>
      <c r="X1810"/>
    </row>
    <row r="1811" spans="8:24">
      <c r="H1811"/>
      <c r="I1811"/>
      <c r="K1811"/>
      <c r="L1811"/>
      <c r="M1811" s="5"/>
      <c r="N1811"/>
      <c r="O1811"/>
      <c r="P1811"/>
      <c r="R1811"/>
      <c r="T1811"/>
      <c r="V1811"/>
      <c r="W1811"/>
      <c r="X1811"/>
    </row>
    <row r="1812" spans="8:24">
      <c r="H1812"/>
      <c r="I1812"/>
      <c r="K1812"/>
      <c r="L1812"/>
      <c r="M1812" s="5"/>
      <c r="N1812"/>
      <c r="O1812"/>
      <c r="P1812"/>
      <c r="R1812"/>
      <c r="T1812"/>
      <c r="V1812"/>
      <c r="W1812"/>
      <c r="X1812"/>
    </row>
    <row r="1813" spans="8:24">
      <c r="H1813"/>
      <c r="I1813"/>
      <c r="K1813"/>
      <c r="L1813"/>
      <c r="M1813" s="5"/>
      <c r="N1813"/>
      <c r="O1813"/>
      <c r="P1813"/>
      <c r="R1813"/>
      <c r="T1813"/>
      <c r="V1813"/>
      <c r="W1813"/>
      <c r="X1813"/>
    </row>
    <row r="1814" spans="8:24">
      <c r="H1814"/>
      <c r="I1814"/>
      <c r="K1814"/>
      <c r="L1814"/>
      <c r="M1814" s="5"/>
      <c r="N1814"/>
      <c r="O1814"/>
      <c r="P1814"/>
      <c r="R1814"/>
      <c r="T1814"/>
      <c r="V1814"/>
      <c r="W1814"/>
      <c r="X1814"/>
    </row>
    <row r="1815" spans="8:24">
      <c r="H1815"/>
      <c r="I1815"/>
      <c r="K1815"/>
      <c r="L1815"/>
      <c r="M1815" s="5"/>
      <c r="N1815"/>
      <c r="O1815"/>
      <c r="P1815"/>
      <c r="R1815"/>
      <c r="T1815"/>
      <c r="V1815"/>
      <c r="W1815"/>
      <c r="X1815"/>
    </row>
    <row r="1816" spans="8:24">
      <c r="H1816"/>
      <c r="I1816"/>
      <c r="K1816"/>
      <c r="L1816"/>
      <c r="M1816" s="5"/>
      <c r="N1816"/>
      <c r="O1816"/>
      <c r="P1816"/>
      <c r="R1816"/>
      <c r="T1816"/>
      <c r="V1816"/>
      <c r="W1816"/>
      <c r="X1816"/>
    </row>
    <row r="1817" spans="8:24">
      <c r="H1817"/>
      <c r="I1817"/>
      <c r="K1817"/>
      <c r="L1817"/>
      <c r="M1817" s="5"/>
      <c r="N1817"/>
      <c r="O1817"/>
      <c r="P1817"/>
      <c r="R1817"/>
      <c r="T1817"/>
      <c r="V1817"/>
      <c r="W1817"/>
      <c r="X1817"/>
    </row>
    <row r="1818" spans="8:24">
      <c r="H1818"/>
      <c r="I1818"/>
      <c r="K1818"/>
      <c r="L1818"/>
      <c r="M1818" s="5"/>
      <c r="N1818"/>
      <c r="O1818"/>
      <c r="P1818"/>
      <c r="R1818"/>
      <c r="T1818"/>
      <c r="V1818"/>
      <c r="W1818"/>
      <c r="X1818"/>
    </row>
    <row r="1819" spans="8:24">
      <c r="H1819"/>
      <c r="I1819"/>
      <c r="K1819"/>
      <c r="L1819"/>
      <c r="M1819" s="5"/>
      <c r="N1819"/>
      <c r="O1819"/>
      <c r="P1819"/>
      <c r="R1819"/>
      <c r="T1819"/>
      <c r="V1819"/>
      <c r="W1819"/>
      <c r="X1819"/>
    </row>
    <row r="1820" spans="8:24">
      <c r="H1820"/>
      <c r="I1820"/>
      <c r="K1820"/>
      <c r="L1820"/>
      <c r="M1820" s="5"/>
      <c r="N1820"/>
      <c r="O1820"/>
      <c r="P1820"/>
      <c r="R1820"/>
      <c r="T1820"/>
      <c r="V1820"/>
      <c r="W1820"/>
      <c r="X1820"/>
    </row>
    <row r="1821" spans="8:24">
      <c r="H1821"/>
      <c r="I1821"/>
      <c r="K1821"/>
      <c r="L1821"/>
      <c r="M1821" s="5"/>
      <c r="N1821"/>
      <c r="O1821"/>
      <c r="P1821"/>
      <c r="R1821"/>
      <c r="T1821"/>
      <c r="V1821"/>
      <c r="W1821"/>
      <c r="X1821"/>
    </row>
    <row r="1822" spans="8:24">
      <c r="H1822"/>
      <c r="I1822"/>
      <c r="K1822"/>
      <c r="L1822"/>
      <c r="M1822" s="5"/>
      <c r="N1822"/>
      <c r="O1822"/>
      <c r="P1822"/>
      <c r="R1822"/>
      <c r="T1822"/>
      <c r="V1822"/>
      <c r="W1822"/>
      <c r="X1822"/>
    </row>
    <row r="1823" spans="8:24">
      <c r="H1823"/>
      <c r="I1823"/>
      <c r="K1823"/>
      <c r="L1823"/>
      <c r="M1823" s="5"/>
      <c r="N1823"/>
      <c r="O1823"/>
      <c r="P1823"/>
      <c r="R1823"/>
      <c r="T1823"/>
      <c r="V1823"/>
      <c r="W1823"/>
      <c r="X1823"/>
    </row>
    <row r="1824" spans="8:24">
      <c r="H1824"/>
      <c r="I1824"/>
      <c r="K1824"/>
      <c r="L1824"/>
      <c r="M1824" s="5"/>
      <c r="N1824"/>
      <c r="O1824"/>
      <c r="P1824"/>
      <c r="R1824"/>
      <c r="T1824"/>
      <c r="V1824"/>
      <c r="W1824"/>
      <c r="X1824"/>
    </row>
    <row r="1825" spans="8:24">
      <c r="H1825"/>
      <c r="I1825"/>
      <c r="K1825"/>
      <c r="L1825"/>
      <c r="M1825" s="5"/>
      <c r="N1825"/>
      <c r="O1825"/>
      <c r="P1825"/>
      <c r="R1825"/>
      <c r="T1825"/>
      <c r="V1825"/>
      <c r="W1825"/>
      <c r="X1825"/>
    </row>
    <row r="1826" spans="8:24">
      <c r="H1826"/>
      <c r="I1826"/>
      <c r="K1826"/>
      <c r="L1826"/>
      <c r="M1826" s="5"/>
      <c r="N1826"/>
      <c r="O1826"/>
      <c r="P1826"/>
      <c r="R1826"/>
      <c r="T1826"/>
      <c r="V1826"/>
      <c r="W1826"/>
      <c r="X1826"/>
    </row>
    <row r="1827" spans="8:24">
      <c r="H1827"/>
      <c r="I1827"/>
      <c r="K1827"/>
      <c r="L1827"/>
      <c r="M1827" s="5"/>
      <c r="N1827"/>
      <c r="O1827"/>
      <c r="P1827"/>
      <c r="R1827"/>
      <c r="T1827"/>
      <c r="V1827"/>
      <c r="W1827"/>
      <c r="X1827"/>
    </row>
    <row r="1828" spans="8:24">
      <c r="H1828"/>
      <c r="I1828"/>
      <c r="K1828"/>
      <c r="L1828"/>
      <c r="M1828" s="5"/>
      <c r="N1828"/>
      <c r="O1828"/>
      <c r="P1828"/>
      <c r="R1828"/>
      <c r="T1828"/>
      <c r="V1828"/>
      <c r="W1828"/>
      <c r="X1828"/>
    </row>
    <row r="1829" spans="8:24">
      <c r="H1829"/>
      <c r="I1829"/>
      <c r="K1829"/>
      <c r="L1829"/>
      <c r="M1829" s="5"/>
      <c r="N1829"/>
      <c r="O1829"/>
      <c r="P1829"/>
      <c r="R1829"/>
      <c r="T1829"/>
      <c r="V1829"/>
      <c r="W1829"/>
      <c r="X1829"/>
    </row>
    <row r="1830" spans="8:24">
      <c r="H1830"/>
      <c r="I1830"/>
      <c r="K1830"/>
      <c r="L1830"/>
      <c r="M1830" s="5"/>
      <c r="N1830"/>
      <c r="O1830"/>
      <c r="P1830"/>
      <c r="R1830"/>
      <c r="T1830"/>
      <c r="V1830"/>
      <c r="W1830"/>
      <c r="X1830"/>
    </row>
    <row r="1831" spans="8:24">
      <c r="H1831"/>
      <c r="I1831"/>
      <c r="K1831"/>
      <c r="L1831"/>
      <c r="M1831" s="5"/>
      <c r="N1831"/>
      <c r="O1831"/>
      <c r="P1831"/>
      <c r="R1831"/>
      <c r="T1831"/>
      <c r="V1831"/>
      <c r="W1831"/>
      <c r="X1831"/>
    </row>
    <row r="1832" spans="8:24">
      <c r="H1832"/>
      <c r="I1832"/>
      <c r="K1832"/>
      <c r="L1832"/>
      <c r="M1832" s="5"/>
      <c r="N1832"/>
      <c r="O1832"/>
      <c r="P1832"/>
      <c r="R1832"/>
      <c r="T1832"/>
      <c r="V1832"/>
      <c r="W1832"/>
      <c r="X1832"/>
    </row>
    <row r="1833" spans="8:24">
      <c r="H1833"/>
      <c r="I1833"/>
      <c r="K1833"/>
      <c r="L1833"/>
      <c r="M1833" s="5"/>
      <c r="N1833"/>
      <c r="O1833"/>
      <c r="P1833"/>
      <c r="R1833"/>
      <c r="T1833"/>
      <c r="V1833"/>
      <c r="W1833"/>
      <c r="X1833"/>
    </row>
    <row r="1834" spans="8:24">
      <c r="H1834"/>
      <c r="I1834"/>
      <c r="K1834"/>
      <c r="L1834"/>
      <c r="M1834" s="5"/>
      <c r="N1834"/>
      <c r="O1834"/>
      <c r="P1834"/>
      <c r="R1834"/>
      <c r="T1834"/>
      <c r="V1834"/>
      <c r="W1834"/>
      <c r="X1834"/>
    </row>
    <row r="1835" spans="8:24">
      <c r="H1835"/>
      <c r="I1835"/>
      <c r="K1835"/>
      <c r="L1835"/>
      <c r="M1835" s="5"/>
      <c r="N1835"/>
      <c r="O1835"/>
      <c r="P1835"/>
      <c r="R1835"/>
      <c r="T1835"/>
      <c r="V1835"/>
      <c r="W1835"/>
      <c r="X1835"/>
    </row>
    <row r="1836" spans="8:24">
      <c r="H1836"/>
      <c r="I1836"/>
      <c r="K1836"/>
      <c r="L1836"/>
      <c r="M1836" s="5"/>
      <c r="N1836"/>
      <c r="O1836"/>
      <c r="P1836"/>
      <c r="R1836"/>
      <c r="T1836"/>
      <c r="V1836"/>
      <c r="W1836"/>
      <c r="X1836"/>
    </row>
    <row r="1837" spans="8:24">
      <c r="H1837"/>
      <c r="I1837"/>
      <c r="K1837"/>
      <c r="L1837"/>
      <c r="M1837" s="5"/>
      <c r="N1837"/>
      <c r="O1837"/>
      <c r="P1837"/>
      <c r="R1837"/>
      <c r="T1837"/>
      <c r="V1837"/>
      <c r="W1837"/>
      <c r="X1837"/>
    </row>
    <row r="1838" spans="8:24">
      <c r="H1838"/>
      <c r="I1838"/>
      <c r="K1838"/>
      <c r="L1838"/>
      <c r="M1838" s="5"/>
      <c r="N1838"/>
      <c r="O1838"/>
      <c r="P1838"/>
      <c r="R1838"/>
      <c r="T1838"/>
      <c r="V1838"/>
      <c r="W1838"/>
      <c r="X1838"/>
    </row>
    <row r="1839" spans="8:24">
      <c r="H1839"/>
      <c r="I1839"/>
      <c r="K1839"/>
      <c r="L1839"/>
      <c r="M1839" s="5"/>
      <c r="N1839"/>
      <c r="O1839"/>
      <c r="P1839"/>
      <c r="R1839"/>
      <c r="T1839"/>
      <c r="V1839"/>
      <c r="W1839"/>
      <c r="X1839"/>
    </row>
    <row r="1840" spans="8:24">
      <c r="H1840"/>
      <c r="I1840"/>
      <c r="K1840"/>
      <c r="L1840"/>
      <c r="M1840" s="5"/>
      <c r="N1840"/>
      <c r="O1840"/>
      <c r="P1840"/>
      <c r="R1840"/>
      <c r="T1840"/>
      <c r="V1840"/>
      <c r="W1840"/>
      <c r="X1840"/>
    </row>
    <row r="1841" spans="8:24">
      <c r="H1841"/>
      <c r="I1841"/>
      <c r="K1841"/>
      <c r="L1841"/>
      <c r="M1841" s="5"/>
      <c r="N1841"/>
      <c r="O1841"/>
      <c r="P1841"/>
      <c r="R1841"/>
      <c r="T1841"/>
      <c r="V1841"/>
      <c r="W1841"/>
      <c r="X1841"/>
    </row>
    <row r="1842" spans="8:24">
      <c r="H1842"/>
      <c r="I1842"/>
      <c r="K1842"/>
      <c r="L1842"/>
      <c r="M1842" s="5"/>
      <c r="N1842"/>
      <c r="O1842"/>
      <c r="P1842"/>
      <c r="R1842"/>
      <c r="T1842"/>
      <c r="V1842"/>
      <c r="W1842"/>
      <c r="X1842"/>
    </row>
    <row r="1843" spans="8:24">
      <c r="H1843"/>
      <c r="I1843"/>
      <c r="K1843"/>
      <c r="L1843"/>
      <c r="M1843" s="5"/>
      <c r="N1843"/>
      <c r="O1843"/>
      <c r="P1843"/>
      <c r="R1843"/>
      <c r="T1843"/>
      <c r="V1843"/>
      <c r="W1843"/>
      <c r="X1843"/>
    </row>
    <row r="1844" spans="8:24">
      <c r="H1844"/>
      <c r="I1844"/>
      <c r="K1844"/>
      <c r="L1844"/>
      <c r="M1844" s="5"/>
      <c r="N1844"/>
      <c r="O1844"/>
      <c r="P1844"/>
      <c r="R1844"/>
      <c r="T1844"/>
      <c r="V1844"/>
      <c r="W1844"/>
      <c r="X1844"/>
    </row>
    <row r="1845" spans="8:24">
      <c r="H1845"/>
      <c r="I1845"/>
      <c r="K1845"/>
      <c r="L1845"/>
      <c r="M1845" s="5"/>
      <c r="N1845"/>
      <c r="O1845"/>
      <c r="P1845"/>
      <c r="R1845"/>
      <c r="T1845"/>
      <c r="V1845"/>
      <c r="W1845"/>
      <c r="X1845"/>
    </row>
    <row r="1846" spans="8:24">
      <c r="H1846"/>
      <c r="I1846"/>
      <c r="K1846"/>
      <c r="L1846"/>
      <c r="M1846" s="5"/>
      <c r="N1846"/>
      <c r="O1846"/>
      <c r="P1846"/>
      <c r="R1846"/>
      <c r="T1846"/>
      <c r="V1846"/>
      <c r="W1846"/>
      <c r="X1846"/>
    </row>
    <row r="1847" spans="8:24">
      <c r="H1847"/>
      <c r="I1847"/>
      <c r="K1847"/>
      <c r="L1847"/>
      <c r="M1847" s="5"/>
      <c r="N1847"/>
      <c r="O1847"/>
      <c r="P1847"/>
      <c r="R1847"/>
      <c r="T1847"/>
      <c r="V1847"/>
      <c r="W1847"/>
      <c r="X1847"/>
    </row>
    <row r="1848" spans="8:24">
      <c r="H1848"/>
      <c r="I1848"/>
      <c r="K1848"/>
      <c r="L1848"/>
      <c r="M1848" s="5"/>
      <c r="N1848"/>
      <c r="O1848"/>
      <c r="P1848"/>
      <c r="R1848"/>
      <c r="T1848"/>
      <c r="V1848"/>
      <c r="W1848"/>
      <c r="X1848"/>
    </row>
    <row r="1849" spans="8:24">
      <c r="H1849"/>
      <c r="I1849"/>
      <c r="K1849"/>
      <c r="L1849"/>
      <c r="M1849" s="5"/>
      <c r="N1849"/>
      <c r="O1849"/>
      <c r="P1849"/>
      <c r="R1849"/>
      <c r="T1849"/>
      <c r="V1849"/>
      <c r="W1849"/>
      <c r="X1849"/>
    </row>
    <row r="1850" spans="8:24">
      <c r="H1850"/>
      <c r="I1850"/>
      <c r="K1850"/>
      <c r="L1850"/>
      <c r="M1850" s="5"/>
      <c r="N1850"/>
      <c r="O1850"/>
      <c r="P1850"/>
      <c r="R1850"/>
      <c r="T1850"/>
      <c r="V1850"/>
      <c r="W1850"/>
      <c r="X1850"/>
    </row>
    <row r="1851" spans="8:24">
      <c r="H1851"/>
      <c r="I1851"/>
      <c r="K1851"/>
      <c r="L1851"/>
      <c r="M1851" s="5"/>
      <c r="N1851"/>
      <c r="O1851"/>
      <c r="P1851"/>
      <c r="R1851"/>
      <c r="T1851"/>
      <c r="V1851"/>
      <c r="W1851"/>
      <c r="X1851"/>
    </row>
    <row r="1852" spans="8:24">
      <c r="H1852"/>
      <c r="I1852"/>
      <c r="K1852"/>
      <c r="L1852"/>
      <c r="M1852" s="5"/>
      <c r="N1852"/>
      <c r="O1852"/>
      <c r="P1852"/>
      <c r="R1852"/>
      <c r="T1852"/>
      <c r="V1852"/>
      <c r="W1852"/>
      <c r="X1852"/>
    </row>
    <row r="1853" spans="8:24">
      <c r="H1853"/>
      <c r="I1853"/>
      <c r="K1853"/>
      <c r="L1853"/>
      <c r="M1853" s="5"/>
      <c r="N1853"/>
      <c r="O1853"/>
      <c r="P1853"/>
      <c r="R1853"/>
      <c r="T1853"/>
      <c r="V1853"/>
      <c r="W1853"/>
      <c r="X1853"/>
    </row>
    <row r="1854" spans="8:24">
      <c r="H1854"/>
      <c r="I1854"/>
      <c r="K1854"/>
      <c r="L1854"/>
      <c r="M1854" s="5"/>
      <c r="N1854"/>
      <c r="O1854"/>
      <c r="P1854"/>
      <c r="R1854"/>
      <c r="T1854"/>
      <c r="V1854"/>
      <c r="W1854"/>
      <c r="X1854"/>
    </row>
    <row r="1855" spans="8:24">
      <c r="H1855"/>
      <c r="I1855"/>
      <c r="K1855"/>
      <c r="L1855"/>
      <c r="M1855" s="5"/>
      <c r="N1855"/>
      <c r="O1855"/>
      <c r="P1855"/>
      <c r="R1855"/>
      <c r="T1855"/>
      <c r="V1855"/>
      <c r="W1855"/>
      <c r="X1855"/>
    </row>
    <row r="1856" spans="8:24">
      <c r="H1856"/>
      <c r="I1856"/>
      <c r="K1856"/>
      <c r="L1856"/>
      <c r="M1856" s="5"/>
      <c r="N1856"/>
      <c r="O1856"/>
      <c r="P1856"/>
      <c r="R1856"/>
      <c r="T1856"/>
      <c r="V1856"/>
      <c r="W1856"/>
      <c r="X1856"/>
    </row>
    <row r="1857" spans="8:24">
      <c r="H1857"/>
      <c r="I1857"/>
      <c r="K1857"/>
      <c r="L1857"/>
      <c r="M1857" s="5"/>
      <c r="N1857"/>
      <c r="O1857"/>
      <c r="P1857"/>
      <c r="R1857"/>
      <c r="T1857"/>
      <c r="V1857"/>
      <c r="W1857"/>
      <c r="X1857"/>
    </row>
    <row r="1858" spans="8:24">
      <c r="H1858"/>
      <c r="I1858"/>
      <c r="K1858"/>
      <c r="L1858"/>
      <c r="M1858" s="5"/>
      <c r="N1858"/>
      <c r="O1858"/>
      <c r="P1858"/>
      <c r="R1858"/>
      <c r="T1858"/>
      <c r="V1858"/>
      <c r="W1858"/>
      <c r="X1858"/>
    </row>
    <row r="1859" spans="8:24">
      <c r="H1859"/>
      <c r="I1859"/>
      <c r="K1859"/>
      <c r="L1859"/>
      <c r="M1859" s="5"/>
      <c r="N1859"/>
      <c r="O1859"/>
      <c r="P1859"/>
      <c r="R1859"/>
      <c r="T1859"/>
      <c r="V1859"/>
      <c r="W1859"/>
      <c r="X1859"/>
    </row>
    <row r="1860" spans="8:24">
      <c r="H1860"/>
      <c r="I1860"/>
      <c r="K1860"/>
      <c r="L1860"/>
      <c r="M1860" s="5"/>
      <c r="N1860"/>
      <c r="O1860"/>
      <c r="P1860"/>
      <c r="R1860"/>
      <c r="T1860"/>
      <c r="V1860"/>
      <c r="W1860"/>
      <c r="X1860"/>
    </row>
    <row r="1861" spans="8:24">
      <c r="H1861"/>
      <c r="I1861"/>
      <c r="K1861"/>
      <c r="L1861"/>
      <c r="M1861" s="5"/>
      <c r="N1861"/>
      <c r="O1861"/>
      <c r="P1861"/>
      <c r="R1861"/>
      <c r="T1861"/>
      <c r="V1861"/>
      <c r="W1861"/>
      <c r="X1861"/>
    </row>
    <row r="1862" spans="8:24">
      <c r="H1862"/>
      <c r="I1862"/>
      <c r="K1862"/>
      <c r="L1862"/>
      <c r="M1862" s="5"/>
      <c r="N1862"/>
      <c r="O1862"/>
      <c r="P1862"/>
      <c r="R1862"/>
      <c r="T1862"/>
      <c r="V1862"/>
      <c r="W1862"/>
      <c r="X1862"/>
    </row>
    <row r="1863" spans="8:24">
      <c r="H1863"/>
      <c r="I1863"/>
      <c r="K1863"/>
      <c r="L1863"/>
      <c r="M1863" s="5"/>
      <c r="N1863"/>
      <c r="O1863"/>
      <c r="P1863"/>
      <c r="R1863"/>
      <c r="T1863"/>
      <c r="V1863"/>
      <c r="W1863"/>
      <c r="X1863"/>
    </row>
    <row r="1864" spans="8:24">
      <c r="H1864"/>
      <c r="I1864"/>
      <c r="K1864"/>
      <c r="L1864"/>
      <c r="M1864" s="5"/>
      <c r="N1864"/>
      <c r="O1864"/>
      <c r="P1864"/>
      <c r="R1864"/>
      <c r="T1864"/>
      <c r="V1864"/>
      <c r="W1864"/>
      <c r="X1864"/>
    </row>
    <row r="1865" spans="8:24">
      <c r="H1865"/>
      <c r="I1865"/>
      <c r="K1865"/>
      <c r="L1865"/>
      <c r="M1865" s="5"/>
      <c r="N1865"/>
      <c r="O1865"/>
      <c r="P1865"/>
      <c r="R1865"/>
      <c r="T1865"/>
      <c r="V1865"/>
      <c r="W1865"/>
      <c r="X1865"/>
    </row>
    <row r="1866" spans="8:24">
      <c r="H1866"/>
      <c r="I1866"/>
      <c r="K1866"/>
      <c r="L1866"/>
      <c r="M1866" s="5"/>
      <c r="N1866"/>
      <c r="O1866"/>
      <c r="P1866"/>
      <c r="R1866"/>
      <c r="T1866"/>
      <c r="V1866"/>
      <c r="W1866"/>
      <c r="X1866"/>
    </row>
    <row r="1867" spans="8:24">
      <c r="H1867"/>
      <c r="I1867"/>
      <c r="K1867"/>
      <c r="L1867"/>
      <c r="M1867" s="5"/>
      <c r="N1867"/>
      <c r="O1867"/>
      <c r="P1867"/>
      <c r="R1867"/>
      <c r="T1867"/>
      <c r="V1867"/>
      <c r="W1867"/>
      <c r="X1867"/>
    </row>
    <row r="1868" spans="8:24">
      <c r="H1868"/>
      <c r="I1868"/>
      <c r="K1868"/>
      <c r="L1868"/>
      <c r="M1868" s="5"/>
      <c r="N1868"/>
      <c r="O1868"/>
      <c r="P1868"/>
      <c r="R1868"/>
      <c r="T1868"/>
      <c r="V1868"/>
      <c r="W1868"/>
      <c r="X1868"/>
    </row>
    <row r="1869" spans="8:24">
      <c r="H1869"/>
      <c r="I1869"/>
      <c r="K1869"/>
      <c r="L1869"/>
      <c r="M1869" s="5"/>
      <c r="N1869"/>
      <c r="O1869"/>
      <c r="P1869"/>
      <c r="R1869"/>
      <c r="T1869"/>
      <c r="V1869"/>
      <c r="W1869"/>
      <c r="X1869"/>
    </row>
    <row r="1870" spans="8:24">
      <c r="H1870"/>
      <c r="I1870"/>
      <c r="K1870"/>
      <c r="L1870"/>
      <c r="M1870" s="5"/>
      <c r="N1870"/>
      <c r="O1870"/>
      <c r="P1870"/>
      <c r="R1870"/>
      <c r="T1870"/>
      <c r="V1870"/>
      <c r="W1870"/>
      <c r="X1870"/>
    </row>
    <row r="1871" spans="8:24">
      <c r="H1871"/>
      <c r="I1871"/>
      <c r="K1871"/>
      <c r="L1871"/>
      <c r="M1871" s="5"/>
      <c r="N1871"/>
      <c r="O1871"/>
      <c r="P1871"/>
      <c r="R1871"/>
      <c r="T1871"/>
      <c r="V1871"/>
      <c r="W1871"/>
      <c r="X1871"/>
    </row>
    <row r="1872" spans="8:24">
      <c r="H1872"/>
      <c r="I1872"/>
      <c r="K1872"/>
      <c r="L1872"/>
      <c r="M1872" s="5"/>
      <c r="N1872"/>
      <c r="O1872"/>
      <c r="P1872"/>
      <c r="R1872"/>
      <c r="T1872"/>
      <c r="V1872"/>
      <c r="W1872"/>
      <c r="X1872"/>
    </row>
    <row r="1873" spans="8:24">
      <c r="H1873"/>
      <c r="I1873"/>
      <c r="K1873"/>
      <c r="L1873"/>
      <c r="M1873" s="5"/>
      <c r="N1873"/>
      <c r="O1873"/>
      <c r="P1873"/>
      <c r="R1873"/>
      <c r="T1873"/>
      <c r="V1873"/>
      <c r="W1873"/>
      <c r="X1873"/>
    </row>
    <row r="1874" spans="8:24">
      <c r="H1874"/>
      <c r="I1874"/>
      <c r="K1874"/>
      <c r="L1874"/>
      <c r="M1874" s="5"/>
      <c r="N1874"/>
      <c r="O1874"/>
      <c r="P1874"/>
      <c r="R1874"/>
      <c r="T1874"/>
      <c r="V1874"/>
      <c r="W1874"/>
      <c r="X1874"/>
    </row>
    <row r="1875" spans="8:24">
      <c r="H1875"/>
      <c r="I1875"/>
      <c r="K1875"/>
      <c r="L1875"/>
      <c r="M1875" s="5"/>
      <c r="N1875"/>
      <c r="O1875"/>
      <c r="P1875"/>
      <c r="R1875"/>
      <c r="T1875"/>
      <c r="V1875"/>
      <c r="W1875"/>
      <c r="X1875"/>
    </row>
    <row r="1876" spans="8:24">
      <c r="H1876"/>
      <c r="I1876"/>
      <c r="K1876"/>
      <c r="L1876"/>
      <c r="M1876" s="5"/>
      <c r="N1876"/>
      <c r="O1876"/>
      <c r="P1876"/>
      <c r="R1876"/>
      <c r="T1876"/>
      <c r="V1876"/>
      <c r="W1876"/>
      <c r="X1876"/>
    </row>
    <row r="1877" spans="8:24">
      <c r="H1877"/>
      <c r="I1877"/>
      <c r="K1877"/>
      <c r="L1877"/>
      <c r="M1877" s="5"/>
      <c r="N1877"/>
      <c r="O1877"/>
      <c r="P1877"/>
      <c r="R1877"/>
      <c r="T1877"/>
      <c r="V1877"/>
      <c r="W1877"/>
      <c r="X1877"/>
    </row>
    <row r="1878" spans="8:24">
      <c r="H1878"/>
      <c r="I1878"/>
      <c r="K1878"/>
      <c r="L1878"/>
      <c r="M1878" s="5"/>
      <c r="N1878"/>
      <c r="O1878"/>
      <c r="P1878"/>
      <c r="R1878"/>
      <c r="T1878"/>
      <c r="V1878"/>
      <c r="W1878"/>
      <c r="X1878"/>
    </row>
    <row r="1879" spans="8:24">
      <c r="H1879"/>
      <c r="I1879"/>
      <c r="K1879"/>
      <c r="L1879"/>
      <c r="M1879" s="5"/>
      <c r="N1879"/>
      <c r="O1879"/>
      <c r="P1879"/>
      <c r="R1879"/>
      <c r="T1879"/>
      <c r="V1879"/>
      <c r="W1879"/>
      <c r="X1879"/>
    </row>
    <row r="1880" spans="8:24">
      <c r="H1880"/>
      <c r="I1880"/>
      <c r="K1880"/>
      <c r="L1880"/>
      <c r="M1880" s="5"/>
      <c r="N1880"/>
      <c r="O1880"/>
      <c r="P1880"/>
      <c r="R1880"/>
      <c r="T1880"/>
      <c r="V1880"/>
      <c r="W1880"/>
      <c r="X1880"/>
    </row>
    <row r="1881" spans="8:24">
      <c r="H1881"/>
      <c r="I1881"/>
      <c r="K1881"/>
      <c r="L1881"/>
      <c r="M1881" s="5"/>
      <c r="N1881"/>
      <c r="O1881"/>
      <c r="P1881"/>
      <c r="R1881"/>
      <c r="T1881"/>
      <c r="V1881"/>
      <c r="W1881"/>
      <c r="X1881"/>
    </row>
    <row r="1882" spans="8:24">
      <c r="H1882"/>
      <c r="I1882"/>
      <c r="K1882"/>
      <c r="L1882"/>
      <c r="M1882" s="5"/>
      <c r="N1882"/>
      <c r="O1882"/>
      <c r="P1882"/>
      <c r="R1882"/>
      <c r="T1882"/>
      <c r="V1882"/>
      <c r="W1882"/>
      <c r="X1882"/>
    </row>
    <row r="1883" spans="8:24">
      <c r="H1883"/>
      <c r="I1883"/>
      <c r="K1883"/>
      <c r="L1883"/>
      <c r="M1883" s="5"/>
      <c r="N1883"/>
      <c r="O1883"/>
      <c r="P1883"/>
      <c r="R1883"/>
      <c r="T1883"/>
      <c r="V1883"/>
      <c r="W1883"/>
      <c r="X1883"/>
    </row>
    <row r="1884" spans="8:24">
      <c r="H1884"/>
      <c r="I1884"/>
      <c r="K1884"/>
      <c r="L1884"/>
      <c r="M1884" s="5"/>
      <c r="N1884"/>
      <c r="O1884"/>
      <c r="P1884"/>
      <c r="R1884"/>
      <c r="T1884"/>
      <c r="V1884"/>
      <c r="W1884"/>
      <c r="X1884"/>
    </row>
    <row r="1885" spans="8:24">
      <c r="H1885"/>
      <c r="I1885"/>
      <c r="K1885"/>
      <c r="L1885"/>
      <c r="M1885" s="5"/>
      <c r="N1885"/>
      <c r="O1885"/>
      <c r="P1885"/>
      <c r="R1885"/>
      <c r="T1885"/>
      <c r="V1885"/>
      <c r="W1885"/>
      <c r="X1885"/>
    </row>
    <row r="1886" spans="8:24">
      <c r="H1886"/>
      <c r="I1886"/>
      <c r="K1886"/>
      <c r="L1886"/>
      <c r="M1886" s="5"/>
      <c r="N1886"/>
      <c r="O1886"/>
      <c r="P1886"/>
      <c r="R1886"/>
      <c r="T1886"/>
      <c r="V1886"/>
      <c r="W1886"/>
      <c r="X1886"/>
    </row>
    <row r="1887" spans="8:24">
      <c r="H1887"/>
      <c r="I1887"/>
      <c r="K1887"/>
      <c r="L1887"/>
      <c r="M1887" s="5"/>
      <c r="N1887"/>
      <c r="O1887"/>
      <c r="P1887"/>
      <c r="R1887"/>
      <c r="T1887"/>
      <c r="V1887"/>
      <c r="W1887"/>
      <c r="X1887"/>
    </row>
    <row r="1888" spans="8:24">
      <c r="H1888"/>
      <c r="I1888"/>
      <c r="K1888"/>
      <c r="L1888"/>
      <c r="M1888" s="5"/>
      <c r="N1888"/>
      <c r="O1888"/>
      <c r="P1888"/>
      <c r="R1888"/>
      <c r="T1888"/>
      <c r="V1888"/>
      <c r="W1888"/>
      <c r="X1888"/>
    </row>
    <row r="1889" spans="8:24">
      <c r="H1889"/>
      <c r="I1889"/>
      <c r="K1889"/>
      <c r="L1889"/>
      <c r="M1889" s="5"/>
      <c r="N1889"/>
      <c r="O1889"/>
      <c r="P1889"/>
      <c r="R1889"/>
      <c r="T1889"/>
      <c r="V1889"/>
      <c r="W1889"/>
      <c r="X1889"/>
    </row>
    <row r="1890" spans="8:24">
      <c r="H1890"/>
      <c r="I1890"/>
      <c r="K1890"/>
      <c r="L1890"/>
      <c r="M1890" s="5"/>
      <c r="N1890"/>
      <c r="O1890"/>
      <c r="P1890"/>
      <c r="R1890"/>
      <c r="T1890"/>
      <c r="V1890"/>
      <c r="W1890"/>
      <c r="X1890"/>
    </row>
    <row r="1891" spans="8:24">
      <c r="H1891"/>
      <c r="I1891"/>
      <c r="K1891"/>
      <c r="L1891"/>
      <c r="M1891" s="5"/>
      <c r="N1891"/>
      <c r="O1891"/>
      <c r="P1891"/>
      <c r="R1891"/>
      <c r="T1891"/>
      <c r="V1891"/>
      <c r="W1891"/>
      <c r="X1891"/>
    </row>
    <row r="1892" spans="8:24">
      <c r="H1892"/>
      <c r="I1892"/>
      <c r="K1892"/>
      <c r="L1892"/>
      <c r="M1892" s="5"/>
      <c r="N1892"/>
      <c r="O1892"/>
      <c r="P1892"/>
      <c r="R1892"/>
      <c r="T1892"/>
      <c r="V1892"/>
      <c r="W1892"/>
      <c r="X1892"/>
    </row>
    <row r="1893" spans="8:24">
      <c r="H1893"/>
      <c r="I1893"/>
      <c r="K1893"/>
      <c r="L1893"/>
      <c r="M1893" s="5"/>
      <c r="N1893"/>
      <c r="O1893"/>
      <c r="P1893"/>
      <c r="R1893"/>
      <c r="T1893"/>
      <c r="V1893"/>
      <c r="W1893"/>
      <c r="X1893"/>
    </row>
    <row r="1894" spans="8:24">
      <c r="H1894"/>
      <c r="I1894"/>
      <c r="K1894"/>
      <c r="L1894"/>
      <c r="M1894" s="5"/>
      <c r="N1894"/>
      <c r="O1894"/>
      <c r="P1894"/>
      <c r="R1894"/>
      <c r="T1894"/>
      <c r="V1894"/>
      <c r="W1894"/>
      <c r="X1894"/>
    </row>
    <row r="1895" spans="8:24">
      <c r="H1895"/>
      <c r="I1895"/>
      <c r="K1895"/>
      <c r="L1895"/>
      <c r="M1895" s="5"/>
      <c r="N1895"/>
      <c r="O1895"/>
      <c r="P1895"/>
      <c r="R1895"/>
      <c r="T1895"/>
      <c r="V1895"/>
      <c r="W1895"/>
      <c r="X1895"/>
    </row>
    <row r="1896" spans="8:24">
      <c r="H1896"/>
      <c r="I1896"/>
      <c r="K1896"/>
      <c r="L1896"/>
      <c r="M1896" s="5"/>
      <c r="N1896"/>
      <c r="O1896"/>
      <c r="P1896"/>
      <c r="R1896"/>
      <c r="T1896"/>
      <c r="V1896"/>
      <c r="W1896"/>
      <c r="X1896"/>
    </row>
    <row r="1897" spans="8:24">
      <c r="H1897"/>
      <c r="I1897"/>
      <c r="K1897"/>
      <c r="L1897"/>
      <c r="M1897" s="5"/>
      <c r="N1897"/>
      <c r="O1897"/>
      <c r="P1897"/>
      <c r="R1897"/>
      <c r="T1897"/>
      <c r="V1897"/>
      <c r="W1897"/>
      <c r="X1897"/>
    </row>
    <row r="1898" spans="8:24">
      <c r="H1898"/>
      <c r="I1898"/>
      <c r="K1898"/>
      <c r="L1898"/>
      <c r="M1898" s="5"/>
      <c r="N1898"/>
      <c r="O1898"/>
      <c r="P1898"/>
      <c r="R1898"/>
      <c r="T1898"/>
      <c r="V1898"/>
      <c r="W1898"/>
      <c r="X1898"/>
    </row>
    <row r="1899" spans="8:24">
      <c r="H1899"/>
      <c r="I1899"/>
      <c r="K1899"/>
      <c r="L1899"/>
      <c r="M1899" s="5"/>
      <c r="N1899"/>
      <c r="O1899"/>
      <c r="P1899"/>
      <c r="R1899"/>
      <c r="T1899"/>
      <c r="V1899"/>
      <c r="W1899"/>
      <c r="X1899"/>
    </row>
    <row r="1900" spans="8:24">
      <c r="H1900"/>
      <c r="I1900"/>
      <c r="K1900"/>
      <c r="L1900"/>
      <c r="M1900" s="5"/>
      <c r="N1900"/>
      <c r="O1900"/>
      <c r="P1900"/>
      <c r="R1900"/>
      <c r="T1900"/>
      <c r="V1900"/>
      <c r="W1900"/>
      <c r="X1900"/>
    </row>
    <row r="1901" spans="8:24">
      <c r="H1901"/>
      <c r="I1901"/>
      <c r="K1901"/>
      <c r="L1901"/>
      <c r="M1901" s="5"/>
      <c r="N1901"/>
      <c r="O1901"/>
      <c r="P1901"/>
      <c r="R1901"/>
      <c r="T1901"/>
      <c r="V1901"/>
      <c r="W1901"/>
      <c r="X1901"/>
    </row>
    <row r="1902" spans="8:24">
      <c r="H1902"/>
      <c r="I1902"/>
      <c r="K1902"/>
      <c r="L1902"/>
      <c r="M1902" s="5"/>
      <c r="N1902"/>
      <c r="O1902"/>
      <c r="P1902"/>
      <c r="R1902"/>
      <c r="T1902"/>
      <c r="V1902"/>
      <c r="W1902"/>
      <c r="X1902"/>
    </row>
    <row r="1903" spans="8:24">
      <c r="H1903"/>
      <c r="I1903"/>
      <c r="K1903"/>
      <c r="L1903"/>
      <c r="M1903" s="5"/>
      <c r="N1903"/>
      <c r="O1903"/>
      <c r="P1903"/>
      <c r="R1903"/>
      <c r="T1903"/>
      <c r="V1903"/>
      <c r="W1903"/>
      <c r="X1903"/>
    </row>
    <row r="1904" spans="8:24">
      <c r="H1904"/>
      <c r="I1904"/>
      <c r="K1904"/>
      <c r="L1904"/>
      <c r="M1904" s="5"/>
      <c r="N1904"/>
      <c r="O1904"/>
      <c r="P1904"/>
      <c r="R1904"/>
      <c r="T1904"/>
      <c r="V1904"/>
      <c r="W1904"/>
      <c r="X1904"/>
    </row>
    <row r="1905" spans="8:24">
      <c r="H1905"/>
      <c r="I1905"/>
      <c r="K1905"/>
      <c r="L1905"/>
      <c r="M1905" s="5"/>
      <c r="N1905"/>
      <c r="O1905"/>
      <c r="P1905"/>
      <c r="R1905"/>
      <c r="T1905"/>
      <c r="V1905"/>
      <c r="W1905"/>
      <c r="X1905"/>
    </row>
    <row r="1906" spans="8:24">
      <c r="H1906"/>
      <c r="I1906"/>
      <c r="K1906"/>
      <c r="L1906"/>
      <c r="M1906" s="5"/>
      <c r="N1906"/>
      <c r="O1906"/>
      <c r="P1906"/>
      <c r="R1906"/>
      <c r="T1906"/>
      <c r="V1906"/>
      <c r="W1906"/>
      <c r="X1906"/>
    </row>
    <row r="1907" spans="8:24">
      <c r="H1907"/>
      <c r="I1907"/>
      <c r="K1907"/>
      <c r="L1907"/>
      <c r="M1907" s="5"/>
      <c r="N1907"/>
      <c r="O1907"/>
      <c r="P1907"/>
      <c r="R1907"/>
      <c r="T1907"/>
      <c r="V1907"/>
      <c r="W1907"/>
      <c r="X1907"/>
    </row>
    <row r="1908" spans="8:24">
      <c r="H1908"/>
      <c r="I1908"/>
      <c r="K1908"/>
      <c r="L1908"/>
      <c r="M1908" s="5"/>
      <c r="N1908"/>
      <c r="O1908"/>
      <c r="P1908"/>
      <c r="R1908"/>
      <c r="T1908"/>
      <c r="V1908"/>
      <c r="W1908"/>
      <c r="X1908"/>
    </row>
    <row r="1909" spans="8:24">
      <c r="H1909"/>
      <c r="I1909"/>
      <c r="K1909"/>
      <c r="L1909"/>
      <c r="M1909" s="5"/>
      <c r="N1909"/>
      <c r="O1909"/>
      <c r="P1909"/>
      <c r="R1909"/>
      <c r="T1909"/>
      <c r="V1909"/>
      <c r="W1909"/>
      <c r="X1909"/>
    </row>
    <row r="1910" spans="8:24">
      <c r="H1910"/>
      <c r="I1910"/>
      <c r="K1910"/>
      <c r="L1910"/>
      <c r="M1910" s="5"/>
      <c r="N1910"/>
      <c r="O1910"/>
      <c r="P1910"/>
      <c r="R1910"/>
      <c r="T1910"/>
      <c r="V1910"/>
      <c r="W1910"/>
      <c r="X1910"/>
    </row>
    <row r="1911" spans="8:24">
      <c r="H1911"/>
      <c r="I1911"/>
      <c r="K1911"/>
      <c r="L1911"/>
      <c r="M1911" s="5"/>
      <c r="N1911"/>
      <c r="O1911"/>
      <c r="P1911"/>
      <c r="R1911"/>
      <c r="T1911"/>
      <c r="V1911"/>
      <c r="W1911"/>
      <c r="X1911"/>
    </row>
    <row r="1912" spans="8:24">
      <c r="H1912"/>
      <c r="I1912"/>
      <c r="K1912"/>
      <c r="L1912"/>
      <c r="M1912" s="5"/>
      <c r="N1912"/>
      <c r="O1912"/>
      <c r="P1912"/>
      <c r="R1912"/>
      <c r="T1912"/>
      <c r="V1912"/>
      <c r="W1912"/>
      <c r="X1912"/>
    </row>
    <row r="1913" spans="8:24">
      <c r="H1913"/>
      <c r="I1913"/>
      <c r="K1913"/>
      <c r="L1913"/>
      <c r="M1913" s="5"/>
      <c r="N1913"/>
      <c r="O1913"/>
      <c r="P1913"/>
      <c r="R1913"/>
      <c r="T1913"/>
      <c r="V1913"/>
      <c r="W1913"/>
      <c r="X1913"/>
    </row>
    <row r="1914" spans="8:24">
      <c r="H1914"/>
      <c r="I1914"/>
      <c r="K1914"/>
      <c r="L1914"/>
      <c r="M1914" s="5"/>
      <c r="N1914"/>
      <c r="O1914"/>
      <c r="P1914"/>
      <c r="R1914"/>
      <c r="T1914"/>
      <c r="V1914"/>
      <c r="W1914"/>
      <c r="X1914"/>
    </row>
    <row r="1915" spans="8:24">
      <c r="H1915"/>
      <c r="I1915"/>
      <c r="K1915"/>
      <c r="L1915"/>
      <c r="M1915" s="5"/>
      <c r="N1915"/>
      <c r="O1915"/>
      <c r="P1915"/>
      <c r="R1915"/>
      <c r="T1915"/>
      <c r="V1915"/>
      <c r="W1915"/>
      <c r="X1915"/>
    </row>
    <row r="1916" spans="8:24">
      <c r="H1916"/>
      <c r="I1916"/>
      <c r="K1916"/>
      <c r="L1916"/>
      <c r="M1916" s="5"/>
      <c r="N1916"/>
      <c r="O1916"/>
      <c r="P1916"/>
      <c r="R1916"/>
      <c r="T1916"/>
      <c r="V1916"/>
      <c r="W1916"/>
      <c r="X1916"/>
    </row>
    <row r="1917" spans="8:24">
      <c r="H1917"/>
      <c r="I1917"/>
      <c r="K1917"/>
      <c r="L1917"/>
      <c r="M1917" s="5"/>
      <c r="N1917"/>
      <c r="O1917"/>
      <c r="P1917"/>
      <c r="R1917"/>
      <c r="T1917"/>
      <c r="V1917"/>
      <c r="W1917"/>
      <c r="X1917"/>
    </row>
    <row r="1918" spans="8:24">
      <c r="H1918"/>
      <c r="I1918"/>
      <c r="K1918"/>
      <c r="L1918"/>
      <c r="M1918" s="5"/>
      <c r="N1918"/>
      <c r="O1918"/>
      <c r="P1918"/>
      <c r="R1918"/>
      <c r="T1918"/>
      <c r="V1918"/>
      <c r="W1918"/>
      <c r="X1918"/>
    </row>
    <row r="1919" spans="8:24">
      <c r="H1919"/>
      <c r="I1919"/>
      <c r="K1919"/>
      <c r="L1919"/>
      <c r="M1919" s="5"/>
      <c r="N1919"/>
      <c r="O1919"/>
      <c r="P1919"/>
      <c r="R1919"/>
      <c r="T1919"/>
      <c r="V1919"/>
      <c r="W1919"/>
      <c r="X1919"/>
    </row>
    <row r="1920" spans="8:24">
      <c r="H1920"/>
      <c r="I1920"/>
      <c r="K1920"/>
      <c r="L1920"/>
      <c r="M1920" s="5"/>
      <c r="N1920"/>
      <c r="O1920"/>
      <c r="P1920"/>
      <c r="R1920"/>
      <c r="T1920"/>
      <c r="V1920"/>
      <c r="W1920"/>
      <c r="X1920"/>
    </row>
    <row r="1921" spans="8:24">
      <c r="H1921"/>
      <c r="I1921"/>
      <c r="K1921"/>
      <c r="L1921"/>
      <c r="M1921" s="5"/>
      <c r="N1921"/>
      <c r="O1921"/>
      <c r="P1921"/>
      <c r="R1921"/>
      <c r="T1921"/>
      <c r="V1921"/>
      <c r="W1921"/>
      <c r="X1921"/>
    </row>
    <row r="1922" spans="8:24">
      <c r="H1922"/>
      <c r="I1922"/>
      <c r="K1922"/>
      <c r="L1922"/>
      <c r="M1922" s="5"/>
      <c r="N1922"/>
      <c r="O1922"/>
      <c r="P1922"/>
      <c r="R1922"/>
      <c r="T1922"/>
      <c r="V1922"/>
      <c r="W1922"/>
      <c r="X1922"/>
    </row>
    <row r="1923" spans="8:24">
      <c r="H1923"/>
      <c r="I1923"/>
      <c r="K1923"/>
      <c r="L1923"/>
      <c r="M1923" s="5"/>
      <c r="N1923"/>
      <c r="O1923"/>
      <c r="P1923"/>
      <c r="R1923"/>
      <c r="T1923"/>
      <c r="V1923"/>
      <c r="W1923"/>
      <c r="X1923"/>
    </row>
    <row r="1924" spans="8:24">
      <c r="H1924"/>
      <c r="I1924"/>
      <c r="K1924"/>
      <c r="L1924"/>
      <c r="M1924" s="5"/>
      <c r="N1924"/>
      <c r="O1924"/>
      <c r="P1924"/>
      <c r="R1924"/>
      <c r="T1924"/>
      <c r="V1924"/>
      <c r="W1924"/>
      <c r="X1924"/>
    </row>
    <row r="1925" spans="8:24">
      <c r="H1925"/>
      <c r="I1925"/>
      <c r="K1925"/>
      <c r="L1925"/>
      <c r="M1925" s="5"/>
      <c r="N1925"/>
      <c r="O1925"/>
      <c r="P1925"/>
      <c r="R1925"/>
      <c r="T1925"/>
      <c r="V1925"/>
      <c r="W1925"/>
      <c r="X1925"/>
    </row>
    <row r="1926" spans="8:24">
      <c r="H1926"/>
      <c r="I1926"/>
      <c r="K1926"/>
      <c r="L1926"/>
      <c r="M1926" s="5"/>
      <c r="N1926"/>
      <c r="O1926"/>
      <c r="P1926"/>
      <c r="R1926"/>
      <c r="T1926"/>
      <c r="V1926"/>
      <c r="W1926"/>
      <c r="X1926"/>
    </row>
    <row r="1927" spans="8:24">
      <c r="H1927"/>
      <c r="I1927"/>
      <c r="K1927"/>
      <c r="L1927"/>
      <c r="M1927" s="5"/>
      <c r="N1927"/>
      <c r="O1927"/>
      <c r="P1927"/>
      <c r="R1927"/>
      <c r="T1927"/>
      <c r="V1927"/>
      <c r="W1927"/>
      <c r="X1927"/>
    </row>
    <row r="1928" spans="8:24">
      <c r="H1928"/>
      <c r="I1928"/>
      <c r="K1928"/>
      <c r="L1928"/>
      <c r="M1928" s="5"/>
      <c r="N1928"/>
      <c r="O1928"/>
      <c r="P1928"/>
      <c r="R1928"/>
      <c r="T1928"/>
      <c r="V1928"/>
      <c r="W1928"/>
      <c r="X1928"/>
    </row>
    <row r="1929" spans="8:24">
      <c r="H1929"/>
      <c r="I1929"/>
      <c r="K1929"/>
      <c r="L1929"/>
      <c r="M1929" s="5"/>
      <c r="N1929"/>
      <c r="O1929"/>
      <c r="P1929"/>
      <c r="R1929"/>
      <c r="T1929"/>
      <c r="V1929"/>
      <c r="W1929"/>
      <c r="X1929"/>
    </row>
    <row r="1930" spans="8:24">
      <c r="H1930"/>
      <c r="I1930"/>
      <c r="K1930"/>
      <c r="L1930"/>
      <c r="M1930" s="5"/>
      <c r="N1930"/>
      <c r="O1930"/>
      <c r="P1930"/>
      <c r="R1930"/>
      <c r="T1930"/>
      <c r="V1930"/>
      <c r="W1930"/>
      <c r="X1930"/>
    </row>
    <row r="1931" spans="8:24">
      <c r="H1931"/>
      <c r="I1931"/>
      <c r="K1931"/>
      <c r="L1931"/>
      <c r="M1931" s="5"/>
      <c r="N1931"/>
      <c r="O1931"/>
      <c r="P1931"/>
      <c r="R1931"/>
      <c r="T1931"/>
      <c r="V1931"/>
      <c r="W1931"/>
      <c r="X1931"/>
    </row>
    <row r="1932" spans="8:24">
      <c r="H1932"/>
      <c r="I1932"/>
      <c r="K1932"/>
      <c r="L1932"/>
      <c r="M1932" s="5"/>
      <c r="N1932"/>
      <c r="O1932"/>
      <c r="P1932"/>
      <c r="R1932"/>
      <c r="T1932"/>
      <c r="V1932"/>
      <c r="W1932"/>
      <c r="X1932"/>
    </row>
    <row r="1933" spans="8:24">
      <c r="H1933"/>
      <c r="I1933"/>
      <c r="K1933"/>
      <c r="L1933"/>
      <c r="M1933" s="5"/>
      <c r="N1933"/>
      <c r="O1933"/>
      <c r="P1933"/>
      <c r="R1933"/>
      <c r="T1933"/>
      <c r="V1933"/>
      <c r="W1933"/>
      <c r="X1933"/>
    </row>
    <row r="1934" spans="8:24">
      <c r="H1934"/>
      <c r="I1934"/>
      <c r="K1934"/>
      <c r="L1934"/>
      <c r="M1934" s="5"/>
      <c r="N1934"/>
      <c r="O1934"/>
      <c r="P1934"/>
      <c r="R1934"/>
      <c r="T1934"/>
      <c r="V1934"/>
      <c r="W1934"/>
      <c r="X1934"/>
    </row>
    <row r="1935" spans="8:24">
      <c r="H1935"/>
      <c r="I1935"/>
      <c r="K1935"/>
      <c r="L1935"/>
      <c r="M1935" s="5"/>
      <c r="N1935"/>
      <c r="O1935"/>
      <c r="P1935"/>
      <c r="R1935"/>
      <c r="T1935"/>
      <c r="V1935"/>
      <c r="W1935"/>
      <c r="X1935"/>
    </row>
    <row r="1936" spans="8:24">
      <c r="H1936"/>
      <c r="I1936"/>
      <c r="K1936"/>
      <c r="L1936"/>
      <c r="M1936" s="5"/>
      <c r="N1936"/>
      <c r="O1936"/>
      <c r="P1936"/>
      <c r="R1936"/>
      <c r="T1936"/>
      <c r="V1936"/>
      <c r="W1936"/>
      <c r="X1936"/>
    </row>
    <row r="1937" spans="8:24">
      <c r="H1937"/>
      <c r="I1937"/>
      <c r="K1937"/>
      <c r="L1937"/>
      <c r="M1937" s="5"/>
      <c r="N1937"/>
      <c r="O1937"/>
      <c r="P1937"/>
      <c r="R1937"/>
      <c r="T1937"/>
      <c r="V1937"/>
      <c r="W1937"/>
      <c r="X1937"/>
    </row>
    <row r="1938" spans="8:24">
      <c r="H1938"/>
      <c r="I1938"/>
      <c r="K1938"/>
      <c r="L1938"/>
      <c r="M1938" s="5"/>
      <c r="N1938"/>
      <c r="O1938"/>
      <c r="P1938"/>
      <c r="R1938"/>
      <c r="T1938"/>
      <c r="V1938"/>
      <c r="W1938"/>
      <c r="X1938"/>
    </row>
    <row r="1939" spans="8:24">
      <c r="H1939"/>
      <c r="I1939"/>
      <c r="K1939"/>
      <c r="L1939"/>
      <c r="M1939" s="5"/>
      <c r="N1939"/>
      <c r="O1939"/>
      <c r="P1939"/>
      <c r="R1939"/>
      <c r="T1939"/>
      <c r="V1939"/>
      <c r="W1939"/>
      <c r="X1939"/>
    </row>
    <row r="1940" spans="8:24">
      <c r="H1940"/>
      <c r="I1940"/>
      <c r="K1940"/>
      <c r="L1940"/>
      <c r="M1940" s="5"/>
      <c r="N1940"/>
      <c r="O1940"/>
      <c r="P1940"/>
      <c r="R1940"/>
      <c r="T1940"/>
      <c r="V1940"/>
      <c r="W1940"/>
      <c r="X1940"/>
    </row>
    <row r="1941" spans="8:24">
      <c r="H1941"/>
      <c r="I1941"/>
      <c r="K1941"/>
      <c r="L1941"/>
      <c r="M1941" s="5"/>
      <c r="N1941"/>
      <c r="O1941"/>
      <c r="P1941"/>
      <c r="R1941"/>
      <c r="T1941"/>
      <c r="V1941"/>
      <c r="W1941"/>
      <c r="X1941"/>
    </row>
    <row r="1942" spans="8:24">
      <c r="H1942"/>
      <c r="I1942"/>
      <c r="K1942"/>
      <c r="L1942"/>
      <c r="M1942" s="5"/>
      <c r="N1942"/>
      <c r="O1942"/>
      <c r="P1942"/>
      <c r="R1942"/>
      <c r="T1942"/>
      <c r="V1942"/>
      <c r="W1942"/>
      <c r="X1942"/>
    </row>
    <row r="1943" spans="8:24">
      <c r="H1943"/>
      <c r="I1943"/>
      <c r="K1943"/>
      <c r="L1943"/>
      <c r="M1943" s="5"/>
      <c r="N1943"/>
      <c r="O1943"/>
      <c r="P1943"/>
      <c r="R1943"/>
      <c r="T1943"/>
      <c r="V1943"/>
      <c r="W1943"/>
      <c r="X1943"/>
    </row>
    <row r="1944" spans="8:24">
      <c r="H1944"/>
      <c r="I1944"/>
      <c r="K1944"/>
      <c r="L1944"/>
      <c r="M1944" s="5"/>
      <c r="N1944"/>
      <c r="O1944"/>
      <c r="P1944"/>
      <c r="R1944"/>
      <c r="T1944"/>
      <c r="V1944"/>
      <c r="W1944"/>
      <c r="X1944"/>
    </row>
    <row r="1945" spans="8:24">
      <c r="H1945"/>
      <c r="I1945"/>
      <c r="K1945"/>
      <c r="L1945"/>
      <c r="M1945" s="5"/>
      <c r="N1945"/>
      <c r="O1945"/>
      <c r="P1945"/>
      <c r="R1945"/>
      <c r="T1945"/>
      <c r="V1945"/>
      <c r="W1945"/>
      <c r="X1945"/>
    </row>
    <row r="1946" spans="8:24">
      <c r="H1946"/>
      <c r="I1946"/>
      <c r="K1946"/>
      <c r="L1946"/>
      <c r="M1946" s="5"/>
      <c r="N1946"/>
      <c r="O1946"/>
      <c r="P1946"/>
      <c r="R1946"/>
      <c r="T1946"/>
      <c r="V1946"/>
      <c r="W1946"/>
      <c r="X1946"/>
    </row>
    <row r="1947" spans="8:24">
      <c r="H1947"/>
      <c r="I1947"/>
      <c r="K1947"/>
      <c r="L1947"/>
      <c r="M1947" s="5"/>
      <c r="N1947"/>
      <c r="O1947"/>
      <c r="P1947"/>
      <c r="R1947"/>
      <c r="T1947"/>
      <c r="V1947"/>
      <c r="W1947"/>
      <c r="X1947"/>
    </row>
    <row r="1948" spans="8:24">
      <c r="H1948"/>
      <c r="I1948"/>
      <c r="K1948"/>
      <c r="L1948"/>
      <c r="M1948" s="5"/>
      <c r="N1948"/>
      <c r="O1948"/>
      <c r="P1948"/>
      <c r="R1948"/>
      <c r="T1948"/>
      <c r="V1948"/>
      <c r="W1948"/>
      <c r="X1948"/>
    </row>
    <row r="1949" spans="8:24">
      <c r="H1949"/>
      <c r="I1949"/>
      <c r="K1949"/>
      <c r="L1949"/>
      <c r="M1949" s="5"/>
      <c r="N1949"/>
      <c r="O1949"/>
      <c r="P1949"/>
      <c r="R1949"/>
      <c r="T1949"/>
      <c r="V1949"/>
      <c r="W1949"/>
      <c r="X1949"/>
    </row>
    <row r="1950" spans="8:24">
      <c r="H1950"/>
      <c r="I1950"/>
      <c r="K1950"/>
      <c r="L1950"/>
      <c r="M1950" s="5"/>
      <c r="N1950"/>
      <c r="O1950"/>
      <c r="P1950"/>
      <c r="R1950"/>
      <c r="T1950"/>
      <c r="V1950"/>
      <c r="W1950"/>
      <c r="X1950"/>
    </row>
    <row r="1951" spans="8:24">
      <c r="H1951"/>
      <c r="I1951"/>
      <c r="K1951"/>
      <c r="L1951"/>
      <c r="M1951" s="5"/>
      <c r="N1951"/>
      <c r="O1951"/>
      <c r="P1951"/>
      <c r="R1951"/>
      <c r="T1951"/>
      <c r="V1951"/>
      <c r="W1951"/>
      <c r="X1951"/>
    </row>
    <row r="1952" spans="8:24">
      <c r="H1952"/>
      <c r="I1952"/>
      <c r="K1952"/>
      <c r="L1952"/>
      <c r="M1952" s="5"/>
      <c r="N1952"/>
      <c r="O1952"/>
      <c r="P1952"/>
      <c r="R1952"/>
      <c r="T1952"/>
      <c r="V1952"/>
      <c r="W1952"/>
      <c r="X1952"/>
    </row>
    <row r="1953" spans="8:24">
      <c r="H1953"/>
      <c r="I1953"/>
      <c r="K1953"/>
      <c r="L1953"/>
      <c r="M1953" s="5"/>
      <c r="N1953"/>
      <c r="O1953"/>
      <c r="P1953"/>
      <c r="R1953"/>
      <c r="T1953"/>
      <c r="V1953"/>
      <c r="W1953"/>
      <c r="X1953"/>
    </row>
    <row r="1954" spans="8:24">
      <c r="H1954"/>
      <c r="I1954"/>
      <c r="K1954"/>
      <c r="L1954"/>
      <c r="M1954" s="5"/>
      <c r="N1954"/>
      <c r="O1954"/>
      <c r="P1954"/>
      <c r="R1954"/>
      <c r="T1954"/>
      <c r="V1954"/>
      <c r="W1954"/>
      <c r="X1954"/>
    </row>
    <row r="1955" spans="8:24">
      <c r="H1955"/>
      <c r="I1955"/>
      <c r="K1955"/>
      <c r="L1955"/>
      <c r="M1955" s="5"/>
      <c r="N1955"/>
      <c r="O1955"/>
      <c r="P1955"/>
      <c r="R1955"/>
      <c r="T1955"/>
      <c r="V1955"/>
      <c r="W1955"/>
      <c r="X1955"/>
    </row>
    <row r="1956" spans="8:24">
      <c r="H1956"/>
      <c r="I1956"/>
      <c r="K1956"/>
      <c r="L1956"/>
      <c r="M1956" s="5"/>
      <c r="N1956"/>
      <c r="O1956"/>
      <c r="P1956"/>
      <c r="R1956"/>
      <c r="T1956"/>
      <c r="V1956"/>
      <c r="W1956"/>
      <c r="X1956"/>
    </row>
    <row r="1957" spans="8:24">
      <c r="H1957"/>
      <c r="I1957"/>
      <c r="K1957"/>
      <c r="L1957"/>
      <c r="M1957" s="5"/>
      <c r="N1957"/>
      <c r="O1957"/>
      <c r="P1957"/>
      <c r="R1957"/>
      <c r="T1957"/>
      <c r="V1957"/>
      <c r="W1957"/>
      <c r="X1957"/>
    </row>
    <row r="1958" spans="8:24">
      <c r="H1958"/>
      <c r="I1958"/>
      <c r="K1958"/>
      <c r="L1958"/>
      <c r="M1958" s="5"/>
      <c r="N1958"/>
      <c r="O1958"/>
      <c r="P1958"/>
      <c r="R1958"/>
      <c r="T1958"/>
      <c r="V1958"/>
      <c r="W1958"/>
      <c r="X1958"/>
    </row>
    <row r="1959" spans="8:24">
      <c r="H1959"/>
      <c r="I1959"/>
      <c r="K1959"/>
      <c r="L1959"/>
      <c r="M1959" s="5"/>
      <c r="N1959"/>
      <c r="O1959"/>
      <c r="P1959"/>
      <c r="R1959"/>
      <c r="T1959"/>
      <c r="V1959"/>
      <c r="W1959"/>
      <c r="X1959"/>
    </row>
    <row r="1960" spans="8:24">
      <c r="H1960"/>
      <c r="I1960"/>
      <c r="K1960"/>
      <c r="L1960"/>
      <c r="M1960" s="5"/>
      <c r="N1960"/>
      <c r="O1960"/>
      <c r="P1960"/>
      <c r="R1960"/>
      <c r="T1960"/>
      <c r="V1960"/>
      <c r="W1960"/>
      <c r="X1960"/>
    </row>
    <row r="1961" spans="8:24">
      <c r="H1961"/>
      <c r="I1961"/>
      <c r="K1961"/>
      <c r="L1961"/>
      <c r="M1961" s="5"/>
      <c r="N1961"/>
      <c r="O1961"/>
      <c r="P1961"/>
      <c r="R1961"/>
      <c r="T1961"/>
      <c r="V1961"/>
      <c r="W1961"/>
      <c r="X1961"/>
    </row>
    <row r="1962" spans="8:24">
      <c r="H1962"/>
      <c r="I1962"/>
      <c r="K1962"/>
      <c r="L1962"/>
      <c r="M1962" s="5"/>
      <c r="N1962"/>
      <c r="O1962"/>
      <c r="P1962"/>
      <c r="R1962"/>
      <c r="T1962"/>
      <c r="V1962"/>
      <c r="W1962"/>
      <c r="X1962"/>
    </row>
    <row r="1963" spans="8:24">
      <c r="H1963"/>
      <c r="I1963"/>
      <c r="K1963"/>
      <c r="L1963"/>
      <c r="M1963" s="5"/>
      <c r="N1963"/>
      <c r="O1963"/>
      <c r="P1963"/>
      <c r="R1963"/>
      <c r="T1963"/>
      <c r="V1963"/>
      <c r="W1963"/>
      <c r="X1963"/>
    </row>
    <row r="1964" spans="8:24">
      <c r="H1964"/>
      <c r="I1964"/>
      <c r="K1964"/>
      <c r="L1964"/>
      <c r="M1964" s="5"/>
      <c r="N1964"/>
      <c r="O1964"/>
      <c r="P1964"/>
      <c r="R1964"/>
      <c r="T1964"/>
      <c r="V1964"/>
      <c r="W1964"/>
      <c r="X1964"/>
    </row>
    <row r="1965" spans="8:24">
      <c r="H1965"/>
      <c r="I1965"/>
      <c r="K1965"/>
      <c r="L1965"/>
      <c r="M1965" s="5"/>
      <c r="N1965"/>
      <c r="O1965"/>
      <c r="P1965"/>
      <c r="R1965"/>
      <c r="T1965"/>
      <c r="V1965"/>
      <c r="W1965"/>
      <c r="X1965"/>
    </row>
    <row r="1966" spans="8:24">
      <c r="H1966"/>
      <c r="I1966"/>
      <c r="K1966"/>
      <c r="L1966"/>
      <c r="M1966" s="5"/>
      <c r="N1966"/>
      <c r="O1966"/>
      <c r="P1966"/>
      <c r="R1966"/>
      <c r="T1966"/>
      <c r="V1966"/>
      <c r="W1966"/>
      <c r="X1966"/>
    </row>
    <row r="1967" spans="8:24">
      <c r="H1967"/>
      <c r="I1967"/>
      <c r="K1967"/>
      <c r="L1967"/>
      <c r="M1967" s="5"/>
      <c r="N1967"/>
      <c r="O1967"/>
      <c r="P1967"/>
      <c r="R1967"/>
      <c r="T1967"/>
      <c r="V1967"/>
      <c r="W1967"/>
      <c r="X1967"/>
    </row>
    <row r="1968" spans="8:24">
      <c r="H1968"/>
      <c r="I1968"/>
      <c r="K1968"/>
      <c r="L1968"/>
      <c r="M1968" s="5"/>
      <c r="N1968"/>
      <c r="O1968"/>
      <c r="P1968"/>
      <c r="R1968"/>
      <c r="T1968"/>
      <c r="V1968"/>
      <c r="W1968"/>
      <c r="X1968"/>
    </row>
    <row r="1969" spans="8:24">
      <c r="H1969"/>
      <c r="I1969"/>
      <c r="K1969"/>
      <c r="L1969"/>
      <c r="M1969" s="5"/>
      <c r="N1969"/>
      <c r="O1969"/>
      <c r="P1969"/>
      <c r="R1969"/>
      <c r="T1969"/>
      <c r="V1969"/>
      <c r="W1969"/>
      <c r="X1969"/>
    </row>
    <row r="1970" spans="8:24">
      <c r="H1970"/>
      <c r="I1970"/>
      <c r="K1970"/>
      <c r="L1970"/>
      <c r="M1970" s="5"/>
      <c r="N1970"/>
      <c r="O1970"/>
      <c r="P1970"/>
      <c r="R1970"/>
      <c r="T1970"/>
      <c r="V1970"/>
      <c r="W1970"/>
      <c r="X1970"/>
    </row>
    <row r="1971" spans="8:24">
      <c r="H1971"/>
      <c r="I1971"/>
      <c r="K1971"/>
      <c r="L1971"/>
      <c r="M1971" s="5"/>
      <c r="N1971"/>
      <c r="O1971"/>
      <c r="P1971"/>
      <c r="R1971"/>
      <c r="T1971"/>
      <c r="V1971"/>
      <c r="W1971"/>
      <c r="X1971"/>
    </row>
    <row r="1972" spans="8:24">
      <c r="H1972"/>
      <c r="I1972"/>
      <c r="K1972"/>
      <c r="L1972"/>
      <c r="M1972" s="5"/>
      <c r="N1972"/>
      <c r="O1972"/>
      <c r="P1972"/>
      <c r="R1972"/>
      <c r="T1972"/>
      <c r="V1972"/>
      <c r="W1972"/>
      <c r="X1972"/>
    </row>
    <row r="1973" spans="8:24">
      <c r="H1973"/>
      <c r="I1973"/>
      <c r="K1973"/>
      <c r="L1973"/>
      <c r="M1973" s="5"/>
      <c r="N1973"/>
      <c r="O1973"/>
      <c r="P1973"/>
      <c r="R1973"/>
      <c r="T1973"/>
      <c r="V1973"/>
      <c r="W1973"/>
      <c r="X1973"/>
    </row>
    <row r="1974" spans="8:24">
      <c r="H1974"/>
      <c r="I1974"/>
      <c r="K1974"/>
      <c r="L1974"/>
      <c r="M1974" s="5"/>
      <c r="N1974"/>
      <c r="O1974"/>
      <c r="P1974"/>
      <c r="R1974"/>
      <c r="T1974"/>
      <c r="V1974"/>
      <c r="W1974"/>
      <c r="X1974"/>
    </row>
    <row r="1975" spans="8:24">
      <c r="H1975"/>
      <c r="I1975"/>
      <c r="K1975"/>
      <c r="L1975"/>
      <c r="M1975" s="5"/>
      <c r="N1975"/>
      <c r="O1975"/>
      <c r="P1975"/>
      <c r="R1975"/>
      <c r="T1975"/>
      <c r="V1975"/>
      <c r="W1975"/>
      <c r="X1975"/>
    </row>
    <row r="1976" spans="8:24">
      <c r="H1976"/>
      <c r="I1976"/>
      <c r="K1976"/>
      <c r="L1976"/>
      <c r="M1976" s="5"/>
      <c r="N1976"/>
      <c r="O1976"/>
      <c r="P1976"/>
      <c r="R1976"/>
      <c r="T1976"/>
      <c r="V1976"/>
      <c r="W1976"/>
      <c r="X1976"/>
    </row>
    <row r="1977" spans="8:24">
      <c r="H1977"/>
      <c r="I1977"/>
      <c r="K1977"/>
      <c r="L1977"/>
      <c r="M1977" s="5"/>
      <c r="N1977"/>
      <c r="O1977"/>
      <c r="P1977"/>
      <c r="R1977"/>
      <c r="T1977"/>
      <c r="V1977"/>
      <c r="W1977"/>
      <c r="X1977"/>
    </row>
    <row r="1978" spans="8:24">
      <c r="H1978"/>
      <c r="I1978"/>
      <c r="K1978"/>
      <c r="L1978"/>
      <c r="M1978" s="5"/>
      <c r="N1978"/>
      <c r="O1978"/>
      <c r="P1978"/>
      <c r="R1978"/>
      <c r="T1978"/>
      <c r="V1978"/>
      <c r="W1978"/>
      <c r="X1978"/>
    </row>
    <row r="1979" spans="8:24">
      <c r="H1979"/>
      <c r="I1979"/>
      <c r="K1979"/>
      <c r="L1979"/>
      <c r="M1979" s="5"/>
      <c r="N1979"/>
      <c r="O1979"/>
      <c r="P1979"/>
      <c r="R1979"/>
      <c r="T1979"/>
      <c r="V1979"/>
      <c r="W1979"/>
      <c r="X1979"/>
    </row>
    <row r="1980" spans="8:24">
      <c r="H1980"/>
      <c r="I1980"/>
      <c r="K1980"/>
      <c r="L1980"/>
      <c r="M1980" s="5"/>
      <c r="N1980"/>
      <c r="O1980"/>
      <c r="P1980"/>
      <c r="R1980"/>
      <c r="T1980"/>
      <c r="V1980"/>
      <c r="W1980"/>
      <c r="X1980"/>
    </row>
    <row r="1981" spans="8:24">
      <c r="H1981"/>
      <c r="I1981"/>
      <c r="K1981"/>
      <c r="L1981"/>
      <c r="M1981" s="5"/>
      <c r="N1981"/>
      <c r="O1981"/>
      <c r="P1981"/>
      <c r="R1981"/>
      <c r="T1981"/>
      <c r="V1981"/>
      <c r="W1981"/>
      <c r="X1981"/>
    </row>
    <row r="1982" spans="8:24">
      <c r="H1982"/>
      <c r="I1982"/>
      <c r="K1982"/>
      <c r="L1982"/>
      <c r="M1982" s="5"/>
      <c r="N1982"/>
      <c r="O1982"/>
      <c r="P1982"/>
      <c r="R1982"/>
      <c r="T1982"/>
      <c r="V1982"/>
      <c r="W1982"/>
      <c r="X1982"/>
    </row>
    <row r="1983" spans="8:24">
      <c r="H1983"/>
      <c r="I1983"/>
      <c r="K1983"/>
      <c r="L1983"/>
      <c r="M1983" s="5"/>
      <c r="N1983"/>
      <c r="O1983"/>
      <c r="P1983"/>
      <c r="R1983"/>
      <c r="T1983"/>
      <c r="V1983"/>
      <c r="W1983"/>
      <c r="X1983"/>
    </row>
    <row r="1984" spans="8:24">
      <c r="H1984"/>
      <c r="I1984"/>
      <c r="K1984"/>
      <c r="L1984"/>
      <c r="M1984" s="5"/>
      <c r="N1984"/>
      <c r="O1984"/>
      <c r="P1984"/>
      <c r="R1984"/>
      <c r="T1984"/>
      <c r="V1984"/>
      <c r="W1984"/>
      <c r="X1984"/>
    </row>
    <row r="1985" spans="8:24">
      <c r="H1985"/>
      <c r="I1985"/>
      <c r="K1985"/>
      <c r="L1985"/>
      <c r="M1985" s="5"/>
      <c r="N1985"/>
      <c r="O1985"/>
      <c r="P1985"/>
      <c r="R1985"/>
      <c r="T1985"/>
      <c r="V1985"/>
      <c r="W1985"/>
      <c r="X1985"/>
    </row>
    <row r="1986" spans="8:24">
      <c r="H1986"/>
      <c r="I1986"/>
      <c r="K1986"/>
      <c r="L1986"/>
      <c r="M1986" s="5"/>
      <c r="N1986"/>
      <c r="O1986"/>
      <c r="P1986"/>
      <c r="R1986"/>
      <c r="T1986"/>
      <c r="V1986"/>
      <c r="W1986"/>
      <c r="X1986"/>
    </row>
    <row r="1987" spans="8:24">
      <c r="H1987"/>
      <c r="I1987"/>
      <c r="K1987"/>
      <c r="L1987"/>
      <c r="M1987" s="5"/>
      <c r="N1987"/>
      <c r="O1987"/>
      <c r="P1987"/>
      <c r="R1987"/>
      <c r="T1987"/>
      <c r="V1987"/>
      <c r="W1987"/>
      <c r="X1987"/>
    </row>
    <row r="1988" spans="8:24">
      <c r="H1988"/>
      <c r="I1988"/>
      <c r="K1988"/>
      <c r="L1988"/>
      <c r="M1988" s="5"/>
      <c r="N1988"/>
      <c r="O1988"/>
      <c r="P1988"/>
      <c r="R1988"/>
      <c r="T1988"/>
      <c r="V1988"/>
      <c r="W1988"/>
      <c r="X1988"/>
    </row>
    <row r="1989" spans="8:24">
      <c r="H1989"/>
      <c r="I1989"/>
      <c r="K1989"/>
      <c r="L1989"/>
      <c r="M1989" s="5"/>
      <c r="N1989"/>
      <c r="O1989"/>
      <c r="P1989"/>
      <c r="R1989"/>
      <c r="T1989"/>
      <c r="V1989"/>
      <c r="W1989"/>
      <c r="X1989"/>
    </row>
    <row r="1990" spans="8:24">
      <c r="H1990"/>
      <c r="I1990"/>
      <c r="K1990"/>
      <c r="L1990"/>
      <c r="M1990" s="5"/>
      <c r="N1990"/>
      <c r="O1990"/>
      <c r="P1990"/>
      <c r="R1990"/>
      <c r="T1990"/>
      <c r="V1990"/>
      <c r="W1990"/>
      <c r="X1990"/>
    </row>
    <row r="1991" spans="8:24">
      <c r="H1991"/>
      <c r="I1991"/>
      <c r="K1991"/>
      <c r="L1991"/>
      <c r="M1991" s="5"/>
      <c r="N1991"/>
      <c r="O1991"/>
      <c r="P1991"/>
      <c r="R1991"/>
      <c r="T1991"/>
      <c r="V1991"/>
      <c r="W1991"/>
      <c r="X1991"/>
    </row>
    <row r="1992" spans="8:24">
      <c r="H1992"/>
      <c r="I1992"/>
      <c r="K1992"/>
      <c r="L1992"/>
      <c r="M1992" s="5"/>
      <c r="N1992"/>
      <c r="O1992"/>
      <c r="P1992"/>
      <c r="R1992"/>
      <c r="T1992"/>
      <c r="V1992"/>
      <c r="W1992"/>
      <c r="X1992"/>
    </row>
    <row r="1993" spans="8:24">
      <c r="H1993"/>
      <c r="I1993"/>
      <c r="K1993"/>
      <c r="L1993"/>
      <c r="M1993" s="5"/>
      <c r="N1993"/>
      <c r="O1993"/>
      <c r="P1993"/>
      <c r="R1993"/>
      <c r="T1993"/>
      <c r="V1993"/>
      <c r="W1993"/>
      <c r="X1993"/>
    </row>
    <row r="1994" spans="8:24">
      <c r="H1994"/>
      <c r="I1994"/>
      <c r="K1994"/>
      <c r="L1994"/>
      <c r="M1994" s="5"/>
      <c r="N1994"/>
      <c r="O1994"/>
      <c r="P1994"/>
      <c r="R1994"/>
      <c r="T1994"/>
      <c r="V1994"/>
      <c r="W1994"/>
      <c r="X1994"/>
    </row>
    <row r="1995" spans="8:24">
      <c r="H1995"/>
      <c r="I1995"/>
      <c r="K1995"/>
      <c r="L1995"/>
      <c r="M1995" s="5"/>
      <c r="N1995"/>
      <c r="O1995"/>
      <c r="P1995"/>
      <c r="R1995"/>
      <c r="T1995"/>
      <c r="V1995"/>
      <c r="W1995"/>
      <c r="X1995"/>
    </row>
    <row r="1996" spans="8:24">
      <c r="H1996"/>
      <c r="I1996"/>
      <c r="K1996"/>
      <c r="L1996"/>
      <c r="M1996" s="5"/>
      <c r="N1996"/>
      <c r="O1996"/>
      <c r="P1996"/>
      <c r="R1996"/>
      <c r="T1996"/>
      <c r="V1996"/>
      <c r="W1996"/>
      <c r="X1996"/>
    </row>
    <row r="1997" spans="8:24">
      <c r="H1997"/>
      <c r="I1997"/>
      <c r="K1997"/>
      <c r="L1997"/>
      <c r="M1997" s="5"/>
      <c r="N1997"/>
      <c r="O1997"/>
      <c r="P1997"/>
      <c r="R1997"/>
      <c r="T1997"/>
      <c r="V1997"/>
      <c r="W1997"/>
      <c r="X1997"/>
    </row>
    <row r="1998" spans="8:24">
      <c r="H1998"/>
      <c r="I1998"/>
      <c r="K1998"/>
      <c r="L1998"/>
      <c r="M1998" s="5"/>
      <c r="N1998"/>
      <c r="O1998"/>
      <c r="P1998"/>
      <c r="R1998"/>
      <c r="T1998"/>
      <c r="V1998"/>
      <c r="W1998"/>
      <c r="X1998"/>
    </row>
    <row r="1999" spans="8:24">
      <c r="H1999"/>
      <c r="I1999"/>
      <c r="K1999"/>
      <c r="L1999"/>
      <c r="M1999" s="5"/>
      <c r="N1999"/>
      <c r="O1999"/>
      <c r="P1999"/>
      <c r="R1999"/>
      <c r="T1999"/>
      <c r="V1999"/>
      <c r="W1999"/>
      <c r="X1999"/>
    </row>
    <row r="2000" spans="8:24">
      <c r="H2000"/>
      <c r="I2000"/>
      <c r="K2000"/>
      <c r="L2000"/>
      <c r="M2000" s="5"/>
      <c r="N2000"/>
      <c r="O2000"/>
      <c r="P2000"/>
      <c r="R2000"/>
      <c r="T2000"/>
      <c r="V2000"/>
      <c r="W2000"/>
      <c r="X2000"/>
    </row>
    <row r="2001" spans="8:24">
      <c r="H2001"/>
      <c r="I2001"/>
      <c r="K2001"/>
      <c r="L2001"/>
      <c r="M2001" s="5"/>
      <c r="N2001"/>
      <c r="O2001"/>
      <c r="P2001"/>
      <c r="R2001"/>
      <c r="T2001"/>
      <c r="V2001"/>
      <c r="W2001"/>
      <c r="X2001"/>
    </row>
    <row r="2002" spans="8:24">
      <c r="H2002"/>
      <c r="I2002"/>
      <c r="K2002"/>
      <c r="L2002"/>
      <c r="M2002" s="5"/>
      <c r="N2002"/>
      <c r="O2002"/>
      <c r="P2002"/>
      <c r="R2002"/>
      <c r="T2002"/>
      <c r="V2002"/>
      <c r="W2002"/>
      <c r="X2002"/>
    </row>
    <row r="2003" spans="8:24">
      <c r="H2003"/>
      <c r="I2003"/>
      <c r="K2003"/>
      <c r="L2003"/>
      <c r="M2003" s="5"/>
      <c r="N2003"/>
      <c r="O2003"/>
      <c r="P2003"/>
      <c r="R2003"/>
      <c r="T2003"/>
      <c r="V2003"/>
      <c r="W2003"/>
      <c r="X2003"/>
    </row>
    <row r="2004" spans="8:24">
      <c r="H2004"/>
      <c r="I2004"/>
      <c r="K2004"/>
      <c r="L2004"/>
      <c r="M2004" s="5"/>
      <c r="N2004"/>
      <c r="O2004"/>
      <c r="P2004"/>
      <c r="R2004"/>
      <c r="T2004"/>
      <c r="V2004"/>
      <c r="W2004"/>
      <c r="X2004"/>
    </row>
    <row r="2005" spans="8:24">
      <c r="H2005"/>
      <c r="I2005"/>
      <c r="K2005"/>
      <c r="L2005"/>
      <c r="M2005" s="5"/>
      <c r="N2005"/>
      <c r="O2005"/>
      <c r="P2005"/>
      <c r="R2005"/>
      <c r="T2005"/>
      <c r="V2005"/>
      <c r="W2005"/>
      <c r="X2005"/>
    </row>
    <row r="2006" spans="8:24">
      <c r="H2006"/>
      <c r="I2006"/>
      <c r="K2006"/>
      <c r="L2006"/>
      <c r="M2006" s="5"/>
      <c r="N2006"/>
      <c r="O2006"/>
      <c r="P2006"/>
      <c r="R2006"/>
      <c r="T2006"/>
      <c r="V2006"/>
      <c r="W2006"/>
      <c r="X2006"/>
    </row>
    <row r="2007" spans="8:24">
      <c r="H2007"/>
      <c r="I2007"/>
      <c r="K2007"/>
      <c r="L2007"/>
      <c r="M2007" s="5"/>
      <c r="N2007"/>
      <c r="O2007"/>
      <c r="P2007"/>
      <c r="R2007"/>
      <c r="T2007"/>
      <c r="V2007"/>
      <c r="W2007"/>
      <c r="X2007"/>
    </row>
    <row r="2008" spans="8:24">
      <c r="H2008"/>
      <c r="I2008"/>
      <c r="K2008"/>
      <c r="L2008"/>
      <c r="M2008" s="5"/>
      <c r="N2008"/>
      <c r="O2008"/>
      <c r="P2008"/>
      <c r="R2008"/>
      <c r="T2008"/>
      <c r="V2008"/>
      <c r="W2008"/>
      <c r="X2008"/>
    </row>
    <row r="2009" spans="8:24">
      <c r="H2009"/>
      <c r="I2009"/>
      <c r="K2009"/>
      <c r="L2009"/>
      <c r="M2009" s="5"/>
      <c r="N2009"/>
      <c r="O2009"/>
      <c r="P2009"/>
      <c r="R2009"/>
      <c r="T2009"/>
      <c r="V2009"/>
      <c r="W2009"/>
      <c r="X2009"/>
    </row>
    <row r="2010" spans="8:24">
      <c r="H2010"/>
      <c r="I2010"/>
      <c r="K2010"/>
      <c r="L2010"/>
      <c r="M2010" s="5"/>
      <c r="N2010"/>
      <c r="O2010"/>
      <c r="P2010"/>
      <c r="R2010"/>
      <c r="T2010"/>
      <c r="V2010"/>
      <c r="W2010"/>
      <c r="X2010"/>
    </row>
    <row r="2011" spans="8:24">
      <c r="H2011"/>
      <c r="I2011"/>
      <c r="K2011"/>
      <c r="L2011"/>
      <c r="M2011" s="5"/>
      <c r="N2011"/>
      <c r="O2011"/>
      <c r="P2011"/>
      <c r="R2011"/>
      <c r="T2011"/>
      <c r="V2011"/>
      <c r="W2011"/>
      <c r="X2011"/>
    </row>
    <row r="2012" spans="8:24">
      <c r="H2012"/>
      <c r="I2012"/>
      <c r="K2012"/>
      <c r="L2012"/>
      <c r="M2012" s="5"/>
      <c r="N2012"/>
      <c r="O2012"/>
      <c r="P2012"/>
      <c r="R2012"/>
      <c r="T2012"/>
      <c r="V2012"/>
      <c r="W2012"/>
      <c r="X2012"/>
    </row>
    <row r="2013" spans="8:24">
      <c r="H2013"/>
      <c r="I2013"/>
      <c r="K2013"/>
      <c r="L2013"/>
      <c r="M2013" s="5"/>
      <c r="N2013"/>
      <c r="O2013"/>
      <c r="P2013"/>
      <c r="R2013"/>
      <c r="T2013"/>
      <c r="V2013"/>
      <c r="W2013"/>
      <c r="X2013"/>
    </row>
    <row r="2014" spans="8:24">
      <c r="H2014"/>
      <c r="I2014"/>
      <c r="K2014"/>
      <c r="L2014"/>
      <c r="M2014" s="5"/>
      <c r="N2014"/>
      <c r="O2014"/>
      <c r="P2014"/>
      <c r="R2014"/>
      <c r="T2014"/>
      <c r="V2014"/>
      <c r="W2014"/>
      <c r="X2014"/>
    </row>
    <row r="2015" spans="8:24">
      <c r="H2015"/>
      <c r="I2015"/>
      <c r="K2015"/>
      <c r="L2015"/>
      <c r="M2015" s="5"/>
      <c r="N2015"/>
      <c r="O2015"/>
      <c r="P2015"/>
      <c r="R2015"/>
      <c r="T2015"/>
      <c r="V2015"/>
      <c r="W2015"/>
      <c r="X2015"/>
    </row>
    <row r="2016" spans="8:24">
      <c r="H2016"/>
      <c r="I2016"/>
      <c r="K2016"/>
      <c r="L2016"/>
      <c r="M2016" s="5"/>
      <c r="N2016"/>
      <c r="O2016"/>
      <c r="P2016"/>
      <c r="R2016"/>
      <c r="T2016"/>
      <c r="V2016"/>
      <c r="W2016"/>
      <c r="X2016"/>
    </row>
    <row r="2017" spans="8:24">
      <c r="H2017"/>
      <c r="I2017"/>
      <c r="K2017"/>
      <c r="L2017"/>
      <c r="M2017" s="5"/>
      <c r="N2017"/>
      <c r="O2017"/>
      <c r="P2017"/>
      <c r="R2017"/>
      <c r="T2017"/>
      <c r="V2017"/>
      <c r="W2017"/>
      <c r="X2017"/>
    </row>
    <row r="2018" spans="8:24">
      <c r="H2018"/>
      <c r="I2018"/>
      <c r="K2018"/>
      <c r="L2018"/>
      <c r="M2018" s="5"/>
      <c r="N2018"/>
      <c r="O2018"/>
      <c r="P2018"/>
      <c r="R2018"/>
      <c r="T2018"/>
      <c r="V2018"/>
      <c r="W2018"/>
      <c r="X2018"/>
    </row>
    <row r="2019" spans="8:24">
      <c r="H2019"/>
      <c r="I2019"/>
      <c r="K2019"/>
      <c r="L2019"/>
      <c r="M2019" s="5"/>
      <c r="N2019"/>
      <c r="O2019"/>
      <c r="P2019"/>
      <c r="R2019"/>
      <c r="T2019"/>
      <c r="V2019"/>
      <c r="W2019"/>
      <c r="X2019"/>
    </row>
    <row r="2020" spans="8:24">
      <c r="H2020"/>
      <c r="I2020"/>
      <c r="K2020"/>
      <c r="L2020"/>
      <c r="M2020" s="5"/>
      <c r="N2020"/>
      <c r="O2020"/>
      <c r="P2020"/>
      <c r="R2020"/>
      <c r="T2020"/>
      <c r="V2020"/>
      <c r="W2020"/>
      <c r="X2020"/>
    </row>
    <row r="2021" spans="8:24">
      <c r="H2021"/>
      <c r="I2021"/>
      <c r="K2021"/>
      <c r="L2021"/>
      <c r="M2021" s="5"/>
      <c r="N2021"/>
      <c r="O2021"/>
      <c r="P2021"/>
      <c r="R2021"/>
      <c r="T2021"/>
      <c r="V2021"/>
      <c r="W2021"/>
      <c r="X2021"/>
    </row>
    <row r="2022" spans="8:24">
      <c r="H2022"/>
      <c r="I2022"/>
      <c r="K2022"/>
      <c r="L2022"/>
      <c r="M2022" s="5"/>
      <c r="N2022"/>
      <c r="O2022"/>
      <c r="P2022"/>
      <c r="R2022"/>
      <c r="T2022"/>
      <c r="V2022"/>
      <c r="W2022"/>
      <c r="X2022"/>
    </row>
    <row r="2023" spans="8:24">
      <c r="H2023"/>
      <c r="I2023"/>
      <c r="K2023"/>
      <c r="L2023"/>
      <c r="M2023" s="5"/>
      <c r="N2023"/>
      <c r="O2023"/>
      <c r="P2023"/>
      <c r="R2023"/>
      <c r="T2023"/>
      <c r="V2023"/>
      <c r="W2023"/>
      <c r="X2023"/>
    </row>
    <row r="2024" spans="8:24">
      <c r="H2024"/>
      <c r="I2024"/>
      <c r="K2024"/>
      <c r="L2024"/>
      <c r="M2024" s="5"/>
      <c r="N2024"/>
      <c r="O2024"/>
      <c r="P2024"/>
      <c r="R2024"/>
      <c r="T2024"/>
      <c r="V2024"/>
      <c r="W2024"/>
      <c r="X2024"/>
    </row>
    <row r="2025" spans="8:24">
      <c r="H2025"/>
      <c r="I2025"/>
      <c r="K2025"/>
      <c r="L2025"/>
      <c r="M2025" s="5"/>
      <c r="N2025"/>
      <c r="O2025"/>
      <c r="P2025"/>
      <c r="R2025"/>
      <c r="T2025"/>
      <c r="V2025"/>
      <c r="W2025"/>
      <c r="X2025"/>
    </row>
    <row r="2026" spans="8:24">
      <c r="H2026"/>
      <c r="I2026"/>
      <c r="K2026"/>
      <c r="L2026"/>
      <c r="M2026" s="5"/>
      <c r="N2026"/>
      <c r="O2026"/>
      <c r="P2026"/>
      <c r="R2026"/>
      <c r="T2026"/>
      <c r="V2026"/>
      <c r="W2026"/>
      <c r="X2026"/>
    </row>
    <row r="2027" spans="8:24">
      <c r="H2027"/>
      <c r="I2027"/>
      <c r="K2027"/>
      <c r="L2027"/>
      <c r="M2027" s="5"/>
      <c r="N2027"/>
      <c r="O2027"/>
      <c r="P2027"/>
      <c r="R2027"/>
      <c r="T2027"/>
      <c r="V2027"/>
      <c r="W2027"/>
      <c r="X2027"/>
    </row>
    <row r="2028" spans="8:24">
      <c r="H2028"/>
      <c r="I2028"/>
      <c r="K2028"/>
      <c r="L2028"/>
      <c r="M2028" s="5"/>
      <c r="N2028"/>
      <c r="O2028"/>
      <c r="P2028"/>
      <c r="R2028"/>
      <c r="T2028"/>
      <c r="V2028"/>
      <c r="W2028"/>
      <c r="X2028"/>
    </row>
    <row r="2029" spans="8:24">
      <c r="H2029"/>
      <c r="I2029"/>
      <c r="K2029"/>
      <c r="L2029"/>
      <c r="M2029" s="5"/>
      <c r="N2029"/>
      <c r="O2029"/>
      <c r="P2029"/>
      <c r="R2029"/>
      <c r="T2029"/>
      <c r="V2029"/>
      <c r="W2029"/>
      <c r="X2029"/>
    </row>
    <row r="2030" spans="8:24">
      <c r="H2030"/>
      <c r="I2030"/>
      <c r="K2030"/>
      <c r="L2030"/>
      <c r="M2030" s="5"/>
      <c r="N2030"/>
      <c r="O2030"/>
      <c r="P2030"/>
      <c r="R2030"/>
      <c r="T2030"/>
      <c r="V2030"/>
      <c r="W2030"/>
      <c r="X2030"/>
    </row>
    <row r="2031" spans="8:24">
      <c r="H2031"/>
      <c r="I2031"/>
      <c r="K2031"/>
      <c r="L2031"/>
      <c r="M2031" s="5"/>
      <c r="N2031"/>
      <c r="O2031"/>
      <c r="P2031"/>
      <c r="R2031"/>
      <c r="T2031"/>
      <c r="V2031"/>
      <c r="W2031"/>
      <c r="X2031"/>
    </row>
    <row r="2032" spans="8:24">
      <c r="H2032"/>
      <c r="I2032"/>
      <c r="K2032"/>
      <c r="L2032"/>
      <c r="M2032" s="5"/>
      <c r="N2032"/>
      <c r="O2032"/>
      <c r="P2032"/>
      <c r="R2032"/>
      <c r="T2032"/>
      <c r="V2032"/>
      <c r="W2032"/>
      <c r="X2032"/>
    </row>
    <row r="2033" spans="8:24">
      <c r="H2033"/>
      <c r="I2033"/>
      <c r="K2033"/>
      <c r="L2033"/>
      <c r="M2033" s="5"/>
      <c r="N2033"/>
      <c r="O2033"/>
      <c r="P2033"/>
      <c r="R2033"/>
      <c r="T2033"/>
      <c r="V2033"/>
      <c r="W2033"/>
      <c r="X2033"/>
    </row>
    <row r="2034" spans="8:24">
      <c r="H2034"/>
      <c r="I2034"/>
      <c r="K2034"/>
      <c r="L2034"/>
      <c r="M2034" s="5"/>
      <c r="N2034"/>
      <c r="O2034"/>
      <c r="P2034"/>
      <c r="R2034"/>
      <c r="T2034"/>
      <c r="V2034"/>
      <c r="W2034"/>
      <c r="X2034"/>
    </row>
    <row r="2035" spans="8:24">
      <c r="H2035"/>
      <c r="I2035"/>
      <c r="K2035"/>
      <c r="L2035"/>
      <c r="M2035" s="5"/>
      <c r="N2035"/>
      <c r="O2035"/>
      <c r="P2035"/>
      <c r="R2035"/>
      <c r="T2035"/>
      <c r="V2035"/>
      <c r="W2035"/>
      <c r="X2035"/>
    </row>
    <row r="2036" spans="8:24">
      <c r="H2036"/>
      <c r="I2036"/>
      <c r="K2036"/>
      <c r="L2036"/>
      <c r="M2036" s="5"/>
      <c r="N2036"/>
      <c r="O2036"/>
      <c r="P2036"/>
      <c r="R2036"/>
      <c r="T2036"/>
      <c r="V2036"/>
      <c r="W2036"/>
      <c r="X2036"/>
    </row>
    <row r="2037" spans="8:24">
      <c r="H2037"/>
      <c r="I2037"/>
      <c r="K2037"/>
      <c r="L2037"/>
      <c r="M2037" s="5"/>
      <c r="N2037"/>
      <c r="O2037"/>
      <c r="P2037"/>
      <c r="R2037"/>
      <c r="T2037"/>
      <c r="V2037"/>
      <c r="W2037"/>
      <c r="X2037"/>
    </row>
    <row r="2038" spans="8:24">
      <c r="H2038"/>
      <c r="I2038"/>
      <c r="K2038"/>
      <c r="L2038"/>
      <c r="M2038" s="5"/>
      <c r="N2038"/>
      <c r="O2038"/>
      <c r="P2038"/>
      <c r="R2038"/>
      <c r="T2038"/>
      <c r="V2038"/>
      <c r="W2038"/>
      <c r="X2038"/>
    </row>
    <row r="2039" spans="8:24">
      <c r="H2039"/>
      <c r="I2039"/>
      <c r="K2039"/>
      <c r="L2039"/>
      <c r="M2039" s="5"/>
      <c r="N2039"/>
      <c r="O2039"/>
      <c r="P2039"/>
      <c r="R2039"/>
      <c r="T2039"/>
      <c r="V2039"/>
      <c r="W2039"/>
      <c r="X2039"/>
    </row>
    <row r="2040" spans="8:24">
      <c r="H2040"/>
      <c r="I2040"/>
      <c r="K2040"/>
      <c r="L2040"/>
      <c r="M2040" s="5"/>
      <c r="N2040"/>
      <c r="O2040"/>
      <c r="P2040"/>
      <c r="R2040"/>
      <c r="T2040"/>
      <c r="V2040"/>
      <c r="W2040"/>
      <c r="X2040"/>
    </row>
    <row r="2041" spans="8:24">
      <c r="H2041"/>
      <c r="I2041"/>
      <c r="K2041"/>
      <c r="L2041"/>
      <c r="M2041" s="5"/>
      <c r="N2041"/>
      <c r="O2041"/>
      <c r="P2041"/>
      <c r="R2041"/>
      <c r="T2041"/>
      <c r="V2041"/>
      <c r="W2041"/>
      <c r="X2041"/>
    </row>
    <row r="2042" spans="8:24">
      <c r="H2042"/>
      <c r="I2042"/>
      <c r="K2042"/>
      <c r="L2042"/>
      <c r="M2042" s="5"/>
      <c r="N2042"/>
      <c r="O2042"/>
      <c r="P2042"/>
      <c r="R2042"/>
      <c r="T2042"/>
      <c r="V2042"/>
      <c r="W2042"/>
      <c r="X2042"/>
    </row>
    <row r="2043" spans="8:24">
      <c r="H2043"/>
      <c r="I2043"/>
      <c r="K2043"/>
      <c r="L2043"/>
      <c r="M2043" s="5"/>
      <c r="N2043"/>
      <c r="O2043"/>
      <c r="P2043"/>
      <c r="R2043"/>
      <c r="T2043"/>
      <c r="V2043"/>
      <c r="W2043"/>
      <c r="X2043"/>
    </row>
    <row r="2044" spans="8:24">
      <c r="H2044"/>
      <c r="I2044"/>
      <c r="K2044"/>
      <c r="L2044"/>
      <c r="M2044" s="5"/>
      <c r="N2044"/>
      <c r="O2044"/>
      <c r="P2044"/>
      <c r="R2044"/>
      <c r="T2044"/>
      <c r="V2044"/>
      <c r="W2044"/>
      <c r="X2044"/>
    </row>
    <row r="2045" spans="8:24">
      <c r="H2045"/>
      <c r="I2045"/>
      <c r="K2045"/>
      <c r="L2045"/>
      <c r="M2045" s="5"/>
      <c r="N2045"/>
      <c r="O2045"/>
      <c r="P2045"/>
      <c r="R2045"/>
      <c r="T2045"/>
      <c r="V2045"/>
      <c r="W2045"/>
      <c r="X2045"/>
    </row>
    <row r="2046" spans="8:24">
      <c r="H2046"/>
      <c r="I2046"/>
      <c r="K2046"/>
      <c r="L2046"/>
      <c r="M2046" s="5"/>
      <c r="N2046"/>
      <c r="O2046"/>
      <c r="P2046"/>
      <c r="R2046"/>
      <c r="T2046"/>
      <c r="V2046"/>
      <c r="W2046"/>
      <c r="X2046"/>
    </row>
    <row r="2047" spans="8:24">
      <c r="H2047"/>
      <c r="I2047"/>
      <c r="K2047"/>
      <c r="L2047"/>
      <c r="M2047" s="5"/>
      <c r="N2047"/>
      <c r="O2047"/>
      <c r="P2047"/>
      <c r="R2047"/>
      <c r="T2047"/>
      <c r="V2047"/>
      <c r="W2047"/>
      <c r="X2047"/>
    </row>
    <row r="2048" spans="8:24">
      <c r="H2048"/>
      <c r="I2048"/>
      <c r="K2048"/>
      <c r="L2048"/>
      <c r="M2048" s="5"/>
      <c r="N2048"/>
      <c r="O2048"/>
      <c r="P2048"/>
      <c r="R2048"/>
      <c r="T2048"/>
      <c r="V2048"/>
      <c r="W2048"/>
      <c r="X2048"/>
    </row>
    <row r="2049" spans="8:24">
      <c r="H2049"/>
      <c r="I2049"/>
      <c r="K2049"/>
      <c r="L2049"/>
      <c r="M2049" s="5"/>
      <c r="N2049"/>
      <c r="O2049"/>
      <c r="P2049"/>
      <c r="R2049"/>
      <c r="T2049"/>
      <c r="V2049"/>
      <c r="W2049"/>
      <c r="X2049"/>
    </row>
    <row r="2050" spans="8:24">
      <c r="H2050"/>
      <c r="I2050"/>
      <c r="K2050"/>
      <c r="L2050"/>
      <c r="M2050" s="5"/>
      <c r="N2050"/>
      <c r="O2050"/>
      <c r="P2050"/>
      <c r="R2050"/>
      <c r="T2050"/>
      <c r="V2050"/>
      <c r="W2050"/>
      <c r="X2050"/>
    </row>
    <row r="2051" spans="8:24">
      <c r="H2051"/>
      <c r="I2051"/>
      <c r="K2051"/>
      <c r="L2051"/>
      <c r="M2051" s="5"/>
      <c r="N2051"/>
      <c r="O2051"/>
      <c r="P2051"/>
      <c r="R2051"/>
      <c r="T2051"/>
      <c r="V2051"/>
      <c r="W2051"/>
      <c r="X2051"/>
    </row>
    <row r="2052" spans="8:24">
      <c r="H2052"/>
      <c r="I2052"/>
      <c r="K2052"/>
      <c r="L2052"/>
      <c r="M2052" s="5"/>
      <c r="N2052"/>
      <c r="O2052"/>
      <c r="P2052"/>
      <c r="R2052"/>
      <c r="T2052"/>
      <c r="V2052"/>
      <c r="W2052"/>
      <c r="X2052"/>
    </row>
    <row r="2053" spans="8:24">
      <c r="H2053"/>
      <c r="I2053"/>
      <c r="K2053"/>
      <c r="L2053"/>
      <c r="M2053" s="5"/>
      <c r="N2053"/>
      <c r="O2053"/>
      <c r="P2053"/>
      <c r="R2053"/>
      <c r="T2053"/>
      <c r="V2053"/>
      <c r="W2053"/>
      <c r="X2053"/>
    </row>
    <row r="2054" spans="8:24">
      <c r="H2054"/>
      <c r="I2054"/>
      <c r="K2054"/>
      <c r="L2054"/>
      <c r="M2054" s="5"/>
      <c r="N2054"/>
      <c r="O2054"/>
      <c r="P2054"/>
      <c r="R2054"/>
      <c r="T2054"/>
      <c r="V2054"/>
      <c r="W2054"/>
      <c r="X2054"/>
    </row>
    <row r="2055" spans="8:24">
      <c r="H2055"/>
      <c r="I2055"/>
      <c r="K2055"/>
      <c r="L2055"/>
      <c r="M2055" s="5"/>
      <c r="N2055"/>
      <c r="O2055"/>
      <c r="P2055"/>
      <c r="R2055"/>
      <c r="T2055"/>
      <c r="V2055"/>
      <c r="W2055"/>
      <c r="X2055"/>
    </row>
    <row r="2056" spans="8:24">
      <c r="H2056"/>
      <c r="I2056"/>
      <c r="K2056"/>
      <c r="L2056"/>
      <c r="M2056" s="5"/>
      <c r="N2056"/>
      <c r="O2056"/>
      <c r="P2056"/>
      <c r="R2056"/>
      <c r="T2056"/>
      <c r="V2056"/>
      <c r="W2056"/>
      <c r="X2056"/>
    </row>
    <row r="2057" spans="8:24">
      <c r="H2057"/>
      <c r="I2057"/>
      <c r="K2057"/>
      <c r="L2057"/>
      <c r="M2057" s="5"/>
      <c r="N2057"/>
      <c r="O2057"/>
      <c r="P2057"/>
      <c r="R2057"/>
      <c r="T2057"/>
      <c r="V2057"/>
      <c r="W2057"/>
      <c r="X2057"/>
    </row>
    <row r="2058" spans="8:24">
      <c r="H2058"/>
      <c r="I2058"/>
      <c r="K2058"/>
      <c r="L2058"/>
      <c r="M2058" s="5"/>
      <c r="N2058"/>
      <c r="O2058"/>
      <c r="P2058"/>
      <c r="R2058"/>
      <c r="T2058"/>
      <c r="V2058"/>
      <c r="W2058"/>
      <c r="X2058"/>
    </row>
    <row r="2059" spans="8:24">
      <c r="H2059"/>
      <c r="I2059"/>
      <c r="K2059"/>
      <c r="L2059"/>
      <c r="M2059" s="5"/>
      <c r="N2059"/>
      <c r="O2059"/>
      <c r="P2059"/>
      <c r="R2059"/>
      <c r="T2059"/>
      <c r="V2059"/>
      <c r="W2059"/>
      <c r="X2059"/>
    </row>
    <row r="2060" spans="8:24">
      <c r="H2060"/>
      <c r="I2060"/>
      <c r="K2060"/>
      <c r="L2060"/>
      <c r="M2060" s="5"/>
      <c r="N2060"/>
      <c r="O2060"/>
      <c r="P2060"/>
      <c r="R2060"/>
      <c r="T2060"/>
      <c r="V2060"/>
      <c r="W2060"/>
      <c r="X2060"/>
    </row>
    <row r="2061" spans="8:24">
      <c r="H2061"/>
      <c r="I2061"/>
      <c r="K2061"/>
      <c r="L2061"/>
      <c r="M2061" s="5"/>
      <c r="N2061"/>
      <c r="O2061"/>
      <c r="P2061"/>
      <c r="R2061"/>
      <c r="T2061"/>
      <c r="V2061"/>
      <c r="W2061"/>
      <c r="X2061"/>
    </row>
    <row r="2062" spans="8:24">
      <c r="H2062"/>
      <c r="I2062"/>
      <c r="K2062"/>
      <c r="L2062"/>
      <c r="M2062" s="5"/>
      <c r="N2062"/>
      <c r="O2062"/>
      <c r="P2062"/>
      <c r="R2062"/>
      <c r="T2062"/>
      <c r="V2062"/>
      <c r="W2062"/>
      <c r="X2062"/>
    </row>
    <row r="2063" spans="8:24">
      <c r="H2063"/>
      <c r="I2063"/>
      <c r="K2063"/>
      <c r="L2063"/>
      <c r="M2063" s="5"/>
      <c r="N2063"/>
      <c r="O2063"/>
      <c r="P2063"/>
      <c r="R2063"/>
      <c r="T2063"/>
      <c r="V2063"/>
      <c r="W2063"/>
      <c r="X2063"/>
    </row>
    <row r="2064" spans="8:24">
      <c r="H2064"/>
      <c r="I2064"/>
      <c r="K2064"/>
      <c r="L2064"/>
      <c r="M2064" s="5"/>
      <c r="N2064"/>
      <c r="O2064"/>
      <c r="P2064"/>
      <c r="R2064"/>
      <c r="T2064"/>
      <c r="V2064"/>
      <c r="W2064"/>
      <c r="X2064"/>
    </row>
    <row r="2065" spans="8:24">
      <c r="H2065"/>
      <c r="I2065"/>
      <c r="K2065"/>
      <c r="L2065"/>
      <c r="M2065" s="5"/>
      <c r="N2065"/>
      <c r="O2065"/>
      <c r="P2065"/>
      <c r="R2065"/>
      <c r="T2065"/>
      <c r="V2065"/>
      <c r="W2065"/>
      <c r="X2065"/>
    </row>
    <row r="2066" spans="8:24">
      <c r="H2066"/>
      <c r="I2066"/>
      <c r="K2066"/>
      <c r="L2066"/>
      <c r="M2066" s="5"/>
      <c r="N2066"/>
      <c r="O2066"/>
      <c r="P2066"/>
      <c r="R2066"/>
      <c r="T2066"/>
      <c r="V2066"/>
      <c r="W2066"/>
      <c r="X2066"/>
    </row>
    <row r="2067" spans="8:24">
      <c r="H2067"/>
      <c r="I2067"/>
      <c r="K2067"/>
      <c r="L2067"/>
      <c r="M2067" s="5"/>
      <c r="N2067"/>
      <c r="O2067"/>
      <c r="P2067"/>
      <c r="R2067"/>
      <c r="T2067"/>
      <c r="V2067"/>
      <c r="W2067"/>
      <c r="X2067"/>
    </row>
    <row r="2068" spans="8:24">
      <c r="H2068"/>
      <c r="I2068"/>
      <c r="K2068"/>
      <c r="L2068"/>
      <c r="M2068" s="5"/>
      <c r="N2068"/>
      <c r="O2068"/>
      <c r="P2068"/>
      <c r="R2068"/>
      <c r="T2068"/>
      <c r="V2068"/>
      <c r="W2068"/>
      <c r="X2068"/>
    </row>
    <row r="2069" spans="8:24">
      <c r="H2069"/>
      <c r="I2069"/>
      <c r="K2069"/>
      <c r="L2069"/>
      <c r="M2069" s="5"/>
      <c r="N2069"/>
      <c r="O2069"/>
      <c r="P2069"/>
      <c r="R2069"/>
      <c r="T2069"/>
      <c r="V2069"/>
      <c r="W2069"/>
      <c r="X2069"/>
    </row>
    <row r="2070" spans="8:24">
      <c r="H2070"/>
      <c r="I2070"/>
      <c r="K2070"/>
      <c r="L2070"/>
      <c r="M2070" s="5"/>
      <c r="N2070"/>
      <c r="O2070"/>
      <c r="P2070"/>
      <c r="R2070"/>
      <c r="T2070"/>
      <c r="V2070"/>
      <c r="W2070"/>
      <c r="X2070"/>
    </row>
    <row r="2071" spans="8:24">
      <c r="H2071"/>
      <c r="I2071"/>
      <c r="K2071"/>
      <c r="L2071"/>
      <c r="M2071" s="5"/>
      <c r="N2071"/>
      <c r="O2071"/>
      <c r="P2071"/>
      <c r="R2071"/>
      <c r="T2071"/>
      <c r="V2071"/>
      <c r="W2071"/>
      <c r="X2071"/>
    </row>
    <row r="2072" spans="8:24">
      <c r="H2072"/>
      <c r="I2072"/>
      <c r="K2072"/>
      <c r="L2072"/>
      <c r="M2072" s="5"/>
      <c r="N2072"/>
      <c r="O2072"/>
      <c r="P2072"/>
      <c r="R2072"/>
      <c r="T2072"/>
      <c r="V2072"/>
      <c r="W2072"/>
      <c r="X2072"/>
    </row>
    <row r="2073" spans="8:24">
      <c r="H2073"/>
      <c r="I2073"/>
      <c r="K2073"/>
      <c r="L2073"/>
      <c r="M2073" s="5"/>
      <c r="N2073"/>
      <c r="O2073"/>
      <c r="P2073"/>
      <c r="R2073"/>
      <c r="T2073"/>
      <c r="V2073"/>
      <c r="W2073"/>
      <c r="X2073"/>
    </row>
    <row r="2074" spans="8:24">
      <c r="H2074"/>
      <c r="I2074"/>
      <c r="K2074"/>
      <c r="L2074"/>
      <c r="M2074" s="5"/>
      <c r="N2074"/>
      <c r="O2074"/>
      <c r="P2074"/>
      <c r="R2074"/>
      <c r="T2074"/>
      <c r="V2074"/>
      <c r="W2074"/>
      <c r="X2074"/>
    </row>
    <row r="2075" spans="8:24">
      <c r="H2075"/>
      <c r="I2075"/>
      <c r="K2075"/>
      <c r="L2075"/>
      <c r="M2075" s="5"/>
      <c r="N2075"/>
      <c r="O2075"/>
      <c r="P2075"/>
      <c r="R2075"/>
      <c r="T2075"/>
      <c r="V2075"/>
      <c r="W2075"/>
      <c r="X2075"/>
    </row>
    <row r="2076" spans="8:24">
      <c r="H2076"/>
      <c r="I2076"/>
      <c r="K2076"/>
      <c r="L2076"/>
      <c r="M2076" s="5"/>
      <c r="N2076"/>
      <c r="O2076"/>
      <c r="P2076"/>
      <c r="R2076"/>
      <c r="T2076"/>
      <c r="V2076"/>
      <c r="W2076"/>
      <c r="X2076"/>
    </row>
    <row r="2077" spans="8:24">
      <c r="H2077"/>
      <c r="I2077"/>
      <c r="K2077"/>
      <c r="L2077"/>
      <c r="M2077" s="5"/>
      <c r="N2077"/>
      <c r="O2077"/>
      <c r="P2077"/>
      <c r="R2077"/>
      <c r="T2077"/>
      <c r="V2077"/>
      <c r="W2077"/>
      <c r="X2077"/>
    </row>
    <row r="2078" spans="8:24">
      <c r="H2078"/>
      <c r="I2078"/>
      <c r="K2078"/>
      <c r="L2078"/>
      <c r="M2078" s="5"/>
      <c r="N2078"/>
      <c r="O2078"/>
      <c r="P2078"/>
      <c r="R2078"/>
      <c r="T2078"/>
      <c r="V2078"/>
      <c r="W2078"/>
      <c r="X2078"/>
    </row>
    <row r="2079" spans="8:24">
      <c r="H2079"/>
      <c r="I2079"/>
      <c r="K2079"/>
      <c r="L2079"/>
      <c r="M2079" s="5"/>
      <c r="N2079"/>
      <c r="O2079"/>
      <c r="P2079"/>
      <c r="R2079"/>
      <c r="T2079"/>
      <c r="V2079"/>
      <c r="W2079"/>
      <c r="X2079"/>
    </row>
    <row r="2080" spans="8:24">
      <c r="H2080"/>
      <c r="I2080"/>
      <c r="K2080"/>
      <c r="L2080"/>
      <c r="M2080" s="5"/>
      <c r="N2080"/>
      <c r="O2080"/>
      <c r="P2080"/>
      <c r="R2080"/>
      <c r="T2080"/>
      <c r="V2080"/>
      <c r="W2080"/>
      <c r="X2080"/>
    </row>
    <row r="2081" spans="8:24">
      <c r="H2081"/>
      <c r="I2081"/>
      <c r="K2081"/>
      <c r="L2081"/>
      <c r="M2081" s="5"/>
      <c r="N2081"/>
      <c r="O2081"/>
      <c r="P2081"/>
      <c r="R2081"/>
      <c r="T2081"/>
      <c r="V2081"/>
      <c r="W2081"/>
      <c r="X2081"/>
    </row>
    <row r="2082" spans="8:24">
      <c r="H2082"/>
      <c r="I2082"/>
      <c r="K2082"/>
      <c r="L2082"/>
      <c r="M2082" s="5"/>
      <c r="N2082"/>
      <c r="O2082"/>
      <c r="P2082"/>
      <c r="R2082"/>
      <c r="T2082"/>
      <c r="V2082"/>
      <c r="W2082"/>
      <c r="X2082"/>
    </row>
    <row r="2083" spans="8:24">
      <c r="H2083"/>
      <c r="I2083"/>
      <c r="K2083"/>
      <c r="L2083"/>
      <c r="M2083" s="5"/>
      <c r="N2083"/>
      <c r="O2083"/>
      <c r="P2083"/>
      <c r="R2083"/>
      <c r="T2083"/>
      <c r="V2083"/>
      <c r="W2083"/>
      <c r="X2083"/>
    </row>
    <row r="2084" spans="8:24">
      <c r="H2084"/>
      <c r="I2084"/>
      <c r="K2084"/>
      <c r="L2084"/>
      <c r="M2084" s="5"/>
      <c r="N2084"/>
      <c r="O2084"/>
      <c r="P2084"/>
      <c r="R2084"/>
      <c r="T2084"/>
      <c r="V2084"/>
      <c r="W2084"/>
      <c r="X2084"/>
    </row>
    <row r="2085" spans="8:24">
      <c r="H2085"/>
      <c r="I2085"/>
      <c r="K2085"/>
      <c r="L2085"/>
      <c r="M2085" s="5"/>
      <c r="N2085"/>
      <c r="O2085"/>
      <c r="P2085"/>
      <c r="R2085"/>
      <c r="T2085"/>
      <c r="V2085"/>
      <c r="W2085"/>
      <c r="X2085"/>
    </row>
    <row r="2086" spans="8:24">
      <c r="H2086"/>
      <c r="I2086"/>
      <c r="K2086"/>
      <c r="L2086"/>
      <c r="M2086" s="5"/>
      <c r="N2086"/>
      <c r="O2086"/>
      <c r="P2086"/>
      <c r="R2086"/>
      <c r="T2086"/>
      <c r="V2086"/>
      <c r="W2086"/>
      <c r="X2086"/>
    </row>
    <row r="2087" spans="8:24">
      <c r="H2087"/>
      <c r="I2087"/>
      <c r="K2087"/>
      <c r="L2087"/>
      <c r="M2087" s="5"/>
      <c r="N2087"/>
      <c r="O2087"/>
      <c r="P2087"/>
      <c r="R2087"/>
      <c r="T2087"/>
      <c r="V2087"/>
      <c r="W2087"/>
      <c r="X2087"/>
    </row>
    <row r="2088" spans="8:24">
      <c r="H2088"/>
      <c r="I2088"/>
      <c r="K2088"/>
      <c r="L2088"/>
      <c r="M2088" s="5"/>
      <c r="N2088"/>
      <c r="O2088"/>
      <c r="P2088"/>
      <c r="R2088"/>
      <c r="T2088"/>
      <c r="V2088"/>
      <c r="W2088"/>
      <c r="X2088"/>
    </row>
    <row r="2089" spans="8:24">
      <c r="H2089"/>
      <c r="I2089"/>
      <c r="K2089"/>
      <c r="L2089"/>
      <c r="M2089" s="5"/>
      <c r="N2089"/>
      <c r="O2089"/>
      <c r="P2089"/>
      <c r="R2089"/>
      <c r="T2089"/>
      <c r="V2089"/>
      <c r="W2089"/>
      <c r="X2089"/>
    </row>
    <row r="2090" spans="8:24">
      <c r="H2090"/>
      <c r="I2090"/>
      <c r="K2090"/>
      <c r="L2090"/>
      <c r="M2090" s="5"/>
      <c r="N2090"/>
      <c r="O2090"/>
      <c r="P2090"/>
      <c r="R2090"/>
      <c r="T2090"/>
      <c r="V2090"/>
      <c r="W2090"/>
      <c r="X2090"/>
    </row>
    <row r="2091" spans="8:24">
      <c r="H2091"/>
      <c r="I2091"/>
      <c r="K2091"/>
      <c r="L2091"/>
      <c r="M2091" s="5"/>
      <c r="N2091"/>
      <c r="O2091"/>
      <c r="P2091"/>
      <c r="R2091"/>
      <c r="T2091"/>
      <c r="V2091"/>
      <c r="W2091"/>
      <c r="X2091"/>
    </row>
    <row r="2092" spans="8:24">
      <c r="H2092"/>
      <c r="I2092"/>
      <c r="K2092"/>
      <c r="L2092"/>
      <c r="M2092" s="5"/>
      <c r="N2092"/>
      <c r="O2092"/>
      <c r="P2092"/>
      <c r="R2092"/>
      <c r="T2092"/>
      <c r="V2092"/>
      <c r="W2092"/>
      <c r="X2092"/>
    </row>
    <row r="2093" spans="8:24">
      <c r="H2093"/>
      <c r="I2093"/>
      <c r="K2093"/>
      <c r="L2093"/>
      <c r="M2093" s="5"/>
      <c r="N2093"/>
      <c r="O2093"/>
      <c r="P2093"/>
      <c r="R2093"/>
      <c r="T2093"/>
      <c r="V2093"/>
      <c r="W2093"/>
      <c r="X2093"/>
    </row>
    <row r="2094" spans="8:24">
      <c r="H2094"/>
      <c r="I2094"/>
      <c r="K2094"/>
      <c r="L2094"/>
      <c r="M2094" s="5"/>
      <c r="N2094"/>
      <c r="O2094"/>
      <c r="P2094"/>
      <c r="R2094"/>
      <c r="T2094"/>
      <c r="V2094"/>
      <c r="W2094"/>
      <c r="X2094"/>
    </row>
    <row r="2095" spans="8:24">
      <c r="H2095"/>
      <c r="I2095"/>
      <c r="K2095"/>
      <c r="L2095"/>
      <c r="M2095" s="5"/>
      <c r="N2095"/>
      <c r="O2095"/>
      <c r="P2095"/>
      <c r="R2095"/>
      <c r="T2095"/>
      <c r="V2095"/>
      <c r="W2095"/>
      <c r="X2095"/>
    </row>
    <row r="2096" spans="8:24">
      <c r="H2096"/>
      <c r="I2096"/>
      <c r="K2096"/>
      <c r="L2096"/>
      <c r="M2096" s="5"/>
      <c r="N2096"/>
      <c r="O2096"/>
      <c r="P2096"/>
      <c r="R2096"/>
      <c r="T2096"/>
      <c r="V2096"/>
      <c r="W2096"/>
      <c r="X2096"/>
    </row>
    <row r="2097" spans="11:24">
      <c r="K2097"/>
      <c r="V2097"/>
      <c r="W2097"/>
      <c r="X209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15"/>
  <sheetViews>
    <sheetView workbookViewId="0">
      <pane ySplit="1" topLeftCell="A6" activePane="bottomLeft" state="frozen"/>
      <selection pane="bottomLeft" sqref="A1:XFD1048576"/>
    </sheetView>
  </sheetViews>
  <sheetFormatPr defaultColWidth="8.77734375" defaultRowHeight="14.4"/>
  <cols>
    <col min="1" max="1" width="16.77734375" customWidth="1"/>
    <col min="2" max="2" width="8.77734375" style="3"/>
    <col min="3" max="3" width="8.77734375" style="2"/>
    <col min="4" max="5" width="8.77734375" style="3"/>
    <col min="6" max="6" width="10.109375" style="16" customWidth="1"/>
    <col min="7" max="7" width="8.77734375" style="2"/>
    <col min="8" max="10" width="8.77734375" style="3"/>
    <col min="11" max="11" width="12.5546875" customWidth="1"/>
    <col min="12" max="12" width="8.77734375" style="3"/>
    <col min="13" max="13" width="8.77734375" style="2"/>
    <col min="14" max="14" width="8.77734375" style="3"/>
    <col min="15" max="15" width="10.109375" style="16" customWidth="1"/>
    <col min="16" max="16" width="8.77734375" style="2"/>
    <col min="17" max="17" width="8.77734375" style="3"/>
    <col min="19" max="19" width="11.6640625" style="15" customWidth="1"/>
    <col min="20" max="20" width="11.77734375" style="11" customWidth="1"/>
    <col min="21" max="24" width="8.77734375" style="11"/>
    <col min="25" max="25" width="11.6640625" style="11" customWidth="1"/>
    <col min="26" max="26" width="14.6640625" style="11" customWidth="1"/>
    <col min="27" max="27" width="8.77734375" style="11"/>
    <col min="28" max="29" width="8.77734375" style="10"/>
    <col min="30" max="30" width="14.77734375" style="16" customWidth="1"/>
    <col min="31" max="31" width="8.77734375" style="2"/>
  </cols>
  <sheetData>
    <row r="1" spans="1:32">
      <c r="B1" s="3" t="s">
        <v>110</v>
      </c>
      <c r="F1" s="16" t="s">
        <v>111</v>
      </c>
      <c r="L1" s="3" t="s">
        <v>112</v>
      </c>
      <c r="O1" s="16" t="s">
        <v>111</v>
      </c>
      <c r="T1" s="11" t="s">
        <v>0</v>
      </c>
      <c r="V1" s="11" t="s">
        <v>1</v>
      </c>
      <c r="Z1" s="11" t="s">
        <v>105</v>
      </c>
      <c r="AB1" s="10" t="s">
        <v>1</v>
      </c>
      <c r="AD1" s="16" t="s">
        <v>108</v>
      </c>
      <c r="AE1" s="2">
        <v>1</v>
      </c>
      <c r="AF1">
        <v>87</v>
      </c>
    </row>
    <row r="2" spans="1:32">
      <c r="A2" s="1">
        <v>38471</v>
      </c>
      <c r="B2" s="3">
        <v>1.49567306163E-2</v>
      </c>
      <c r="C2" s="2">
        <v>1</v>
      </c>
      <c r="F2" s="16">
        <f>B2</f>
        <v>1.49567306163E-2</v>
      </c>
      <c r="G2" s="2">
        <v>1</v>
      </c>
      <c r="K2" s="1">
        <v>38471</v>
      </c>
      <c r="L2" s="3">
        <v>1.0693253821E-2</v>
      </c>
      <c r="M2" s="2">
        <v>1</v>
      </c>
      <c r="O2" s="16">
        <f>L2</f>
        <v>1.0693253821E-2</v>
      </c>
      <c r="P2" s="2">
        <v>1</v>
      </c>
      <c r="S2" s="17">
        <v>38471</v>
      </c>
      <c r="T2" s="18">
        <v>932.39499999999998</v>
      </c>
      <c r="U2" s="19">
        <f>T3/T2-1</f>
        <v>-8.1992074174571883E-2</v>
      </c>
      <c r="V2" s="18">
        <v>15.002000000000001</v>
      </c>
      <c r="AD2" s="16" t="e">
        <f>IF(AB2&gt;$AF$1,#REF!-AA2,#REF!)</f>
        <v>#REF!</v>
      </c>
      <c r="AE2" s="2" t="e">
        <f>AE1*(1+AD2)</f>
        <v>#REF!</v>
      </c>
    </row>
    <row r="3" spans="1:32">
      <c r="A3" s="1">
        <v>38503</v>
      </c>
      <c r="B3" s="3">
        <v>-4.1170619419899999E-3</v>
      </c>
      <c r="C3" s="2">
        <f>C2*(1+B2)</f>
        <v>1.0149567306163001</v>
      </c>
      <c r="F3" s="16">
        <f>B3</f>
        <v>-4.1170619419899999E-3</v>
      </c>
      <c r="G3" s="2">
        <f>G2*(1+F2)</f>
        <v>1.0149567306163001</v>
      </c>
      <c r="K3" s="1">
        <v>38503</v>
      </c>
      <c r="L3" s="3">
        <v>-4.4691299380299997E-2</v>
      </c>
      <c r="M3" s="2">
        <f>M2*(1+L2)</f>
        <v>1.0106932538210001</v>
      </c>
      <c r="O3" s="16">
        <f>L3</f>
        <v>-4.4691299380299997E-2</v>
      </c>
      <c r="P3" s="2">
        <f>P2*(1+O2)</f>
        <v>1.0106932538210001</v>
      </c>
      <c r="S3" s="17">
        <v>38503</v>
      </c>
      <c r="T3" s="18">
        <v>855.94600000000003</v>
      </c>
      <c r="U3" s="19">
        <f t="shared" ref="U3:U66" si="0">T4/T3-1</f>
        <v>2.6567096522444267E-2</v>
      </c>
      <c r="V3" s="18">
        <v>13.4932</v>
      </c>
      <c r="AD3" s="16" t="e">
        <f>IF(AB3&gt;$AF$1,#REF!-AA3,#REF!)</f>
        <v>#REF!</v>
      </c>
      <c r="AE3" s="2" t="e">
        <f t="shared" ref="AE3:AE66" si="1">AE2*(1+AD3)</f>
        <v>#REF!</v>
      </c>
    </row>
    <row r="4" spans="1:32">
      <c r="A4" s="1">
        <v>38533</v>
      </c>
      <c r="B4" s="3">
        <v>-5.1818995354600002E-2</v>
      </c>
      <c r="C4" s="2">
        <f t="shared" ref="C4:C67" si="2">C3*(1+B3)</f>
        <v>1.0107780908879131</v>
      </c>
      <c r="F4" s="16">
        <f>IF(U2+U3&lt;0,B4-U4,B4)</f>
        <v>-6.2605556196584367E-2</v>
      </c>
      <c r="G4" s="2">
        <f t="shared" ref="G4:G67" si="3">G3*(1+F3)</f>
        <v>1.0107780908879131</v>
      </c>
      <c r="K4" s="1">
        <v>38533</v>
      </c>
      <c r="L4" s="3">
        <v>-3.7282977100600002E-2</v>
      </c>
      <c r="M4" s="2">
        <f t="shared" ref="M4:M67" si="4">M3*(1+L3)</f>
        <v>0.96552405903283622</v>
      </c>
      <c r="O4" s="16">
        <f>IF(U2+U3&lt;0,L4-U4,L4)</f>
        <v>-4.8069537942584374E-2</v>
      </c>
      <c r="P4" s="2">
        <f t="shared" ref="P4:P67" si="5">P3*(1+O3)</f>
        <v>0.96552405903283622</v>
      </c>
      <c r="S4" s="17">
        <v>38533</v>
      </c>
      <c r="T4" s="18">
        <v>878.68600000000004</v>
      </c>
      <c r="U4" s="19">
        <f t="shared" si="0"/>
        <v>1.0786560841984372E-2</v>
      </c>
      <c r="V4" s="18">
        <v>13.2521</v>
      </c>
      <c r="AD4" s="16" t="e">
        <f>IF(AB4&gt;$AF$1,#REF!-AA4,#REF!)</f>
        <v>#REF!</v>
      </c>
      <c r="AE4" s="2" t="e">
        <f t="shared" si="1"/>
        <v>#REF!</v>
      </c>
    </row>
    <row r="5" spans="1:32">
      <c r="A5" s="1">
        <v>38562</v>
      </c>
      <c r="B5" s="3">
        <v>0.27890264171099999</v>
      </c>
      <c r="C5" s="2">
        <f t="shared" si="2"/>
        <v>0.95840058569166098</v>
      </c>
      <c r="F5" s="16">
        <f t="shared" ref="F5:F68" si="6">IF(U3+U4&lt;0,B5-U5,B5)</f>
        <v>0.27890264171099999</v>
      </c>
      <c r="G5" s="2">
        <f t="shared" si="3"/>
        <v>0.94749776631655369</v>
      </c>
      <c r="K5" s="1">
        <v>38562</v>
      </c>
      <c r="L5" s="3">
        <v>0.25018981751399999</v>
      </c>
      <c r="M5" s="2">
        <f t="shared" si="4"/>
        <v>0.92952644764983661</v>
      </c>
      <c r="O5" s="16">
        <f t="shared" ref="O5:O68" si="7">IF(U3+U4&lt;0,L5-U5,L5)</f>
        <v>0.25018981751399999</v>
      </c>
      <c r="P5" s="2">
        <f t="shared" si="5"/>
        <v>0.91911176364267921</v>
      </c>
      <c r="S5" s="17">
        <v>38562</v>
      </c>
      <c r="T5" s="18">
        <v>888.16399999999999</v>
      </c>
      <c r="U5" s="19">
        <f t="shared" si="0"/>
        <v>4.4757499741038931E-2</v>
      </c>
      <c r="V5" s="18">
        <v>13.556100000000001</v>
      </c>
      <c r="AD5" s="16" t="e">
        <f>IF(AB5&gt;$AF$1,#REF!-AA5,#REF!)</f>
        <v>#REF!</v>
      </c>
      <c r="AE5" s="2" t="e">
        <f t="shared" si="1"/>
        <v>#REF!</v>
      </c>
    </row>
    <row r="6" spans="1:32">
      <c r="A6" s="1">
        <v>38595</v>
      </c>
      <c r="B6" s="3">
        <v>2.8835169525900001E-2</v>
      </c>
      <c r="C6" s="2">
        <f t="shared" si="2"/>
        <v>1.2257010408584348</v>
      </c>
      <c r="F6" s="16">
        <f t="shared" si="6"/>
        <v>2.8835169525900001E-2</v>
      </c>
      <c r="G6" s="2">
        <f t="shared" si="3"/>
        <v>1.2117573963575121</v>
      </c>
      <c r="K6" s="1">
        <v>38595</v>
      </c>
      <c r="L6" s="3">
        <v>1.8119561106899999E-2</v>
      </c>
      <c r="M6" s="2">
        <f t="shared" si="4"/>
        <v>1.1620844999617859</v>
      </c>
      <c r="O6" s="16">
        <f t="shared" si="7"/>
        <v>1.8119561106899999E-2</v>
      </c>
      <c r="P6" s="2">
        <f t="shared" si="5"/>
        <v>1.1490641680634119</v>
      </c>
      <c r="S6" s="17">
        <v>38595</v>
      </c>
      <c r="T6" s="18">
        <v>927.91600000000005</v>
      </c>
      <c r="U6" s="19">
        <f t="shared" si="0"/>
        <v>-1.1341543846641322E-2</v>
      </c>
      <c r="V6" s="18">
        <v>14.093999999999999</v>
      </c>
      <c r="AD6" s="16" t="e">
        <f>IF(AB6&gt;$AF$1,#REF!-AA6,#REF!)</f>
        <v>#REF!</v>
      </c>
      <c r="AE6" s="2" t="e">
        <f t="shared" si="1"/>
        <v>#REF!</v>
      </c>
    </row>
    <row r="7" spans="1:32">
      <c r="A7" s="1">
        <v>38625</v>
      </c>
      <c r="B7" s="3">
        <v>-5.3363323439599999E-2</v>
      </c>
      <c r="C7" s="2">
        <f t="shared" si="2"/>
        <v>1.2610443381596597</v>
      </c>
      <c r="F7" s="16">
        <f t="shared" si="6"/>
        <v>-5.3363323439599999E-2</v>
      </c>
      <c r="G7" s="2">
        <f t="shared" si="3"/>
        <v>1.246698626305744</v>
      </c>
      <c r="K7" s="1">
        <v>38625</v>
      </c>
      <c r="L7" s="3">
        <v>-4.4127275102100003E-2</v>
      </c>
      <c r="M7" s="2">
        <f t="shared" si="4"/>
        <v>1.1831409610702248</v>
      </c>
      <c r="O7" s="16">
        <f t="shared" si="7"/>
        <v>-4.4127275102100003E-2</v>
      </c>
      <c r="P7" s="2">
        <f t="shared" si="5"/>
        <v>1.1698847064723863</v>
      </c>
      <c r="S7" s="17">
        <v>38625</v>
      </c>
      <c r="T7" s="18">
        <v>917.39200000000005</v>
      </c>
      <c r="U7" s="19">
        <f t="shared" si="0"/>
        <v>-4.4811814360709468E-2</v>
      </c>
      <c r="V7" s="18">
        <v>14.244999999999999</v>
      </c>
      <c r="AD7" s="16" t="e">
        <f>IF(AB7&gt;$AF$1,#REF!-AA7,#REF!)</f>
        <v>#REF!</v>
      </c>
      <c r="AE7" s="2" t="e">
        <f t="shared" si="1"/>
        <v>#REF!</v>
      </c>
    </row>
    <row r="8" spans="1:32">
      <c r="A8" s="1">
        <v>38656</v>
      </c>
      <c r="B8" s="3">
        <v>5.4737762815900003E-2</v>
      </c>
      <c r="C8" s="2">
        <f t="shared" si="2"/>
        <v>1.1937508212707695</v>
      </c>
      <c r="F8" s="16">
        <f t="shared" si="6"/>
        <v>5.7541654713713718E-2</v>
      </c>
      <c r="G8" s="2">
        <f t="shared" si="3"/>
        <v>1.1801706442784856</v>
      </c>
      <c r="K8" s="1">
        <v>38656</v>
      </c>
      <c r="L8" s="3">
        <v>4.5729474869299999E-2</v>
      </c>
      <c r="M8" s="2">
        <f t="shared" si="4"/>
        <v>1.1309321743965159</v>
      </c>
      <c r="O8" s="16">
        <f t="shared" si="7"/>
        <v>4.8533366767113714E-2</v>
      </c>
      <c r="P8" s="2">
        <f t="shared" si="5"/>
        <v>1.1182608821921398</v>
      </c>
      <c r="S8" s="17">
        <v>38656</v>
      </c>
      <c r="T8" s="18">
        <v>876.28200000000004</v>
      </c>
      <c r="U8" s="19">
        <f t="shared" si="0"/>
        <v>-2.8038918978137151E-3</v>
      </c>
      <c r="V8" s="18">
        <v>13.347099999999999</v>
      </c>
      <c r="AD8" s="16" t="e">
        <f>IF(AB8&gt;$AF$1,#REF!-AA8,#REF!)</f>
        <v>#REF!</v>
      </c>
      <c r="AE8" s="2" t="e">
        <f t="shared" si="1"/>
        <v>#REF!</v>
      </c>
    </row>
    <row r="9" spans="1:32">
      <c r="A9" s="1">
        <v>38686</v>
      </c>
      <c r="B9" s="3">
        <v>1.77358278128E-2</v>
      </c>
      <c r="C9" s="2">
        <f t="shared" si="2"/>
        <v>1.2590940705867748</v>
      </c>
      <c r="F9" s="16">
        <f t="shared" si="6"/>
        <v>-3.9055863887483305E-2</v>
      </c>
      <c r="G9" s="2">
        <f t="shared" si="3"/>
        <v>1.2480796159948193</v>
      </c>
      <c r="K9" s="1">
        <v>38686</v>
      </c>
      <c r="L9" s="3">
        <v>4.4250565827500003E-3</v>
      </c>
      <c r="M9" s="2">
        <f t="shared" si="4"/>
        <v>1.1826491088444642</v>
      </c>
      <c r="O9" s="16">
        <f t="shared" si="7"/>
        <v>-5.2366635117533311E-2</v>
      </c>
      <c r="P9" s="2">
        <f t="shared" si="5"/>
        <v>1.1725338477288871</v>
      </c>
      <c r="S9" s="17">
        <v>38686</v>
      </c>
      <c r="T9" s="18">
        <v>873.82500000000005</v>
      </c>
      <c r="U9" s="19">
        <f t="shared" si="0"/>
        <v>5.6791691700283309E-2</v>
      </c>
      <c r="V9" s="18">
        <v>13.3055</v>
      </c>
      <c r="AD9" s="16" t="e">
        <f>IF(AB9&gt;$AF$1,#REF!-AA9,#REF!)</f>
        <v>#REF!</v>
      </c>
      <c r="AE9" s="2" t="e">
        <f t="shared" si="1"/>
        <v>#REF!</v>
      </c>
    </row>
    <row r="10" spans="1:32">
      <c r="A10" s="1">
        <v>38716</v>
      </c>
      <c r="B10" s="3">
        <v>3.0376645450100001E-3</v>
      </c>
      <c r="C10" s="2">
        <f t="shared" si="2"/>
        <v>1.2814251462228192</v>
      </c>
      <c r="D10" s="3">
        <f>C10/C2-1</f>
        <v>0.28142514622281922</v>
      </c>
      <c r="F10" s="16">
        <f t="shared" si="6"/>
        <v>3.0376645450100001E-3</v>
      </c>
      <c r="G10" s="2">
        <f t="shared" si="3"/>
        <v>1.1993347883917833</v>
      </c>
      <c r="H10" s="3">
        <f>G10/G2-1</f>
        <v>0.19933478839178331</v>
      </c>
      <c r="K10" s="1">
        <v>38716</v>
      </c>
      <c r="L10" s="3">
        <v>1.6588977401000001E-3</v>
      </c>
      <c r="M10" s="2">
        <f t="shared" si="4"/>
        <v>1.1878823980686397</v>
      </c>
      <c r="N10" s="3">
        <f>M10/M2-1</f>
        <v>0.18788239806863971</v>
      </c>
      <c r="O10" s="16">
        <f t="shared" si="7"/>
        <v>1.6588977401000001E-3</v>
      </c>
      <c r="P10" s="2">
        <f t="shared" si="5"/>
        <v>1.1111321955619111</v>
      </c>
      <c r="Q10" s="3">
        <f>P10/P2-1</f>
        <v>0.11113219556191112</v>
      </c>
      <c r="S10" s="17">
        <v>38716</v>
      </c>
      <c r="T10" s="18">
        <v>923.45100000000002</v>
      </c>
      <c r="U10" s="19">
        <f t="shared" si="0"/>
        <v>9.3287028764926339E-2</v>
      </c>
      <c r="V10" s="18">
        <v>13.857799999999999</v>
      </c>
      <c r="AD10" s="16" t="e">
        <f>IF(AB10&gt;$AF$1,#REF!-AA10,#REF!)</f>
        <v>#REF!</v>
      </c>
      <c r="AE10" s="2" t="e">
        <f t="shared" si="1"/>
        <v>#REF!</v>
      </c>
    </row>
    <row r="11" spans="1:32">
      <c r="A11" s="1">
        <v>38742</v>
      </c>
      <c r="B11" s="3">
        <v>6.9269421918700003E-2</v>
      </c>
      <c r="C11" s="2">
        <f t="shared" si="2"/>
        <v>1.2853176859565847</v>
      </c>
      <c r="F11" s="16">
        <f t="shared" si="6"/>
        <v>6.9269421918700003E-2</v>
      </c>
      <c r="G11" s="2">
        <f t="shared" si="3"/>
        <v>1.2029779651560781</v>
      </c>
      <c r="K11" s="1">
        <v>38742</v>
      </c>
      <c r="L11" s="3">
        <v>5.2826369382100002E-2</v>
      </c>
      <c r="M11" s="2">
        <f t="shared" si="4"/>
        <v>1.1898529734943004</v>
      </c>
      <c r="O11" s="16">
        <f t="shared" si="7"/>
        <v>5.2826369382100002E-2</v>
      </c>
      <c r="P11" s="2">
        <f t="shared" si="5"/>
        <v>1.112975450250081</v>
      </c>
      <c r="S11" s="17">
        <v>38742</v>
      </c>
      <c r="T11" s="18">
        <v>1009.597</v>
      </c>
      <c r="U11" s="19">
        <f t="shared" si="0"/>
        <v>4.3000325872600609E-2</v>
      </c>
      <c r="V11" s="18">
        <v>15.142200000000001</v>
      </c>
      <c r="AD11" s="16" t="e">
        <f>IF(AB11&gt;$AF$1,#REF!-AA11,#REF!)</f>
        <v>#REF!</v>
      </c>
      <c r="AE11" s="2" t="e">
        <f t="shared" si="1"/>
        <v>#REF!</v>
      </c>
    </row>
    <row r="12" spans="1:32">
      <c r="A12" s="1">
        <v>38776</v>
      </c>
      <c r="B12" s="3">
        <v>-5.6235437941099999E-3</v>
      </c>
      <c r="C12" s="2">
        <f t="shared" si="2"/>
        <v>1.3743508990446784</v>
      </c>
      <c r="F12" s="16">
        <f t="shared" si="6"/>
        <v>-5.6235437941099999E-3</v>
      </c>
      <c r="G12" s="2">
        <f t="shared" si="3"/>
        <v>1.2863075533833737</v>
      </c>
      <c r="K12" s="1">
        <v>38776</v>
      </c>
      <c r="L12" s="3">
        <v>7.4041165657899996E-3</v>
      </c>
      <c r="M12" s="2">
        <f t="shared" si="4"/>
        <v>1.2527085861825005</v>
      </c>
      <c r="O12" s="16">
        <f t="shared" si="7"/>
        <v>7.4041165657899996E-3</v>
      </c>
      <c r="P12" s="2">
        <f t="shared" si="5"/>
        <v>1.1717699024982009</v>
      </c>
      <c r="S12" s="17">
        <v>38776</v>
      </c>
      <c r="T12" s="18">
        <v>1053.01</v>
      </c>
      <c r="U12" s="19">
        <f t="shared" si="0"/>
        <v>7.6713421524960967E-3</v>
      </c>
      <c r="V12" s="18">
        <v>15.680999999999999</v>
      </c>
      <c r="AD12" s="16" t="e">
        <f>IF(AB12&gt;$AF$1,#REF!-AA12,#REF!)</f>
        <v>#REF!</v>
      </c>
      <c r="AE12" s="2" t="e">
        <f t="shared" si="1"/>
        <v>#REF!</v>
      </c>
    </row>
    <row r="13" spans="1:32">
      <c r="A13" s="1">
        <v>38807</v>
      </c>
      <c r="B13" s="3">
        <v>-6.6460935971900002E-3</v>
      </c>
      <c r="C13" s="2">
        <f t="shared" si="2"/>
        <v>1.3666221765754263</v>
      </c>
      <c r="F13" s="16">
        <f t="shared" si="6"/>
        <v>-6.6460935971900002E-3</v>
      </c>
      <c r="G13" s="2">
        <f t="shared" si="3"/>
        <v>1.2790739465242278</v>
      </c>
      <c r="K13" s="1">
        <v>38807</v>
      </c>
      <c r="L13" s="3">
        <v>-1.6302175068E-2</v>
      </c>
      <c r="M13" s="2">
        <f t="shared" si="4"/>
        <v>1.2619837865775618</v>
      </c>
      <c r="O13" s="16">
        <f t="shared" si="7"/>
        <v>-1.6302175068E-2</v>
      </c>
      <c r="P13" s="2">
        <f t="shared" si="5"/>
        <v>1.180445823444582</v>
      </c>
      <c r="S13" s="17">
        <v>38807</v>
      </c>
      <c r="T13" s="18">
        <v>1061.088</v>
      </c>
      <c r="U13" s="19">
        <f t="shared" si="0"/>
        <v>0.10485369733707284</v>
      </c>
      <c r="V13" s="18">
        <v>16.193999999999999</v>
      </c>
      <c r="AD13" s="16" t="e">
        <f>IF(AB13&gt;$AF$1,#REF!-AA13,#REF!)</f>
        <v>#REF!</v>
      </c>
      <c r="AE13" s="2" t="e">
        <f t="shared" si="1"/>
        <v>#REF!</v>
      </c>
    </row>
    <row r="14" spans="1:32" s="11" customFormat="1">
      <c r="A14" s="15">
        <v>38835</v>
      </c>
      <c r="B14" s="16">
        <v>0.40410114118500001</v>
      </c>
      <c r="C14" s="10">
        <f t="shared" si="2"/>
        <v>1.3575394776779104</v>
      </c>
      <c r="D14" s="16"/>
      <c r="E14" s="16"/>
      <c r="F14" s="16">
        <f t="shared" si="6"/>
        <v>0.40410114118500001</v>
      </c>
      <c r="G14" s="10">
        <f t="shared" si="3"/>
        <v>1.2705731013579005</v>
      </c>
      <c r="H14" s="16"/>
      <c r="I14" s="16"/>
      <c r="J14" s="16"/>
      <c r="K14" s="15">
        <v>38835</v>
      </c>
      <c r="L14" s="16">
        <v>0.40304577861399998</v>
      </c>
      <c r="M14" s="10">
        <f t="shared" si="4"/>
        <v>1.2414107059557968</v>
      </c>
      <c r="N14" s="16"/>
      <c r="O14" s="16">
        <f t="shared" si="7"/>
        <v>0.40304577861399998</v>
      </c>
      <c r="P14" s="10">
        <f t="shared" si="5"/>
        <v>1.1612019889724989</v>
      </c>
      <c r="Q14" s="16"/>
      <c r="S14" s="17">
        <v>38835</v>
      </c>
      <c r="T14" s="18">
        <v>1172.347</v>
      </c>
      <c r="U14" s="19">
        <f t="shared" si="0"/>
        <v>0.16471573689359897</v>
      </c>
      <c r="V14" s="18">
        <v>17.831099999999999</v>
      </c>
      <c r="AB14" s="10"/>
      <c r="AC14" s="10"/>
      <c r="AD14" s="16" t="e">
        <f>IF(AB14&gt;$AF$1,#REF!-AA14,#REF!)</f>
        <v>#REF!</v>
      </c>
      <c r="AE14" s="10" t="e">
        <f t="shared" si="1"/>
        <v>#REF!</v>
      </c>
    </row>
    <row r="15" spans="1:32">
      <c r="A15" s="1">
        <v>38868</v>
      </c>
      <c r="B15" s="3">
        <v>5.3759690168099998E-2</v>
      </c>
      <c r="C15" s="2">
        <f t="shared" si="2"/>
        <v>1.9061227298112426</v>
      </c>
      <c r="F15" s="16">
        <f t="shared" si="6"/>
        <v>5.3759690168099998E-2</v>
      </c>
      <c r="G15" s="2">
        <f t="shared" si="3"/>
        <v>1.7840131415755927</v>
      </c>
      <c r="K15" s="1">
        <v>38868</v>
      </c>
      <c r="L15" s="3">
        <v>4.40396887714E-2</v>
      </c>
      <c r="M15" s="2">
        <f t="shared" si="4"/>
        <v>1.7417560505175065</v>
      </c>
      <c r="O15" s="16">
        <f t="shared" si="7"/>
        <v>4.40396887714E-2</v>
      </c>
      <c r="P15" s="2">
        <f t="shared" si="5"/>
        <v>1.6292195487460452</v>
      </c>
      <c r="S15" s="17">
        <v>38868</v>
      </c>
      <c r="T15" s="18">
        <v>1365.451</v>
      </c>
      <c r="U15" s="19">
        <f t="shared" si="0"/>
        <v>2.0881012940046961E-2</v>
      </c>
      <c r="V15" s="18">
        <v>19.770099999999999</v>
      </c>
      <c r="AD15" s="16" t="e">
        <f>IF(AB15&gt;$AF$1,#REF!-AA15,#REF!)</f>
        <v>#REF!</v>
      </c>
      <c r="AE15" s="2" t="e">
        <f t="shared" si="1"/>
        <v>#REF!</v>
      </c>
    </row>
    <row r="16" spans="1:32">
      <c r="A16" s="1">
        <v>38898</v>
      </c>
      <c r="B16" s="3">
        <v>-3.3901658466200003E-2</v>
      </c>
      <c r="C16" s="2">
        <f t="shared" si="2"/>
        <v>2.0085952971882679</v>
      </c>
      <c r="F16" s="16">
        <f t="shared" si="6"/>
        <v>-3.3901658466200003E-2</v>
      </c>
      <c r="G16" s="2">
        <f t="shared" si="3"/>
        <v>1.8799211353225151</v>
      </c>
      <c r="K16" s="1">
        <v>38898</v>
      </c>
      <c r="L16" s="3">
        <v>-3.3186886582299999E-2</v>
      </c>
      <c r="M16" s="2">
        <f t="shared" si="4"/>
        <v>1.8184624448980005</v>
      </c>
      <c r="O16" s="16">
        <f t="shared" si="7"/>
        <v>-3.3186886582299999E-2</v>
      </c>
      <c r="P16" s="2">
        <f t="shared" si="5"/>
        <v>1.700969870613102</v>
      </c>
      <c r="S16" s="17">
        <v>38898</v>
      </c>
      <c r="T16" s="18">
        <v>1393.963</v>
      </c>
      <c r="U16" s="19">
        <f t="shared" si="0"/>
        <v>-7.1476072176951622E-2</v>
      </c>
      <c r="V16" s="18">
        <v>18.487100000000002</v>
      </c>
      <c r="AD16" s="16" t="e">
        <f>IF(AB16&gt;$AF$1,#REF!-AA16,#REF!)</f>
        <v>#REF!</v>
      </c>
      <c r="AE16" s="2" t="e">
        <f t="shared" si="1"/>
        <v>#REF!</v>
      </c>
    </row>
    <row r="17" spans="1:35">
      <c r="A17" s="1">
        <v>38929</v>
      </c>
      <c r="B17" s="3">
        <v>5.1648856041200002E-2</v>
      </c>
      <c r="C17" s="2">
        <f t="shared" si="2"/>
        <v>1.9405005854261759</v>
      </c>
      <c r="F17" s="16">
        <f t="shared" si="6"/>
        <v>1.7371609470006204E-2</v>
      </c>
      <c r="G17" s="2">
        <f t="shared" si="3"/>
        <v>1.8161886910494203</v>
      </c>
      <c r="K17" s="1">
        <v>38929</v>
      </c>
      <c r="L17" s="3">
        <v>5.5790658824300003E-2</v>
      </c>
      <c r="M17" s="2">
        <f t="shared" si="4"/>
        <v>1.7581133379849987</v>
      </c>
      <c r="O17" s="16">
        <f t="shared" si="7"/>
        <v>2.1513412253106205E-2</v>
      </c>
      <c r="P17" s="2">
        <f t="shared" si="5"/>
        <v>1.6445199764371556</v>
      </c>
      <c r="S17" s="17">
        <v>38929</v>
      </c>
      <c r="T17" s="18">
        <v>1294.328</v>
      </c>
      <c r="U17" s="19">
        <f t="shared" si="0"/>
        <v>3.4277246571193798E-2</v>
      </c>
      <c r="V17" s="18">
        <v>19.034400000000002</v>
      </c>
      <c r="AD17" s="16" t="e">
        <f>IF(AB17&gt;$AF$1,#REF!-AA17,#REF!)</f>
        <v>#REF!</v>
      </c>
      <c r="AE17" s="2" t="e">
        <f t="shared" si="1"/>
        <v>#REF!</v>
      </c>
    </row>
    <row r="18" spans="1:35">
      <c r="A18" s="1">
        <v>38960</v>
      </c>
      <c r="B18" s="3">
        <v>0.19412048786399999</v>
      </c>
      <c r="C18" s="2">
        <f t="shared" si="2"/>
        <v>2.0407252208107169</v>
      </c>
      <c r="F18" s="16">
        <f t="shared" si="6"/>
        <v>0.14588616396324278</v>
      </c>
      <c r="G18" s="2">
        <f t="shared" si="3"/>
        <v>1.8477388117141726</v>
      </c>
      <c r="K18" s="1">
        <v>38960</v>
      </c>
      <c r="L18" s="3">
        <v>0.16789296847900001</v>
      </c>
      <c r="M18" s="2">
        <f t="shared" si="4"/>
        <v>1.856199639398971</v>
      </c>
      <c r="O18" s="16">
        <f t="shared" si="7"/>
        <v>0.1196586445782428</v>
      </c>
      <c r="P18" s="2">
        <f t="shared" si="5"/>
        <v>1.6798992126487167</v>
      </c>
      <c r="S18" s="17">
        <v>38960</v>
      </c>
      <c r="T18" s="18">
        <v>1338.694</v>
      </c>
      <c r="U18" s="19">
        <f t="shared" si="0"/>
        <v>4.8234323900757214E-2</v>
      </c>
      <c r="V18" s="18">
        <v>19.334399999999999</v>
      </c>
      <c r="AD18" s="16" t="e">
        <f>IF(AB18&gt;$AF$1,#REF!-AA18,#REF!)</f>
        <v>#REF!</v>
      </c>
      <c r="AE18" s="2" t="e">
        <f t="shared" si="1"/>
        <v>#REF!</v>
      </c>
    </row>
    <row r="19" spans="1:35">
      <c r="A19" s="1">
        <v>38989</v>
      </c>
      <c r="B19" s="3">
        <v>-4.6137316566899997E-2</v>
      </c>
      <c r="C19" s="2">
        <f t="shared" si="2"/>
        <v>2.4368717962708621</v>
      </c>
      <c r="F19" s="16">
        <f t="shared" si="6"/>
        <v>-4.6137316566899997E-2</v>
      </c>
      <c r="G19" s="2">
        <f t="shared" si="3"/>
        <v>2.1172983389611537</v>
      </c>
      <c r="K19" s="1">
        <v>38989</v>
      </c>
      <c r="L19" s="3">
        <v>-3.99887597434E-2</v>
      </c>
      <c r="M19" s="2">
        <f t="shared" si="4"/>
        <v>2.1678425069473137</v>
      </c>
      <c r="O19" s="16">
        <f t="shared" si="7"/>
        <v>-3.99887597434E-2</v>
      </c>
      <c r="P19" s="2">
        <f t="shared" si="5"/>
        <v>1.8809136754623195</v>
      </c>
      <c r="S19" s="17">
        <v>38989</v>
      </c>
      <c r="T19" s="18">
        <v>1403.2650000000001</v>
      </c>
      <c r="U19" s="19">
        <f t="shared" si="0"/>
        <v>4.3618275949303786E-2</v>
      </c>
      <c r="V19" s="18">
        <v>21.918800000000001</v>
      </c>
      <c r="AD19" s="16" t="e">
        <f>IF(AB19&gt;$AF$1,#REF!-AA19,#REF!)</f>
        <v>#REF!</v>
      </c>
      <c r="AE19" s="2" t="e">
        <f t="shared" si="1"/>
        <v>#REF!</v>
      </c>
    </row>
    <row r="20" spans="1:35">
      <c r="A20" s="1">
        <v>39021</v>
      </c>
      <c r="B20" s="3">
        <v>-2.1285278421499999E-2</v>
      </c>
      <c r="C20" s="2">
        <f t="shared" si="2"/>
        <v>2.3244410707733629</v>
      </c>
      <c r="F20" s="16">
        <f t="shared" si="6"/>
        <v>-2.1285278421499999E-2</v>
      </c>
      <c r="G20" s="2">
        <f t="shared" si="3"/>
        <v>2.0196118752299315</v>
      </c>
      <c r="K20" s="1">
        <v>39021</v>
      </c>
      <c r="L20" s="3">
        <v>-1.9317785501800001E-2</v>
      </c>
      <c r="M20" s="2">
        <f t="shared" si="4"/>
        <v>2.0811531737754678</v>
      </c>
      <c r="O20" s="16">
        <f t="shared" si="7"/>
        <v>-1.9317785501800001E-2</v>
      </c>
      <c r="P20" s="2">
        <f t="shared" si="5"/>
        <v>1.8056982703961812</v>
      </c>
      <c r="S20" s="17">
        <v>39021</v>
      </c>
      <c r="T20" s="18">
        <v>1464.473</v>
      </c>
      <c r="U20" s="19">
        <f t="shared" si="0"/>
        <v>0.17063134656630741</v>
      </c>
      <c r="V20" s="18">
        <v>19.273900000000001</v>
      </c>
      <c r="AD20" s="16" t="e">
        <f>IF(AB20&gt;$AF$1,#REF!-AA20,#REF!)</f>
        <v>#REF!</v>
      </c>
      <c r="AE20" s="2" t="e">
        <f t="shared" si="1"/>
        <v>#REF!</v>
      </c>
    </row>
    <row r="21" spans="1:35">
      <c r="A21" s="1">
        <v>39051</v>
      </c>
      <c r="B21" s="3">
        <v>-3.5638072126399998E-3</v>
      </c>
      <c r="C21" s="2">
        <f t="shared" si="2"/>
        <v>2.2749646954075824</v>
      </c>
      <c r="F21" s="16">
        <f t="shared" si="6"/>
        <v>-3.5638072126399998E-3</v>
      </c>
      <c r="G21" s="2">
        <f t="shared" si="3"/>
        <v>1.9766238741622948</v>
      </c>
      <c r="K21" s="1">
        <v>39051</v>
      </c>
      <c r="L21" s="3">
        <v>-6.04263527151E-4</v>
      </c>
      <c r="M21" s="2">
        <f t="shared" si="4"/>
        <v>2.0409499031680829</v>
      </c>
      <c r="O21" s="16">
        <f t="shared" si="7"/>
        <v>-6.04263527151E-4</v>
      </c>
      <c r="P21" s="2">
        <f t="shared" si="5"/>
        <v>1.7708161785276966</v>
      </c>
      <c r="S21" s="17">
        <v>39051</v>
      </c>
      <c r="T21" s="18">
        <v>1714.3579999999999</v>
      </c>
      <c r="U21" s="19">
        <f t="shared" si="0"/>
        <v>0.19056054803022482</v>
      </c>
      <c r="V21" s="18">
        <v>24.1419</v>
      </c>
      <c r="AD21" s="16" t="e">
        <f>IF(AB21&gt;$AF$1,#REF!-AA21,#REF!)</f>
        <v>#REF!</v>
      </c>
      <c r="AE21" s="2" t="e">
        <f t="shared" si="1"/>
        <v>#REF!</v>
      </c>
    </row>
    <row r="22" spans="1:35">
      <c r="A22" s="1">
        <v>39080</v>
      </c>
      <c r="B22" s="3">
        <v>0.33228665547800001</v>
      </c>
      <c r="C22" s="2">
        <f t="shared" si="2"/>
        <v>2.2668571598175875</v>
      </c>
      <c r="D22" s="3">
        <f>C22/C10-1</f>
        <v>0.76901254552360521</v>
      </c>
      <c r="E22" s="3">
        <f>C22/C10-1</f>
        <v>0.76901254552360521</v>
      </c>
      <c r="F22" s="16">
        <f t="shared" si="6"/>
        <v>0.33228665547800001</v>
      </c>
      <c r="G22" s="2">
        <f t="shared" si="3"/>
        <v>1.9695795677428787</v>
      </c>
      <c r="H22" s="3">
        <f>G22/G10-1</f>
        <v>0.6422266633188678</v>
      </c>
      <c r="K22" s="1">
        <v>39080</v>
      </c>
      <c r="L22" s="3">
        <v>0.32364338684299998</v>
      </c>
      <c r="M22" s="2">
        <f t="shared" si="4"/>
        <v>2.0397166315808559</v>
      </c>
      <c r="N22" s="3">
        <f>M22/M10-1</f>
        <v>0.7171031702272892</v>
      </c>
      <c r="O22" s="16">
        <f t="shared" si="7"/>
        <v>0.32364338684299998</v>
      </c>
      <c r="P22" s="2">
        <f t="shared" si="5"/>
        <v>1.7697461388977234</v>
      </c>
      <c r="Q22" s="3">
        <f>P22/P10-1</f>
        <v>0.59274130113991008</v>
      </c>
      <c r="S22" s="17">
        <v>39080</v>
      </c>
      <c r="T22" s="18">
        <v>2041.047</v>
      </c>
      <c r="U22" s="19">
        <f t="shared" si="0"/>
        <v>0.16868205386745139</v>
      </c>
      <c r="V22" s="18">
        <v>31.315899999999999</v>
      </c>
      <c r="AD22" s="16" t="e">
        <f>IF(AB22&gt;$AF$1,#REF!-AA22,#REF!)</f>
        <v>#REF!</v>
      </c>
      <c r="AE22" s="2" t="e">
        <f t="shared" si="1"/>
        <v>#REF!</v>
      </c>
    </row>
    <row r="23" spans="1:35" s="5" customFormat="1">
      <c r="A23" s="1">
        <v>39113</v>
      </c>
      <c r="B23" s="3">
        <v>0.27553714030900001</v>
      </c>
      <c r="C23" s="2">
        <f t="shared" si="2"/>
        <v>3.0201035438997317</v>
      </c>
      <c r="D23" s="3"/>
      <c r="E23" s="3">
        <f t="shared" ref="E23:E86" si="8">C23/C11-1</f>
        <v>1.3496942249355652</v>
      </c>
      <c r="F23" s="16">
        <f t="shared" si="6"/>
        <v>0.27553714030900001</v>
      </c>
      <c r="G23" s="2">
        <f t="shared" si="3"/>
        <v>2.6240445750059647</v>
      </c>
      <c r="H23" s="3"/>
      <c r="I23" s="3"/>
      <c r="J23" s="3"/>
      <c r="K23" s="1">
        <v>39113</v>
      </c>
      <c r="L23" s="3">
        <v>0.21415662029099999</v>
      </c>
      <c r="M23" s="2">
        <f t="shared" si="4"/>
        <v>2.6998574304256797</v>
      </c>
      <c r="N23" s="3"/>
      <c r="O23" s="16">
        <f t="shared" si="7"/>
        <v>0.21415662029099999</v>
      </c>
      <c r="P23" s="2">
        <f t="shared" si="5"/>
        <v>2.342512773142905</v>
      </c>
      <c r="Q23" s="3"/>
      <c r="R23"/>
      <c r="S23" s="17">
        <v>39113</v>
      </c>
      <c r="T23" s="18">
        <v>2385.335</v>
      </c>
      <c r="U23" s="19">
        <f t="shared" si="0"/>
        <v>6.6756241785745019E-2</v>
      </c>
      <c r="V23" s="18">
        <v>28.886399999999998</v>
      </c>
      <c r="W23" s="11"/>
      <c r="X23" s="11"/>
      <c r="Y23" s="20" t="s">
        <v>2</v>
      </c>
      <c r="Z23" s="21">
        <v>2142.8910000000001</v>
      </c>
      <c r="AA23" s="22">
        <f t="shared" ref="AA23:AA86" si="9">(Z24-Z23)/Z23</f>
        <v>0.17296353384283186</v>
      </c>
      <c r="AB23" s="23">
        <v>43.843400000000003</v>
      </c>
      <c r="AC23" s="23"/>
      <c r="AD23" s="16" t="e">
        <f>IF(AB23&gt;$AF$1,#REF!-AA23,#REF!)</f>
        <v>#REF!</v>
      </c>
      <c r="AE23" s="4" t="e">
        <f t="shared" si="1"/>
        <v>#REF!</v>
      </c>
    </row>
    <row r="24" spans="1:35">
      <c r="A24" s="1">
        <v>39141</v>
      </c>
      <c r="B24" s="3">
        <v>0.29041243726799998</v>
      </c>
      <c r="C24" s="2">
        <f t="shared" si="2"/>
        <v>3.8522542378229399</v>
      </c>
      <c r="E24" s="3">
        <f t="shared" si="8"/>
        <v>1.8029626498594138</v>
      </c>
      <c r="F24" s="16">
        <f t="shared" si="6"/>
        <v>0.29041243726799998</v>
      </c>
      <c r="G24" s="2">
        <f t="shared" si="3"/>
        <v>3.3470663132464531</v>
      </c>
      <c r="K24" s="1">
        <v>39141</v>
      </c>
      <c r="L24" s="3">
        <v>0.33426602896800001</v>
      </c>
      <c r="M24" s="2">
        <f t="shared" si="4"/>
        <v>3.2780497729931866</v>
      </c>
      <c r="O24" s="16">
        <f t="shared" si="7"/>
        <v>0.33426602896800001</v>
      </c>
      <c r="P24" s="2">
        <f t="shared" si="5"/>
        <v>2.8441773916276873</v>
      </c>
      <c r="S24" s="17">
        <v>39141</v>
      </c>
      <c r="T24" s="18">
        <v>2544.5709999999999</v>
      </c>
      <c r="U24" s="19">
        <f t="shared" si="0"/>
        <v>9.3223179860180805E-2</v>
      </c>
      <c r="V24" s="18">
        <v>29.410399999999999</v>
      </c>
      <c r="Y24" s="20" t="s">
        <v>3</v>
      </c>
      <c r="Z24" s="21">
        <v>2513.5329999999999</v>
      </c>
      <c r="AA24" s="22">
        <f t="shared" si="9"/>
        <v>0.16412396415722411</v>
      </c>
      <c r="AB24" s="23">
        <v>51.240900000000003</v>
      </c>
      <c r="AC24" s="23"/>
      <c r="AD24" s="16" t="e">
        <f>IF(AB24&gt;$AF$1,#REF!-AA24,#REF!)</f>
        <v>#REF!</v>
      </c>
      <c r="AE24" s="2" t="e">
        <f t="shared" si="1"/>
        <v>#REF!</v>
      </c>
    </row>
    <row r="25" spans="1:35">
      <c r="A25" s="1">
        <v>39171</v>
      </c>
      <c r="B25" s="3">
        <v>0.31626561577000001</v>
      </c>
      <c r="C25" s="2">
        <f t="shared" si="2"/>
        <v>4.9709967800050814</v>
      </c>
      <c r="E25" s="3">
        <f t="shared" si="8"/>
        <v>2.6374331290757622</v>
      </c>
      <c r="F25" s="16">
        <f t="shared" si="6"/>
        <v>0.31626561577000001</v>
      </c>
      <c r="G25" s="2">
        <f t="shared" si="3"/>
        <v>4.3190959989739746</v>
      </c>
      <c r="K25" s="1">
        <v>39171</v>
      </c>
      <c r="L25" s="3">
        <v>0.30591213867799999</v>
      </c>
      <c r="M25" s="2">
        <f t="shared" si="4"/>
        <v>4.3737904533710728</v>
      </c>
      <c r="O25" s="16">
        <f t="shared" si="7"/>
        <v>0.30591213867799999</v>
      </c>
      <c r="P25" s="2">
        <f t="shared" si="5"/>
        <v>3.7948892740076383</v>
      </c>
      <c r="S25" s="17">
        <v>39171</v>
      </c>
      <c r="T25" s="18">
        <v>2781.7840000000001</v>
      </c>
      <c r="U25" s="19">
        <f t="shared" si="0"/>
        <v>0.27929019650698961</v>
      </c>
      <c r="V25" s="18">
        <v>32.576999999999998</v>
      </c>
      <c r="Y25" s="20" t="s">
        <v>4</v>
      </c>
      <c r="Z25" s="21">
        <v>2926.0639999999999</v>
      </c>
      <c r="AA25" s="22">
        <f t="shared" si="9"/>
        <v>0.33410923342756688</v>
      </c>
      <c r="AB25" s="23">
        <v>59.543300000000002</v>
      </c>
      <c r="AC25" s="23"/>
      <c r="AD25" s="16" t="e">
        <f>IF(AB25&gt;$AF$1,#REF!-AA25,#REF!)</f>
        <v>#REF!</v>
      </c>
      <c r="AE25" s="2" t="e">
        <f t="shared" si="1"/>
        <v>#REF!</v>
      </c>
    </row>
    <row r="26" spans="1:35">
      <c r="A26" s="1">
        <v>39202</v>
      </c>
      <c r="B26" s="3">
        <v>-2.26977786286E-2</v>
      </c>
      <c r="C26" s="2">
        <f t="shared" si="2"/>
        <v>6.5431521376240749</v>
      </c>
      <c r="E26" s="3">
        <f t="shared" si="8"/>
        <v>3.8198614075048667</v>
      </c>
      <c r="F26" s="16">
        <f t="shared" si="6"/>
        <v>-2.26977786286E-2</v>
      </c>
      <c r="G26" s="2">
        <f t="shared" si="3"/>
        <v>5.6850775546592214</v>
      </c>
      <c r="K26" s="1">
        <v>39202</v>
      </c>
      <c r="L26" s="3">
        <v>-1.2427851465799999E-2</v>
      </c>
      <c r="M26" s="2">
        <f t="shared" si="4"/>
        <v>5.7117860450912366</v>
      </c>
      <c r="O26" s="16">
        <f t="shared" si="7"/>
        <v>-1.2427851465799999E-2</v>
      </c>
      <c r="P26" s="2">
        <f t="shared" si="5"/>
        <v>4.9557919678655171</v>
      </c>
      <c r="S26" s="17">
        <v>39202</v>
      </c>
      <c r="T26" s="18">
        <v>3558.7089999999998</v>
      </c>
      <c r="U26" s="19">
        <f t="shared" si="0"/>
        <v>0.103757570512228</v>
      </c>
      <c r="V26" s="18">
        <v>34.218400000000003</v>
      </c>
      <c r="Y26" s="20" t="s">
        <v>5</v>
      </c>
      <c r="Z26" s="21">
        <v>3903.6889999999999</v>
      </c>
      <c r="AA26" s="22">
        <f t="shared" si="9"/>
        <v>9.3268700452315778E-2</v>
      </c>
      <c r="AB26" s="23">
        <v>72.402299999999997</v>
      </c>
      <c r="AC26" s="23"/>
      <c r="AD26" s="16" t="e">
        <f>IF(AB26&gt;$AF$1,#REF!-AA26,#REF!)</f>
        <v>#REF!</v>
      </c>
      <c r="AE26" s="2" t="e">
        <f t="shared" si="1"/>
        <v>#REF!</v>
      </c>
    </row>
    <row r="27" spans="1:35">
      <c r="A27" s="1">
        <v>39233</v>
      </c>
      <c r="B27" s="3">
        <v>-0.138149658643</v>
      </c>
      <c r="C27" s="2">
        <f t="shared" si="2"/>
        <v>6.3946371188710325</v>
      </c>
      <c r="E27" s="3">
        <f t="shared" si="8"/>
        <v>2.3547877158488495</v>
      </c>
      <c r="F27" s="16">
        <f t="shared" si="6"/>
        <v>-0.138149658643</v>
      </c>
      <c r="G27" s="2">
        <f t="shared" si="3"/>
        <v>5.5560389228371436</v>
      </c>
      <c r="K27" s="1">
        <v>39233</v>
      </c>
      <c r="L27" s="3">
        <v>-0.10150575479899999</v>
      </c>
      <c r="M27" s="2">
        <f t="shared" si="4"/>
        <v>5.6408008165184134</v>
      </c>
      <c r="O27" s="16">
        <f t="shared" si="7"/>
        <v>-0.10150575479899999</v>
      </c>
      <c r="P27" s="2">
        <f t="shared" si="5"/>
        <v>4.8942021213934792</v>
      </c>
      <c r="S27" s="17">
        <v>39233</v>
      </c>
      <c r="T27" s="18">
        <v>3927.9520000000002</v>
      </c>
      <c r="U27" s="19">
        <f t="shared" si="0"/>
        <v>-4.1719959918043892E-2</v>
      </c>
      <c r="V27" s="18">
        <v>37.755499999999998</v>
      </c>
      <c r="Y27" s="20" t="s">
        <v>6</v>
      </c>
      <c r="Z27" s="21">
        <v>4267.7809999999999</v>
      </c>
      <c r="AA27" s="22">
        <f t="shared" si="9"/>
        <v>-0.15987113678044867</v>
      </c>
      <c r="AB27" s="23">
        <v>79.252399999999994</v>
      </c>
      <c r="AC27" s="23"/>
      <c r="AD27" s="16" t="e">
        <f>IF(AB27&gt;$AF$1,#REF!-AA27,#REF!)</f>
        <v>#REF!</v>
      </c>
      <c r="AE27" s="2" t="e">
        <f t="shared" si="1"/>
        <v>#REF!</v>
      </c>
    </row>
    <row r="28" spans="1:35">
      <c r="A28" s="1">
        <v>39262</v>
      </c>
      <c r="B28" s="3">
        <v>0.190456032394</v>
      </c>
      <c r="C28" s="2">
        <f t="shared" si="2"/>
        <v>5.5112201837531423</v>
      </c>
      <c r="E28" s="3">
        <f t="shared" si="8"/>
        <v>1.7438181257658143</v>
      </c>
      <c r="F28" s="16">
        <f t="shared" si="6"/>
        <v>0.190456032394</v>
      </c>
      <c r="G28" s="2">
        <f t="shared" si="3"/>
        <v>4.7884740422399705</v>
      </c>
      <c r="K28" s="1">
        <v>39262</v>
      </c>
      <c r="L28" s="3">
        <v>0.22108964366299999</v>
      </c>
      <c r="M28" s="2">
        <f t="shared" si="4"/>
        <v>5.0682270719668958</v>
      </c>
      <c r="O28" s="16">
        <f t="shared" si="7"/>
        <v>0.22108964366299999</v>
      </c>
      <c r="P28" s="2">
        <f t="shared" si="5"/>
        <v>4.397412440922567</v>
      </c>
      <c r="S28" s="17">
        <v>39262</v>
      </c>
      <c r="T28" s="18">
        <v>3764.078</v>
      </c>
      <c r="U28" s="19">
        <f t="shared" si="0"/>
        <v>0.1850349541109404</v>
      </c>
      <c r="V28" s="18">
        <v>35.161499999999997</v>
      </c>
      <c r="Y28" s="20" t="s">
        <v>7</v>
      </c>
      <c r="Z28" s="21">
        <v>3585.4859999999999</v>
      </c>
      <c r="AA28" s="22">
        <f t="shared" si="9"/>
        <v>0.22816934719588919</v>
      </c>
      <c r="AB28" s="23">
        <v>66.117599999999996</v>
      </c>
      <c r="AC28" s="23"/>
      <c r="AD28" s="16" t="e">
        <f>IF(AB28&gt;$AF$1,#REF!-AA28,#REF!)</f>
        <v>#REF!</v>
      </c>
      <c r="AE28" s="2" t="e">
        <f t="shared" si="1"/>
        <v>#REF!</v>
      </c>
      <c r="AI28">
        <f>3.07/2.31</f>
        <v>1.329004329004329</v>
      </c>
    </row>
    <row r="29" spans="1:35">
      <c r="A29" s="1">
        <v>39294</v>
      </c>
      <c r="B29" s="3">
        <v>0.27689822892600002</v>
      </c>
      <c r="C29" s="2">
        <f t="shared" si="2"/>
        <v>6.5608653136004982</v>
      </c>
      <c r="E29" s="3">
        <f t="shared" si="8"/>
        <v>2.3810169205177489</v>
      </c>
      <c r="F29" s="16">
        <f t="shared" si="6"/>
        <v>0.27689822892600002</v>
      </c>
      <c r="G29" s="2">
        <f t="shared" si="3"/>
        <v>5.7004678095466552</v>
      </c>
      <c r="K29" s="1">
        <v>39294</v>
      </c>
      <c r="L29" s="3">
        <v>0.265514765115</v>
      </c>
      <c r="M29" s="2">
        <f t="shared" si="4"/>
        <v>6.1887595893112257</v>
      </c>
      <c r="O29" s="16">
        <f t="shared" si="7"/>
        <v>0.265514765115</v>
      </c>
      <c r="P29" s="2">
        <f t="shared" si="5"/>
        <v>5.3696347905253798</v>
      </c>
      <c r="S29" s="17">
        <v>39294</v>
      </c>
      <c r="T29" s="18">
        <v>4460.5640000000003</v>
      </c>
      <c r="U29" s="19">
        <f t="shared" si="0"/>
        <v>0.18747606804879369</v>
      </c>
      <c r="V29" s="18">
        <v>35.596899999999998</v>
      </c>
      <c r="Y29" s="20" t="s">
        <v>8</v>
      </c>
      <c r="Z29" s="21">
        <v>4403.5839999999998</v>
      </c>
      <c r="AA29" s="22">
        <f t="shared" si="9"/>
        <v>0.11219315902682919</v>
      </c>
      <c r="AB29" s="23">
        <v>70.579899999999995</v>
      </c>
      <c r="AC29" s="23"/>
      <c r="AD29" s="16" t="e">
        <f>IF(AB29&gt;$AF$1,#REF!-AA29,#REF!)</f>
        <v>#REF!</v>
      </c>
      <c r="AE29" s="2" t="e">
        <f t="shared" si="1"/>
        <v>#REF!</v>
      </c>
    </row>
    <row r="30" spans="1:35">
      <c r="A30" s="1">
        <v>39325</v>
      </c>
      <c r="B30" s="3">
        <v>-2.5834925914800001E-2</v>
      </c>
      <c r="C30" s="2">
        <f t="shared" si="2"/>
        <v>8.3775572991585019</v>
      </c>
      <c r="E30" s="3">
        <f t="shared" si="8"/>
        <v>3.1051863395064805</v>
      </c>
      <c r="F30" s="16">
        <f t="shared" si="6"/>
        <v>-2.5834925914800001E-2</v>
      </c>
      <c r="G30" s="2">
        <f t="shared" si="3"/>
        <v>7.2789172500597985</v>
      </c>
      <c r="K30" s="1">
        <v>39325</v>
      </c>
      <c r="L30" s="3">
        <v>-2.99441879072E-2</v>
      </c>
      <c r="M30" s="2">
        <f t="shared" si="4"/>
        <v>7.8319666380203996</v>
      </c>
      <c r="O30" s="16">
        <f t="shared" si="7"/>
        <v>-2.99441879072E-2</v>
      </c>
      <c r="P30" s="2">
        <f t="shared" si="5"/>
        <v>6.7953521106850587</v>
      </c>
      <c r="S30" s="17">
        <v>39325</v>
      </c>
      <c r="T30" s="18">
        <v>5296.8130000000001</v>
      </c>
      <c r="U30" s="19">
        <f t="shared" si="0"/>
        <v>5.3617146763534906E-2</v>
      </c>
      <c r="V30" s="18">
        <v>42.313200000000002</v>
      </c>
      <c r="Y30" s="20" t="s">
        <v>9</v>
      </c>
      <c r="Z30" s="21">
        <v>4897.6360000000004</v>
      </c>
      <c r="AA30" s="22">
        <f t="shared" si="9"/>
        <v>3.7980364404377784E-2</v>
      </c>
      <c r="AB30" s="23">
        <v>78.696200000000005</v>
      </c>
      <c r="AC30" s="23"/>
      <c r="AD30" s="16" t="e">
        <f>IF(AB30&gt;$AF$1,#REF!-AA30,#REF!)</f>
        <v>#REF!</v>
      </c>
      <c r="AE30" s="2" t="e">
        <f t="shared" si="1"/>
        <v>#REF!</v>
      </c>
    </row>
    <row r="31" spans="1:35">
      <c r="A31" s="1">
        <v>39353</v>
      </c>
      <c r="B31" s="3">
        <v>-0.12496800581500001</v>
      </c>
      <c r="C31" s="2">
        <f t="shared" si="2"/>
        <v>8.1611237269877499</v>
      </c>
      <c r="E31" s="3">
        <f t="shared" si="8"/>
        <v>2.3490164478396829</v>
      </c>
      <c r="F31" s="16">
        <f t="shared" si="6"/>
        <v>-0.12496800581500001</v>
      </c>
      <c r="G31" s="2">
        <f t="shared" si="3"/>
        <v>7.0908669621645437</v>
      </c>
      <c r="K31" s="1">
        <v>39353</v>
      </c>
      <c r="L31" s="3">
        <v>-0.13204127381799999</v>
      </c>
      <c r="M31" s="2">
        <f t="shared" si="4"/>
        <v>7.5974447573285957</v>
      </c>
      <c r="O31" s="16">
        <f t="shared" si="7"/>
        <v>-0.13204127381799999</v>
      </c>
      <c r="P31" s="2">
        <f t="shared" si="5"/>
        <v>6.5918708101871175</v>
      </c>
      <c r="S31" s="17">
        <v>39353</v>
      </c>
      <c r="T31" s="18">
        <v>5580.8130000000001</v>
      </c>
      <c r="U31" s="19">
        <f t="shared" si="0"/>
        <v>1.9303639093443792E-2</v>
      </c>
      <c r="V31" s="18">
        <v>45.318300000000001</v>
      </c>
      <c r="Y31" s="20" t="s">
        <v>10</v>
      </c>
      <c r="Z31" s="21">
        <v>5083.6499999999996</v>
      </c>
      <c r="AA31" s="22">
        <f t="shared" si="9"/>
        <v>-0.10493779076057551</v>
      </c>
      <c r="AB31" s="23">
        <v>82.194900000000004</v>
      </c>
      <c r="AC31" s="23"/>
      <c r="AD31" s="16" t="e">
        <f>IF(AB31&gt;$AF$1,#REF!-AA31,#REF!)</f>
        <v>#REF!</v>
      </c>
      <c r="AE31" s="2" t="e">
        <f t="shared" si="1"/>
        <v>#REF!</v>
      </c>
    </row>
    <row r="32" spans="1:35">
      <c r="A32" s="1">
        <v>39386</v>
      </c>
      <c r="B32" s="3">
        <v>3.94248545731E-2</v>
      </c>
      <c r="C32" s="2">
        <f t="shared" si="2"/>
        <v>7.1412443696166106</v>
      </c>
      <c r="E32" s="3">
        <f t="shared" si="8"/>
        <v>2.0722415205134253</v>
      </c>
      <c r="F32" s="16">
        <f t="shared" si="6"/>
        <v>3.94248545731E-2</v>
      </c>
      <c r="G32" s="2">
        <f t="shared" si="3"/>
        <v>6.2047354584033734</v>
      </c>
      <c r="K32" s="1">
        <v>39386</v>
      </c>
      <c r="L32" s="3">
        <v>8.1447841316399996E-2</v>
      </c>
      <c r="M32" s="2">
        <f t="shared" si="4"/>
        <v>6.5942684738090422</v>
      </c>
      <c r="O32" s="16">
        <f t="shared" si="7"/>
        <v>8.1447841316399996E-2</v>
      </c>
      <c r="P32" s="2">
        <f t="shared" si="5"/>
        <v>5.7214717915663185</v>
      </c>
      <c r="S32" s="17">
        <v>39386</v>
      </c>
      <c r="T32" s="18">
        <v>5688.5429999999997</v>
      </c>
      <c r="U32" s="19">
        <f t="shared" si="0"/>
        <v>-0.16720186522278191</v>
      </c>
      <c r="V32" s="18">
        <v>47.252400000000002</v>
      </c>
      <c r="Y32" s="20" t="s">
        <v>11</v>
      </c>
      <c r="Z32" s="21">
        <v>4550.183</v>
      </c>
      <c r="AA32" s="22">
        <f t="shared" si="9"/>
        <v>-9.3897542142810569E-2</v>
      </c>
      <c r="AB32" s="23">
        <v>64.806600000000003</v>
      </c>
      <c r="AC32" s="23"/>
      <c r="AD32" s="16" t="e">
        <f>IF(AB32&gt;$AF$1,#REF!-AA32,#REF!)</f>
        <v>#REF!</v>
      </c>
      <c r="AE32" s="2" t="e">
        <f t="shared" si="1"/>
        <v>#REF!</v>
      </c>
    </row>
    <row r="33" spans="1:31">
      <c r="A33" s="1">
        <v>39416</v>
      </c>
      <c r="B33" s="3">
        <v>0.21564117701499999</v>
      </c>
      <c r="C33" s="2">
        <f t="shared" si="2"/>
        <v>7.4227868903597143</v>
      </c>
      <c r="E33" s="3">
        <f t="shared" si="8"/>
        <v>2.2628141022776833</v>
      </c>
      <c r="F33" s="16">
        <f t="shared" si="6"/>
        <v>8.8806629515608054E-2</v>
      </c>
      <c r="G33" s="2">
        <f t="shared" si="3"/>
        <v>6.449356251515483</v>
      </c>
      <c r="K33" s="1">
        <v>39416</v>
      </c>
      <c r="L33" s="3">
        <v>0.238369972184</v>
      </c>
      <c r="M33" s="2">
        <f t="shared" si="4"/>
        <v>7.1313574060615794</v>
      </c>
      <c r="O33" s="16">
        <f t="shared" si="7"/>
        <v>0.11153542468460806</v>
      </c>
      <c r="P33" s="2">
        <f t="shared" si="5"/>
        <v>6.1874733181420707</v>
      </c>
      <c r="S33" s="17">
        <v>39416</v>
      </c>
      <c r="T33" s="18">
        <v>4737.4080000000004</v>
      </c>
      <c r="U33" s="19">
        <f t="shared" si="0"/>
        <v>0.12683454749939194</v>
      </c>
      <c r="V33" s="18">
        <v>40.167299999999997</v>
      </c>
      <c r="Y33" s="20" t="s">
        <v>12</v>
      </c>
      <c r="Z33" s="21">
        <v>4122.9319999999998</v>
      </c>
      <c r="AA33" s="22">
        <f t="shared" si="9"/>
        <v>0.20002051937795731</v>
      </c>
      <c r="AB33" s="23">
        <v>58.886200000000002</v>
      </c>
      <c r="AC33" s="23"/>
      <c r="AD33" s="16" t="e">
        <f>IF(AB33&gt;$AF$1,#REF!-AA33,#REF!)</f>
        <v>#REF!</v>
      </c>
      <c r="AE33" s="2" t="e">
        <f t="shared" si="1"/>
        <v>#REF!</v>
      </c>
    </row>
    <row r="34" spans="1:31">
      <c r="A34" s="1">
        <v>39444</v>
      </c>
      <c r="B34" s="3">
        <v>-0.132415941584</v>
      </c>
      <c r="C34" s="2">
        <f t="shared" si="2"/>
        <v>9.0234453921283944</v>
      </c>
      <c r="D34" s="3">
        <f t="shared" ref="D34" si="10">C34/C22-1</f>
        <v>2.9805972568886983</v>
      </c>
      <c r="E34" s="3">
        <f t="shared" si="8"/>
        <v>2.9805972568886983</v>
      </c>
      <c r="F34" s="16">
        <f t="shared" si="6"/>
        <v>2.0608322802164181E-3</v>
      </c>
      <c r="G34" s="2">
        <f t="shared" si="3"/>
        <v>7.0221018427579889</v>
      </c>
      <c r="H34" s="3">
        <f t="shared" ref="H34" si="11">G34/G22-1</f>
        <v>2.5652795945711691</v>
      </c>
      <c r="K34" s="1">
        <v>39444</v>
      </c>
      <c r="L34" s="3">
        <v>-0.135672013472</v>
      </c>
      <c r="M34" s="2">
        <f t="shared" si="4"/>
        <v>8.8312588725786405</v>
      </c>
      <c r="N34" s="3">
        <f t="shared" ref="N34" si="12">M34/M22-1</f>
        <v>3.3296498816769899</v>
      </c>
      <c r="O34" s="16">
        <f t="shared" si="7"/>
        <v>-1.1952396077835881E-3</v>
      </c>
      <c r="P34" s="2">
        <f t="shared" si="5"/>
        <v>6.8775957824057281</v>
      </c>
      <c r="Q34" s="3">
        <f t="shared" ref="Q34" si="13">P34/P22-1</f>
        <v>2.8862047110832521</v>
      </c>
      <c r="S34" s="17">
        <v>39444</v>
      </c>
      <c r="T34" s="18">
        <v>5338.2749999999996</v>
      </c>
      <c r="U34" s="19">
        <f t="shared" si="0"/>
        <v>-0.13447677386421641</v>
      </c>
      <c r="V34" s="18">
        <v>42.901800000000001</v>
      </c>
      <c r="Y34" s="20" t="s">
        <v>13</v>
      </c>
      <c r="Z34" s="21">
        <v>4947.6030000000001</v>
      </c>
      <c r="AA34" s="22">
        <f t="shared" si="9"/>
        <v>-5.743953182985783E-2</v>
      </c>
      <c r="AB34" s="23">
        <v>66.767899999999997</v>
      </c>
      <c r="AC34" s="23"/>
      <c r="AD34" s="16" t="e">
        <f>IF(AB34&gt;$AF$1,#REF!-AA34,#REF!)</f>
        <v>#REF!</v>
      </c>
      <c r="AE34" s="2" t="e">
        <f t="shared" si="1"/>
        <v>#REF!</v>
      </c>
    </row>
    <row r="35" spans="1:31">
      <c r="A35" s="1">
        <v>39478</v>
      </c>
      <c r="B35" s="3">
        <v>0.15016116018100001</v>
      </c>
      <c r="C35" s="2">
        <f t="shared" si="2"/>
        <v>7.8285973741979067</v>
      </c>
      <c r="E35" s="3">
        <f t="shared" si="8"/>
        <v>1.5921619111406926</v>
      </c>
      <c r="F35" s="16">
        <f t="shared" si="6"/>
        <v>0.13844161462640403</v>
      </c>
      <c r="G35" s="2">
        <f t="shared" si="3"/>
        <v>7.0365732169105124</v>
      </c>
      <c r="K35" s="1">
        <v>39478</v>
      </c>
      <c r="L35" s="3">
        <v>0.15614302344700001</v>
      </c>
      <c r="M35" s="2">
        <f t="shared" si="4"/>
        <v>7.6331041998434319</v>
      </c>
      <c r="O35" s="16">
        <f t="shared" si="7"/>
        <v>0.14442347789240403</v>
      </c>
      <c r="P35" s="2">
        <f t="shared" si="5"/>
        <v>6.8693754075202715</v>
      </c>
      <c r="S35" s="17">
        <v>39478</v>
      </c>
      <c r="T35" s="18">
        <v>4620.4009999999998</v>
      </c>
      <c r="U35" s="19">
        <f t="shared" si="0"/>
        <v>1.1719545554595978E-2</v>
      </c>
      <c r="V35" s="18">
        <v>33.572000000000003</v>
      </c>
      <c r="Y35" s="20" t="s">
        <v>14</v>
      </c>
      <c r="Z35" s="21">
        <v>4663.415</v>
      </c>
      <c r="AA35" s="22">
        <f t="shared" si="9"/>
        <v>8.4530756966729362E-2</v>
      </c>
      <c r="AB35" s="23">
        <v>57.047600000000003</v>
      </c>
      <c r="AC35" s="23"/>
      <c r="AD35" s="16" t="e">
        <f>IF(AB35&gt;$AF$1,#REF!-AA35,#REF!)</f>
        <v>#REF!</v>
      </c>
      <c r="AE35" s="2" t="e">
        <f t="shared" si="1"/>
        <v>#REF!</v>
      </c>
    </row>
    <row r="36" spans="1:31" s="38" customFormat="1">
      <c r="A36" s="6">
        <v>39507</v>
      </c>
      <c r="B36" s="9">
        <v>-0.28396531735199998</v>
      </c>
      <c r="C36" s="7">
        <f t="shared" si="2"/>
        <v>9.0041486384973943</v>
      </c>
      <c r="D36" s="9"/>
      <c r="E36" s="3">
        <f t="shared" si="8"/>
        <v>1.3373713370449796</v>
      </c>
      <c r="F36" s="28">
        <f t="shared" si="6"/>
        <v>-9.4851926758252991E-2</v>
      </c>
      <c r="G36" s="7">
        <f t="shared" si="3"/>
        <v>8.0107277744965142</v>
      </c>
      <c r="H36" s="9"/>
      <c r="I36" s="9"/>
      <c r="J36" s="9"/>
      <c r="K36" s="6">
        <v>39507</v>
      </c>
      <c r="L36" s="9">
        <v>-0.28078683215799999</v>
      </c>
      <c r="M36" s="7">
        <f t="shared" si="4"/>
        <v>8.8249601678929785</v>
      </c>
      <c r="N36" s="9"/>
      <c r="O36" s="28">
        <f t="shared" si="7"/>
        <v>-9.1673441564253E-2</v>
      </c>
      <c r="P36" s="7">
        <f t="shared" si="5"/>
        <v>7.8614744948228994</v>
      </c>
      <c r="Q36" s="9"/>
      <c r="R36" s="8"/>
      <c r="S36" s="25">
        <v>39507</v>
      </c>
      <c r="T36" s="26">
        <v>4674.55</v>
      </c>
      <c r="U36" s="27">
        <f t="shared" si="0"/>
        <v>-0.18911339059374699</v>
      </c>
      <c r="V36" s="26">
        <v>33.1661</v>
      </c>
      <c r="W36" s="24"/>
      <c r="X36" s="24"/>
      <c r="Y36" s="29" t="s">
        <v>15</v>
      </c>
      <c r="Z36" s="26">
        <v>5057.6170000000002</v>
      </c>
      <c r="AA36" s="34">
        <f t="shared" si="9"/>
        <v>-0.20039457317546983</v>
      </c>
      <c r="AB36" s="35">
        <v>61.894799999999996</v>
      </c>
      <c r="AC36" s="35"/>
      <c r="AD36" s="36" t="e">
        <f>IF(AB36&gt;$AF$1,#REF!-AA36,#REF!)</f>
        <v>#REF!</v>
      </c>
      <c r="AE36" s="37" t="e">
        <f t="shared" si="1"/>
        <v>#REF!</v>
      </c>
    </row>
    <row r="37" spans="1:31" s="38" customFormat="1">
      <c r="A37" s="6">
        <v>39538</v>
      </c>
      <c r="B37" s="9">
        <v>4.0062854193100003E-2</v>
      </c>
      <c r="C37" s="7">
        <f t="shared" si="2"/>
        <v>6.4472827128819024</v>
      </c>
      <c r="D37" s="9"/>
      <c r="E37" s="3">
        <f t="shared" si="8"/>
        <v>0.29697986102403218</v>
      </c>
      <c r="F37" s="28">
        <f t="shared" si="6"/>
        <v>-4.4135119087379132E-3</v>
      </c>
      <c r="G37" s="7">
        <f t="shared" si="3"/>
        <v>7.2508948103496671</v>
      </c>
      <c r="H37" s="9"/>
      <c r="I37" s="9"/>
      <c r="J37" s="9"/>
      <c r="K37" s="6">
        <v>39538</v>
      </c>
      <c r="L37" s="9">
        <v>1.2858554502900001E-2</v>
      </c>
      <c r="M37" s="7">
        <f t="shared" si="4"/>
        <v>6.3470275584297768</v>
      </c>
      <c r="N37" s="9"/>
      <c r="O37" s="28">
        <f t="shared" si="7"/>
        <v>-3.1617811598937916E-2</v>
      </c>
      <c r="P37" s="7">
        <f t="shared" si="5"/>
        <v>7.1407860721128866</v>
      </c>
      <c r="Q37" s="9"/>
      <c r="R37" s="8"/>
      <c r="S37" s="25">
        <v>39538</v>
      </c>
      <c r="T37" s="26">
        <v>3790.53</v>
      </c>
      <c r="U37" s="27">
        <f t="shared" si="0"/>
        <v>4.4476366101837916E-2</v>
      </c>
      <c r="V37" s="26">
        <v>25.805099999999999</v>
      </c>
      <c r="W37" s="24"/>
      <c r="X37" s="24"/>
      <c r="Y37" s="29" t="s">
        <v>16</v>
      </c>
      <c r="Z37" s="26">
        <v>4044.098</v>
      </c>
      <c r="AA37" s="34">
        <f t="shared" si="9"/>
        <v>-3.4845842014708861E-2</v>
      </c>
      <c r="AB37" s="35">
        <v>47.025500000000001</v>
      </c>
      <c r="AC37" s="35"/>
      <c r="AD37" s="36" t="e">
        <f>IF(AB37&gt;$AF$1,#REF!-AA37,#REF!)</f>
        <v>#REF!</v>
      </c>
      <c r="AE37" s="37" t="e">
        <f t="shared" si="1"/>
        <v>#REF!</v>
      </c>
    </row>
    <row r="38" spans="1:31" s="38" customFormat="1">
      <c r="A38" s="6">
        <v>39568</v>
      </c>
      <c r="B38" s="9">
        <v>-3.0233125994699999E-2</v>
      </c>
      <c r="C38" s="7">
        <f t="shared" si="2"/>
        <v>6.7055792601497846</v>
      </c>
      <c r="D38" s="9"/>
      <c r="E38" s="3">
        <f t="shared" si="8"/>
        <v>2.4823986835294631E-2</v>
      </c>
      <c r="F38" s="28">
        <f t="shared" si="6"/>
        <v>5.7611922360754922E-2</v>
      </c>
      <c r="G38" s="7">
        <f t="shared" si="3"/>
        <v>7.2188928997551827</v>
      </c>
      <c r="H38" s="9"/>
      <c r="I38" s="9"/>
      <c r="J38" s="9"/>
      <c r="K38" s="6">
        <v>39568</v>
      </c>
      <c r="L38" s="9">
        <v>-4.1764958470299998E-2</v>
      </c>
      <c r="M38" s="7">
        <f t="shared" si="4"/>
        <v>6.4286411582212546</v>
      </c>
      <c r="N38" s="9"/>
      <c r="O38" s="28">
        <f t="shared" si="7"/>
        <v>4.6080089885154926E-2</v>
      </c>
      <c r="P38" s="7">
        <f t="shared" si="5"/>
        <v>6.9150100434165012</v>
      </c>
      <c r="Q38" s="9"/>
      <c r="R38" s="8"/>
      <c r="S38" s="25">
        <v>39568</v>
      </c>
      <c r="T38" s="26">
        <v>3959.1190000000001</v>
      </c>
      <c r="U38" s="27">
        <f t="shared" si="0"/>
        <v>-8.7845048355454924E-2</v>
      </c>
      <c r="V38" s="26">
        <v>27.602599999999999</v>
      </c>
      <c r="W38" s="24"/>
      <c r="X38" s="24"/>
      <c r="Y38" s="29" t="s">
        <v>17</v>
      </c>
      <c r="Z38" s="26">
        <v>3903.1779999999999</v>
      </c>
      <c r="AA38" s="34">
        <f t="shared" si="9"/>
        <v>-3.7801760514124649E-2</v>
      </c>
      <c r="AB38" s="35">
        <v>45.344299999999997</v>
      </c>
      <c r="AC38" s="35"/>
      <c r="AD38" s="36" t="e">
        <f>IF(AB38&gt;$AF$1,#REF!-AA38,#REF!)</f>
        <v>#REF!</v>
      </c>
      <c r="AE38" s="37" t="e">
        <f t="shared" si="1"/>
        <v>#REF!</v>
      </c>
    </row>
    <row r="39" spans="1:31" s="38" customFormat="1">
      <c r="A39" s="6">
        <v>39598</v>
      </c>
      <c r="B39" s="9">
        <v>-0.231248863671</v>
      </c>
      <c r="C39" s="7">
        <f t="shared" si="2"/>
        <v>6.5028486375102288</v>
      </c>
      <c r="D39" s="9"/>
      <c r="E39" s="3">
        <f t="shared" si="8"/>
        <v>1.6922229772797559E-2</v>
      </c>
      <c r="F39" s="28">
        <f t="shared" si="6"/>
        <v>-4.3211112916827221E-3</v>
      </c>
      <c r="G39" s="7">
        <f t="shared" si="3"/>
        <v>7.6347871970264833</v>
      </c>
      <c r="H39" s="9"/>
      <c r="I39" s="9"/>
      <c r="J39" s="9"/>
      <c r="K39" s="6">
        <v>39598</v>
      </c>
      <c r="L39" s="9">
        <v>-0.22279445287399999</v>
      </c>
      <c r="M39" s="7">
        <f t="shared" si="4"/>
        <v>6.1601492272276825</v>
      </c>
      <c r="N39" s="9"/>
      <c r="O39" s="28">
        <f t="shared" si="7"/>
        <v>4.133299505317295E-3</v>
      </c>
      <c r="P39" s="7">
        <f t="shared" si="5"/>
        <v>7.2336543277738832</v>
      </c>
      <c r="Q39" s="9"/>
      <c r="R39" s="8"/>
      <c r="S39" s="25">
        <v>39598</v>
      </c>
      <c r="T39" s="26">
        <v>3611.33</v>
      </c>
      <c r="U39" s="27">
        <f t="shared" si="0"/>
        <v>-0.22692775237931728</v>
      </c>
      <c r="V39" s="26">
        <v>25.485299999999999</v>
      </c>
      <c r="W39" s="24"/>
      <c r="X39" s="24"/>
      <c r="Y39" s="29" t="s">
        <v>18</v>
      </c>
      <c r="Z39" s="26">
        <v>3755.6309999999999</v>
      </c>
      <c r="AA39" s="34">
        <f t="shared" si="9"/>
        <v>-0.25080073095573019</v>
      </c>
      <c r="AB39" s="35">
        <v>43.691800000000001</v>
      </c>
      <c r="AC39" s="35"/>
      <c r="AD39" s="36" t="e">
        <f>IF(AB39&gt;$AF$1,#REF!-AA39,#REF!)</f>
        <v>#REF!</v>
      </c>
      <c r="AE39" s="37" t="e">
        <f t="shared" si="1"/>
        <v>#REF!</v>
      </c>
    </row>
    <row r="40" spans="1:31" s="38" customFormat="1">
      <c r="A40" s="6">
        <v>39629</v>
      </c>
      <c r="B40" s="9">
        <v>0.19150773123000001</v>
      </c>
      <c r="C40" s="7">
        <f t="shared" si="2"/>
        <v>4.9990722794614779</v>
      </c>
      <c r="D40" s="9"/>
      <c r="E40" s="3">
        <f t="shared" si="8"/>
        <v>-9.2928224098441259E-2</v>
      </c>
      <c r="F40" s="28">
        <f t="shared" si="6"/>
        <v>0.18671121684278494</v>
      </c>
      <c r="G40" s="7">
        <f t="shared" si="3"/>
        <v>7.6017964318598175</v>
      </c>
      <c r="H40" s="9"/>
      <c r="I40" s="9"/>
      <c r="J40" s="9"/>
      <c r="K40" s="6">
        <v>39629</v>
      </c>
      <c r="L40" s="9">
        <v>0.176865390397</v>
      </c>
      <c r="M40" s="7">
        <f t="shared" si="4"/>
        <v>4.7877021505252966</v>
      </c>
      <c r="N40" s="9"/>
      <c r="O40" s="28">
        <f t="shared" si="7"/>
        <v>0.17206887600978493</v>
      </c>
      <c r="P40" s="7">
        <f t="shared" si="5"/>
        <v>7.2635531876285082</v>
      </c>
      <c r="Q40" s="9"/>
      <c r="R40" s="8"/>
      <c r="S40" s="25">
        <v>39629</v>
      </c>
      <c r="T40" s="26">
        <v>2791.819</v>
      </c>
      <c r="U40" s="27">
        <f t="shared" si="0"/>
        <v>4.7965143872150673E-3</v>
      </c>
      <c r="V40" s="26">
        <v>20.031400000000001</v>
      </c>
      <c r="W40" s="24"/>
      <c r="X40" s="24"/>
      <c r="Y40" s="29" t="s">
        <v>19</v>
      </c>
      <c r="Z40" s="26">
        <v>2813.7159999999999</v>
      </c>
      <c r="AA40" s="34">
        <f t="shared" si="9"/>
        <v>7.2324641150706123E-2</v>
      </c>
      <c r="AB40" s="35">
        <v>31.083400000000001</v>
      </c>
      <c r="AC40" s="35"/>
      <c r="AD40" s="36" t="e">
        <f>IF(AB40&gt;$AF$1,#REF!-AA40,#REF!)</f>
        <v>#REF!</v>
      </c>
      <c r="AE40" s="37" t="e">
        <f t="shared" si="1"/>
        <v>#REF!</v>
      </c>
    </row>
    <row r="41" spans="1:31" s="38" customFormat="1">
      <c r="A41" s="6">
        <v>39660</v>
      </c>
      <c r="B41" s="9">
        <v>-0.23493141688800001</v>
      </c>
      <c r="C41" s="7">
        <f t="shared" si="2"/>
        <v>5.9564332699559301</v>
      </c>
      <c r="D41" s="9"/>
      <c r="E41" s="3">
        <f t="shared" si="8"/>
        <v>-9.2126878811487956E-2</v>
      </c>
      <c r="F41" s="28">
        <f t="shared" si="6"/>
        <v>-8.7502169166795429E-2</v>
      </c>
      <c r="G41" s="7">
        <f t="shared" si="3"/>
        <v>9.0211370938435049</v>
      </c>
      <c r="H41" s="9"/>
      <c r="I41" s="9"/>
      <c r="J41" s="9"/>
      <c r="K41" s="6">
        <v>39660</v>
      </c>
      <c r="L41" s="9">
        <v>-0.245970274617</v>
      </c>
      <c r="M41" s="7">
        <f t="shared" si="4"/>
        <v>5.6344809604825095</v>
      </c>
      <c r="N41" s="9"/>
      <c r="O41" s="28">
        <f t="shared" si="7"/>
        <v>-9.8541026895795414E-2</v>
      </c>
      <c r="P41" s="7">
        <f t="shared" si="5"/>
        <v>8.5133846204610375</v>
      </c>
      <c r="Q41" s="9"/>
      <c r="R41" s="8"/>
      <c r="S41" s="25">
        <v>39660</v>
      </c>
      <c r="T41" s="26">
        <v>2805.21</v>
      </c>
      <c r="U41" s="27">
        <f t="shared" si="0"/>
        <v>-0.14742924772120458</v>
      </c>
      <c r="V41" s="26">
        <v>19.764700000000001</v>
      </c>
      <c r="W41" s="24"/>
      <c r="X41" s="24"/>
      <c r="Y41" s="29" t="s">
        <v>20</v>
      </c>
      <c r="Z41" s="26">
        <v>3017.2170000000001</v>
      </c>
      <c r="AA41" s="34">
        <f t="shared" si="9"/>
        <v>-0.23533574151279149</v>
      </c>
      <c r="AB41" s="35">
        <v>32.3095</v>
      </c>
      <c r="AC41" s="35"/>
      <c r="AD41" s="36" t="e">
        <f>IF(AB41&gt;$AF$1,#REF!-AA41,#REF!)</f>
        <v>#REF!</v>
      </c>
      <c r="AE41" s="37" t="e">
        <f t="shared" si="1"/>
        <v>#REF!</v>
      </c>
    </row>
    <row r="42" spans="1:31" s="38" customFormat="1">
      <c r="A42" s="6">
        <v>39689</v>
      </c>
      <c r="B42" s="9">
        <v>-0.17043499698299999</v>
      </c>
      <c r="C42" s="7">
        <f t="shared" si="2"/>
        <v>4.5570799622463607</v>
      </c>
      <c r="D42" s="9"/>
      <c r="E42" s="3">
        <f t="shared" si="8"/>
        <v>-0.45603714788031302</v>
      </c>
      <c r="F42" s="28">
        <f t="shared" si="6"/>
        <v>-0.10855988199913966</v>
      </c>
      <c r="G42" s="7">
        <f t="shared" si="3"/>
        <v>8.2317680297811577</v>
      </c>
      <c r="H42" s="9"/>
      <c r="I42" s="9"/>
      <c r="J42" s="9"/>
      <c r="K42" s="6">
        <v>39689</v>
      </c>
      <c r="L42" s="9">
        <v>-0.15380579720199999</v>
      </c>
      <c r="M42" s="7">
        <f t="shared" si="4"/>
        <v>4.248566131308368</v>
      </c>
      <c r="N42" s="9"/>
      <c r="O42" s="28">
        <f t="shared" si="7"/>
        <v>-9.1930682218139659E-2</v>
      </c>
      <c r="P42" s="7">
        <f t="shared" si="5"/>
        <v>7.6744669576019362</v>
      </c>
      <c r="Q42" s="9"/>
      <c r="R42" s="8"/>
      <c r="S42" s="25">
        <v>39689</v>
      </c>
      <c r="T42" s="26">
        <v>2391.64</v>
      </c>
      <c r="U42" s="27">
        <f t="shared" si="0"/>
        <v>-6.1875114983860335E-2</v>
      </c>
      <c r="V42" s="26">
        <v>17.427700000000002</v>
      </c>
      <c r="W42" s="24"/>
      <c r="X42" s="24"/>
      <c r="Y42" s="29" t="s">
        <v>21</v>
      </c>
      <c r="Z42" s="26">
        <v>2307.1579999999999</v>
      </c>
      <c r="AA42" s="34">
        <f t="shared" si="9"/>
        <v>-7.4185209682214967E-2</v>
      </c>
      <c r="AB42" s="35">
        <v>24.633199999999999</v>
      </c>
      <c r="AC42" s="35"/>
      <c r="AD42" s="36" t="e">
        <f>IF(AB42&gt;$AF$1,#REF!-AA42,#REF!)</f>
        <v>#REF!</v>
      </c>
      <c r="AE42" s="37" t="e">
        <f t="shared" si="1"/>
        <v>#REF!</v>
      </c>
    </row>
    <row r="43" spans="1:31" s="38" customFormat="1">
      <c r="A43" s="6">
        <v>39717</v>
      </c>
      <c r="B43" s="9">
        <v>-0.18138116695199999</v>
      </c>
      <c r="C43" s="7">
        <f t="shared" si="2"/>
        <v>3.7803940526296125</v>
      </c>
      <c r="D43" s="9"/>
      <c r="E43" s="3">
        <f t="shared" si="8"/>
        <v>-0.5367802058767529</v>
      </c>
      <c r="F43" s="28">
        <f t="shared" si="6"/>
        <v>7.712403237213919E-2</v>
      </c>
      <c r="G43" s="7">
        <f t="shared" si="3"/>
        <v>7.3381282638238243</v>
      </c>
      <c r="H43" s="9"/>
      <c r="I43" s="9"/>
      <c r="J43" s="9"/>
      <c r="K43" s="6">
        <v>39717</v>
      </c>
      <c r="L43" s="9">
        <v>-0.21057423112199999</v>
      </c>
      <c r="M43" s="7">
        <f t="shared" si="4"/>
        <v>3.5951120305170678</v>
      </c>
      <c r="N43" s="9"/>
      <c r="O43" s="28">
        <f t="shared" si="7"/>
        <v>4.7930968202139185E-2</v>
      </c>
      <c r="P43" s="7">
        <f t="shared" si="5"/>
        <v>6.9689479745290202</v>
      </c>
      <c r="Q43" s="9"/>
      <c r="R43" s="8"/>
      <c r="S43" s="25">
        <v>39717</v>
      </c>
      <c r="T43" s="26">
        <v>2243.6570000000002</v>
      </c>
      <c r="U43" s="27">
        <f t="shared" si="0"/>
        <v>-0.25850519932413918</v>
      </c>
      <c r="V43" s="26">
        <v>16.521599999999999</v>
      </c>
      <c r="W43" s="24"/>
      <c r="X43" s="24"/>
      <c r="Y43" s="29" t="s">
        <v>22</v>
      </c>
      <c r="Z43" s="26">
        <v>2136.0010000000002</v>
      </c>
      <c r="AA43" s="34">
        <f t="shared" si="9"/>
        <v>-0.26871663449595773</v>
      </c>
      <c r="AB43" s="35">
        <v>22.8111</v>
      </c>
      <c r="AC43" s="35"/>
      <c r="AD43" s="36" t="e">
        <f>IF(AB43&gt;$AF$1,#REF!-AA43,#REF!)</f>
        <v>#REF!</v>
      </c>
      <c r="AE43" s="37" t="e">
        <f t="shared" si="1"/>
        <v>#REF!</v>
      </c>
    </row>
    <row r="44" spans="1:31">
      <c r="A44" s="1">
        <v>39752</v>
      </c>
      <c r="B44" s="3">
        <v>0.30973463986499999</v>
      </c>
      <c r="C44" s="2">
        <f t="shared" si="2"/>
        <v>3.0947017678252529</v>
      </c>
      <c r="E44" s="3">
        <f t="shared" si="8"/>
        <v>-0.56664390578873336</v>
      </c>
      <c r="F44" s="16">
        <f t="shared" si="6"/>
        <v>0.20979595046933025</v>
      </c>
      <c r="G44" s="2">
        <f t="shared" si="3"/>
        <v>7.9040743055938822</v>
      </c>
      <c r="K44" s="1">
        <v>39752</v>
      </c>
      <c r="L44" s="3">
        <v>0.30817054944599998</v>
      </c>
      <c r="M44" s="2">
        <f t="shared" si="4"/>
        <v>2.838074078893484</v>
      </c>
      <c r="O44" s="16">
        <f t="shared" si="7"/>
        <v>0.20823186005033023</v>
      </c>
      <c r="P44" s="2">
        <f t="shared" si="5"/>
        <v>7.302976398298533</v>
      </c>
      <c r="S44" s="17">
        <v>39752</v>
      </c>
      <c r="T44" s="18">
        <v>1663.66</v>
      </c>
      <c r="U44" s="19">
        <f t="shared" si="0"/>
        <v>9.9938689395669744E-2</v>
      </c>
      <c r="V44" s="18">
        <v>12.798400000000001</v>
      </c>
      <c r="Y44" s="20" t="s">
        <v>23</v>
      </c>
      <c r="Z44" s="21">
        <v>1562.0219999999999</v>
      </c>
      <c r="AA44" s="22">
        <f t="shared" si="9"/>
        <v>0.17888864561446646</v>
      </c>
      <c r="AB44" s="23">
        <v>17.224399999999999</v>
      </c>
      <c r="AC44" s="23"/>
      <c r="AD44" s="16" t="e">
        <f>IF(AB44&gt;$AF$1,#REF!-AA44,#REF!)</f>
        <v>#REF!</v>
      </c>
      <c r="AE44" s="2" t="e">
        <f t="shared" si="1"/>
        <v>#REF!</v>
      </c>
    </row>
    <row r="45" spans="1:31">
      <c r="A45" s="1">
        <v>39780</v>
      </c>
      <c r="B45" s="3">
        <v>0.171300418698</v>
      </c>
      <c r="C45" s="2">
        <f t="shared" si="2"/>
        <v>4.0532381053721869</v>
      </c>
      <c r="E45" s="3">
        <f t="shared" si="8"/>
        <v>-0.45394658835803336</v>
      </c>
      <c r="F45" s="16">
        <f t="shared" si="6"/>
        <v>0.17796845518476118</v>
      </c>
      <c r="G45" s="2">
        <f t="shared" si="3"/>
        <v>9.5623170871161633</v>
      </c>
      <c r="K45" s="1">
        <v>39780</v>
      </c>
      <c r="L45" s="3">
        <v>0.18091593019499999</v>
      </c>
      <c r="M45" s="2">
        <f t="shared" si="4"/>
        <v>3.7126849271545388</v>
      </c>
      <c r="O45" s="16">
        <f t="shared" si="7"/>
        <v>0.18758396668176117</v>
      </c>
      <c r="P45" s="2">
        <f t="shared" si="5"/>
        <v>8.8236887576198964</v>
      </c>
      <c r="S45" s="17">
        <v>39780</v>
      </c>
      <c r="T45" s="18">
        <v>1829.924</v>
      </c>
      <c r="U45" s="19">
        <f t="shared" si="0"/>
        <v>-6.6680364867611752E-3</v>
      </c>
      <c r="V45" s="18">
        <v>13.795400000000001</v>
      </c>
      <c r="Y45" s="20" t="s">
        <v>24</v>
      </c>
      <c r="Z45" s="21">
        <v>1841.45</v>
      </c>
      <c r="AA45" s="22">
        <f t="shared" si="9"/>
        <v>5.3209698878601074E-2</v>
      </c>
      <c r="AB45" s="23">
        <v>20.2607</v>
      </c>
      <c r="AC45" s="23"/>
      <c r="AD45" s="16" t="e">
        <f>IF(AB45&gt;$AF$1,#REF!-AA45,#REF!)</f>
        <v>#REF!</v>
      </c>
      <c r="AE45" s="2" t="e">
        <f t="shared" si="1"/>
        <v>#REF!</v>
      </c>
    </row>
    <row r="46" spans="1:31">
      <c r="A46" s="1">
        <v>39813</v>
      </c>
      <c r="B46" s="3">
        <v>0.16836021644800001</v>
      </c>
      <c r="C46" s="2">
        <f t="shared" si="2"/>
        <v>4.7475594899051305</v>
      </c>
      <c r="D46" s="3">
        <f t="shared" ref="D46" si="14">C46/C34-1</f>
        <v>-0.47386399722143102</v>
      </c>
      <c r="E46" s="3">
        <f t="shared" si="8"/>
        <v>-0.47386399722143102</v>
      </c>
      <c r="F46" s="16">
        <f t="shared" si="6"/>
        <v>0.16836021644800001</v>
      </c>
      <c r="G46" s="2">
        <f t="shared" si="3"/>
        <v>11.264107887097072</v>
      </c>
      <c r="H46" s="3">
        <f t="shared" ref="H46" si="15">G46/G34-1</f>
        <v>0.60409349498596843</v>
      </c>
      <c r="K46" s="1">
        <v>39813</v>
      </c>
      <c r="L46" s="3">
        <v>0.18142822404100001</v>
      </c>
      <c r="M46" s="2">
        <f t="shared" si="4"/>
        <v>4.3843687742716586</v>
      </c>
      <c r="N46" s="3">
        <f t="shared" ref="N46" si="16">M46/M34-1</f>
        <v>-0.50353977416682083</v>
      </c>
      <c r="O46" s="16">
        <f t="shared" si="7"/>
        <v>0.18142822404100001</v>
      </c>
      <c r="P46" s="2">
        <f t="shared" si="5"/>
        <v>10.478871295539497</v>
      </c>
      <c r="Q46" s="3">
        <f t="shared" ref="Q46" si="17">P46/P34-1</f>
        <v>0.52362418889847451</v>
      </c>
      <c r="S46" s="17">
        <v>39813</v>
      </c>
      <c r="T46" s="18">
        <v>1817.722</v>
      </c>
      <c r="U46" s="19">
        <f t="shared" si="0"/>
        <v>0.11825790742478781</v>
      </c>
      <c r="V46" s="18">
        <v>15.831099999999999</v>
      </c>
      <c r="Y46" s="20" t="s">
        <v>25</v>
      </c>
      <c r="Z46" s="21">
        <v>1939.433</v>
      </c>
      <c r="AA46" s="22">
        <f t="shared" si="9"/>
        <v>0.15398778921468279</v>
      </c>
      <c r="AB46" s="23">
        <v>35.785800000000002</v>
      </c>
      <c r="AC46" s="23"/>
      <c r="AD46" s="16" t="e">
        <f>IF(AB46&gt;$AF$1,#REF!-AA46,#REF!)</f>
        <v>#REF!</v>
      </c>
      <c r="AE46" s="2" t="e">
        <f t="shared" si="1"/>
        <v>#REF!</v>
      </c>
    </row>
    <row r="47" spans="1:31">
      <c r="A47" s="1">
        <v>39836</v>
      </c>
      <c r="B47" s="3">
        <v>0.126847314307</v>
      </c>
      <c r="C47" s="2">
        <f t="shared" si="2"/>
        <v>5.5468596332253153</v>
      </c>
      <c r="E47" s="3">
        <f t="shared" si="8"/>
        <v>-0.2914618841547425</v>
      </c>
      <c r="F47" s="16">
        <f t="shared" si="6"/>
        <v>0.126847314307</v>
      </c>
      <c r="G47" s="2">
        <f t="shared" si="3"/>
        <v>13.16053552906236</v>
      </c>
      <c r="K47" s="1">
        <v>39836</v>
      </c>
      <c r="L47" s="3">
        <v>0.13460155022500001</v>
      </c>
      <c r="M47" s="2">
        <f t="shared" si="4"/>
        <v>5.1798170145285809</v>
      </c>
      <c r="O47" s="16">
        <f t="shared" si="7"/>
        <v>0.13460155022500001</v>
      </c>
      <c r="P47" s="2">
        <f t="shared" si="5"/>
        <v>12.38003430464344</v>
      </c>
      <c r="S47" s="17">
        <v>39836</v>
      </c>
      <c r="T47" s="18">
        <v>2032.682</v>
      </c>
      <c r="U47" s="19">
        <f t="shared" si="0"/>
        <v>5.3036825238773178E-2</v>
      </c>
      <c r="V47" s="18">
        <v>17.272099999999998</v>
      </c>
      <c r="Y47" s="20" t="s">
        <v>26</v>
      </c>
      <c r="Z47" s="21">
        <v>2238.0819999999999</v>
      </c>
      <c r="AA47" s="22">
        <f t="shared" si="9"/>
        <v>7.9919770589281444E-2</v>
      </c>
      <c r="AB47" s="23">
        <v>39.6723</v>
      </c>
      <c r="AC47" s="23"/>
      <c r="AD47" s="16" t="e">
        <f>IF(AB47&gt;$AF$1,#REF!-AA47,#REF!)</f>
        <v>#REF!</v>
      </c>
      <c r="AE47" s="2" t="e">
        <f t="shared" si="1"/>
        <v>#REF!</v>
      </c>
    </row>
    <row r="48" spans="1:31">
      <c r="A48" s="1">
        <v>39871</v>
      </c>
      <c r="B48" s="3">
        <v>0.27471967086900001</v>
      </c>
      <c r="C48" s="2">
        <f t="shared" si="2"/>
        <v>6.2504638805378567</v>
      </c>
      <c r="E48" s="3">
        <f t="shared" si="8"/>
        <v>-0.3058240005263918</v>
      </c>
      <c r="F48" s="16">
        <f t="shared" si="6"/>
        <v>0.27471967086900001</v>
      </c>
      <c r="G48" s="2">
        <f t="shared" si="3"/>
        <v>14.829914115765773</v>
      </c>
      <c r="K48" s="1">
        <v>39871</v>
      </c>
      <c r="L48" s="3">
        <v>0.28643799194899999</v>
      </c>
      <c r="M48" s="2">
        <f t="shared" si="4"/>
        <v>5.8770284145659595</v>
      </c>
      <c r="O48" s="16">
        <f t="shared" si="7"/>
        <v>0.28643799194899999</v>
      </c>
      <c r="P48" s="2">
        <f t="shared" si="5"/>
        <v>14.046406113887127</v>
      </c>
      <c r="S48" s="17">
        <v>39871</v>
      </c>
      <c r="T48" s="18">
        <v>2140.489</v>
      </c>
      <c r="U48" s="19">
        <f t="shared" si="0"/>
        <v>0.1715963034614989</v>
      </c>
      <c r="V48" s="18">
        <v>18.045300000000001</v>
      </c>
      <c r="Y48" s="20" t="s">
        <v>27</v>
      </c>
      <c r="Z48" s="21">
        <v>2416.9490000000001</v>
      </c>
      <c r="AA48" s="22">
        <f t="shared" si="9"/>
        <v>0.20570520933623343</v>
      </c>
      <c r="AB48" s="23">
        <v>42.813899999999997</v>
      </c>
      <c r="AC48" s="23"/>
      <c r="AD48" s="16" t="e">
        <f>IF(AB48&gt;$AF$1,#REF!-AA48,#REF!)</f>
        <v>#REF!</v>
      </c>
      <c r="AE48" s="2" t="e">
        <f t="shared" si="1"/>
        <v>#REF!</v>
      </c>
    </row>
    <row r="49" spans="1:31">
      <c r="A49" s="1">
        <v>39903</v>
      </c>
      <c r="B49" s="3">
        <v>0.11532188637599999</v>
      </c>
      <c r="C49" s="2">
        <f t="shared" si="2"/>
        <v>7.9675892605777898</v>
      </c>
      <c r="E49" s="3">
        <f t="shared" si="8"/>
        <v>0.23580578290110665</v>
      </c>
      <c r="F49" s="16">
        <f t="shared" si="6"/>
        <v>0.11532188637599999</v>
      </c>
      <c r="G49" s="2">
        <f t="shared" si="3"/>
        <v>18.903983240664484</v>
      </c>
      <c r="K49" s="1">
        <v>39903</v>
      </c>
      <c r="L49" s="3">
        <v>0.12969647425</v>
      </c>
      <c r="M49" s="2">
        <f t="shared" si="4"/>
        <v>7.560432632261449</v>
      </c>
      <c r="O49" s="16">
        <f t="shared" si="7"/>
        <v>0.12969647425</v>
      </c>
      <c r="P49" s="2">
        <f t="shared" si="5"/>
        <v>18.069830475249113</v>
      </c>
      <c r="S49" s="17">
        <v>39903</v>
      </c>
      <c r="T49" s="18">
        <v>2507.7890000000002</v>
      </c>
      <c r="U49" s="19">
        <f t="shared" si="0"/>
        <v>4.5911757328866099E-2</v>
      </c>
      <c r="V49" s="18">
        <v>22.225999999999999</v>
      </c>
      <c r="Y49" s="20" t="s">
        <v>28</v>
      </c>
      <c r="Z49" s="21">
        <v>2914.1280000000002</v>
      </c>
      <c r="AA49" s="22">
        <f t="shared" si="9"/>
        <v>5.9053342886791496E-2</v>
      </c>
      <c r="AB49" s="23">
        <v>64.921099999999996</v>
      </c>
      <c r="AC49" s="23"/>
      <c r="AD49" s="16" t="e">
        <f>IF(AB49&gt;$AF$1,#REF!-AA49,#REF!)</f>
        <v>#REF!</v>
      </c>
      <c r="AE49" s="2" t="e">
        <f t="shared" si="1"/>
        <v>#REF!</v>
      </c>
    </row>
    <row r="50" spans="1:31">
      <c r="A50" s="1">
        <v>39933</v>
      </c>
      <c r="B50" s="3">
        <v>6.4241351529500001E-2</v>
      </c>
      <c r="C50" s="2">
        <f t="shared" si="2"/>
        <v>8.8864266839767794</v>
      </c>
      <c r="E50" s="3">
        <f t="shared" si="8"/>
        <v>0.32522878922443477</v>
      </c>
      <c r="F50" s="16">
        <f t="shared" si="6"/>
        <v>6.4241351529500001E-2</v>
      </c>
      <c r="G50" s="2">
        <f t="shared" si="3"/>
        <v>21.084026247998199</v>
      </c>
      <c r="K50" s="1">
        <v>39933</v>
      </c>
      <c r="L50" s="3">
        <v>7.9266684927399994E-2</v>
      </c>
      <c r="M50" s="2">
        <f t="shared" si="4"/>
        <v>8.5409940884704056</v>
      </c>
      <c r="O50" s="16">
        <f t="shared" si="7"/>
        <v>7.9266684927399994E-2</v>
      </c>
      <c r="P50" s="2">
        <f t="shared" si="5"/>
        <v>20.413423778184125</v>
      </c>
      <c r="S50" s="17">
        <v>39933</v>
      </c>
      <c r="T50" s="18">
        <v>2622.9259999999999</v>
      </c>
      <c r="U50" s="19">
        <f t="shared" si="0"/>
        <v>5.215015597085082E-2</v>
      </c>
      <c r="V50" s="18">
        <v>23.119900000000001</v>
      </c>
      <c r="Y50" s="20" t="s">
        <v>29</v>
      </c>
      <c r="Z50" s="21">
        <v>3086.2170000000001</v>
      </c>
      <c r="AA50" s="22">
        <f t="shared" si="9"/>
        <v>6.1736099567852795E-2</v>
      </c>
      <c r="AB50" s="23">
        <v>69.539000000000001</v>
      </c>
      <c r="AC50" s="23"/>
      <c r="AD50" s="16" t="e">
        <f>IF(AB50&gt;$AF$1,#REF!-AA50,#REF!)</f>
        <v>#REF!</v>
      </c>
      <c r="AE50" s="2" t="e">
        <f t="shared" si="1"/>
        <v>#REF!</v>
      </c>
    </row>
    <row r="51" spans="1:31">
      <c r="A51" s="1">
        <v>39960</v>
      </c>
      <c r="B51" s="3">
        <v>0.150729543632</v>
      </c>
      <c r="C51" s="2">
        <f t="shared" si="2"/>
        <v>9.4573027444232594</v>
      </c>
      <c r="E51" s="3">
        <f t="shared" si="8"/>
        <v>0.45433228906343026</v>
      </c>
      <c r="F51" s="16">
        <f t="shared" si="6"/>
        <v>0.150729543632</v>
      </c>
      <c r="G51" s="2">
        <f t="shared" si="3"/>
        <v>22.438492589853055</v>
      </c>
      <c r="K51" s="1">
        <v>39960</v>
      </c>
      <c r="L51" s="3">
        <v>0.14543610762</v>
      </c>
      <c r="M51" s="2">
        <f t="shared" si="4"/>
        <v>9.2180103758479746</v>
      </c>
      <c r="O51" s="16">
        <f t="shared" si="7"/>
        <v>0.14543610762</v>
      </c>
      <c r="P51" s="2">
        <f t="shared" si="5"/>
        <v>22.031528209098941</v>
      </c>
      <c r="S51" s="17">
        <v>39960</v>
      </c>
      <c r="T51" s="18">
        <v>2759.712</v>
      </c>
      <c r="U51" s="19">
        <f t="shared" si="0"/>
        <v>0.14739291636228713</v>
      </c>
      <c r="V51" s="18">
        <v>24.506</v>
      </c>
      <c r="Y51" s="20" t="s">
        <v>30</v>
      </c>
      <c r="Z51" s="21">
        <v>3276.748</v>
      </c>
      <c r="AA51" s="22">
        <f t="shared" si="9"/>
        <v>5.3563777257207408E-2</v>
      </c>
      <c r="AB51" s="23">
        <v>74.0154</v>
      </c>
      <c r="AC51" s="23"/>
      <c r="AD51" s="16" t="e">
        <f>IF(AB51&gt;$AF$1,#REF!-AA51,#REF!)</f>
        <v>#REF!</v>
      </c>
      <c r="AE51" s="2" t="e">
        <f t="shared" si="1"/>
        <v>#REF!</v>
      </c>
    </row>
    <row r="52" spans="1:31">
      <c r="A52" s="1">
        <v>39994</v>
      </c>
      <c r="B52" s="3">
        <v>0.182795574505</v>
      </c>
      <c r="C52" s="2">
        <f t="shared" si="2"/>
        <v>10.882797671079839</v>
      </c>
      <c r="E52" s="3">
        <f t="shared" si="8"/>
        <v>1.1769634569580942</v>
      </c>
      <c r="F52" s="16">
        <f t="shared" si="6"/>
        <v>0.182795574505</v>
      </c>
      <c r="G52" s="2">
        <f t="shared" si="3"/>
        <v>25.820636337711619</v>
      </c>
      <c r="K52" s="1">
        <v>39994</v>
      </c>
      <c r="L52" s="3">
        <v>0.17567826044500001</v>
      </c>
      <c r="M52" s="2">
        <f t="shared" si="4"/>
        <v>10.558641924912077</v>
      </c>
      <c r="O52" s="16">
        <f t="shared" si="7"/>
        <v>0.17567826044500001</v>
      </c>
      <c r="P52" s="2">
        <f t="shared" si="5"/>
        <v>25.235707916750517</v>
      </c>
      <c r="S52" s="17">
        <v>39994</v>
      </c>
      <c r="T52" s="18">
        <v>3166.4740000000002</v>
      </c>
      <c r="U52" s="19">
        <f t="shared" si="0"/>
        <v>0.17942607455485171</v>
      </c>
      <c r="V52" s="18">
        <v>27.593900000000001</v>
      </c>
      <c r="Y52" s="20" t="s">
        <v>31</v>
      </c>
      <c r="Z52" s="21">
        <v>3452.2629999999999</v>
      </c>
      <c r="AA52" s="22">
        <f t="shared" si="9"/>
        <v>0.13797355531719338</v>
      </c>
      <c r="AB52" s="23">
        <v>93.313699999999997</v>
      </c>
      <c r="AC52" s="23"/>
      <c r="AD52" s="16" t="e">
        <f>IF(AB52&gt;$AF$1,#REF!-AA52,#REF!)</f>
        <v>#REF!</v>
      </c>
      <c r="AE52" s="2" t="e">
        <f t="shared" si="1"/>
        <v>#REF!</v>
      </c>
    </row>
    <row r="53" spans="1:31">
      <c r="A53" s="1">
        <v>40025</v>
      </c>
      <c r="B53" s="3">
        <v>-0.13548927423500001</v>
      </c>
      <c r="C53" s="2">
        <f t="shared" si="2"/>
        <v>12.872124923586554</v>
      </c>
      <c r="E53" s="3">
        <f t="shared" si="8"/>
        <v>1.1610457702117079</v>
      </c>
      <c r="F53" s="16">
        <f t="shared" si="6"/>
        <v>-0.13548927423500001</v>
      </c>
      <c r="G53" s="2">
        <f t="shared" si="3"/>
        <v>30.540534391148295</v>
      </c>
      <c r="K53" s="1">
        <v>40025</v>
      </c>
      <c r="L53" s="3">
        <v>-9.7751520708900003E-2</v>
      </c>
      <c r="M53" s="2">
        <f t="shared" si="4"/>
        <v>12.413565770942277</v>
      </c>
      <c r="O53" s="16">
        <f t="shared" si="7"/>
        <v>-9.7751520708900003E-2</v>
      </c>
      <c r="P53" s="2">
        <f t="shared" si="5"/>
        <v>29.669073184663365</v>
      </c>
      <c r="S53" s="17">
        <v>40025</v>
      </c>
      <c r="T53" s="18">
        <v>3734.6219999999998</v>
      </c>
      <c r="U53" s="19">
        <f t="shared" si="0"/>
        <v>-0.24215328887367982</v>
      </c>
      <c r="V53" s="18">
        <v>32.115200000000002</v>
      </c>
      <c r="Y53" s="20" t="s">
        <v>32</v>
      </c>
      <c r="Z53" s="21">
        <v>3928.5839999999998</v>
      </c>
      <c r="AA53" s="22">
        <f t="shared" si="9"/>
        <v>-0.16560343370537578</v>
      </c>
      <c r="AB53" s="23">
        <v>96.540800000000004</v>
      </c>
      <c r="AC53" s="23"/>
      <c r="AD53" s="16" t="e">
        <f>IF(AB53&gt;$AF$1,#REF!-AA53,#REF!)</f>
        <v>#REF!</v>
      </c>
      <c r="AE53" s="2" t="e">
        <f t="shared" si="1"/>
        <v>#REF!</v>
      </c>
    </row>
    <row r="54" spans="1:31">
      <c r="A54" s="1">
        <v>40056</v>
      </c>
      <c r="B54" s="3">
        <v>0.138120700318</v>
      </c>
      <c r="C54" s="2">
        <f t="shared" si="2"/>
        <v>11.128090059827557</v>
      </c>
      <c r="E54" s="3">
        <f t="shared" si="8"/>
        <v>1.4419343421707462</v>
      </c>
      <c r="F54" s="16">
        <f t="shared" si="6"/>
        <v>7.6453814002166831E-2</v>
      </c>
      <c r="G54" s="2">
        <f t="shared" si="3"/>
        <v>26.402619551742553</v>
      </c>
      <c r="K54" s="1">
        <v>40056</v>
      </c>
      <c r="L54" s="3">
        <v>0.139224512276</v>
      </c>
      <c r="M54" s="2">
        <f t="shared" si="4"/>
        <v>11.200120839412721</v>
      </c>
      <c r="O54" s="16">
        <f t="shared" si="7"/>
        <v>7.7557625960166826E-2</v>
      </c>
      <c r="P54" s="2">
        <f t="shared" si="5"/>
        <v>26.768876162838872</v>
      </c>
      <c r="S54" s="17">
        <v>40056</v>
      </c>
      <c r="T54" s="18">
        <v>2830.2710000000002</v>
      </c>
      <c r="U54" s="19">
        <f t="shared" si="0"/>
        <v>6.1666886315833169E-2</v>
      </c>
      <c r="V54" s="18">
        <v>24.861599999999999</v>
      </c>
      <c r="Y54" s="20" t="s">
        <v>33</v>
      </c>
      <c r="Z54" s="21">
        <v>3277.9969999999998</v>
      </c>
      <c r="AA54" s="22">
        <f t="shared" si="9"/>
        <v>3.7408820081287507E-2</v>
      </c>
      <c r="AB54" s="23">
        <v>80.569000000000003</v>
      </c>
      <c r="AC54" s="23"/>
      <c r="AD54" s="16" t="e">
        <f>IF(AB54&gt;$AF$1,#REF!-AA54,#REF!)</f>
        <v>#REF!</v>
      </c>
      <c r="AE54" s="2" t="e">
        <f t="shared" si="1"/>
        <v>#REF!</v>
      </c>
    </row>
    <row r="55" spans="1:31">
      <c r="A55" s="1">
        <v>40086</v>
      </c>
      <c r="B55" s="3">
        <v>0.11934290169300001</v>
      </c>
      <c r="C55" s="2">
        <f t="shared" si="2"/>
        <v>12.665109652092713</v>
      </c>
      <c r="E55" s="3">
        <f t="shared" si="8"/>
        <v>2.350208860709365</v>
      </c>
      <c r="F55" s="16">
        <f t="shared" si="6"/>
        <v>2.7634121921933277E-2</v>
      </c>
      <c r="G55" s="2">
        <f t="shared" si="3"/>
        <v>28.421200516121452</v>
      </c>
      <c r="K55" s="1">
        <v>40086</v>
      </c>
      <c r="L55" s="3">
        <v>0.112478915212</v>
      </c>
      <c r="M55" s="2">
        <f t="shared" si="4"/>
        <v>12.759452200712222</v>
      </c>
      <c r="O55" s="16">
        <f t="shared" si="7"/>
        <v>2.0770135440933271E-2</v>
      </c>
      <c r="P55" s="2">
        <f t="shared" si="5"/>
        <v>28.845006647650358</v>
      </c>
      <c r="S55" s="17">
        <v>40086</v>
      </c>
      <c r="T55" s="18">
        <v>3004.8049999999998</v>
      </c>
      <c r="U55" s="19">
        <f t="shared" si="0"/>
        <v>9.1708779771066729E-2</v>
      </c>
      <c r="V55" s="18">
        <v>24.636199999999999</v>
      </c>
      <c r="Y55" s="20" t="s">
        <v>34</v>
      </c>
      <c r="Z55" s="21">
        <v>3400.623</v>
      </c>
      <c r="AA55" s="22">
        <f t="shared" si="9"/>
        <v>0.12558287113861194</v>
      </c>
      <c r="AB55" s="23">
        <v>74.088499999999996</v>
      </c>
      <c r="AC55" s="23"/>
      <c r="AD55" s="16" t="e">
        <f>IF(AB55&gt;$AF$1,#REF!-AA55,#REF!)</f>
        <v>#REF!</v>
      </c>
      <c r="AE55" s="2" t="e">
        <f t="shared" si="1"/>
        <v>#REF!</v>
      </c>
    </row>
    <row r="56" spans="1:31">
      <c r="A56" s="1">
        <v>40116</v>
      </c>
      <c r="B56" s="3">
        <v>0.194306799068</v>
      </c>
      <c r="C56" s="2">
        <f t="shared" si="2"/>
        <v>14.17660058823348</v>
      </c>
      <c r="E56" s="3">
        <f t="shared" si="8"/>
        <v>3.5809262577814849</v>
      </c>
      <c r="F56" s="16">
        <f t="shared" si="6"/>
        <v>0.194306799068</v>
      </c>
      <c r="G56" s="2">
        <f t="shared" si="3"/>
        <v>29.20659543635167</v>
      </c>
      <c r="K56" s="1">
        <v>40116</v>
      </c>
      <c r="L56" s="3">
        <v>0.20063048616199999</v>
      </c>
      <c r="M56" s="2">
        <f t="shared" si="4"/>
        <v>14.194621542947699</v>
      </c>
      <c r="O56" s="16">
        <f t="shared" si="7"/>
        <v>0.20063048616199999</v>
      </c>
      <c r="P56" s="2">
        <f t="shared" si="5"/>
        <v>29.444121342516677</v>
      </c>
      <c r="S56" s="17">
        <v>40116</v>
      </c>
      <c r="T56" s="18">
        <v>3280.3719999999998</v>
      </c>
      <c r="U56" s="19">
        <f t="shared" si="0"/>
        <v>7.0509381253101688E-2</v>
      </c>
      <c r="V56" s="18">
        <v>26.4907</v>
      </c>
      <c r="Y56" s="20" t="s">
        <v>35</v>
      </c>
      <c r="Z56" s="21">
        <v>3827.683</v>
      </c>
      <c r="AA56" s="22">
        <f t="shared" si="9"/>
        <v>0.15091244494384734</v>
      </c>
      <c r="AB56" s="23">
        <v>83.312899999999999</v>
      </c>
      <c r="AC56" s="23"/>
      <c r="AD56" s="16" t="e">
        <f>IF(AB56&gt;$AF$1,#REF!-AA56,#REF!)</f>
        <v>#REF!</v>
      </c>
      <c r="AE56" s="2" t="e">
        <f t="shared" si="1"/>
        <v>#REF!</v>
      </c>
    </row>
    <row r="57" spans="1:31">
      <c r="A57" s="1">
        <v>40147</v>
      </c>
      <c r="B57" s="3">
        <v>5.6443841488000003E-2</v>
      </c>
      <c r="C57" s="2">
        <f t="shared" si="2"/>
        <v>16.931210470198653</v>
      </c>
      <c r="E57" s="3">
        <f t="shared" si="8"/>
        <v>3.1772059844591718</v>
      </c>
      <c r="F57" s="16">
        <f t="shared" si="6"/>
        <v>5.6443841488000003E-2</v>
      </c>
      <c r="G57" s="2">
        <f t="shared" si="3"/>
        <v>34.881635507263219</v>
      </c>
      <c r="K57" s="1">
        <v>40147</v>
      </c>
      <c r="L57" s="3">
        <v>5.4342504238099998E-2</v>
      </c>
      <c r="M57" s="2">
        <f t="shared" si="4"/>
        <v>17.042495363994895</v>
      </c>
      <c r="O57" s="16">
        <f t="shared" si="7"/>
        <v>5.4342504238099998E-2</v>
      </c>
      <c r="P57" s="2">
        <f t="shared" si="5"/>
        <v>35.351509722078724</v>
      </c>
      <c r="S57" s="17">
        <v>40147</v>
      </c>
      <c r="T57" s="18">
        <v>3511.6689999999999</v>
      </c>
      <c r="U57" s="19">
        <f t="shared" si="0"/>
        <v>1.822922376795777E-2</v>
      </c>
      <c r="V57" s="18">
        <v>27.966999999999999</v>
      </c>
      <c r="Y57" s="20" t="s">
        <v>36</v>
      </c>
      <c r="Z57" s="21">
        <v>4405.3280000000004</v>
      </c>
      <c r="AA57" s="22">
        <f t="shared" si="9"/>
        <v>1.8143257437357597E-2</v>
      </c>
      <c r="AB57" s="23">
        <v>95.8596</v>
      </c>
      <c r="AC57" s="23"/>
      <c r="AD57" s="16" t="e">
        <f>IF(AB57&gt;$AF$1,#REF!-AA57,#REF!)</f>
        <v>#REF!</v>
      </c>
      <c r="AE57" s="2" t="e">
        <f t="shared" si="1"/>
        <v>#REF!</v>
      </c>
    </row>
    <row r="58" spans="1:31">
      <c r="A58" s="1">
        <v>40178</v>
      </c>
      <c r="B58" s="3">
        <v>-5.84606168982E-2</v>
      </c>
      <c r="C58" s="2">
        <f t="shared" si="2"/>
        <v>17.88687303017851</v>
      </c>
      <c r="D58" s="3">
        <f t="shared" ref="D58" si="18">C58/C46-1</f>
        <v>2.7675932377913055</v>
      </c>
      <c r="E58" s="3">
        <f t="shared" si="8"/>
        <v>2.7675932377913055</v>
      </c>
      <c r="F58" s="16">
        <f t="shared" si="6"/>
        <v>-5.84606168982E-2</v>
      </c>
      <c r="G58" s="2">
        <f t="shared" si="3"/>
        <v>36.850489012677379</v>
      </c>
      <c r="H58" s="3">
        <f t="shared" ref="H58" si="19">G58/G46-1</f>
        <v>2.2714964542277922</v>
      </c>
      <c r="K58" s="1">
        <v>40178</v>
      </c>
      <c r="L58" s="3">
        <v>-5.3290124610699999E-2</v>
      </c>
      <c r="M58" s="2">
        <f t="shared" si="4"/>
        <v>17.968627240540588</v>
      </c>
      <c r="N58" s="3">
        <f t="shared" ref="N58" si="20">M58/M46-1</f>
        <v>3.0983384759931782</v>
      </c>
      <c r="O58" s="16">
        <f t="shared" si="7"/>
        <v>-5.3290124610699999E-2</v>
      </c>
      <c r="P58" s="2">
        <f t="shared" si="5"/>
        <v>37.272599288974021</v>
      </c>
      <c r="Q58" s="3">
        <f t="shared" ref="Q58" si="21">P58/P46-1</f>
        <v>2.5569288177859111</v>
      </c>
      <c r="S58" s="17">
        <v>40178</v>
      </c>
      <c r="T58" s="18">
        <v>3575.6840000000002</v>
      </c>
      <c r="U58" s="19">
        <f t="shared" si="0"/>
        <v>-0.10390431592948368</v>
      </c>
      <c r="V58" s="18">
        <v>23.058599999999998</v>
      </c>
      <c r="Y58" s="20" t="s">
        <v>37</v>
      </c>
      <c r="Z58" s="21">
        <v>4485.2550000000001</v>
      </c>
      <c r="AA58" s="22">
        <f t="shared" si="9"/>
        <v>-2.4659913427441643E-2</v>
      </c>
      <c r="AB58" s="23">
        <v>55.278199999999998</v>
      </c>
      <c r="AC58" s="23"/>
      <c r="AD58" s="16" t="e">
        <f>IF(AB58&gt;$AF$1,#REF!-AA58,#REF!)</f>
        <v>#REF!</v>
      </c>
      <c r="AE58" s="2" t="e">
        <f t="shared" si="1"/>
        <v>#REF!</v>
      </c>
    </row>
    <row r="59" spans="1:31">
      <c r="A59" s="1">
        <v>40207</v>
      </c>
      <c r="B59" s="3">
        <v>0.100144203775</v>
      </c>
      <c r="C59" s="2">
        <f t="shared" si="2"/>
        <v>16.841195398454499</v>
      </c>
      <c r="E59" s="3">
        <f t="shared" si="8"/>
        <v>2.036167581666728</v>
      </c>
      <c r="F59" s="16">
        <f t="shared" si="6"/>
        <v>7.5953426487384457E-2</v>
      </c>
      <c r="G59" s="2">
        <f t="shared" si="3"/>
        <v>34.696186691995919</v>
      </c>
      <c r="K59" s="1">
        <v>40207</v>
      </c>
      <c r="L59" s="3">
        <v>9.7247648067099998E-2</v>
      </c>
      <c r="M59" s="2">
        <f t="shared" si="4"/>
        <v>17.011076855808962</v>
      </c>
      <c r="O59" s="16">
        <f t="shared" si="7"/>
        <v>7.3056870779484459E-2</v>
      </c>
      <c r="P59" s="2">
        <f t="shared" si="5"/>
        <v>35.286337828299907</v>
      </c>
      <c r="S59" s="17">
        <v>40207</v>
      </c>
      <c r="T59" s="18">
        <v>3204.1550000000002</v>
      </c>
      <c r="U59" s="19">
        <f t="shared" si="0"/>
        <v>2.4190777287615539E-2</v>
      </c>
      <c r="V59" s="18">
        <v>20.8339</v>
      </c>
      <c r="Y59" s="20" t="s">
        <v>38</v>
      </c>
      <c r="Z59" s="21">
        <v>4374.6490000000003</v>
      </c>
      <c r="AA59" s="22">
        <f t="shared" si="9"/>
        <v>5.9438368655405249E-2</v>
      </c>
      <c r="AB59" s="23">
        <v>52.135800000000003</v>
      </c>
      <c r="AC59" s="23"/>
      <c r="AD59" s="16" t="e">
        <f>IF(AB59&gt;$AF$1,#REF!-AA59,#REF!)</f>
        <v>#REF!</v>
      </c>
      <c r="AE59" s="2" t="e">
        <f t="shared" si="1"/>
        <v>#REF!</v>
      </c>
    </row>
    <row r="60" spans="1:31">
      <c r="A60" s="1">
        <v>40235</v>
      </c>
      <c r="B60" s="3">
        <v>0.105806216568</v>
      </c>
      <c r="C60" s="2">
        <f t="shared" si="2"/>
        <v>18.527743502251919</v>
      </c>
      <c r="E60" s="3">
        <f t="shared" si="8"/>
        <v>1.9642189534031185</v>
      </c>
      <c r="F60" s="16">
        <f t="shared" si="6"/>
        <v>8.632190585508788E-2</v>
      </c>
      <c r="G60" s="2">
        <f t="shared" si="3"/>
        <v>37.331480957299</v>
      </c>
      <c r="K60" s="1">
        <v>40235</v>
      </c>
      <c r="L60" s="3">
        <v>4.9368379308100001E-2</v>
      </c>
      <c r="M60" s="2">
        <f t="shared" si="4"/>
        <v>18.665364071125065</v>
      </c>
      <c r="O60" s="16">
        <f t="shared" si="7"/>
        <v>2.9884068595187878E-2</v>
      </c>
      <c r="P60" s="2">
        <f t="shared" si="5"/>
        <v>37.864247251303247</v>
      </c>
      <c r="S60" s="17">
        <v>40235</v>
      </c>
      <c r="T60" s="18">
        <v>3281.6660000000002</v>
      </c>
      <c r="U60" s="19">
        <f t="shared" si="0"/>
        <v>1.9484310712912123E-2</v>
      </c>
      <c r="V60" s="18">
        <v>21.114100000000001</v>
      </c>
      <c r="Y60" s="20" t="s">
        <v>39</v>
      </c>
      <c r="Z60" s="21">
        <v>4634.6710000000003</v>
      </c>
      <c r="AA60" s="22">
        <f t="shared" si="9"/>
        <v>2.6212432338778711E-2</v>
      </c>
      <c r="AB60" s="23">
        <v>55.397500000000001</v>
      </c>
      <c r="AC60" s="23"/>
      <c r="AD60" s="16" t="e">
        <f>IF(AB60&gt;$AF$1,#REF!-AA60,#REF!)</f>
        <v>#REF!</v>
      </c>
      <c r="AE60" s="2" t="e">
        <f t="shared" si="1"/>
        <v>#REF!</v>
      </c>
    </row>
    <row r="61" spans="1:31">
      <c r="A61" s="1">
        <v>40268</v>
      </c>
      <c r="B61" s="3">
        <v>-8.2008318756499998E-2</v>
      </c>
      <c r="C61" s="2">
        <f t="shared" si="2"/>
        <v>20.488093943767542</v>
      </c>
      <c r="E61" s="3">
        <f t="shared" si="8"/>
        <v>1.5714294843408876</v>
      </c>
      <c r="F61" s="16">
        <f t="shared" si="6"/>
        <v>-8.2008318756499998E-2</v>
      </c>
      <c r="G61" s="2">
        <f t="shared" si="3"/>
        <v>40.554005541925974</v>
      </c>
      <c r="K61" s="1">
        <v>40268</v>
      </c>
      <c r="L61" s="3">
        <v>-4.9996949025299997E-2</v>
      </c>
      <c r="M61" s="2">
        <f t="shared" si="4"/>
        <v>19.586842844512148</v>
      </c>
      <c r="O61" s="16">
        <f t="shared" si="7"/>
        <v>-4.9996949025299997E-2</v>
      </c>
      <c r="P61" s="2">
        <f t="shared" si="5"/>
        <v>38.995785013466346</v>
      </c>
      <c r="S61" s="17">
        <v>40268</v>
      </c>
      <c r="T61" s="18">
        <v>3345.607</v>
      </c>
      <c r="U61" s="19">
        <f t="shared" si="0"/>
        <v>-8.3166373097617319E-2</v>
      </c>
      <c r="V61" s="18">
        <v>19.254200000000001</v>
      </c>
      <c r="Y61" s="20" t="s">
        <v>40</v>
      </c>
      <c r="Z61" s="21">
        <v>4756.1570000000002</v>
      </c>
      <c r="AA61" s="22">
        <f t="shared" si="9"/>
        <v>-6.6750529892095775E-2</v>
      </c>
      <c r="AB61" s="23">
        <v>49.247500000000002</v>
      </c>
      <c r="AC61" s="23"/>
      <c r="AD61" s="16" t="e">
        <f>IF(AB61&gt;$AF$1,#REF!-AA61,#REF!)</f>
        <v>#REF!</v>
      </c>
      <c r="AE61" s="2" t="e">
        <f t="shared" si="1"/>
        <v>#REF!</v>
      </c>
    </row>
    <row r="62" spans="1:31">
      <c r="A62" s="1">
        <v>40298</v>
      </c>
      <c r="B62" s="3">
        <v>-9.9008171894300001E-2</v>
      </c>
      <c r="C62" s="2">
        <f t="shared" si="2"/>
        <v>18.807899804913937</v>
      </c>
      <c r="E62" s="3">
        <f t="shared" si="8"/>
        <v>1.1164749875027589</v>
      </c>
      <c r="F62" s="16">
        <f t="shared" si="6"/>
        <v>-3.1275055895075843E-3</v>
      </c>
      <c r="G62" s="2">
        <f t="shared" si="3"/>
        <v>37.228239728590843</v>
      </c>
      <c r="K62" s="1">
        <v>40298</v>
      </c>
      <c r="L62" s="3">
        <v>-8.3273156846400007E-2</v>
      </c>
      <c r="M62" s="2">
        <f t="shared" si="4"/>
        <v>18.607560461248511</v>
      </c>
      <c r="O62" s="16">
        <f t="shared" si="7"/>
        <v>1.260750945839241E-2</v>
      </c>
      <c r="P62" s="2">
        <f t="shared" si="5"/>
        <v>37.04611473794651</v>
      </c>
      <c r="S62" s="17">
        <v>40298</v>
      </c>
      <c r="T62" s="18">
        <v>3067.3649999999998</v>
      </c>
      <c r="U62" s="19">
        <f t="shared" si="0"/>
        <v>-9.5880666304792417E-2</v>
      </c>
      <c r="V62" s="18">
        <v>17.744499999999999</v>
      </c>
      <c r="Y62" s="20" t="s">
        <v>41</v>
      </c>
      <c r="Z62" s="21">
        <v>4438.6809999999996</v>
      </c>
      <c r="AA62" s="22">
        <f t="shared" si="9"/>
        <v>-7.5318996792065038E-2</v>
      </c>
      <c r="AB62" s="23">
        <v>46.113100000000003</v>
      </c>
      <c r="AC62" s="23"/>
      <c r="AD62" s="16" t="e">
        <f>IF(AB62&gt;$AF$1,#REF!-AA62,#REF!)</f>
        <v>#REF!</v>
      </c>
      <c r="AE62" s="2" t="e">
        <f t="shared" si="1"/>
        <v>#REF!</v>
      </c>
    </row>
    <row r="63" spans="1:31">
      <c r="A63" s="1">
        <v>40329</v>
      </c>
      <c r="B63" s="3">
        <v>-6.1427800604900003E-2</v>
      </c>
      <c r="C63" s="2">
        <f t="shared" si="2"/>
        <v>16.945764028058246</v>
      </c>
      <c r="E63" s="3">
        <f t="shared" si="8"/>
        <v>0.79181786667987852</v>
      </c>
      <c r="F63" s="16">
        <f t="shared" si="6"/>
        <v>1.4365199989345649E-2</v>
      </c>
      <c r="G63" s="2">
        <f t="shared" si="3"/>
        <v>37.111808200752144</v>
      </c>
      <c r="K63" s="1">
        <v>40329</v>
      </c>
      <c r="L63" s="3">
        <v>-5.6799645894899997E-2</v>
      </c>
      <c r="M63" s="2">
        <f t="shared" si="4"/>
        <v>17.058050160430092</v>
      </c>
      <c r="O63" s="16">
        <f t="shared" si="7"/>
        <v>1.8993354699345655E-2</v>
      </c>
      <c r="P63" s="2">
        <f t="shared" si="5"/>
        <v>37.513173979901858</v>
      </c>
      <c r="S63" s="17">
        <v>40329</v>
      </c>
      <c r="T63" s="18">
        <v>2773.2640000000001</v>
      </c>
      <c r="U63" s="19">
        <f t="shared" si="0"/>
        <v>-7.5793000594245652E-2</v>
      </c>
      <c r="V63" s="18">
        <v>16.100200000000001</v>
      </c>
      <c r="Y63" s="20" t="s">
        <v>42</v>
      </c>
      <c r="Z63" s="21">
        <v>4104.3639999999996</v>
      </c>
      <c r="AA63" s="22">
        <f t="shared" si="9"/>
        <v>-0.10717860306736919</v>
      </c>
      <c r="AB63" s="23">
        <v>42.705800000000004</v>
      </c>
      <c r="AC63" s="23"/>
      <c r="AD63" s="16" t="e">
        <f>IF(AB63&gt;$AF$1,#REF!-AA63,#REF!)</f>
        <v>#REF!</v>
      </c>
      <c r="AE63" s="2" t="e">
        <f t="shared" si="1"/>
        <v>#REF!</v>
      </c>
    </row>
    <row r="64" spans="1:31" s="43" customFormat="1">
      <c r="A64" s="40">
        <v>40359</v>
      </c>
      <c r="B64" s="41">
        <v>0.22106437344099999</v>
      </c>
      <c r="C64" s="42">
        <f t="shared" si="2"/>
        <v>15.904823014244997</v>
      </c>
      <c r="D64" s="41"/>
      <c r="E64" s="41">
        <f t="shared" si="8"/>
        <v>0.46146455120734142</v>
      </c>
      <c r="F64" s="41">
        <f t="shared" si="6"/>
        <v>0.10176369105620381</v>
      </c>
      <c r="G64" s="42">
        <f t="shared" si="3"/>
        <v>37.644926747522192</v>
      </c>
      <c r="H64" s="41"/>
      <c r="I64" s="41"/>
      <c r="J64" s="41"/>
      <c r="K64" s="40">
        <v>40359</v>
      </c>
      <c r="L64" s="41">
        <v>0.19713668156899999</v>
      </c>
      <c r="M64" s="42">
        <f t="shared" si="4"/>
        <v>16.08915895166022</v>
      </c>
      <c r="N64" s="41"/>
      <c r="O64" s="41">
        <f t="shared" si="7"/>
        <v>7.7835999184203808E-2</v>
      </c>
      <c r="P64" s="42">
        <f t="shared" si="5"/>
        <v>38.2256749992004</v>
      </c>
      <c r="Q64" s="41"/>
      <c r="S64" s="44">
        <v>40359</v>
      </c>
      <c r="T64" s="45">
        <v>2563.0700000000002</v>
      </c>
      <c r="U64" s="46">
        <f t="shared" si="0"/>
        <v>0.11930068238479619</v>
      </c>
      <c r="V64" s="45">
        <v>14.043100000000001</v>
      </c>
      <c r="Y64" s="47" t="s">
        <v>43</v>
      </c>
      <c r="Z64" s="48">
        <v>3664.4639999999999</v>
      </c>
      <c r="AA64" s="49">
        <f t="shared" si="9"/>
        <v>0.1437225198555642</v>
      </c>
      <c r="AB64" s="50">
        <v>33.567100000000003</v>
      </c>
      <c r="AC64" s="50"/>
      <c r="AD64" s="41" t="e">
        <f>IF(AB64&gt;$AF$1,#REF!-AA64,#REF!)</f>
        <v>#REF!</v>
      </c>
      <c r="AE64" s="42" t="e">
        <f t="shared" si="1"/>
        <v>#REF!</v>
      </c>
    </row>
    <row r="65" spans="1:31">
      <c r="A65" s="1">
        <v>40389</v>
      </c>
      <c r="B65" s="3">
        <v>5.7174361372799999E-2</v>
      </c>
      <c r="C65" s="2">
        <f t="shared" si="2"/>
        <v>19.420812748579063</v>
      </c>
      <c r="E65" s="3">
        <f t="shared" si="8"/>
        <v>0.5087495548612071</v>
      </c>
      <c r="F65" s="16">
        <f t="shared" si="6"/>
        <v>5.7174361372799999E-2</v>
      </c>
      <c r="G65" s="2">
        <f t="shared" si="3"/>
        <v>41.475813442890463</v>
      </c>
      <c r="K65" s="1">
        <v>40389</v>
      </c>
      <c r="L65" s="3">
        <v>7.7859761003900005E-2</v>
      </c>
      <c r="M65" s="2">
        <f t="shared" si="4"/>
        <v>19.260922356626686</v>
      </c>
      <c r="O65" s="16">
        <f t="shared" si="7"/>
        <v>7.7859761003900005E-2</v>
      </c>
      <c r="P65" s="2">
        <f t="shared" si="5"/>
        <v>41.201008607253797</v>
      </c>
      <c r="S65" s="17">
        <v>40389</v>
      </c>
      <c r="T65" s="18">
        <v>2868.846</v>
      </c>
      <c r="U65" s="19">
        <f t="shared" si="0"/>
        <v>1.1970666951101716E-2</v>
      </c>
      <c r="V65" s="18">
        <v>15.3466</v>
      </c>
      <c r="Y65" s="20" t="s">
        <v>44</v>
      </c>
      <c r="Z65" s="21">
        <v>4191.13</v>
      </c>
      <c r="AA65" s="22">
        <f t="shared" si="9"/>
        <v>9.5000393688575546E-2</v>
      </c>
      <c r="AB65" s="23">
        <v>38.729799999999997</v>
      </c>
      <c r="AC65" s="23"/>
      <c r="AD65" s="16" t="e">
        <f>IF(AB65&gt;$AF$1,#REF!-AA65,#REF!)</f>
        <v>#REF!</v>
      </c>
      <c r="AE65" s="2" t="e">
        <f t="shared" si="1"/>
        <v>#REF!</v>
      </c>
    </row>
    <row r="66" spans="1:31">
      <c r="A66" s="1">
        <v>40421</v>
      </c>
      <c r="B66" s="3">
        <v>3.1309644390800001E-2</v>
      </c>
      <c r="C66" s="2">
        <f t="shared" si="2"/>
        <v>20.531185314819805</v>
      </c>
      <c r="E66" s="3">
        <f t="shared" si="8"/>
        <v>0.84498734324027924</v>
      </c>
      <c r="F66" s="16">
        <f t="shared" si="6"/>
        <v>3.1309644390800001E-2</v>
      </c>
      <c r="G66" s="2">
        <f t="shared" si="3"/>
        <v>43.847166588905118</v>
      </c>
      <c r="K66" s="1">
        <v>40421</v>
      </c>
      <c r="L66" s="3">
        <v>4.3557143737800001E-2</v>
      </c>
      <c r="M66" s="2">
        <f t="shared" si="4"/>
        <v>20.760573168028316</v>
      </c>
      <c r="O66" s="16">
        <f t="shared" si="7"/>
        <v>4.3557143737800001E-2</v>
      </c>
      <c r="P66" s="2">
        <f t="shared" si="5"/>
        <v>44.408909290534204</v>
      </c>
      <c r="S66" s="17">
        <v>40421</v>
      </c>
      <c r="T66" s="18">
        <v>2903.1880000000001</v>
      </c>
      <c r="U66" s="19">
        <f t="shared" si="0"/>
        <v>1.1155323044873322E-2</v>
      </c>
      <c r="V66" s="18">
        <v>15.1492</v>
      </c>
      <c r="Y66" s="20" t="s">
        <v>45</v>
      </c>
      <c r="Z66" s="21">
        <v>4589.2889999999998</v>
      </c>
      <c r="AA66" s="22">
        <f t="shared" si="9"/>
        <v>1.5539662026078507E-2</v>
      </c>
      <c r="AB66" s="23">
        <v>42.503300000000003</v>
      </c>
      <c r="AC66" s="23"/>
      <c r="AD66" s="16" t="e">
        <f>IF(AB66&gt;$AF$1,#REF!-AA66,#REF!)</f>
        <v>#REF!</v>
      </c>
      <c r="AE66" s="2" t="e">
        <f t="shared" si="1"/>
        <v>#REF!</v>
      </c>
    </row>
    <row r="67" spans="1:31">
      <c r="A67" s="1">
        <v>40451</v>
      </c>
      <c r="B67" s="3">
        <v>8.8523963486699997E-2</v>
      </c>
      <c r="C67" s="2">
        <f t="shared" si="2"/>
        <v>21.17400942594843</v>
      </c>
      <c r="E67" s="3">
        <f t="shared" si="8"/>
        <v>0.67183782909054823</v>
      </c>
      <c r="F67" s="16">
        <f t="shared" si="6"/>
        <v>8.8523963486699997E-2</v>
      </c>
      <c r="G67" s="2">
        <f t="shared" si="3"/>
        <v>45.220005782347911</v>
      </c>
      <c r="K67" s="1">
        <v>40451</v>
      </c>
      <c r="L67" s="3">
        <v>8.12304482952E-2</v>
      </c>
      <c r="M67" s="2">
        <f t="shared" si="4"/>
        <v>21.664844437587238</v>
      </c>
      <c r="O67" s="16">
        <f t="shared" si="7"/>
        <v>8.12304482952E-2</v>
      </c>
      <c r="P67" s="2">
        <f t="shared" si="5"/>
        <v>46.343234535740919</v>
      </c>
      <c r="S67" s="17">
        <v>40451</v>
      </c>
      <c r="T67" s="18">
        <v>2935.5740000000001</v>
      </c>
      <c r="U67" s="19">
        <f t="shared" ref="U67:U125" si="22">T68/T67-1</f>
        <v>0.15138742882993239</v>
      </c>
      <c r="V67" s="18">
        <v>14.3873</v>
      </c>
      <c r="Y67" s="20" t="s">
        <v>46</v>
      </c>
      <c r="Z67" s="21">
        <v>4660.6049999999996</v>
      </c>
      <c r="AA67" s="22">
        <f t="shared" si="9"/>
        <v>8.4728699385594936E-2</v>
      </c>
      <c r="AB67" s="23">
        <v>41.863799999999998</v>
      </c>
      <c r="AC67" s="23"/>
      <c r="AD67" s="16" t="e">
        <f>IF(AB67&gt;$AF$1,#REF!-AA67,#REF!)</f>
        <v>#REF!</v>
      </c>
      <c r="AE67" s="2" t="e">
        <f t="shared" ref="AE67:AE123" si="23">AE66*(1+AD67)</f>
        <v>#REF!</v>
      </c>
    </row>
    <row r="68" spans="1:31">
      <c r="A68" s="1">
        <v>40480</v>
      </c>
      <c r="B68" s="3">
        <v>4.5620959678599998E-2</v>
      </c>
      <c r="C68" s="2">
        <f t="shared" ref="C68:C126" si="24">C67*(1+B67)</f>
        <v>23.048416663238132</v>
      </c>
      <c r="E68" s="3">
        <f t="shared" si="8"/>
        <v>0.62580701345061684</v>
      </c>
      <c r="F68" s="16">
        <f t="shared" si="6"/>
        <v>4.5620959678599998E-2</v>
      </c>
      <c r="G68" s="2">
        <f t="shared" ref="G68:G126" si="25">G67*(1+F67)</f>
        <v>49.223059923092848</v>
      </c>
      <c r="K68" s="1">
        <v>40480</v>
      </c>
      <c r="L68" s="3">
        <v>4.2494030030300001E-2</v>
      </c>
      <c r="M68" s="2">
        <f t="shared" ref="M68:M126" si="26">M67*(1+L67)</f>
        <v>23.424689463498218</v>
      </c>
      <c r="O68" s="16">
        <f t="shared" si="7"/>
        <v>4.2494030030300001E-2</v>
      </c>
      <c r="P68" s="2">
        <f t="shared" ref="P68:P126" si="27">P67*(1+O67)</f>
        <v>50.107716252528746</v>
      </c>
      <c r="S68" s="17">
        <v>40480</v>
      </c>
      <c r="T68" s="18">
        <v>3379.9830000000002</v>
      </c>
      <c r="U68" s="19">
        <f t="shared" si="22"/>
        <v>-7.1893261001608644E-2</v>
      </c>
      <c r="V68" s="18">
        <v>16.3888</v>
      </c>
      <c r="Y68" s="20" t="s">
        <v>47</v>
      </c>
      <c r="Z68" s="21">
        <v>5055.4920000000002</v>
      </c>
      <c r="AA68" s="22">
        <f t="shared" si="9"/>
        <v>1.0955016841090799E-2</v>
      </c>
      <c r="AB68" s="23">
        <v>45.372300000000003</v>
      </c>
      <c r="AC68" s="23"/>
      <c r="AD68" s="16" t="e">
        <f>IF(AB68&gt;$AF$1,#REF!-AA68,#REF!)</f>
        <v>#REF!</v>
      </c>
      <c r="AE68" s="2" t="e">
        <f t="shared" si="23"/>
        <v>#REF!</v>
      </c>
    </row>
    <row r="69" spans="1:31">
      <c r="A69" s="1">
        <v>40512</v>
      </c>
      <c r="B69" s="3">
        <v>1.5352518311200001E-2</v>
      </c>
      <c r="C69" s="2">
        <f t="shared" si="24"/>
        <v>24.099907550487291</v>
      </c>
      <c r="E69" s="3">
        <f t="shared" si="8"/>
        <v>0.42340133287614412</v>
      </c>
      <c r="F69" s="16">
        <f t="shared" ref="F69:F125" si="28">IF(U67+U68&lt;0,B69-U69,B69)</f>
        <v>1.5352518311200001E-2</v>
      </c>
      <c r="G69" s="2">
        <f t="shared" si="25"/>
        <v>51.468663155101574</v>
      </c>
      <c r="K69" s="1">
        <v>40512</v>
      </c>
      <c r="L69" s="3">
        <v>-1.0471078468E-2</v>
      </c>
      <c r="M69" s="2">
        <f t="shared" si="26"/>
        <v>24.420098921010563</v>
      </c>
      <c r="O69" s="16">
        <f t="shared" ref="O69:O125" si="29">IF(U67+U68&lt;0,L69-U69,L69)</f>
        <v>-1.0471078468E-2</v>
      </c>
      <c r="P69" s="2">
        <f t="shared" si="27"/>
        <v>52.236995051713457</v>
      </c>
      <c r="S69" s="17">
        <v>40512</v>
      </c>
      <c r="T69" s="18">
        <v>3136.9850000000001</v>
      </c>
      <c r="U69" s="19">
        <f t="shared" si="22"/>
        <v>-2.7810142541325744E-3</v>
      </c>
      <c r="V69" s="18">
        <v>15.4064</v>
      </c>
      <c r="Y69" s="20" t="s">
        <v>48</v>
      </c>
      <c r="Z69" s="21">
        <v>5110.875</v>
      </c>
      <c r="AA69" s="22">
        <f t="shared" si="9"/>
        <v>-3.4076161127008515E-2</v>
      </c>
      <c r="AB69" s="23">
        <v>45.877499999999998</v>
      </c>
      <c r="AC69" s="23"/>
      <c r="AD69" s="16" t="e">
        <f>IF(AB69&gt;$AF$1,#REF!-AA69,#REF!)</f>
        <v>#REF!</v>
      </c>
      <c r="AE69" s="2" t="e">
        <f t="shared" si="23"/>
        <v>#REF!</v>
      </c>
    </row>
    <row r="70" spans="1:31">
      <c r="A70" s="1">
        <v>40543</v>
      </c>
      <c r="B70" s="3">
        <v>-7.1073121838099995E-2</v>
      </c>
      <c r="C70" s="2">
        <f t="shared" si="24"/>
        <v>24.469901822454375</v>
      </c>
      <c r="D70" s="3">
        <f t="shared" ref="D70" si="30">C70/C58-1</f>
        <v>0.36803687157442555</v>
      </c>
      <c r="E70" s="3">
        <f t="shared" si="8"/>
        <v>0.36803687157442555</v>
      </c>
      <c r="F70" s="16">
        <f t="shared" si="28"/>
        <v>-5.4529425516085861E-2</v>
      </c>
      <c r="G70" s="2">
        <f t="shared" si="25"/>
        <v>52.258836748643255</v>
      </c>
      <c r="H70" s="3">
        <f t="shared" ref="H70" si="31">G70/G58-1</f>
        <v>0.41813143186960322</v>
      </c>
      <c r="K70" s="1">
        <v>40543</v>
      </c>
      <c r="L70" s="3">
        <v>-5.4289372083100002E-2</v>
      </c>
      <c r="M70" s="2">
        <f t="shared" si="26"/>
        <v>24.164394149012338</v>
      </c>
      <c r="N70" s="3">
        <f t="shared" ref="N70" si="32">M70/M58-1</f>
        <v>0.34481025320025216</v>
      </c>
      <c r="O70" s="16">
        <f t="shared" si="29"/>
        <v>-3.7745675761085867E-2</v>
      </c>
      <c r="P70" s="2">
        <f t="shared" si="27"/>
        <v>51.690017377594437</v>
      </c>
      <c r="Q70" s="3">
        <f t="shared" ref="Q70" si="33">P70/P58-1</f>
        <v>0.38681010618128187</v>
      </c>
      <c r="S70" s="17">
        <v>40543</v>
      </c>
      <c r="T70" s="18">
        <v>3128.261</v>
      </c>
      <c r="U70" s="19">
        <f t="shared" si="22"/>
        <v>-1.6543696322014134E-2</v>
      </c>
      <c r="V70" s="18">
        <v>14.1805</v>
      </c>
      <c r="Y70" s="20" t="s">
        <v>49</v>
      </c>
      <c r="Z70" s="21">
        <v>4936.7160000000003</v>
      </c>
      <c r="AA70" s="22">
        <f t="shared" si="9"/>
        <v>-6.600663274938251E-2</v>
      </c>
      <c r="AB70" s="23">
        <v>41.200800000000001</v>
      </c>
      <c r="AC70" s="23"/>
      <c r="AD70" s="16" t="e">
        <f>IF(AB70&gt;$AF$1,#REF!-AA70,#REF!)</f>
        <v>#REF!</v>
      </c>
      <c r="AE70" s="2" t="e">
        <f t="shared" si="23"/>
        <v>#REF!</v>
      </c>
    </row>
    <row r="71" spans="1:31">
      <c r="A71" s="1">
        <v>40574</v>
      </c>
      <c r="B71" s="3">
        <v>7.7633498256700004E-2</v>
      </c>
      <c r="C71" s="2">
        <f t="shared" si="24"/>
        <v>22.730749508860729</v>
      </c>
      <c r="E71" s="3">
        <f t="shared" si="8"/>
        <v>0.34971116782759437</v>
      </c>
      <c r="F71" s="16">
        <f t="shared" si="28"/>
        <v>2.4634773728761147E-2</v>
      </c>
      <c r="G71" s="2">
        <f t="shared" si="25"/>
        <v>49.409192402600823</v>
      </c>
      <c r="K71" s="1">
        <v>40574</v>
      </c>
      <c r="L71" s="3">
        <v>8.9997394059300004E-2</v>
      </c>
      <c r="M71" s="2">
        <f t="shared" si="26"/>
        <v>22.852524363893924</v>
      </c>
      <c r="O71" s="16">
        <f t="shared" si="29"/>
        <v>3.6998669531361147E-2</v>
      </c>
      <c r="P71" s="2">
        <f t="shared" si="27"/>
        <v>49.73894274157486</v>
      </c>
      <c r="S71" s="17">
        <v>40574</v>
      </c>
      <c r="T71" s="18">
        <v>3076.5079999999998</v>
      </c>
      <c r="U71" s="19">
        <f t="shared" si="22"/>
        <v>5.2998724527938856E-2</v>
      </c>
      <c r="V71" s="18">
        <v>14.478300000000001</v>
      </c>
      <c r="Y71" s="20" t="s">
        <v>50</v>
      </c>
      <c r="Z71" s="21">
        <v>4610.8599999999997</v>
      </c>
      <c r="AA71" s="22">
        <f t="shared" si="9"/>
        <v>0.10504504582659201</v>
      </c>
      <c r="AB71" s="23">
        <v>37.703000000000003</v>
      </c>
      <c r="AC71" s="23"/>
      <c r="AD71" s="16" t="e">
        <f>IF(AB71&gt;$AF$1,#REF!-AA71,#REF!)</f>
        <v>#REF!</v>
      </c>
      <c r="AE71" s="2" t="e">
        <f t="shared" si="23"/>
        <v>#REF!</v>
      </c>
    </row>
    <row r="72" spans="1:31">
      <c r="A72" s="1">
        <v>40602</v>
      </c>
      <c r="B72" s="3">
        <v>-2.30615910849E-2</v>
      </c>
      <c r="C72" s="2">
        <f t="shared" si="24"/>
        <v>24.495417111230353</v>
      </c>
      <c r="E72" s="3">
        <f t="shared" si="8"/>
        <v>0.32209392407948134</v>
      </c>
      <c r="F72" s="16">
        <f t="shared" si="28"/>
        <v>-2.30615910849E-2</v>
      </c>
      <c r="G72" s="2">
        <f t="shared" si="25"/>
        <v>50.626376677559719</v>
      </c>
      <c r="K72" s="1">
        <v>40602</v>
      </c>
      <c r="L72" s="3">
        <v>2.1737511550400001E-2</v>
      </c>
      <c r="M72" s="2">
        <f t="shared" si="26"/>
        <v>24.909192004321039</v>
      </c>
      <c r="O72" s="16">
        <f t="shared" si="29"/>
        <v>2.1737511550400001E-2</v>
      </c>
      <c r="P72" s="2">
        <f t="shared" si="27"/>
        <v>51.579217446909681</v>
      </c>
      <c r="S72" s="17">
        <v>40602</v>
      </c>
      <c r="T72" s="18">
        <v>3239.5590000000002</v>
      </c>
      <c r="U72" s="19">
        <f t="shared" si="22"/>
        <v>-5.0225972115340856E-3</v>
      </c>
      <c r="V72" s="18">
        <v>14.933999999999999</v>
      </c>
      <c r="Y72" s="20" t="s">
        <v>51</v>
      </c>
      <c r="Z72" s="21">
        <v>5095.2079999999996</v>
      </c>
      <c r="AA72" s="22">
        <f t="shared" si="9"/>
        <v>-1.8606894949136442E-2</v>
      </c>
      <c r="AB72" s="23">
        <v>41.704099999999997</v>
      </c>
      <c r="AC72" s="23"/>
      <c r="AD72" s="16" t="e">
        <f>IF(AB72&gt;$AF$1,#REF!-AA72,#REF!)</f>
        <v>#REF!</v>
      </c>
      <c r="AE72" s="2" t="e">
        <f t="shared" si="23"/>
        <v>#REF!</v>
      </c>
    </row>
    <row r="73" spans="1:31">
      <c r="A73" s="1">
        <v>40633</v>
      </c>
      <c r="B73" s="3">
        <v>-8.4677963323899999E-2</v>
      </c>
      <c r="C73" s="2">
        <f t="shared" si="24"/>
        <v>23.930513818357095</v>
      </c>
      <c r="E73" s="3">
        <f t="shared" si="8"/>
        <v>0.16802050420296588</v>
      </c>
      <c r="F73" s="16">
        <f t="shared" si="28"/>
        <v>-8.4677963323899999E-2</v>
      </c>
      <c r="G73" s="2">
        <f t="shared" si="25"/>
        <v>49.458851880511716</v>
      </c>
      <c r="K73" s="1">
        <v>40633</v>
      </c>
      <c r="L73" s="3">
        <v>-6.7656762085699998E-2</v>
      </c>
      <c r="M73" s="2">
        <f t="shared" si="26"/>
        <v>25.450655853226095</v>
      </c>
      <c r="O73" s="16">
        <f t="shared" si="29"/>
        <v>-6.7656762085699998E-2</v>
      </c>
      <c r="P73" s="2">
        <f t="shared" si="27"/>
        <v>52.700421281922466</v>
      </c>
      <c r="S73" s="17">
        <v>40633</v>
      </c>
      <c r="T73" s="18">
        <v>3223.288</v>
      </c>
      <c r="U73" s="19">
        <f t="shared" si="22"/>
        <v>-9.4825532189490858E-3</v>
      </c>
      <c r="V73" s="18">
        <v>14.267099999999999</v>
      </c>
      <c r="Y73" s="20" t="s">
        <v>52</v>
      </c>
      <c r="Z73" s="21">
        <v>5000.402</v>
      </c>
      <c r="AA73" s="22">
        <f t="shared" si="9"/>
        <v>-3.2704570552527588E-2</v>
      </c>
      <c r="AB73" s="23">
        <v>39.090800000000002</v>
      </c>
      <c r="AC73" s="23"/>
      <c r="AD73" s="16" t="e">
        <f>IF(AB73&gt;$AF$1,#REF!-AA73,#REF!)</f>
        <v>#REF!</v>
      </c>
      <c r="AE73" s="2" t="e">
        <f t="shared" si="23"/>
        <v>#REF!</v>
      </c>
    </row>
    <row r="74" spans="1:31">
      <c r="A74" s="1">
        <v>40662</v>
      </c>
      <c r="B74" s="3">
        <v>-6.2397159073000003E-2</v>
      </c>
      <c r="C74" s="2">
        <f t="shared" si="24"/>
        <v>21.904126646924173</v>
      </c>
      <c r="E74" s="3">
        <f t="shared" si="8"/>
        <v>0.16462374183859096</v>
      </c>
      <c r="F74" s="16">
        <f t="shared" si="28"/>
        <v>-2.5213101503092916E-3</v>
      </c>
      <c r="G74" s="2">
        <f t="shared" si="25"/>
        <v>45.270777034931541</v>
      </c>
      <c r="K74" s="1">
        <v>40662</v>
      </c>
      <c r="L74" s="3">
        <v>-6.1214463097000002E-2</v>
      </c>
      <c r="M74" s="2">
        <f t="shared" si="26"/>
        <v>23.728746885239349</v>
      </c>
      <c r="O74" s="16">
        <f t="shared" si="29"/>
        <v>-1.3386141743092911E-3</v>
      </c>
      <c r="P74" s="2">
        <f t="shared" si="27"/>
        <v>49.134881417435274</v>
      </c>
      <c r="S74" s="17">
        <v>40662</v>
      </c>
      <c r="T74" s="18">
        <v>3192.723</v>
      </c>
      <c r="U74" s="19">
        <f t="shared" si="22"/>
        <v>-5.9875848922690711E-2</v>
      </c>
      <c r="V74" s="18">
        <v>14.262700000000001</v>
      </c>
      <c r="Y74" s="20" t="s">
        <v>53</v>
      </c>
      <c r="Z74" s="21">
        <v>4836.866</v>
      </c>
      <c r="AA74" s="22">
        <f t="shared" si="9"/>
        <v>-8.1166193150688931E-2</v>
      </c>
      <c r="AB74" s="23">
        <v>37.9208</v>
      </c>
      <c r="AC74" s="23"/>
      <c r="AD74" s="16" t="e">
        <f>IF(AB74&gt;$AF$1,#REF!-AA74,#REF!)</f>
        <v>#REF!</v>
      </c>
      <c r="AE74" s="2" t="e">
        <f t="shared" si="23"/>
        <v>#REF!</v>
      </c>
    </row>
    <row r="75" spans="1:31">
      <c r="A75" s="1">
        <v>40694</v>
      </c>
      <c r="B75" s="3">
        <v>2.08455917102E-2</v>
      </c>
      <c r="C75" s="2">
        <f t="shared" si="24"/>
        <v>20.537371372180907</v>
      </c>
      <c r="E75" s="3">
        <f t="shared" si="8"/>
        <v>0.21194720628564134</v>
      </c>
      <c r="F75" s="16">
        <f t="shared" si="28"/>
        <v>6.6752747146150912E-3</v>
      </c>
      <c r="G75" s="2">
        <f t="shared" si="25"/>
        <v>45.156635365280977</v>
      </c>
      <c r="K75" s="1">
        <v>40694</v>
      </c>
      <c r="L75" s="3">
        <v>2.5416660277999999E-2</v>
      </c>
      <c r="M75" s="2">
        <f t="shared" si="26"/>
        <v>22.276204384694811</v>
      </c>
      <c r="O75" s="16">
        <f t="shared" si="29"/>
        <v>1.124634328241509E-2</v>
      </c>
      <c r="P75" s="2">
        <f t="shared" si="27"/>
        <v>49.069108768716887</v>
      </c>
      <c r="S75" s="17">
        <v>40694</v>
      </c>
      <c r="T75" s="18">
        <v>3001.556</v>
      </c>
      <c r="U75" s="19">
        <f t="shared" si="22"/>
        <v>1.4170316995584908E-2</v>
      </c>
      <c r="V75" s="18">
        <v>13.521000000000001</v>
      </c>
      <c r="Y75" s="20" t="s">
        <v>54</v>
      </c>
      <c r="Z75" s="21">
        <v>4444.2759999999998</v>
      </c>
      <c r="AA75" s="22">
        <f t="shared" si="9"/>
        <v>3.0388751733690818E-2</v>
      </c>
      <c r="AB75" s="23">
        <v>34.897199999999998</v>
      </c>
      <c r="AC75" s="23"/>
      <c r="AD75" s="16" t="e">
        <f>IF(AB75&gt;$AF$1,#REF!-AA75,#REF!)</f>
        <v>#REF!</v>
      </c>
      <c r="AE75" s="2" t="e">
        <f t="shared" si="23"/>
        <v>#REF!</v>
      </c>
    </row>
    <row r="76" spans="1:31">
      <c r="A76" s="1">
        <v>40724</v>
      </c>
      <c r="B76" s="3">
        <v>5.9908686496000001E-2</v>
      </c>
      <c r="C76" s="2">
        <f t="shared" si="24"/>
        <v>20.965485030606139</v>
      </c>
      <c r="E76" s="3">
        <f t="shared" si="8"/>
        <v>0.3181841138268946</v>
      </c>
      <c r="F76" s="16">
        <f t="shared" si="28"/>
        <v>8.356436804801759E-2</v>
      </c>
      <c r="G76" s="2">
        <f t="shared" si="25"/>
        <v>45.458068311531925</v>
      </c>
      <c r="K76" s="1">
        <v>40724</v>
      </c>
      <c r="L76" s="3">
        <v>4.9446677901399998E-2</v>
      </c>
      <c r="M76" s="2">
        <f t="shared" si="26"/>
        <v>22.842391103823893</v>
      </c>
      <c r="O76" s="16">
        <f t="shared" si="29"/>
        <v>7.3102359453417587E-2</v>
      </c>
      <c r="P76" s="2">
        <f t="shared" si="27"/>
        <v>49.620956810492039</v>
      </c>
      <c r="S76" s="17">
        <v>40724</v>
      </c>
      <c r="T76" s="18">
        <v>3044.0889999999999</v>
      </c>
      <c r="U76" s="19">
        <f t="shared" si="22"/>
        <v>-2.3655681552017582E-2</v>
      </c>
      <c r="V76" s="18">
        <v>12.8788</v>
      </c>
      <c r="Y76" s="20" t="s">
        <v>55</v>
      </c>
      <c r="Z76" s="21">
        <v>4579.3320000000003</v>
      </c>
      <c r="AA76" s="22">
        <f t="shared" si="9"/>
        <v>1.0697630134700731E-2</v>
      </c>
      <c r="AB76" s="23">
        <v>34.161499999999997</v>
      </c>
      <c r="AC76" s="23"/>
      <c r="AD76" s="16" t="e">
        <f>IF(AB76&gt;$AF$1,#REF!-AA76,#REF!)</f>
        <v>#REF!</v>
      </c>
      <c r="AE76" s="2" t="e">
        <f t="shared" si="23"/>
        <v>#REF!</v>
      </c>
    </row>
    <row r="77" spans="1:31">
      <c r="A77" s="1">
        <v>40753</v>
      </c>
      <c r="B77" s="3">
        <v>3.87489347858E-2</v>
      </c>
      <c r="C77" s="2">
        <f t="shared" si="24"/>
        <v>22.221499700541301</v>
      </c>
      <c r="E77" s="3">
        <f t="shared" si="8"/>
        <v>0.14421059449054985</v>
      </c>
      <c r="F77" s="16">
        <f t="shared" si="28"/>
        <v>8.0908985040184289E-2</v>
      </c>
      <c r="G77" s="2">
        <f t="shared" si="25"/>
        <v>49.256743062668704</v>
      </c>
      <c r="K77" s="1">
        <v>40753</v>
      </c>
      <c r="L77" s="3">
        <v>1.2970672430800001E-2</v>
      </c>
      <c r="M77" s="2">
        <f t="shared" si="26"/>
        <v>23.971871459232478</v>
      </c>
      <c r="O77" s="16">
        <f t="shared" si="29"/>
        <v>5.5130722685184298E-2</v>
      </c>
      <c r="P77" s="2">
        <f t="shared" si="27"/>
        <v>53.248365831675144</v>
      </c>
      <c r="S77" s="17">
        <v>40753</v>
      </c>
      <c r="T77" s="18">
        <v>2972.0790000000002</v>
      </c>
      <c r="U77" s="19">
        <f t="shared" si="22"/>
        <v>-4.2160050254384296E-2</v>
      </c>
      <c r="V77" s="18">
        <v>12.725300000000001</v>
      </c>
      <c r="Y77" s="20" t="s">
        <v>56</v>
      </c>
      <c r="Z77" s="21">
        <v>4628.32</v>
      </c>
      <c r="AA77" s="22">
        <f t="shared" si="9"/>
        <v>-4.2733000311128047E-2</v>
      </c>
      <c r="AB77" s="23">
        <v>33.837000000000003</v>
      </c>
      <c r="AC77" s="23"/>
      <c r="AD77" s="16" t="e">
        <f>IF(AB77&gt;$AF$1,#REF!-AA77,#REF!)</f>
        <v>#REF!</v>
      </c>
      <c r="AE77" s="2" t="e">
        <f t="shared" si="23"/>
        <v>#REF!</v>
      </c>
    </row>
    <row r="78" spans="1:31">
      <c r="A78" s="1">
        <v>40786</v>
      </c>
      <c r="B78" s="3">
        <v>-6.8892028255400001E-2</v>
      </c>
      <c r="C78" s="2">
        <f t="shared" si="24"/>
        <v>23.082559143280253</v>
      </c>
      <c r="E78" s="3">
        <f t="shared" si="8"/>
        <v>0.12426821877735517</v>
      </c>
      <c r="F78" s="16">
        <f t="shared" si="28"/>
        <v>2.4345023061598553E-2</v>
      </c>
      <c r="G78" s="2">
        <f t="shared" si="25"/>
        <v>53.242056150254371</v>
      </c>
      <c r="K78" s="1">
        <v>40786</v>
      </c>
      <c r="L78" s="3">
        <v>-7.6501151538600001E-2</v>
      </c>
      <c r="M78" s="2">
        <f t="shared" si="26"/>
        <v>24.282802751483427</v>
      </c>
      <c r="O78" s="16">
        <f t="shared" si="29"/>
        <v>1.6735899778398552E-2</v>
      </c>
      <c r="P78" s="2">
        <f t="shared" si="27"/>
        <v>56.183986721780471</v>
      </c>
      <c r="S78" s="17">
        <v>40786</v>
      </c>
      <c r="T78" s="18">
        <v>2846.7759999999998</v>
      </c>
      <c r="U78" s="19">
        <f t="shared" si="22"/>
        <v>-9.3237051316998554E-2</v>
      </c>
      <c r="V78" s="18">
        <v>12.1591</v>
      </c>
      <c r="Y78" s="20" t="s">
        <v>57</v>
      </c>
      <c r="Z78" s="21">
        <v>4430.5379999999996</v>
      </c>
      <c r="AA78" s="22">
        <f t="shared" si="9"/>
        <v>-0.12948991747729049</v>
      </c>
      <c r="AB78" s="23">
        <v>32.448300000000003</v>
      </c>
      <c r="AC78" s="23"/>
      <c r="AD78" s="16" t="e">
        <f>IF(AB78&gt;$AF$1,#REF!-AA78,#REF!)</f>
        <v>#REF!</v>
      </c>
      <c r="AE78" s="2" t="e">
        <f t="shared" si="23"/>
        <v>#REF!</v>
      </c>
    </row>
    <row r="79" spans="1:31">
      <c r="A79" s="1">
        <v>40816</v>
      </c>
      <c r="B79" s="3">
        <v>7.0277642120200004E-2</v>
      </c>
      <c r="C79" s="2">
        <f t="shared" si="24"/>
        <v>21.492354826574449</v>
      </c>
      <c r="E79" s="3">
        <f t="shared" si="8"/>
        <v>1.5034724610818895E-2</v>
      </c>
      <c r="F79" s="16">
        <f t="shared" si="28"/>
        <v>2.6131766568986817E-2</v>
      </c>
      <c r="G79" s="2">
        <f t="shared" si="25"/>
        <v>54.538235235079235</v>
      </c>
      <c r="K79" s="1">
        <v>40816</v>
      </c>
      <c r="L79" s="3">
        <v>5.17155392347E-2</v>
      </c>
      <c r="M79" s="2">
        <f t="shared" si="26"/>
        <v>22.425140378410259</v>
      </c>
      <c r="O79" s="16">
        <f t="shared" si="29"/>
        <v>7.5696636834868131E-3</v>
      </c>
      <c r="P79" s="2">
        <f t="shared" si="27"/>
        <v>57.124276292707066</v>
      </c>
      <c r="S79" s="17">
        <v>40816</v>
      </c>
      <c r="T79" s="18">
        <v>2581.3510000000001</v>
      </c>
      <c r="U79" s="19">
        <f t="shared" si="22"/>
        <v>4.4145875551213187E-2</v>
      </c>
      <c r="V79" s="18">
        <v>10.960800000000001</v>
      </c>
      <c r="Y79" s="20" t="s">
        <v>58</v>
      </c>
      <c r="Z79" s="21">
        <v>3856.828</v>
      </c>
      <c r="AA79" s="22">
        <f t="shared" si="9"/>
        <v>3.6956275986380543E-2</v>
      </c>
      <c r="AB79" s="23">
        <v>28.0733</v>
      </c>
      <c r="AC79" s="23"/>
      <c r="AD79" s="16" t="e">
        <f>IF(AB79&gt;$AF$1,#REF!-AA79,#REF!)</f>
        <v>#REF!</v>
      </c>
      <c r="AE79" s="2" t="e">
        <f t="shared" si="23"/>
        <v>#REF!</v>
      </c>
    </row>
    <row r="80" spans="1:31">
      <c r="A80" s="1">
        <v>40847</v>
      </c>
      <c r="B80" s="3">
        <v>1.5450976320799999E-2</v>
      </c>
      <c r="C80" s="2">
        <f t="shared" si="24"/>
        <v>23.002786847396802</v>
      </c>
      <c r="E80" s="3">
        <f t="shared" si="8"/>
        <v>-1.9797375458813216E-3</v>
      </c>
      <c r="F80" s="16">
        <f t="shared" si="28"/>
        <v>7.9928603544711707E-2</v>
      </c>
      <c r="G80" s="2">
        <f t="shared" si="25"/>
        <v>55.963415667326821</v>
      </c>
      <c r="K80" s="1">
        <v>40847</v>
      </c>
      <c r="L80" s="3">
        <v>9.6022235378299993E-3</v>
      </c>
      <c r="M80" s="2">
        <f t="shared" si="26"/>
        <v>23.58486860549359</v>
      </c>
      <c r="O80" s="16">
        <f t="shared" si="29"/>
        <v>7.40798507617417E-2</v>
      </c>
      <c r="P80" s="2">
        <f t="shared" si="27"/>
        <v>57.556687852405432</v>
      </c>
      <c r="S80" s="17">
        <v>40847</v>
      </c>
      <c r="T80" s="18">
        <v>2695.3069999999998</v>
      </c>
      <c r="U80" s="19">
        <f t="shared" si="22"/>
        <v>-6.4477627223911704E-2</v>
      </c>
      <c r="V80" s="18">
        <v>11.501099999999999</v>
      </c>
      <c r="Y80" s="20" t="s">
        <v>59</v>
      </c>
      <c r="Z80" s="21">
        <v>3999.3620000000001</v>
      </c>
      <c r="AA80" s="22">
        <f t="shared" si="9"/>
        <v>-4.4862155513804472E-2</v>
      </c>
      <c r="AB80" s="23">
        <v>29.211300000000001</v>
      </c>
      <c r="AC80" s="23"/>
      <c r="AD80" s="16" t="e">
        <f>IF(AB80&gt;$AF$1,#REF!-AA80,#REF!)</f>
        <v>#REF!</v>
      </c>
      <c r="AE80" s="2" t="e">
        <f t="shared" si="23"/>
        <v>#REF!</v>
      </c>
    </row>
    <row r="81" spans="1:31">
      <c r="A81" s="1">
        <v>40877</v>
      </c>
      <c r="B81" s="3">
        <v>-0.189678763523</v>
      </c>
      <c r="C81" s="2">
        <f t="shared" si="24"/>
        <v>23.358202362288338</v>
      </c>
      <c r="E81" s="3">
        <f t="shared" si="8"/>
        <v>-3.0776266948125963E-2</v>
      </c>
      <c r="F81" s="16">
        <f t="shared" si="28"/>
        <v>-0.11996763690096263</v>
      </c>
      <c r="G81" s="2">
        <f t="shared" si="25"/>
        <v>60.436493331208496</v>
      </c>
      <c r="K81" s="1">
        <v>40877</v>
      </c>
      <c r="L81" s="3">
        <v>-0.20806305650199999</v>
      </c>
      <c r="M81" s="2">
        <f t="shared" si="26"/>
        <v>23.811335785953887</v>
      </c>
      <c r="O81" s="16">
        <f t="shared" si="29"/>
        <v>-0.13835192987996262</v>
      </c>
      <c r="P81" s="2">
        <f t="shared" si="27"/>
        <v>61.82047869885178</v>
      </c>
      <c r="S81" s="17">
        <v>40877</v>
      </c>
      <c r="T81" s="18">
        <v>2521.52</v>
      </c>
      <c r="U81" s="19">
        <f t="shared" si="22"/>
        <v>-6.9711126622037378E-2</v>
      </c>
      <c r="V81" s="18">
        <v>10.898199999999999</v>
      </c>
      <c r="Y81" s="20" t="s">
        <v>60</v>
      </c>
      <c r="Z81" s="21">
        <v>3819.942</v>
      </c>
      <c r="AA81" s="22">
        <f t="shared" si="9"/>
        <v>-0.14481031387387555</v>
      </c>
      <c r="AB81" s="23">
        <v>27.906600000000001</v>
      </c>
      <c r="AC81" s="23"/>
      <c r="AD81" s="16" t="e">
        <f>IF(AB81&gt;$AF$1,#REF!-AA81,#REF!)</f>
        <v>#REF!</v>
      </c>
      <c r="AE81" s="2" t="e">
        <f t="shared" si="23"/>
        <v>#REF!</v>
      </c>
    </row>
    <row r="82" spans="1:31" s="11" customFormat="1">
      <c r="A82" s="15">
        <v>40907</v>
      </c>
      <c r="B82" s="16">
        <v>-1.5829029818299999E-2</v>
      </c>
      <c r="C82" s="10">
        <f t="shared" si="24"/>
        <v>18.927647420089471</v>
      </c>
      <c r="D82" s="16">
        <f t="shared" ref="D82" si="34">C82/C70-1</f>
        <v>-0.22649271102833568</v>
      </c>
      <c r="E82" s="16">
        <f t="shared" si="8"/>
        <v>-0.22649271102833568</v>
      </c>
      <c r="F82" s="16">
        <f t="shared" si="28"/>
        <v>-6.6353767832966509E-2</v>
      </c>
      <c r="G82" s="10">
        <f t="shared" si="25"/>
        <v>53.186070043682626</v>
      </c>
      <c r="H82" s="16">
        <f t="shared" ref="H82" si="35">G82/G70-1</f>
        <v>1.7743090981898746E-2</v>
      </c>
      <c r="I82" s="16"/>
      <c r="J82" s="16"/>
      <c r="K82" s="15">
        <v>40907</v>
      </c>
      <c r="L82" s="16">
        <v>-2.0285198467700001E-2</v>
      </c>
      <c r="M82" s="10">
        <f t="shared" si="26"/>
        <v>18.857076482932868</v>
      </c>
      <c r="N82" s="16">
        <f t="shared" ref="N82" si="36">M82/M70-1</f>
        <v>-0.21963379811433814</v>
      </c>
      <c r="O82" s="16">
        <f t="shared" si="29"/>
        <v>-7.0809936482366498E-2</v>
      </c>
      <c r="P82" s="10">
        <f t="shared" si="27"/>
        <v>53.26749616476252</v>
      </c>
      <c r="Q82" s="16">
        <f t="shared" ref="Q82" si="37">P82/P70-1</f>
        <v>3.0518054881750967E-2</v>
      </c>
      <c r="S82" s="17">
        <v>40907</v>
      </c>
      <c r="T82" s="18">
        <v>2345.7420000000002</v>
      </c>
      <c r="U82" s="19">
        <f t="shared" si="22"/>
        <v>5.0524738014666504E-2</v>
      </c>
      <c r="V82" s="18">
        <v>10.408899999999999</v>
      </c>
      <c r="Y82" s="20" t="s">
        <v>61</v>
      </c>
      <c r="Z82" s="21">
        <v>3266.7750000000001</v>
      </c>
      <c r="AA82" s="22">
        <f t="shared" si="9"/>
        <v>8.4851267687551333E-3</v>
      </c>
      <c r="AB82" s="23">
        <v>23.812100000000001</v>
      </c>
      <c r="AC82" s="23"/>
      <c r="AD82" s="16" t="e">
        <f>IF(AB82&gt;$AF$1,#REF!-AA82,#REF!)</f>
        <v>#REF!</v>
      </c>
      <c r="AE82" s="10" t="e">
        <f t="shared" si="23"/>
        <v>#REF!</v>
      </c>
    </row>
    <row r="83" spans="1:31">
      <c r="A83" s="1">
        <v>40939</v>
      </c>
      <c r="B83" s="3">
        <v>0.18705633218000001</v>
      </c>
      <c r="C83" s="2">
        <f t="shared" si="24"/>
        <v>18.628041124686604</v>
      </c>
      <c r="E83" s="3">
        <f t="shared" si="8"/>
        <v>-0.18049155759579505</v>
      </c>
      <c r="F83" s="16">
        <f t="shared" si="28"/>
        <v>0.11811758383364052</v>
      </c>
      <c r="G83" s="2">
        <f t="shared" si="25"/>
        <v>49.656973900056215</v>
      </c>
      <c r="K83" s="1">
        <v>40939</v>
      </c>
      <c r="L83" s="3">
        <v>0.14503103004599999</v>
      </c>
      <c r="M83" s="2">
        <f t="shared" si="26"/>
        <v>18.474556943955974</v>
      </c>
      <c r="O83" s="16">
        <f t="shared" si="29"/>
        <v>7.6092281699640496E-2</v>
      </c>
      <c r="P83" s="2">
        <f t="shared" si="27"/>
        <v>49.495628144760985</v>
      </c>
      <c r="S83" s="17">
        <v>40939</v>
      </c>
      <c r="T83" s="18">
        <v>2464.2600000000002</v>
      </c>
      <c r="U83" s="19">
        <f t="shared" si="22"/>
        <v>6.8938748346359491E-2</v>
      </c>
      <c r="V83" s="18">
        <v>11.0784</v>
      </c>
      <c r="Y83" s="20" t="s">
        <v>62</v>
      </c>
      <c r="Z83" s="21">
        <v>3294.4940000000001</v>
      </c>
      <c r="AA83" s="22">
        <f t="shared" si="9"/>
        <v>0.12191553543579063</v>
      </c>
      <c r="AB83" s="23">
        <v>24.996200000000002</v>
      </c>
      <c r="AC83" s="23"/>
      <c r="AD83" s="16" t="e">
        <f>IF(AB83&gt;$AF$1,#REF!-AA83,#REF!)</f>
        <v>#REF!</v>
      </c>
      <c r="AE83" s="2" t="e">
        <f t="shared" si="23"/>
        <v>#REF!</v>
      </c>
    </row>
    <row r="84" spans="1:31">
      <c r="A84" s="1">
        <v>40968</v>
      </c>
      <c r="B84" s="3">
        <v>-6.8005784360599994E-2</v>
      </c>
      <c r="C84" s="2">
        <f t="shared" si="24"/>
        <v>22.112534173168683</v>
      </c>
      <c r="E84" s="3">
        <f t="shared" si="8"/>
        <v>-9.7278724719865872E-2</v>
      </c>
      <c r="F84" s="16">
        <f t="shared" si="28"/>
        <v>-6.8005784360599994E-2</v>
      </c>
      <c r="G84" s="2">
        <f t="shared" si="25"/>
        <v>55.522335677621008</v>
      </c>
      <c r="K84" s="1">
        <v>40968</v>
      </c>
      <c r="L84" s="3">
        <v>-3.5336582959400002E-2</v>
      </c>
      <c r="M84" s="2">
        <f t="shared" si="26"/>
        <v>21.153940967181391</v>
      </c>
      <c r="O84" s="16">
        <f t="shared" si="29"/>
        <v>-3.5336582959400002E-2</v>
      </c>
      <c r="P84" s="2">
        <f t="shared" si="27"/>
        <v>53.261863424452798</v>
      </c>
      <c r="S84" s="17">
        <v>40968</v>
      </c>
      <c r="T84" s="18">
        <v>2634.143</v>
      </c>
      <c r="U84" s="19">
        <f t="shared" si="22"/>
        <v>-6.8046419651476842E-2</v>
      </c>
      <c r="V84" s="18">
        <v>11.6332</v>
      </c>
      <c r="Y84" s="20" t="s">
        <v>63</v>
      </c>
      <c r="Z84" s="21">
        <v>3696.1439999999998</v>
      </c>
      <c r="AA84" s="22">
        <f t="shared" si="9"/>
        <v>-7.5561991091256067E-2</v>
      </c>
      <c r="AB84" s="23">
        <v>28.008400000000002</v>
      </c>
      <c r="AC84" s="23"/>
      <c r="AD84" s="16" t="e">
        <f>IF(AB84&gt;$AF$1,#REF!-AA84,#REF!)</f>
        <v>#REF!</v>
      </c>
      <c r="AE84" s="2" t="e">
        <f t="shared" si="23"/>
        <v>#REF!</v>
      </c>
    </row>
    <row r="85" spans="1:31">
      <c r="A85" s="1">
        <v>40998</v>
      </c>
      <c r="B85" s="3">
        <v>3.20272640879E-3</v>
      </c>
      <c r="C85" s="2">
        <f t="shared" si="24"/>
        <v>20.608753942521776</v>
      </c>
      <c r="E85" s="3">
        <f t="shared" si="8"/>
        <v>-0.13880854799227915</v>
      </c>
      <c r="F85" s="16">
        <f t="shared" si="28"/>
        <v>3.20272640879E-3</v>
      </c>
      <c r="G85" s="2">
        <f t="shared" si="25"/>
        <v>51.746495690331862</v>
      </c>
      <c r="K85" s="1">
        <v>40998</v>
      </c>
      <c r="L85" s="3">
        <v>-4.8851699512600004E-3</v>
      </c>
      <c r="M85" s="2">
        <f t="shared" si="26"/>
        <v>20.406432977276335</v>
      </c>
      <c r="O85" s="16">
        <f t="shared" si="29"/>
        <v>-4.8851699512600004E-3</v>
      </c>
      <c r="P85" s="2">
        <f t="shared" si="27"/>
        <v>51.379771168982387</v>
      </c>
      <c r="S85" s="17">
        <v>40998</v>
      </c>
      <c r="T85" s="18">
        <v>2454.8989999999999</v>
      </c>
      <c r="U85" s="19">
        <f t="shared" si="22"/>
        <v>6.9761729504961512E-2</v>
      </c>
      <c r="V85" s="18">
        <v>10.924200000000001</v>
      </c>
      <c r="Y85" s="20" t="s">
        <v>64</v>
      </c>
      <c r="Z85" s="21">
        <v>3416.8560000000002</v>
      </c>
      <c r="AA85" s="22">
        <f t="shared" si="9"/>
        <v>7.251754244252602E-2</v>
      </c>
      <c r="AB85" s="23">
        <v>26.003599999999999</v>
      </c>
      <c r="AC85" s="23"/>
      <c r="AD85" s="16" t="e">
        <f>IF(AB85&gt;$AF$1,#REF!-AA85,#REF!)</f>
        <v>#REF!</v>
      </c>
      <c r="AE85" s="2" t="e">
        <f t="shared" si="23"/>
        <v>#REF!</v>
      </c>
    </row>
    <row r="86" spans="1:31">
      <c r="A86" s="1">
        <v>41026</v>
      </c>
      <c r="B86" s="3">
        <v>3.01343576253E-2</v>
      </c>
      <c r="C86" s="2">
        <f t="shared" si="24"/>
        <v>20.674758143025745</v>
      </c>
      <c r="E86" s="3">
        <f t="shared" si="8"/>
        <v>-5.6124972417973984E-2</v>
      </c>
      <c r="F86" s="16">
        <f t="shared" si="28"/>
        <v>3.01343576253E-2</v>
      </c>
      <c r="G86" s="2">
        <f t="shared" si="25"/>
        <v>51.912225558641623</v>
      </c>
      <c r="K86" s="1">
        <v>41026</v>
      </c>
      <c r="L86" s="3">
        <v>3.3763928697300001E-2</v>
      </c>
      <c r="M86" s="2">
        <f t="shared" si="26"/>
        <v>20.306744084083345</v>
      </c>
      <c r="O86" s="16">
        <f t="shared" si="29"/>
        <v>3.3763928697300001E-2</v>
      </c>
      <c r="P86" s="2">
        <f t="shared" si="27"/>
        <v>51.12877225476506</v>
      </c>
      <c r="S86" s="17">
        <v>41026</v>
      </c>
      <c r="T86" s="18">
        <v>2626.1570000000002</v>
      </c>
      <c r="U86" s="19">
        <f t="shared" si="22"/>
        <v>2.2409170510369059E-3</v>
      </c>
      <c r="V86" s="18">
        <v>11.390700000000001</v>
      </c>
      <c r="Y86" s="20" t="s">
        <v>65</v>
      </c>
      <c r="Z86" s="21">
        <v>3664.6379999999999</v>
      </c>
      <c r="AA86" s="22">
        <f t="shared" si="9"/>
        <v>2.4273884623801839E-2</v>
      </c>
      <c r="AB86" s="23">
        <v>30.4206</v>
      </c>
      <c r="AC86" s="23"/>
      <c r="AD86" s="16" t="e">
        <f>IF(AB86&gt;$AF$1,#REF!-AA86,#REF!)</f>
        <v>#REF!</v>
      </c>
      <c r="AE86" s="2" t="e">
        <f t="shared" si="23"/>
        <v>#REF!</v>
      </c>
    </row>
    <row r="87" spans="1:31">
      <c r="A87" s="1">
        <v>41060</v>
      </c>
      <c r="B87" s="3">
        <v>2.3719128924599999E-3</v>
      </c>
      <c r="C87" s="2">
        <f t="shared" si="24"/>
        <v>21.297778698724265</v>
      </c>
      <c r="E87" s="3">
        <f t="shared" ref="E87:E126" si="38">C87/C75-1</f>
        <v>3.7025542985183346E-2</v>
      </c>
      <c r="F87" s="16">
        <f t="shared" si="28"/>
        <v>2.3719128924599999E-3</v>
      </c>
      <c r="G87" s="2">
        <f t="shared" si="25"/>
        <v>53.476567128750965</v>
      </c>
      <c r="K87" s="1">
        <v>41060</v>
      </c>
      <c r="L87" s="3">
        <v>-1.4701028927100001E-2</v>
      </c>
      <c r="M87" s="2">
        <f t="shared" si="26"/>
        <v>20.992379543412653</v>
      </c>
      <c r="O87" s="16">
        <f t="shared" si="29"/>
        <v>-1.4701028927100001E-2</v>
      </c>
      <c r="P87" s="2">
        <f t="shared" si="27"/>
        <v>52.855080475555432</v>
      </c>
      <c r="S87" s="17">
        <v>41060</v>
      </c>
      <c r="T87" s="18">
        <v>2632.0419999999999</v>
      </c>
      <c r="U87" s="19">
        <f t="shared" si="22"/>
        <v>-6.4752006236982518E-2</v>
      </c>
      <c r="V87" s="18">
        <v>11.209899999999999</v>
      </c>
      <c r="Y87" s="20" t="s">
        <v>66</v>
      </c>
      <c r="Z87" s="21">
        <v>3753.5929999999998</v>
      </c>
      <c r="AA87" s="22">
        <f t="shared" ref="AA87:AA125" si="39">(Z88-Z87)/Z87</f>
        <v>-7.5295323707178619E-2</v>
      </c>
      <c r="AB87" s="23">
        <v>31.2135</v>
      </c>
      <c r="AC87" s="23"/>
      <c r="AD87" s="16" t="e">
        <f>IF(AB87&gt;$AF$1,#REF!-AA87,#REF!)</f>
        <v>#REF!</v>
      </c>
      <c r="AE87" s="2" t="e">
        <f t="shared" si="23"/>
        <v>#REF!</v>
      </c>
    </row>
    <row r="88" spans="1:31">
      <c r="A88" s="1">
        <v>41089</v>
      </c>
      <c r="B88" s="3">
        <v>-0.108882917844</v>
      </c>
      <c r="C88" s="2">
        <f t="shared" si="24"/>
        <v>21.34829517460053</v>
      </c>
      <c r="E88" s="3">
        <f t="shared" si="38"/>
        <v>1.8259064526079394E-2</v>
      </c>
      <c r="F88" s="16">
        <f t="shared" si="28"/>
        <v>-5.6604167171676323E-2</v>
      </c>
      <c r="G88" s="2">
        <f t="shared" si="25"/>
        <v>53.603408887768147</v>
      </c>
      <c r="K88" s="1">
        <v>41089</v>
      </c>
      <c r="L88" s="3">
        <v>-8.1309863078199998E-2</v>
      </c>
      <c r="M88" s="2">
        <f t="shared" si="26"/>
        <v>20.683769964496282</v>
      </c>
      <c r="O88" s="16">
        <f t="shared" si="29"/>
        <v>-2.9031112405876316E-2</v>
      </c>
      <c r="P88" s="2">
        <f t="shared" si="27"/>
        <v>52.078056408540093</v>
      </c>
      <c r="S88" s="17">
        <v>41089</v>
      </c>
      <c r="T88" s="18">
        <v>2461.6120000000001</v>
      </c>
      <c r="U88" s="19">
        <f t="shared" si="22"/>
        <v>-5.2278750672323682E-2</v>
      </c>
      <c r="V88" s="18">
        <v>10.459899999999999</v>
      </c>
      <c r="Y88" s="20" t="s">
        <v>67</v>
      </c>
      <c r="Z88" s="21">
        <v>3470.9650000000001</v>
      </c>
      <c r="AA88" s="22">
        <f t="shared" si="39"/>
        <v>-8.9823147165125586E-2</v>
      </c>
      <c r="AB88" s="23">
        <v>27.655799999999999</v>
      </c>
      <c r="AC88" s="23"/>
      <c r="AD88" s="16" t="e">
        <f>IF(AB88&gt;$AF$1,#REF!-AA88,#REF!)</f>
        <v>#REF!</v>
      </c>
      <c r="AE88" s="2" t="e">
        <f t="shared" si="23"/>
        <v>#REF!</v>
      </c>
    </row>
    <row r="89" spans="1:31">
      <c r="A89" s="1">
        <v>41121</v>
      </c>
      <c r="B89" s="3">
        <v>7.4665078476100002E-2</v>
      </c>
      <c r="C89" s="2">
        <f t="shared" si="24"/>
        <v>19.023830504995036</v>
      </c>
      <c r="E89" s="3">
        <f t="shared" si="38"/>
        <v>-0.14389979248197959</v>
      </c>
      <c r="F89" s="16">
        <f t="shared" si="28"/>
        <v>0.12955504050654937</v>
      </c>
      <c r="G89" s="2">
        <f t="shared" si="25"/>
        <v>50.569232570113194</v>
      </c>
      <c r="K89" s="1">
        <v>41121</v>
      </c>
      <c r="L89" s="3">
        <v>8.4007731061699994E-2</v>
      </c>
      <c r="M89" s="2">
        <f t="shared" si="26"/>
        <v>19.001975460742102</v>
      </c>
      <c r="O89" s="16">
        <f t="shared" si="29"/>
        <v>0.13889769309214939</v>
      </c>
      <c r="P89" s="2">
        <f t="shared" si="27"/>
        <v>50.566172499064201</v>
      </c>
      <c r="S89" s="17">
        <v>41121</v>
      </c>
      <c r="T89" s="18">
        <v>2332.922</v>
      </c>
      <c r="U89" s="19">
        <f t="shared" si="22"/>
        <v>-5.488996203044938E-2</v>
      </c>
      <c r="V89" s="18">
        <v>10.173999999999999</v>
      </c>
      <c r="Y89" s="20" t="s">
        <v>68</v>
      </c>
      <c r="Z89" s="21">
        <v>3159.192</v>
      </c>
      <c r="AA89" s="22">
        <f t="shared" si="39"/>
        <v>-6.2332393852605377E-3</v>
      </c>
      <c r="AB89" s="23">
        <v>27.930299999999999</v>
      </c>
      <c r="AC89" s="23"/>
      <c r="AD89" s="16" t="e">
        <f>IF(AB89&gt;$AF$1,#REF!-AA89,#REF!)</f>
        <v>#REF!</v>
      </c>
      <c r="AE89" s="2" t="e">
        <f t="shared" si="23"/>
        <v>#REF!</v>
      </c>
    </row>
    <row r="90" spans="1:31">
      <c r="A90" s="1">
        <v>41152</v>
      </c>
      <c r="B90" s="3">
        <v>1.0425716493800001E-2</v>
      </c>
      <c r="C90" s="2">
        <f t="shared" si="24"/>
        <v>20.444246302566516</v>
      </c>
      <c r="E90" s="3">
        <f t="shared" si="38"/>
        <v>-0.11429897457803317</v>
      </c>
      <c r="F90" s="16">
        <f t="shared" si="28"/>
        <v>-2.9593912799200844E-2</v>
      </c>
      <c r="G90" s="2">
        <f t="shared" si="25"/>
        <v>57.120731544119323</v>
      </c>
      <c r="K90" s="1">
        <v>41152</v>
      </c>
      <c r="L90" s="3">
        <v>1.13730757898E-2</v>
      </c>
      <c r="M90" s="2">
        <f t="shared" si="26"/>
        <v>20.598288304889149</v>
      </c>
      <c r="O90" s="16">
        <f t="shared" si="29"/>
        <v>-2.8646553503200847E-2</v>
      </c>
      <c r="P90" s="2">
        <f t="shared" si="27"/>
        <v>57.589697207683912</v>
      </c>
      <c r="S90" s="17">
        <v>41152</v>
      </c>
      <c r="T90" s="18">
        <v>2204.8679999999999</v>
      </c>
      <c r="U90" s="19">
        <f t="shared" si="22"/>
        <v>4.0019629293000847E-2</v>
      </c>
      <c r="V90" s="18">
        <v>9.8320000000000007</v>
      </c>
      <c r="Y90" s="20" t="s">
        <v>69</v>
      </c>
      <c r="Z90" s="21">
        <v>3139.5</v>
      </c>
      <c r="AA90" s="22">
        <f t="shared" si="39"/>
        <v>1.9191591017677961E-2</v>
      </c>
      <c r="AB90" s="23">
        <v>27.693300000000001</v>
      </c>
      <c r="AC90" s="23"/>
      <c r="AD90" s="16" t="e">
        <f>IF(AB90&gt;$AF$1,#REF!-AA90,#REF!)</f>
        <v>#REF!</v>
      </c>
      <c r="AE90" s="2" t="e">
        <f t="shared" si="23"/>
        <v>#REF!</v>
      </c>
    </row>
    <row r="91" spans="1:31">
      <c r="A91" s="1">
        <v>41180</v>
      </c>
      <c r="B91" s="3">
        <v>1.07835856491E-3</v>
      </c>
      <c r="C91" s="2">
        <f t="shared" si="24"/>
        <v>20.657392218446493</v>
      </c>
      <c r="E91" s="3">
        <f t="shared" si="38"/>
        <v>-3.8849284541662144E-2</v>
      </c>
      <c r="F91" s="16">
        <f t="shared" si="28"/>
        <v>1.7774490361695639E-2</v>
      </c>
      <c r="G91" s="2">
        <f t="shared" si="25"/>
        <v>55.43030559577609</v>
      </c>
      <c r="K91" s="1">
        <v>41180</v>
      </c>
      <c r="L91" s="3">
        <v>2.4746945841300001E-2</v>
      </c>
      <c r="M91" s="2">
        <f t="shared" si="26"/>
        <v>20.832554198920807</v>
      </c>
      <c r="O91" s="16">
        <f t="shared" si="29"/>
        <v>4.1443077638085642E-2</v>
      </c>
      <c r="P91" s="2">
        <f t="shared" si="27"/>
        <v>55.939950865390855</v>
      </c>
      <c r="S91" s="17">
        <v>41180</v>
      </c>
      <c r="T91" s="18">
        <v>2293.1060000000002</v>
      </c>
      <c r="U91" s="19">
        <f t="shared" si="22"/>
        <v>-1.669613179678564E-2</v>
      </c>
      <c r="V91" s="18">
        <v>10.0556</v>
      </c>
      <c r="Y91" s="20" t="s">
        <v>70</v>
      </c>
      <c r="Z91" s="21">
        <v>3199.752</v>
      </c>
      <c r="AA91" s="22">
        <f t="shared" si="39"/>
        <v>-9.8929542039507268E-3</v>
      </c>
      <c r="AB91" s="23">
        <v>28.246300000000002</v>
      </c>
      <c r="AC91" s="23"/>
      <c r="AD91" s="16" t="e">
        <f>IF(AB91&gt;$AF$1,#REF!-AA91,#REF!)</f>
        <v>#REF!</v>
      </c>
      <c r="AE91" s="2" t="e">
        <f t="shared" si="23"/>
        <v>#REF!</v>
      </c>
    </row>
    <row r="92" spans="1:31">
      <c r="A92" s="1">
        <v>41213</v>
      </c>
      <c r="B92" s="3">
        <v>-0.111933421432</v>
      </c>
      <c r="C92" s="2">
        <f t="shared" si="24"/>
        <v>20.679668294273956</v>
      </c>
      <c r="E92" s="3">
        <f t="shared" si="38"/>
        <v>-0.10099291744668537</v>
      </c>
      <c r="F92" s="16">
        <f t="shared" si="28"/>
        <v>-0.111933421432</v>
      </c>
      <c r="G92" s="2">
        <f t="shared" si="25"/>
        <v>56.415551028334058</v>
      </c>
      <c r="K92" s="1">
        <v>41213</v>
      </c>
      <c r="L92" s="3">
        <v>-0.10473718703</v>
      </c>
      <c r="M92" s="2">
        <f t="shared" si="26"/>
        <v>21.348096289417448</v>
      </c>
      <c r="O92" s="16">
        <f t="shared" si="29"/>
        <v>-0.10473718703</v>
      </c>
      <c r="P92" s="2">
        <f t="shared" si="27"/>
        <v>58.258274592175944</v>
      </c>
      <c r="S92" s="17">
        <v>41213</v>
      </c>
      <c r="T92" s="18">
        <v>2254.8200000000002</v>
      </c>
      <c r="U92" s="19">
        <f t="shared" si="22"/>
        <v>-5.1072369413079577E-2</v>
      </c>
      <c r="V92" s="18">
        <v>9.9703999999999997</v>
      </c>
      <c r="Y92" s="20" t="s">
        <v>71</v>
      </c>
      <c r="Z92" s="21">
        <v>3168.0970000000002</v>
      </c>
      <c r="AA92" s="22">
        <f t="shared" si="39"/>
        <v>-0.11094136322214894</v>
      </c>
      <c r="AB92" s="23">
        <v>30.7605</v>
      </c>
      <c r="AC92" s="23"/>
      <c r="AD92" s="16" t="e">
        <f>IF(AB92&gt;$AF$1,#REF!-AA92,#REF!)</f>
        <v>#REF!</v>
      </c>
      <c r="AE92" s="2" t="e">
        <f t="shared" si="23"/>
        <v>#REF!</v>
      </c>
    </row>
    <row r="93" spans="1:31">
      <c r="A93" s="1">
        <v>41243</v>
      </c>
      <c r="B93" s="3">
        <v>0.20203771405000001</v>
      </c>
      <c r="C93" s="2">
        <f t="shared" si="24"/>
        <v>18.364922268017018</v>
      </c>
      <c r="E93" s="3">
        <f t="shared" si="38"/>
        <v>-0.2137698790696726</v>
      </c>
      <c r="F93" s="16">
        <f t="shared" si="28"/>
        <v>2.2901392922494129E-2</v>
      </c>
      <c r="G93" s="2">
        <f t="shared" si="25"/>
        <v>50.100765379761036</v>
      </c>
      <c r="K93" s="1">
        <v>41243</v>
      </c>
      <c r="L93" s="3">
        <v>0.165012612428</v>
      </c>
      <c r="M93" s="2">
        <f t="shared" si="26"/>
        <v>19.112156735618285</v>
      </c>
      <c r="O93" s="16">
        <f t="shared" si="29"/>
        <v>-1.4123708699505882E-2</v>
      </c>
      <c r="P93" s="2">
        <f t="shared" si="27"/>
        <v>52.156466790170114</v>
      </c>
      <c r="S93" s="17">
        <v>41243</v>
      </c>
      <c r="T93" s="18">
        <v>2139.6610000000001</v>
      </c>
      <c r="U93" s="19">
        <f t="shared" si="22"/>
        <v>0.17913632112750588</v>
      </c>
      <c r="V93" s="18">
        <v>9.6507000000000005</v>
      </c>
      <c r="Y93" s="20" t="s">
        <v>72</v>
      </c>
      <c r="Z93" s="21">
        <v>2816.6239999999998</v>
      </c>
      <c r="AA93" s="22">
        <f t="shared" si="39"/>
        <v>0.16304483665551397</v>
      </c>
      <c r="AB93" s="23">
        <v>27.391100000000002</v>
      </c>
      <c r="AC93" s="23"/>
      <c r="AD93" s="16" t="e">
        <f>IF(AB93&gt;$AF$1,#REF!-AA93,#REF!)</f>
        <v>#REF!</v>
      </c>
      <c r="AE93" s="2" t="e">
        <f t="shared" si="23"/>
        <v>#REF!</v>
      </c>
    </row>
    <row r="94" spans="1:31" s="11" customFormat="1">
      <c r="A94" s="15">
        <v>41274</v>
      </c>
      <c r="B94" s="16">
        <v>6.3176682964699998E-2</v>
      </c>
      <c r="C94" s="10">
        <f t="shared" si="24"/>
        <v>22.075329181753119</v>
      </c>
      <c r="D94" s="16">
        <f t="shared" ref="D94" si="40">C94/C82-1</f>
        <v>0.16630073943171375</v>
      </c>
      <c r="E94" s="16">
        <f t="shared" si="38"/>
        <v>0.16630073943171375</v>
      </c>
      <c r="F94" s="16">
        <f t="shared" si="28"/>
        <v>6.3176682964699998E-2</v>
      </c>
      <c r="G94" s="10">
        <f t="shared" si="25"/>
        <v>51.248142693440634</v>
      </c>
      <c r="H94" s="16">
        <f t="shared" ref="H94" si="41">G94/G82-1</f>
        <v>-3.6436746476104398E-2</v>
      </c>
      <c r="I94" s="16"/>
      <c r="J94" s="16"/>
      <c r="K94" s="15">
        <v>41274</v>
      </c>
      <c r="L94" s="16">
        <v>8.77777109769E-2</v>
      </c>
      <c r="M94" s="10">
        <f t="shared" si="26"/>
        <v>22.265903647696057</v>
      </c>
      <c r="N94" s="16">
        <f t="shared" ref="N94" si="42">M94/M82-1</f>
        <v>0.18077177381384879</v>
      </c>
      <c r="O94" s="16">
        <f t="shared" si="29"/>
        <v>8.77777109769E-2</v>
      </c>
      <c r="P94" s="10">
        <f t="shared" si="27"/>
        <v>51.4198240464303</v>
      </c>
      <c r="Q94" s="16">
        <f t="shared" ref="Q94" si="43">P94/P82-1</f>
        <v>-3.4686671072677311E-2</v>
      </c>
      <c r="S94" s="17">
        <v>41274</v>
      </c>
      <c r="T94" s="18">
        <v>2522.9520000000002</v>
      </c>
      <c r="U94" s="19">
        <f t="shared" si="22"/>
        <v>6.4975473175866938E-2</v>
      </c>
      <c r="V94" s="18">
        <v>10.8355</v>
      </c>
      <c r="Y94" s="20" t="s">
        <v>73</v>
      </c>
      <c r="Z94" s="21">
        <v>3275.86</v>
      </c>
      <c r="AA94" s="22">
        <f t="shared" si="39"/>
        <v>6.2205955077445245E-2</v>
      </c>
      <c r="AB94" s="23">
        <v>32.873199999999997</v>
      </c>
      <c r="AC94" s="23"/>
      <c r="AD94" s="16" t="e">
        <f>IF(AB94&gt;$AF$1,#REF!-AA94,#REF!)</f>
        <v>#REF!</v>
      </c>
      <c r="AE94" s="10" t="e">
        <f t="shared" si="23"/>
        <v>#REF!</v>
      </c>
    </row>
    <row r="95" spans="1:31">
      <c r="A95" s="1">
        <v>41305</v>
      </c>
      <c r="B95" s="3">
        <v>6.24826554907E-2</v>
      </c>
      <c r="C95" s="2">
        <f t="shared" si="24"/>
        <v>23.469975254810127</v>
      </c>
      <c r="E95" s="3">
        <f t="shared" si="38"/>
        <v>0.25992717633132156</v>
      </c>
      <c r="F95" s="16">
        <f t="shared" si="28"/>
        <v>6.24826554907E-2</v>
      </c>
      <c r="G95" s="2">
        <f t="shared" si="25"/>
        <v>54.485830356913844</v>
      </c>
      <c r="K95" s="1">
        <v>41305</v>
      </c>
      <c r="L95" s="3">
        <v>4.8549394726300002E-2</v>
      </c>
      <c r="M95" s="2">
        <f t="shared" si="26"/>
        <v>24.220353702723024</v>
      </c>
      <c r="O95" s="16">
        <f t="shared" si="29"/>
        <v>4.8549394726300002E-2</v>
      </c>
      <c r="P95" s="2">
        <f t="shared" si="27"/>
        <v>55.933338500060913</v>
      </c>
      <c r="S95" s="17">
        <v>41305</v>
      </c>
      <c r="T95" s="18">
        <v>2686.8820000000001</v>
      </c>
      <c r="U95" s="19">
        <f t="shared" si="22"/>
        <v>-5.0448810182210924E-3</v>
      </c>
      <c r="V95" s="18">
        <v>11.3322</v>
      </c>
      <c r="Y95" s="20" t="s">
        <v>74</v>
      </c>
      <c r="Z95" s="21">
        <v>3479.6379999999999</v>
      </c>
      <c r="AA95" s="22">
        <f t="shared" si="39"/>
        <v>3.6946659393879519E-2</v>
      </c>
      <c r="AB95" s="23">
        <v>31.538599999999999</v>
      </c>
      <c r="AC95" s="23"/>
      <c r="AD95" s="16" t="e">
        <f>IF(AB95&gt;$AF$1,#REF!-AA95,#REF!)</f>
        <v>#REF!</v>
      </c>
      <c r="AE95" s="2" t="e">
        <f t="shared" si="23"/>
        <v>#REF!</v>
      </c>
    </row>
    <row r="96" spans="1:31">
      <c r="A96" s="1">
        <v>41333</v>
      </c>
      <c r="B96" s="3">
        <v>-5.53699774071E-2</v>
      </c>
      <c r="C96" s="2">
        <f t="shared" si="24"/>
        <v>24.936441633031684</v>
      </c>
      <c r="E96" s="3">
        <f t="shared" si="38"/>
        <v>0.12770618861448835</v>
      </c>
      <c r="F96" s="16">
        <f t="shared" si="28"/>
        <v>-5.53699774071E-2</v>
      </c>
      <c r="G96" s="2">
        <f t="shared" si="25"/>
        <v>57.890249724229619</v>
      </c>
      <c r="K96" s="1">
        <v>41333</v>
      </c>
      <c r="L96" s="3">
        <v>-3.3735932455500002E-2</v>
      </c>
      <c r="M96" s="2">
        <f t="shared" si="26"/>
        <v>25.396237215047126</v>
      </c>
      <c r="O96" s="16">
        <f t="shared" si="29"/>
        <v>-3.3735932455500002E-2</v>
      </c>
      <c r="P96" s="2">
        <f t="shared" si="27"/>
        <v>58.648868229260124</v>
      </c>
      <c r="S96" s="17">
        <v>41333</v>
      </c>
      <c r="T96" s="18">
        <v>2673.3270000000002</v>
      </c>
      <c r="U96" s="19">
        <f t="shared" si="22"/>
        <v>-6.6674970925741595E-2</v>
      </c>
      <c r="V96" s="18">
        <v>11.1357</v>
      </c>
      <c r="Y96" s="20" t="s">
        <v>75</v>
      </c>
      <c r="Z96" s="21">
        <v>3608.1990000000001</v>
      </c>
      <c r="AA96" s="22">
        <f t="shared" si="39"/>
        <v>-4.4596764202861378E-2</v>
      </c>
      <c r="AB96" s="23">
        <v>32.747300000000003</v>
      </c>
      <c r="AC96" s="23"/>
      <c r="AD96" s="16" t="e">
        <f>IF(AB96&gt;$AF$1,#REF!-AA96,#REF!)</f>
        <v>#REF!</v>
      </c>
      <c r="AE96" s="2" t="e">
        <f t="shared" si="23"/>
        <v>#REF!</v>
      </c>
    </row>
    <row r="97" spans="1:31">
      <c r="A97" s="1">
        <v>41362</v>
      </c>
      <c r="B97" s="3">
        <v>-7.4039929746600001E-3</v>
      </c>
      <c r="C97" s="2">
        <f t="shared" si="24"/>
        <v>23.555711423197252</v>
      </c>
      <c r="E97" s="3">
        <f t="shared" si="38"/>
        <v>0.14299542266818266</v>
      </c>
      <c r="F97" s="16">
        <f t="shared" si="28"/>
        <v>1.1744468218815352E-2</v>
      </c>
      <c r="G97" s="2">
        <f t="shared" si="25"/>
        <v>54.684867904907648</v>
      </c>
      <c r="K97" s="1">
        <v>41362</v>
      </c>
      <c r="L97" s="3">
        <v>-2.25551729346E-2</v>
      </c>
      <c r="M97" s="2">
        <f t="shared" si="26"/>
        <v>24.539471471736441</v>
      </c>
      <c r="O97" s="16">
        <f t="shared" si="29"/>
        <v>-3.4067117411246475E-3</v>
      </c>
      <c r="P97" s="2">
        <f t="shared" si="27"/>
        <v>56.670293972086284</v>
      </c>
      <c r="S97" s="17">
        <v>41362</v>
      </c>
      <c r="T97" s="18">
        <v>2495.0830000000001</v>
      </c>
      <c r="U97" s="19">
        <f t="shared" si="22"/>
        <v>-1.9148461193475352E-2</v>
      </c>
      <c r="V97" s="18">
        <v>10.503299999999999</v>
      </c>
      <c r="Y97" s="20" t="s">
        <v>76</v>
      </c>
      <c r="Z97" s="21">
        <v>3447.2849999999999</v>
      </c>
      <c r="AA97" s="22">
        <f t="shared" si="39"/>
        <v>-2.3067138342202569E-2</v>
      </c>
      <c r="AB97" s="23">
        <v>31.3551</v>
      </c>
      <c r="AC97" s="23"/>
      <c r="AD97" s="16" t="e">
        <f>IF(AB97&gt;$AF$1,#REF!-AA97,#REF!)</f>
        <v>#REF!</v>
      </c>
      <c r="AE97" s="2" t="e">
        <f t="shared" si="23"/>
        <v>#REF!</v>
      </c>
    </row>
    <row r="98" spans="1:31">
      <c r="A98" s="1">
        <v>41390</v>
      </c>
      <c r="B98" s="3">
        <v>0.15287088766699999</v>
      </c>
      <c r="C98" s="2">
        <f t="shared" si="24"/>
        <v>23.381305101306783</v>
      </c>
      <c r="E98" s="3">
        <f t="shared" si="38"/>
        <v>0.13091069503969233</v>
      </c>
      <c r="F98" s="16">
        <f t="shared" si="28"/>
        <v>8.7852455153861114E-2</v>
      </c>
      <c r="G98" s="2">
        <f t="shared" si="25"/>
        <v>55.327112598066947</v>
      </c>
      <c r="K98" s="1">
        <v>41390</v>
      </c>
      <c r="L98" s="3">
        <v>0.147472809146</v>
      </c>
      <c r="M98" s="2">
        <f t="shared" si="26"/>
        <v>23.985979448967743</v>
      </c>
      <c r="O98" s="16">
        <f t="shared" si="29"/>
        <v>8.2454376632861121E-2</v>
      </c>
      <c r="P98" s="2">
        <f t="shared" si="27"/>
        <v>56.477234616238597</v>
      </c>
      <c r="S98" s="17">
        <v>41390</v>
      </c>
      <c r="T98" s="18">
        <v>2447.306</v>
      </c>
      <c r="U98" s="19">
        <f t="shared" si="22"/>
        <v>6.501843251313888E-2</v>
      </c>
      <c r="V98" s="18">
        <v>10.035600000000001</v>
      </c>
      <c r="Y98" s="20" t="s">
        <v>77</v>
      </c>
      <c r="Z98" s="21">
        <v>3367.7660000000001</v>
      </c>
      <c r="AA98" s="22">
        <f t="shared" si="39"/>
        <v>0.14058340157837562</v>
      </c>
      <c r="AB98" s="23">
        <v>29.78</v>
      </c>
      <c r="AC98" s="23"/>
      <c r="AD98" s="16" t="e">
        <f>IF(AB98&gt;$AF$1,#REF!-AA98,#REF!)</f>
        <v>#REF!</v>
      </c>
      <c r="AE98" s="2" t="e">
        <f t="shared" si="23"/>
        <v>#REF!</v>
      </c>
    </row>
    <row r="99" spans="1:31">
      <c r="A99" s="1">
        <v>41425</v>
      </c>
      <c r="B99" s="3">
        <v>-0.131539831577</v>
      </c>
      <c r="C99" s="2">
        <f t="shared" si="24"/>
        <v>26.955625966956504</v>
      </c>
      <c r="E99" s="3">
        <f t="shared" si="38"/>
        <v>0.26565433645768621</v>
      </c>
      <c r="F99" s="16">
        <f t="shared" si="28"/>
        <v>-0.131539831577</v>
      </c>
      <c r="G99" s="2">
        <f t="shared" si="25"/>
        <v>60.187735276381247</v>
      </c>
      <c r="K99" s="1">
        <v>41425</v>
      </c>
      <c r="L99" s="3">
        <v>-0.12925717098200001</v>
      </c>
      <c r="M99" s="2">
        <f t="shared" si="26"/>
        <v>27.523259218425242</v>
      </c>
      <c r="O99" s="16">
        <f t="shared" si="29"/>
        <v>-0.12925717098200001</v>
      </c>
      <c r="P99" s="2">
        <f t="shared" si="27"/>
        <v>61.134029790468396</v>
      </c>
      <c r="S99" s="17">
        <v>41425</v>
      </c>
      <c r="T99" s="18">
        <v>2606.4259999999999</v>
      </c>
      <c r="U99" s="19">
        <f t="shared" si="22"/>
        <v>-0.15568713633151288</v>
      </c>
      <c r="V99" s="18">
        <v>10.4976</v>
      </c>
      <c r="Y99" s="20" t="s">
        <v>78</v>
      </c>
      <c r="Z99" s="21">
        <v>3841.2179999999998</v>
      </c>
      <c r="AA99" s="22">
        <f t="shared" si="39"/>
        <v>-0.15756460580992795</v>
      </c>
      <c r="AB99" s="23">
        <v>34.022199999999998</v>
      </c>
      <c r="AC99" s="23"/>
      <c r="AD99" s="16" t="e">
        <f>IF(AB99&gt;$AF$1,#REF!-AA99,#REF!)</f>
        <v>#REF!</v>
      </c>
      <c r="AE99" s="2" t="e">
        <f t="shared" si="23"/>
        <v>#REF!</v>
      </c>
    </row>
    <row r="100" spans="1:31">
      <c r="A100" s="1">
        <v>41453</v>
      </c>
      <c r="B100" s="3">
        <v>0.14365426158</v>
      </c>
      <c r="C100" s="2">
        <f t="shared" si="24"/>
        <v>23.409887467210439</v>
      </c>
      <c r="E100" s="3">
        <f t="shared" si="38"/>
        <v>9.6569411081720569E-2</v>
      </c>
      <c r="F100" s="16">
        <f t="shared" si="28"/>
        <v>0.14711598337989534</v>
      </c>
      <c r="G100" s="2">
        <f t="shared" si="25"/>
        <v>52.270650715124994</v>
      </c>
      <c r="K100" s="1">
        <v>41453</v>
      </c>
      <c r="L100" s="3">
        <v>0.101579314184</v>
      </c>
      <c r="M100" s="2">
        <f t="shared" si="26"/>
        <v>23.965680595647342</v>
      </c>
      <c r="O100" s="16">
        <f t="shared" si="29"/>
        <v>0.10504103598389535</v>
      </c>
      <c r="P100" s="2">
        <f t="shared" si="27"/>
        <v>53.232018049023139</v>
      </c>
      <c r="S100" s="17">
        <v>41453</v>
      </c>
      <c r="T100" s="18">
        <v>2200.6390000000001</v>
      </c>
      <c r="U100" s="19">
        <f t="shared" si="22"/>
        <v>-3.4617217998953453E-3</v>
      </c>
      <c r="V100" s="18">
        <v>9.0489999999999995</v>
      </c>
      <c r="Y100" s="20" t="s">
        <v>79</v>
      </c>
      <c r="Z100" s="21">
        <v>3235.9780000000001</v>
      </c>
      <c r="AA100" s="22">
        <f t="shared" si="39"/>
        <v>6.0187368393728222E-2</v>
      </c>
      <c r="AB100" s="23">
        <v>28.7714</v>
      </c>
      <c r="AC100" s="23"/>
      <c r="AD100" s="16" t="e">
        <f>IF(AB100&gt;$AF$1,#REF!-AA100,#REF!)</f>
        <v>#REF!</v>
      </c>
      <c r="AE100" s="2" t="e">
        <f t="shared" si="23"/>
        <v>#REF!</v>
      </c>
    </row>
    <row r="101" spans="1:31">
      <c r="A101" s="1">
        <v>41486</v>
      </c>
      <c r="B101" s="3">
        <v>8.7005929477000005E-2</v>
      </c>
      <c r="C101" s="2">
        <f t="shared" si="24"/>
        <v>26.772817564983452</v>
      </c>
      <c r="E101" s="3">
        <f t="shared" si="38"/>
        <v>0.40733053513874529</v>
      </c>
      <c r="F101" s="16">
        <f t="shared" si="28"/>
        <v>3.1881514343720524E-2</v>
      </c>
      <c r="G101" s="2">
        <f t="shared" si="25"/>
        <v>59.960498896987637</v>
      </c>
      <c r="K101" s="1">
        <v>41486</v>
      </c>
      <c r="L101" s="3">
        <v>9.7845161165100003E-2</v>
      </c>
      <c r="M101" s="2">
        <f t="shared" si="26"/>
        <v>26.400097994505995</v>
      </c>
      <c r="O101" s="16">
        <f t="shared" si="29"/>
        <v>4.2720746031820522E-2</v>
      </c>
      <c r="P101" s="2">
        <f t="shared" si="27"/>
        <v>58.823564372405947</v>
      </c>
      <c r="S101" s="17">
        <v>41486</v>
      </c>
      <c r="T101" s="18">
        <v>2193.0210000000002</v>
      </c>
      <c r="U101" s="19">
        <f t="shared" si="22"/>
        <v>5.5124415133279481E-2</v>
      </c>
      <c r="V101" s="18">
        <v>8.8263999999999996</v>
      </c>
      <c r="Y101" s="20" t="s">
        <v>80</v>
      </c>
      <c r="Z101" s="21">
        <v>3430.7429999999999</v>
      </c>
      <c r="AA101" s="22">
        <f t="shared" si="39"/>
        <v>6.8033367699066996E-2</v>
      </c>
      <c r="AB101" s="23">
        <v>27.608699999999999</v>
      </c>
      <c r="AC101" s="23"/>
      <c r="AD101" s="16" t="e">
        <f>IF(AB101&gt;$AF$1,#REF!-AA101,#REF!)</f>
        <v>#REF!</v>
      </c>
      <c r="AE101" s="2" t="e">
        <f t="shared" si="23"/>
        <v>#REF!</v>
      </c>
    </row>
    <row r="102" spans="1:31">
      <c r="A102" s="1">
        <v>41516</v>
      </c>
      <c r="B102" s="3">
        <v>4.8143236264600001E-2</v>
      </c>
      <c r="C102" s="2">
        <f t="shared" si="24"/>
        <v>29.102211441942991</v>
      </c>
      <c r="E102" s="3">
        <f t="shared" si="38"/>
        <v>0.42349152965788606</v>
      </c>
      <c r="F102" s="16">
        <f t="shared" si="28"/>
        <v>4.8143236264600001E-2</v>
      </c>
      <c r="G102" s="2">
        <f t="shared" si="25"/>
        <v>61.872130402628592</v>
      </c>
      <c r="K102" s="1">
        <v>41516</v>
      </c>
      <c r="L102" s="3">
        <v>2.5732648226899999E-2</v>
      </c>
      <c r="M102" s="2">
        <f t="shared" si="26"/>
        <v>28.983219837552863</v>
      </c>
      <c r="O102" s="16">
        <f t="shared" si="29"/>
        <v>2.5732648226899999E-2</v>
      </c>
      <c r="P102" s="2">
        <f t="shared" si="27"/>
        <v>61.336550926645941</v>
      </c>
      <c r="S102" s="17">
        <v>41516</v>
      </c>
      <c r="T102" s="18">
        <v>2313.91</v>
      </c>
      <c r="U102" s="19">
        <f t="shared" si="22"/>
        <v>4.1110933441663722E-2</v>
      </c>
      <c r="V102" s="18">
        <v>9.1257999999999999</v>
      </c>
      <c r="Y102" s="20" t="s">
        <v>81</v>
      </c>
      <c r="Z102" s="21">
        <v>3664.1480000000001</v>
      </c>
      <c r="AA102" s="22">
        <f t="shared" si="39"/>
        <v>5.6969587472995055E-2</v>
      </c>
      <c r="AB102" s="23">
        <v>29.6996</v>
      </c>
      <c r="AC102" s="23"/>
      <c r="AD102" s="16" t="e">
        <f>IF(AB102&gt;$AF$1,#REF!-AA102,#REF!)</f>
        <v>#REF!</v>
      </c>
      <c r="AE102" s="2" t="e">
        <f t="shared" si="23"/>
        <v>#REF!</v>
      </c>
    </row>
    <row r="103" spans="1:31">
      <c r="A103" s="1">
        <v>41547</v>
      </c>
      <c r="B103" s="3">
        <v>-1.8077206026399999E-2</v>
      </c>
      <c r="C103" s="2">
        <f t="shared" si="24"/>
        <v>30.503286083214796</v>
      </c>
      <c r="E103" s="3">
        <f t="shared" si="38"/>
        <v>0.47662811262189164</v>
      </c>
      <c r="F103" s="16">
        <f t="shared" si="28"/>
        <v>-1.8077206026399999E-2</v>
      </c>
      <c r="G103" s="2">
        <f t="shared" si="25"/>
        <v>64.850854994796478</v>
      </c>
      <c r="K103" s="1">
        <v>41547</v>
      </c>
      <c r="L103" s="3">
        <v>-3.2015579572599998E-2</v>
      </c>
      <c r="M103" s="2">
        <f t="shared" si="26"/>
        <v>29.729034838115521</v>
      </c>
      <c r="O103" s="16">
        <f t="shared" si="29"/>
        <v>-3.2015579572599998E-2</v>
      </c>
      <c r="P103" s="2">
        <f t="shared" si="27"/>
        <v>62.91490281509266</v>
      </c>
      <c r="S103" s="17">
        <v>41547</v>
      </c>
      <c r="T103" s="18">
        <v>2409.0369999999998</v>
      </c>
      <c r="U103" s="19">
        <f t="shared" si="22"/>
        <v>-1.4661045056593158E-2</v>
      </c>
      <c r="V103" s="18">
        <v>9.0484000000000009</v>
      </c>
      <c r="Y103" s="20" t="s">
        <v>82</v>
      </c>
      <c r="Z103" s="21">
        <v>3872.893</v>
      </c>
      <c r="AA103" s="22">
        <f t="shared" si="39"/>
        <v>-4.1071106276367522E-2</v>
      </c>
      <c r="AB103" s="23">
        <v>30.284199999999998</v>
      </c>
      <c r="AC103" s="23"/>
      <c r="AD103" s="16" t="e">
        <f>IF(AB103&gt;$AF$1,#REF!-AA103,#REF!)</f>
        <v>#REF!</v>
      </c>
      <c r="AE103" s="2" t="e">
        <f t="shared" si="23"/>
        <v>#REF!</v>
      </c>
    </row>
    <row r="104" spans="1:31">
      <c r="A104" s="1">
        <v>41578</v>
      </c>
      <c r="B104" s="3">
        <v>8.60046509825E-2</v>
      </c>
      <c r="C104" s="2">
        <f t="shared" si="24"/>
        <v>29.951871896206303</v>
      </c>
      <c r="E104" s="3">
        <f t="shared" si="38"/>
        <v>0.44837293664423772</v>
      </c>
      <c r="F104" s="16">
        <f t="shared" si="28"/>
        <v>8.60046509825E-2</v>
      </c>
      <c r="G104" s="2">
        <f t="shared" si="25"/>
        <v>63.678532728067353</v>
      </c>
      <c r="K104" s="1">
        <v>41578</v>
      </c>
      <c r="L104" s="3">
        <v>5.6306275506699997E-2</v>
      </c>
      <c r="M104" s="2">
        <f t="shared" si="26"/>
        <v>28.777242557639234</v>
      </c>
      <c r="O104" s="16">
        <f t="shared" si="29"/>
        <v>5.6306275506699997E-2</v>
      </c>
      <c r="P104" s="2">
        <f t="shared" si="27"/>
        <v>60.90064573771366</v>
      </c>
      <c r="S104" s="17">
        <v>41578</v>
      </c>
      <c r="T104" s="18">
        <v>2373.7179999999998</v>
      </c>
      <c r="U104" s="19">
        <f t="shared" si="22"/>
        <v>2.7478411504652245E-2</v>
      </c>
      <c r="V104" s="18">
        <v>8.9784000000000006</v>
      </c>
      <c r="Y104" s="20" t="s">
        <v>83</v>
      </c>
      <c r="Z104" s="21">
        <v>3713.8290000000002</v>
      </c>
      <c r="AA104" s="22">
        <f t="shared" si="39"/>
        <v>6.2618391961503775E-2</v>
      </c>
      <c r="AB104" s="23">
        <v>29.041699999999999</v>
      </c>
      <c r="AC104" s="23"/>
      <c r="AD104" s="16" t="e">
        <f>IF(AB104&gt;$AF$1,#REF!-AA104,#REF!)</f>
        <v>#REF!</v>
      </c>
      <c r="AE104" s="2" t="e">
        <f t="shared" si="23"/>
        <v>#REF!</v>
      </c>
    </row>
    <row r="105" spans="1:31">
      <c r="A105" s="1">
        <v>41607</v>
      </c>
      <c r="B105" s="3">
        <v>8.1566474120300006E-2</v>
      </c>
      <c r="C105" s="2">
        <f t="shared" si="24"/>
        <v>32.527872184912077</v>
      </c>
      <c r="E105" s="3">
        <f t="shared" si="38"/>
        <v>0.77119574535636337</v>
      </c>
      <c r="F105" s="16">
        <f t="shared" si="28"/>
        <v>8.1566474120300006E-2</v>
      </c>
      <c r="G105" s="2">
        <f t="shared" si="25"/>
        <v>69.155182710422494</v>
      </c>
      <c r="K105" s="1">
        <v>41607</v>
      </c>
      <c r="L105" s="3">
        <v>3.6350701972E-2</v>
      </c>
      <c r="M105" s="2">
        <f t="shared" si="26"/>
        <v>30.397581905412803</v>
      </c>
      <c r="O105" s="16">
        <f t="shared" si="29"/>
        <v>3.6350701972E-2</v>
      </c>
      <c r="P105" s="2">
        <f t="shared" si="27"/>
        <v>64.329734275157307</v>
      </c>
      <c r="S105" s="17">
        <v>41607</v>
      </c>
      <c r="T105" s="18">
        <v>2438.944</v>
      </c>
      <c r="U105" s="19">
        <f t="shared" si="22"/>
        <v>-4.4657851922799474E-2</v>
      </c>
      <c r="V105" s="18">
        <v>9.2329000000000008</v>
      </c>
      <c r="Y105" s="20" t="s">
        <v>84</v>
      </c>
      <c r="Z105" s="21">
        <v>3946.3829999999998</v>
      </c>
      <c r="AA105" s="22">
        <f t="shared" si="39"/>
        <v>-2.9720125998920991E-2</v>
      </c>
      <c r="AB105" s="23">
        <v>31.0105</v>
      </c>
      <c r="AC105" s="23"/>
      <c r="AD105" s="16" t="e">
        <f>IF(AB105&gt;$AF$1,#REF!-AA105,#REF!)</f>
        <v>#REF!</v>
      </c>
      <c r="AE105" s="2" t="e">
        <f t="shared" si="23"/>
        <v>#REF!</v>
      </c>
    </row>
    <row r="106" spans="1:31">
      <c r="A106" s="1">
        <v>41639</v>
      </c>
      <c r="B106" s="3">
        <v>4.7363470349900003E-2</v>
      </c>
      <c r="C106" s="2">
        <f t="shared" si="24"/>
        <v>35.181056029671133</v>
      </c>
      <c r="D106" s="3">
        <f t="shared" ref="D106" si="44">C106/C94-1</f>
        <v>0.59368205746851821</v>
      </c>
      <c r="E106" s="3">
        <f t="shared" si="38"/>
        <v>0.59368205746851821</v>
      </c>
      <c r="F106" s="16">
        <f t="shared" si="28"/>
        <v>0.10211650744047322</v>
      </c>
      <c r="G106" s="2">
        <f t="shared" si="25"/>
        <v>74.795927131256789</v>
      </c>
      <c r="H106" s="3">
        <f t="shared" ref="H106" si="45">G106/G94-1</f>
        <v>0.45948561645786423</v>
      </c>
      <c r="K106" s="1">
        <v>41639</v>
      </c>
      <c r="L106" s="3">
        <v>-6.1417449045300004E-4</v>
      </c>
      <c r="M106" s="2">
        <f t="shared" si="26"/>
        <v>31.502555345925924</v>
      </c>
      <c r="N106" s="3">
        <f t="shared" ref="N106" si="46">M106/M94-1</f>
        <v>0.41483390229192962</v>
      </c>
      <c r="O106" s="16">
        <f t="shared" si="29"/>
        <v>5.413886260012022E-2</v>
      </c>
      <c r="P106" s="2">
        <f t="shared" si="27"/>
        <v>66.668165273731503</v>
      </c>
      <c r="Q106" s="3">
        <f t="shared" ref="Q106" si="47">P106/P94-1</f>
        <v>0.29654596276977707</v>
      </c>
      <c r="S106" s="17">
        <v>41639</v>
      </c>
      <c r="T106" s="18">
        <v>2330.0259999999998</v>
      </c>
      <c r="U106" s="19">
        <f t="shared" si="22"/>
        <v>-5.475303709057322E-2</v>
      </c>
      <c r="V106" s="18">
        <v>8.6949000000000005</v>
      </c>
      <c r="Y106" s="20" t="s">
        <v>85</v>
      </c>
      <c r="Z106" s="21">
        <v>3829.096</v>
      </c>
      <c r="AA106" s="22">
        <f t="shared" si="39"/>
        <v>1.4708432486414591E-2</v>
      </c>
      <c r="AB106" s="23">
        <v>28.431999999999999</v>
      </c>
      <c r="AC106" s="23"/>
      <c r="AD106" s="16" t="e">
        <f>IF(AB106&gt;$AF$1,#REF!-AA106,#REF!)</f>
        <v>#REF!</v>
      </c>
      <c r="AE106" s="2" t="e">
        <f t="shared" si="23"/>
        <v>#REF!</v>
      </c>
    </row>
    <row r="107" spans="1:31">
      <c r="A107" s="1">
        <v>41669</v>
      </c>
      <c r="B107" s="3">
        <v>4.9711648654800003E-2</v>
      </c>
      <c r="C107" s="2">
        <f t="shared" si="24"/>
        <v>36.847352933810633</v>
      </c>
      <c r="E107" s="3">
        <f t="shared" si="38"/>
        <v>0.56997834611090359</v>
      </c>
      <c r="F107" s="16">
        <f t="shared" si="28"/>
        <v>6.0372049571960365E-2</v>
      </c>
      <c r="G107" s="2">
        <f t="shared" si="25"/>
        <v>82.433825980672864</v>
      </c>
      <c r="K107" s="1">
        <v>41669</v>
      </c>
      <c r="L107" s="3">
        <v>3.9203235067599998E-2</v>
      </c>
      <c r="M107" s="2">
        <f t="shared" si="26"/>
        <v>31.483207280048372</v>
      </c>
      <c r="O107" s="16">
        <f t="shared" si="29"/>
        <v>4.986363598476036E-2</v>
      </c>
      <c r="P107" s="2">
        <f t="shared" si="27"/>
        <v>70.277503913288157</v>
      </c>
      <c r="S107" s="17">
        <v>41669</v>
      </c>
      <c r="T107" s="18">
        <v>2202.4499999999998</v>
      </c>
      <c r="U107" s="19">
        <f t="shared" si="22"/>
        <v>-1.0660400917160362E-2</v>
      </c>
      <c r="V107" s="18">
        <v>8.2697000000000003</v>
      </c>
      <c r="Y107" s="20" t="s">
        <v>86</v>
      </c>
      <c r="Z107" s="21">
        <v>3885.4160000000002</v>
      </c>
      <c r="AA107" s="22">
        <f t="shared" si="39"/>
        <v>2.3295575042672372E-2</v>
      </c>
      <c r="AB107" s="23">
        <v>29.004200000000001</v>
      </c>
      <c r="AC107" s="23"/>
      <c r="AD107" s="16" t="e">
        <f>IF(AB107&gt;$AF$1,#REF!-AA107,#REF!)</f>
        <v>#REF!</v>
      </c>
      <c r="AE107" s="2" t="e">
        <f t="shared" si="23"/>
        <v>#REF!</v>
      </c>
    </row>
    <row r="108" spans="1:31">
      <c r="A108" s="1">
        <v>41698</v>
      </c>
      <c r="B108" s="3">
        <v>-5.4808264361400003E-3</v>
      </c>
      <c r="C108" s="2">
        <f t="shared" si="24"/>
        <v>38.679095596715641</v>
      </c>
      <c r="E108" s="3">
        <f t="shared" si="38"/>
        <v>0.55110725764015811</v>
      </c>
      <c r="F108" s="16">
        <f t="shared" si="28"/>
        <v>9.5106534871817264E-3</v>
      </c>
      <c r="G108" s="2">
        <f t="shared" si="25"/>
        <v>87.410525009184411</v>
      </c>
      <c r="K108" s="1">
        <v>41698</v>
      </c>
      <c r="L108" s="3">
        <v>2.06787089445E-2</v>
      </c>
      <c r="M108" s="2">
        <f t="shared" si="26"/>
        <v>32.717450855730085</v>
      </c>
      <c r="O108" s="16">
        <f t="shared" si="29"/>
        <v>3.5670188867821723E-2</v>
      </c>
      <c r="P108" s="2">
        <f t="shared" si="27"/>
        <v>73.781795786337938</v>
      </c>
      <c r="S108" s="17">
        <v>41698</v>
      </c>
      <c r="T108" s="18">
        <v>2178.971</v>
      </c>
      <c r="U108" s="19">
        <f t="shared" si="22"/>
        <v>-1.4991479923321727E-2</v>
      </c>
      <c r="V108" s="18">
        <v>8.2911999999999999</v>
      </c>
      <c r="Y108" s="20" t="s">
        <v>87</v>
      </c>
      <c r="Z108" s="21">
        <v>3975.9290000000001</v>
      </c>
      <c r="AA108" s="22">
        <f t="shared" si="39"/>
        <v>-3.4053173484737791E-2</v>
      </c>
      <c r="AB108" s="23">
        <v>29.607900000000001</v>
      </c>
      <c r="AC108" s="23"/>
      <c r="AD108" s="16" t="e">
        <f>IF(AB108&gt;$AF$1,#REF!-AA108,#REF!)</f>
        <v>#REF!</v>
      </c>
      <c r="AE108" s="2" t="e">
        <f t="shared" si="23"/>
        <v>#REF!</v>
      </c>
    </row>
    <row r="109" spans="1:31">
      <c r="A109" s="1">
        <v>41729</v>
      </c>
      <c r="B109" s="3">
        <v>2.3994364176599999E-2</v>
      </c>
      <c r="C109" s="2">
        <f t="shared" si="24"/>
        <v>38.467102187043174</v>
      </c>
      <c r="E109" s="3">
        <f t="shared" si="38"/>
        <v>0.63302655122364282</v>
      </c>
      <c r="F109" s="16">
        <f t="shared" si="28"/>
        <v>1.8238425481959582E-2</v>
      </c>
      <c r="G109" s="2">
        <f t="shared" si="25"/>
        <v>88.241856223679406</v>
      </c>
      <c r="K109" s="1">
        <v>41729</v>
      </c>
      <c r="L109" s="3">
        <v>4.2160067607099998E-2</v>
      </c>
      <c r="M109" s="2">
        <f t="shared" si="26"/>
        <v>33.394005499381706</v>
      </c>
      <c r="O109" s="16">
        <f t="shared" si="29"/>
        <v>3.6404128912459581E-2</v>
      </c>
      <c r="P109" s="2">
        <f t="shared" si="27"/>
        <v>76.413606377043664</v>
      </c>
      <c r="S109" s="17">
        <v>41729</v>
      </c>
      <c r="T109" s="18">
        <v>2146.3049999999998</v>
      </c>
      <c r="U109" s="19">
        <f t="shared" si="22"/>
        <v>5.7559386946404167E-3</v>
      </c>
      <c r="V109" s="18">
        <v>8.0635999999999992</v>
      </c>
      <c r="Y109" s="20" t="s">
        <v>88</v>
      </c>
      <c r="Z109" s="21">
        <v>3840.5360000000001</v>
      </c>
      <c r="AA109" s="22">
        <f t="shared" si="39"/>
        <v>-1.9363443019411869E-2</v>
      </c>
      <c r="AB109" s="23">
        <v>27.9574</v>
      </c>
      <c r="AC109" s="23"/>
      <c r="AD109" s="16" t="e">
        <f>IF(AB109&gt;$AF$1,#REF!-AA109,#REF!)</f>
        <v>#REF!</v>
      </c>
      <c r="AE109" s="2" t="e">
        <f t="shared" si="23"/>
        <v>#REF!</v>
      </c>
    </row>
    <row r="110" spans="1:31">
      <c r="A110" s="1">
        <v>41759</v>
      </c>
      <c r="B110" s="3">
        <v>7.54244360433E-2</v>
      </c>
      <c r="C110" s="2">
        <f t="shared" si="24"/>
        <v>39.390095845737576</v>
      </c>
      <c r="E110" s="3">
        <f t="shared" si="38"/>
        <v>0.68468336883111203</v>
      </c>
      <c r="F110" s="16">
        <f t="shared" si="28"/>
        <v>7.6441271032059263E-2</v>
      </c>
      <c r="G110" s="2">
        <f t="shared" si="25"/>
        <v>89.851248742804785</v>
      </c>
      <c r="K110" s="1">
        <v>41759</v>
      </c>
      <c r="L110" s="3">
        <v>3.2398292457600002E-2</v>
      </c>
      <c r="M110" s="2">
        <f t="shared" si="26"/>
        <v>34.801899028907506</v>
      </c>
      <c r="O110" s="16">
        <f t="shared" si="29"/>
        <v>3.3415127446359265E-2</v>
      </c>
      <c r="P110" s="2">
        <f t="shared" si="27"/>
        <v>79.195377154259504</v>
      </c>
      <c r="S110" s="17">
        <v>41759</v>
      </c>
      <c r="T110" s="18">
        <v>2158.6590000000001</v>
      </c>
      <c r="U110" s="19">
        <f t="shared" si="22"/>
        <v>-1.0168349887592631E-3</v>
      </c>
      <c r="V110" s="18">
        <v>8.1026000000000007</v>
      </c>
      <c r="Y110" s="20" t="s">
        <v>89</v>
      </c>
      <c r="Z110" s="21">
        <v>3766.17</v>
      </c>
      <c r="AA110" s="22">
        <f t="shared" si="39"/>
        <v>1.6745924905142293E-2</v>
      </c>
      <c r="AB110" s="23">
        <v>27.484200000000001</v>
      </c>
      <c r="AC110" s="23"/>
      <c r="AD110" s="16" t="e">
        <f>IF(AB110&gt;$AF$1,#REF!-AA110,#REF!)</f>
        <v>#REF!</v>
      </c>
      <c r="AE110" s="2" t="e">
        <f t="shared" si="23"/>
        <v>#REF!</v>
      </c>
    </row>
    <row r="111" spans="1:31">
      <c r="A111" s="1">
        <v>41789</v>
      </c>
      <c r="B111" s="3">
        <v>8.5388673675200005E-2</v>
      </c>
      <c r="C111" s="2">
        <f t="shared" si="24"/>
        <v>42.361071610593868</v>
      </c>
      <c r="E111" s="3">
        <f t="shared" si="38"/>
        <v>0.57151132986197739</v>
      </c>
      <c r="F111" s="16">
        <f t="shared" si="28"/>
        <v>8.5388673675200005E-2</v>
      </c>
      <c r="G111" s="2">
        <f t="shared" si="25"/>
        <v>96.719592400522501</v>
      </c>
      <c r="K111" s="1">
        <v>41789</v>
      </c>
      <c r="L111" s="3">
        <v>5.5353202352299999E-2</v>
      </c>
      <c r="M111" s="2">
        <f t="shared" si="26"/>
        <v>35.929421131725917</v>
      </c>
      <c r="O111" s="16">
        <f t="shared" si="29"/>
        <v>5.5353202352299999E-2</v>
      </c>
      <c r="P111" s="2">
        <f t="shared" si="27"/>
        <v>81.841700775031569</v>
      </c>
      <c r="S111" s="17">
        <v>41789</v>
      </c>
      <c r="T111" s="18">
        <v>2156.4639999999999</v>
      </c>
      <c r="U111" s="19">
        <f t="shared" si="22"/>
        <v>4.0130509945910386E-3</v>
      </c>
      <c r="V111" s="18">
        <v>8.1656999999999993</v>
      </c>
      <c r="Y111" s="20" t="s">
        <v>90</v>
      </c>
      <c r="Z111" s="21">
        <v>3829.2379999999998</v>
      </c>
      <c r="AA111" s="22">
        <f t="shared" si="39"/>
        <v>2.498277725228883E-2</v>
      </c>
      <c r="AB111" s="23">
        <v>28.0044</v>
      </c>
      <c r="AC111" s="23"/>
      <c r="AD111" s="16" t="e">
        <f>IF(AB111&gt;$AF$1,#REF!-AA111,#REF!)</f>
        <v>#REF!</v>
      </c>
      <c r="AE111" s="2" t="e">
        <f t="shared" si="23"/>
        <v>#REF!</v>
      </c>
    </row>
    <row r="112" spans="1:31">
      <c r="A112" s="1">
        <v>41820</v>
      </c>
      <c r="B112" s="3">
        <v>6.6918008815900001E-2</v>
      </c>
      <c r="C112" s="2">
        <f t="shared" si="24"/>
        <v>45.978227330882653</v>
      </c>
      <c r="E112" s="3">
        <f t="shared" si="38"/>
        <v>0.96405161687697327</v>
      </c>
      <c r="F112" s="16">
        <f t="shared" si="28"/>
        <v>6.6918008815900001E-2</v>
      </c>
      <c r="G112" s="2">
        <f t="shared" si="25"/>
        <v>104.97835011400907</v>
      </c>
      <c r="K112" s="1">
        <v>41820</v>
      </c>
      <c r="L112" s="3">
        <v>7.9262288573700004E-2</v>
      </c>
      <c r="M112" s="2">
        <f t="shared" si="26"/>
        <v>37.918229650031343</v>
      </c>
      <c r="O112" s="16">
        <f t="shared" si="29"/>
        <v>7.9262288573700004E-2</v>
      </c>
      <c r="P112" s="2">
        <f t="shared" si="27"/>
        <v>86.371900998888279</v>
      </c>
      <c r="S112" s="17">
        <v>41820</v>
      </c>
      <c r="T112" s="18">
        <v>2165.1179999999999</v>
      </c>
      <c r="U112" s="19">
        <f t="shared" si="22"/>
        <v>8.5507117856856052E-2</v>
      </c>
      <c r="V112" s="18">
        <v>8.0317000000000007</v>
      </c>
      <c r="Y112" s="20" t="s">
        <v>91</v>
      </c>
      <c r="Z112" s="21">
        <v>3924.9029999999998</v>
      </c>
      <c r="AA112" s="22">
        <f t="shared" si="39"/>
        <v>8.4624256956159244E-2</v>
      </c>
      <c r="AB112" s="23">
        <v>26.357099999999999</v>
      </c>
      <c r="AC112" s="23"/>
      <c r="AD112" s="16" t="e">
        <f>IF(AB112&gt;$AF$1,#REF!-AA112,#REF!)</f>
        <v>#REF!</v>
      </c>
      <c r="AE112" s="2" t="e">
        <f t="shared" si="23"/>
        <v>#REF!</v>
      </c>
    </row>
    <row r="113" spans="1:31">
      <c r="A113" s="1">
        <v>41851</v>
      </c>
      <c r="B113" s="3">
        <v>0.103807096237</v>
      </c>
      <c r="C113" s="2">
        <f t="shared" si="24"/>
        <v>49.054998752750116</v>
      </c>
      <c r="E113" s="3">
        <f t="shared" si="38"/>
        <v>0.83226881644724027</v>
      </c>
      <c r="F113" s="16">
        <f t="shared" si="28"/>
        <v>0.103807096237</v>
      </c>
      <c r="G113" s="2">
        <f t="shared" si="25"/>
        <v>112.00329227241697</v>
      </c>
      <c r="K113" s="1">
        <v>41851</v>
      </c>
      <c r="L113" s="3">
        <v>0.122524114309</v>
      </c>
      <c r="M113" s="2">
        <f t="shared" si="26"/>
        <v>40.923715310755952</v>
      </c>
      <c r="O113" s="16">
        <f t="shared" si="29"/>
        <v>0.122524114309</v>
      </c>
      <c r="P113" s="2">
        <f t="shared" si="27"/>
        <v>93.217935540521211</v>
      </c>
      <c r="S113" s="17">
        <v>41851</v>
      </c>
      <c r="T113" s="18">
        <v>2350.2510000000002</v>
      </c>
      <c r="U113" s="19">
        <f t="shared" si="22"/>
        <v>-5.0905201189150873E-3</v>
      </c>
      <c r="V113" s="18">
        <v>8.6054999999999993</v>
      </c>
      <c r="Y113" s="20" t="s">
        <v>92</v>
      </c>
      <c r="Z113" s="21">
        <v>4257.0450000000001</v>
      </c>
      <c r="AA113" s="22">
        <f t="shared" si="39"/>
        <v>4.0129714391085793E-2</v>
      </c>
      <c r="AB113" s="23">
        <v>28.5261</v>
      </c>
      <c r="AC113" s="23"/>
      <c r="AD113" s="16" t="e">
        <f>IF(AB113&gt;$AF$1,#REF!-AA113,#REF!)</f>
        <v>#REF!</v>
      </c>
      <c r="AE113" s="2" t="e">
        <f t="shared" si="23"/>
        <v>#REF!</v>
      </c>
    </row>
    <row r="114" spans="1:31">
      <c r="A114" s="1">
        <v>41880</v>
      </c>
      <c r="B114" s="3">
        <v>0.227071691504</v>
      </c>
      <c r="C114" s="2">
        <f t="shared" si="24"/>
        <v>54.14725572918276</v>
      </c>
      <c r="E114" s="3">
        <f t="shared" si="38"/>
        <v>0.8605890427675229</v>
      </c>
      <c r="F114" s="16">
        <f t="shared" si="28"/>
        <v>0.227071691504</v>
      </c>
      <c r="G114" s="2">
        <f t="shared" si="25"/>
        <v>123.63002881220059</v>
      </c>
      <c r="K114" s="1">
        <v>41880</v>
      </c>
      <c r="L114" s="3">
        <v>0.17117680987200001</v>
      </c>
      <c r="M114" s="2">
        <f t="shared" si="26"/>
        <v>45.937857283439982</v>
      </c>
      <c r="O114" s="16">
        <f t="shared" si="29"/>
        <v>0.17117680987200001</v>
      </c>
      <c r="P114" s="2">
        <f t="shared" si="27"/>
        <v>104.63938053033702</v>
      </c>
      <c r="S114" s="17">
        <v>41880</v>
      </c>
      <c r="T114" s="18">
        <v>2338.2869999999998</v>
      </c>
      <c r="U114" s="19">
        <f t="shared" si="22"/>
        <v>4.8198103996643704E-2</v>
      </c>
      <c r="V114" s="18">
        <v>8.5550999999999995</v>
      </c>
      <c r="Y114" s="20" t="s">
        <v>93</v>
      </c>
      <c r="Z114" s="21">
        <v>4427.8789999999999</v>
      </c>
      <c r="AA114" s="22">
        <f t="shared" si="39"/>
        <v>0.11026498239902215</v>
      </c>
      <c r="AB114" s="23">
        <v>29.803599999999999</v>
      </c>
      <c r="AC114" s="23"/>
      <c r="AD114" s="16" t="e">
        <f>IF(AB114&gt;$AF$1,#REF!-AA114,#REF!)</f>
        <v>#REF!</v>
      </c>
      <c r="AE114" s="2" t="e">
        <f t="shared" si="23"/>
        <v>#REF!</v>
      </c>
    </row>
    <row r="115" spans="1:31">
      <c r="A115" s="1">
        <v>41912</v>
      </c>
      <c r="B115" s="3">
        <v>1.2108191060999999E-2</v>
      </c>
      <c r="C115" s="2">
        <f t="shared" si="24"/>
        <v>66.442564677907953</v>
      </c>
      <c r="E115" s="3">
        <f t="shared" si="38"/>
        <v>1.1782100622421021</v>
      </c>
      <c r="F115" s="16">
        <f t="shared" si="28"/>
        <v>1.2108191060999999E-2</v>
      </c>
      <c r="G115" s="2">
        <f t="shared" si="25"/>
        <v>151.70290857527525</v>
      </c>
      <c r="K115" s="1">
        <v>41912</v>
      </c>
      <c r="L115" s="3">
        <v>-3.8147596607100002E-3</v>
      </c>
      <c r="M115" s="2">
        <f t="shared" si="26"/>
        <v>53.801353145574467</v>
      </c>
      <c r="O115" s="16">
        <f t="shared" si="29"/>
        <v>-3.8147596607100002E-3</v>
      </c>
      <c r="P115" s="2">
        <f t="shared" si="27"/>
        <v>122.5512158765024</v>
      </c>
      <c r="S115" s="17">
        <v>41912</v>
      </c>
      <c r="T115" s="18">
        <v>2450.9879999999998</v>
      </c>
      <c r="U115" s="19">
        <f t="shared" si="22"/>
        <v>2.3393423386813827E-2</v>
      </c>
      <c r="V115" s="18">
        <v>8.7114999999999991</v>
      </c>
      <c r="Y115" s="20" t="s">
        <v>94</v>
      </c>
      <c r="Z115" s="21">
        <v>4916.1189999999997</v>
      </c>
      <c r="AA115" s="22">
        <f t="shared" si="39"/>
        <v>1.4299287710488799E-2</v>
      </c>
      <c r="AB115" s="23">
        <v>34.189500000000002</v>
      </c>
      <c r="AC115" s="23"/>
      <c r="AD115" s="16" t="e">
        <f>IF(AB115&gt;$AF$1,#REF!-AA115,#REF!)</f>
        <v>#REF!</v>
      </c>
      <c r="AE115" s="2" t="e">
        <f t="shared" si="23"/>
        <v>#REF!</v>
      </c>
    </row>
    <row r="116" spans="1:31">
      <c r="A116" s="1">
        <v>41943</v>
      </c>
      <c r="B116" s="3">
        <v>1.41947495423E-2</v>
      </c>
      <c r="C116" s="2">
        <f t="shared" si="24"/>
        <v>67.247063945610904</v>
      </c>
      <c r="E116" s="3">
        <f t="shared" si="38"/>
        <v>1.245170658403103</v>
      </c>
      <c r="F116" s="16">
        <f t="shared" si="28"/>
        <v>1.41947495423E-2</v>
      </c>
      <c r="G116" s="2">
        <f t="shared" si="25"/>
        <v>153.53975637681407</v>
      </c>
      <c r="K116" s="1">
        <v>41943</v>
      </c>
      <c r="L116" s="3">
        <v>-4.8710063250700002E-3</v>
      </c>
      <c r="M116" s="2">
        <f t="shared" si="26"/>
        <v>53.596113913903118</v>
      </c>
      <c r="O116" s="16">
        <f t="shared" si="29"/>
        <v>-4.8710063250700002E-3</v>
      </c>
      <c r="P116" s="2">
        <f t="shared" si="27"/>
        <v>122.08371244180576</v>
      </c>
      <c r="S116" s="17">
        <v>41943</v>
      </c>
      <c r="T116" s="18">
        <v>2508.3249999999998</v>
      </c>
      <c r="U116" s="19">
        <f t="shared" si="22"/>
        <v>0.11979867042747649</v>
      </c>
      <c r="V116" s="18">
        <v>8.9281000000000006</v>
      </c>
      <c r="Y116" s="20" t="s">
        <v>95</v>
      </c>
      <c r="Z116" s="21">
        <v>4986.4160000000002</v>
      </c>
      <c r="AA116" s="22">
        <f t="shared" si="39"/>
        <v>5.1911232436282824E-2</v>
      </c>
      <c r="AB116" s="23">
        <v>34.693300000000001</v>
      </c>
      <c r="AC116" s="23"/>
      <c r="AD116" s="16" t="e">
        <f>IF(AB116&gt;$AF$1,#REF!-AA116,#REF!)</f>
        <v>#REF!</v>
      </c>
      <c r="AE116" s="2" t="e">
        <f t="shared" si="23"/>
        <v>#REF!</v>
      </c>
    </row>
    <row r="117" spans="1:31">
      <c r="A117" s="1">
        <v>41971</v>
      </c>
      <c r="B117" s="3">
        <v>-0.17212073735399999</v>
      </c>
      <c r="C117" s="2">
        <f t="shared" si="24"/>
        <v>68.201619175773885</v>
      </c>
      <c r="E117" s="3">
        <f t="shared" si="38"/>
        <v>1.096713206079583</v>
      </c>
      <c r="F117" s="16">
        <f t="shared" si="28"/>
        <v>-0.17212073735399999</v>
      </c>
      <c r="G117" s="2">
        <f t="shared" si="25"/>
        <v>155.71921476336871</v>
      </c>
      <c r="K117" s="1">
        <v>41971</v>
      </c>
      <c r="L117" s="3">
        <v>-0.13297970542599999</v>
      </c>
      <c r="M117" s="2">
        <f t="shared" si="26"/>
        <v>53.335046904029326</v>
      </c>
      <c r="O117" s="16">
        <f t="shared" si="29"/>
        <v>-0.13297970542599999</v>
      </c>
      <c r="P117" s="2">
        <f t="shared" si="27"/>
        <v>121.4890419063137</v>
      </c>
      <c r="S117" s="17">
        <v>41971</v>
      </c>
      <c r="T117" s="18">
        <v>2808.819</v>
      </c>
      <c r="U117" s="19">
        <f t="shared" si="22"/>
        <v>0.25807501302148705</v>
      </c>
      <c r="V117" s="18">
        <v>9.9987999999999992</v>
      </c>
      <c r="Y117" s="20" t="s">
        <v>96</v>
      </c>
      <c r="Z117" s="21">
        <v>5245.2669999999998</v>
      </c>
      <c r="AA117" s="22">
        <f t="shared" si="39"/>
        <v>1.4765120631609433E-2</v>
      </c>
      <c r="AB117" s="23">
        <v>36.515000000000001</v>
      </c>
      <c r="AC117" s="23"/>
      <c r="AD117" s="16" t="e">
        <f>IF(AB117&gt;$AF$1,#REF!-AA117,#REF!)</f>
        <v>#REF!</v>
      </c>
      <c r="AE117" s="2" t="e">
        <f t="shared" si="23"/>
        <v>#REF!</v>
      </c>
    </row>
    <row r="118" spans="1:31">
      <c r="A118" s="1">
        <v>42004</v>
      </c>
      <c r="B118" s="3">
        <v>0.11870143576099999</v>
      </c>
      <c r="C118" s="2">
        <f t="shared" si="24"/>
        <v>56.462706194502978</v>
      </c>
      <c r="D118" s="3">
        <f t="shared" ref="D118" si="48">C118/C106-1</f>
        <v>0.60491788952791081</v>
      </c>
      <c r="E118" s="3">
        <f t="shared" si="38"/>
        <v>0.60491788952791081</v>
      </c>
      <c r="F118" s="16">
        <f t="shared" si="28"/>
        <v>0.11870143576099999</v>
      </c>
      <c r="G118" s="2">
        <f t="shared" si="25"/>
        <v>128.91670869811179</v>
      </c>
      <c r="H118" s="3">
        <f t="shared" ref="H118" si="49">G118/G106-1</f>
        <v>0.72357925949470903</v>
      </c>
      <c r="K118" s="1">
        <v>42004</v>
      </c>
      <c r="L118" s="3">
        <v>0.12769834812299999</v>
      </c>
      <c r="M118" s="2">
        <f t="shared" si="26"/>
        <v>46.242568077849612</v>
      </c>
      <c r="N118" s="3">
        <f t="shared" ref="N118" si="50">M118/M106-1</f>
        <v>0.46789895518205782</v>
      </c>
      <c r="O118" s="16">
        <f t="shared" si="29"/>
        <v>0.12769834812299999</v>
      </c>
      <c r="P118" s="2">
        <f t="shared" si="27"/>
        <v>105.33346490112514</v>
      </c>
      <c r="Q118" s="3">
        <f t="shared" ref="Q118" si="51">P118/P106-1</f>
        <v>0.57996645728345064</v>
      </c>
      <c r="S118" s="17">
        <v>42004</v>
      </c>
      <c r="T118" s="18">
        <v>3533.7049999999999</v>
      </c>
      <c r="U118" s="19">
        <f t="shared" si="22"/>
        <v>-2.8105062533516523E-2</v>
      </c>
      <c r="V118" s="18">
        <v>13.129200000000001</v>
      </c>
      <c r="Y118" s="20" t="s">
        <v>97</v>
      </c>
      <c r="Z118" s="21">
        <v>5322.7139999999999</v>
      </c>
      <c r="AA118" s="22">
        <f t="shared" si="39"/>
        <v>5.8243595278649224E-2</v>
      </c>
      <c r="AB118" s="23">
        <v>37.164400000000001</v>
      </c>
      <c r="AC118" s="23"/>
      <c r="AD118" s="16" t="e">
        <f>IF(AB118&gt;$AF$1,#REF!-AA118,#REF!)</f>
        <v>#REF!</v>
      </c>
      <c r="AE118" s="2" t="e">
        <f t="shared" si="23"/>
        <v>#REF!</v>
      </c>
    </row>
    <row r="119" spans="1:31">
      <c r="A119" s="1">
        <v>42034</v>
      </c>
      <c r="B119" s="3">
        <v>9.8112948942600003E-2</v>
      </c>
      <c r="C119" s="2">
        <f t="shared" si="24"/>
        <v>63.164910486741981</v>
      </c>
      <c r="E119" s="3">
        <f t="shared" si="38"/>
        <v>0.71423197210952738</v>
      </c>
      <c r="F119" s="16">
        <f t="shared" si="28"/>
        <v>9.8112948942600003E-2</v>
      </c>
      <c r="G119" s="2">
        <f t="shared" si="25"/>
        <v>144.21930711416024</v>
      </c>
      <c r="K119" s="1">
        <v>42034</v>
      </c>
      <c r="L119" s="3">
        <v>8.0592294019199998E-2</v>
      </c>
      <c r="M119" s="2">
        <f t="shared" si="26"/>
        <v>52.147667634356381</v>
      </c>
      <c r="O119" s="16">
        <f t="shared" si="29"/>
        <v>8.0592294019199998E-2</v>
      </c>
      <c r="P119" s="2">
        <f t="shared" si="27"/>
        <v>118.78437437107083</v>
      </c>
      <c r="S119" s="17">
        <v>42034</v>
      </c>
      <c r="T119" s="18">
        <v>3434.39</v>
      </c>
      <c r="U119" s="19">
        <f t="shared" si="22"/>
        <v>4.0313709275882958E-2</v>
      </c>
      <c r="V119" s="18">
        <v>12.8719</v>
      </c>
      <c r="Y119" s="20" t="s">
        <v>98</v>
      </c>
      <c r="Z119" s="21">
        <v>5632.7280000000001</v>
      </c>
      <c r="AA119" s="22">
        <f t="shared" si="39"/>
        <v>6.8481027310390213E-2</v>
      </c>
      <c r="AB119" s="23">
        <v>39.502699999999997</v>
      </c>
      <c r="AC119" s="23"/>
      <c r="AD119" s="16" t="e">
        <f>IF(AB119&gt;$AF$1,#REF!-AA119,#REF!)</f>
        <v>#REF!</v>
      </c>
      <c r="AE119" s="2" t="e">
        <f t="shared" si="23"/>
        <v>#REF!</v>
      </c>
    </row>
    <row r="120" spans="1:31">
      <c r="A120" s="1">
        <v>42062</v>
      </c>
      <c r="B120" s="3">
        <v>0.27319337962700002</v>
      </c>
      <c r="C120" s="2">
        <f t="shared" si="24"/>
        <v>69.362206124291603</v>
      </c>
      <c r="E120" s="3">
        <f t="shared" si="38"/>
        <v>0.79327373234087095</v>
      </c>
      <c r="F120" s="16">
        <f t="shared" si="28"/>
        <v>0.27319337962700002</v>
      </c>
      <c r="G120" s="2">
        <f t="shared" si="25"/>
        <v>158.36908862958902</v>
      </c>
      <c r="K120" s="1">
        <v>42062</v>
      </c>
      <c r="L120" s="3">
        <v>0.25589711949400001</v>
      </c>
      <c r="M120" s="2">
        <f t="shared" si="26"/>
        <v>56.350367796759954</v>
      </c>
      <c r="O120" s="16">
        <f t="shared" si="29"/>
        <v>0.25589711949400001</v>
      </c>
      <c r="P120" s="2">
        <f t="shared" si="27"/>
        <v>128.35747959527089</v>
      </c>
      <c r="S120" s="17">
        <v>42062</v>
      </c>
      <c r="T120" s="18">
        <v>3572.8429999999998</v>
      </c>
      <c r="U120" s="19">
        <f t="shared" si="22"/>
        <v>0.1338880549747079</v>
      </c>
      <c r="V120" s="18">
        <v>13.207700000000001</v>
      </c>
      <c r="Y120" s="20" t="s">
        <v>99</v>
      </c>
      <c r="Z120" s="21">
        <v>6018.4629999999997</v>
      </c>
      <c r="AA120" s="22">
        <f t="shared" si="39"/>
        <v>0.20514224312752286</v>
      </c>
      <c r="AB120" s="23">
        <v>42.300400000000003</v>
      </c>
      <c r="AC120" s="23"/>
      <c r="AD120" s="16" t="e">
        <f>IF(AB120&gt;$AF$1,#REF!-AA120,#REF!)</f>
        <v>#REF!</v>
      </c>
      <c r="AE120" s="2" t="e">
        <f t="shared" si="23"/>
        <v>#REF!</v>
      </c>
    </row>
    <row r="121" spans="1:31">
      <c r="A121" s="1">
        <v>42094</v>
      </c>
      <c r="B121" s="3">
        <v>0.13210054194900001</v>
      </c>
      <c r="C121" s="2">
        <f t="shared" si="24"/>
        <v>88.311501633771428</v>
      </c>
      <c r="E121" s="3">
        <f t="shared" si="38"/>
        <v>1.2957669440334727</v>
      </c>
      <c r="F121" s="16">
        <f t="shared" si="28"/>
        <v>0.13210054194900001</v>
      </c>
      <c r="G121" s="2">
        <f t="shared" si="25"/>
        <v>201.63447518075435</v>
      </c>
      <c r="K121" s="1">
        <v>42094</v>
      </c>
      <c r="L121" s="3">
        <v>0.18658958348099999</v>
      </c>
      <c r="M121" s="2">
        <f t="shared" si="26"/>
        <v>70.77026459837829</v>
      </c>
      <c r="O121" s="16">
        <f t="shared" si="29"/>
        <v>0.18658958348099999</v>
      </c>
      <c r="P121" s="2">
        <f t="shared" si="27"/>
        <v>161.20378888921059</v>
      </c>
      <c r="S121" s="17">
        <v>42094</v>
      </c>
      <c r="T121" s="18">
        <v>4051.2040000000002</v>
      </c>
      <c r="U121" s="19">
        <f t="shared" si="22"/>
        <v>0.17246280365047029</v>
      </c>
      <c r="V121" s="18">
        <v>14.559100000000001</v>
      </c>
      <c r="Y121" s="20" t="s">
        <v>100</v>
      </c>
      <c r="Z121" s="21">
        <v>7253.1040000000003</v>
      </c>
      <c r="AA121" s="22">
        <f t="shared" si="39"/>
        <v>0.16773080876821847</v>
      </c>
      <c r="AB121" s="23">
        <v>52.193100000000001</v>
      </c>
      <c r="AC121" s="23"/>
      <c r="AD121" s="16" t="e">
        <f>IF(AB121&gt;$AF$1,#REF!-AA121,#REF!)</f>
        <v>#REF!</v>
      </c>
      <c r="AE121" s="2" t="e">
        <f t="shared" si="23"/>
        <v>#REF!</v>
      </c>
    </row>
    <row r="122" spans="1:31">
      <c r="A122" s="1">
        <v>42124</v>
      </c>
      <c r="B122" s="3">
        <v>0.50068300938800003</v>
      </c>
      <c r="C122" s="2">
        <f t="shared" si="24"/>
        <v>99.977498859922633</v>
      </c>
      <c r="E122" s="3">
        <f t="shared" si="38"/>
        <v>1.5381379941664002</v>
      </c>
      <c r="F122" s="16">
        <f t="shared" si="28"/>
        <v>0.50068300938800003</v>
      </c>
      <c r="G122" s="2">
        <f t="shared" si="25"/>
        <v>228.27049862773418</v>
      </c>
      <c r="K122" s="1">
        <v>42124</v>
      </c>
      <c r="L122" s="3">
        <v>0.44496597885900002</v>
      </c>
      <c r="M122" s="2">
        <f t="shared" si="26"/>
        <v>83.975258792629859</v>
      </c>
      <c r="O122" s="16">
        <f t="shared" si="29"/>
        <v>0.44496597885900002</v>
      </c>
      <c r="P122" s="2">
        <f t="shared" si="27"/>
        <v>191.28273671360745</v>
      </c>
      <c r="S122" s="17">
        <v>42124</v>
      </c>
      <c r="T122" s="18">
        <v>4749.8860000000004</v>
      </c>
      <c r="U122" s="19">
        <f t="shared" si="22"/>
        <v>1.9146354249343966E-2</v>
      </c>
      <c r="V122" s="18">
        <v>17.027899999999999</v>
      </c>
      <c r="Y122" s="20" t="s">
        <v>101</v>
      </c>
      <c r="Z122" s="21">
        <v>8469.6730000000007</v>
      </c>
      <c r="AA122" s="22">
        <f t="shared" si="39"/>
        <v>0.17676857182089539</v>
      </c>
      <c r="AB122" s="23">
        <v>60.962499999999999</v>
      </c>
      <c r="AC122" s="23"/>
      <c r="AD122" s="16" t="e">
        <f>IF(AB122&gt;$AF$1,#REF!-AA122,#REF!)</f>
        <v>#REF!</v>
      </c>
      <c r="AE122" s="2" t="e">
        <f t="shared" si="23"/>
        <v>#REF!</v>
      </c>
    </row>
    <row r="123" spans="1:31" s="5" customFormat="1">
      <c r="A123" s="1">
        <v>42153</v>
      </c>
      <c r="B123" s="3">
        <v>-0.331717271127</v>
      </c>
      <c r="C123" s="2">
        <f t="shared" si="24"/>
        <v>150.03453386019405</v>
      </c>
      <c r="D123" s="3"/>
      <c r="E123" s="3">
        <f t="shared" si="38"/>
        <v>2.5418021347380804</v>
      </c>
      <c r="F123" s="16">
        <f t="shared" si="28"/>
        <v>-0.331717271127</v>
      </c>
      <c r="G123" s="2">
        <f t="shared" si="25"/>
        <v>342.56165883516752</v>
      </c>
      <c r="H123" s="3"/>
      <c r="I123" s="3"/>
      <c r="J123" s="3"/>
      <c r="K123" s="1">
        <v>42153</v>
      </c>
      <c r="L123" s="3">
        <v>-0.36006568849999998</v>
      </c>
      <c r="M123" s="2">
        <f t="shared" si="26"/>
        <v>121.34139202123025</v>
      </c>
      <c r="N123" s="3"/>
      <c r="O123" s="16">
        <f t="shared" si="29"/>
        <v>-0.36006568849999998</v>
      </c>
      <c r="P123" s="2">
        <f t="shared" si="27"/>
        <v>276.39704689420614</v>
      </c>
      <c r="Q123" s="3"/>
      <c r="R123"/>
      <c r="S123" s="17">
        <v>42153</v>
      </c>
      <c r="T123" s="18">
        <v>4840.8289999999997</v>
      </c>
      <c r="U123" s="19">
        <f t="shared" si="22"/>
        <v>-7.5985125688182831E-2</v>
      </c>
      <c r="V123" s="18">
        <v>16.822299999999998</v>
      </c>
      <c r="W123" s="11"/>
      <c r="X123" s="11"/>
      <c r="Y123" s="20" t="s">
        <v>102</v>
      </c>
      <c r="Z123" s="21">
        <v>9966.8449999999993</v>
      </c>
      <c r="AA123" s="22">
        <f t="shared" si="39"/>
        <v>-0.10643528619136736</v>
      </c>
      <c r="AB123" s="23">
        <v>71.871799999999993</v>
      </c>
      <c r="AC123" s="23"/>
      <c r="AD123" s="16" t="e">
        <f>IF(AB123&gt;$AF$1,#REF!-AA123,#REF!)</f>
        <v>#REF!</v>
      </c>
      <c r="AE123" s="4" t="e">
        <f t="shared" si="23"/>
        <v>#REF!</v>
      </c>
    </row>
    <row r="124" spans="1:31">
      <c r="A124" s="1">
        <v>42185</v>
      </c>
      <c r="B124" s="3">
        <v>-8.0081347969199995E-2</v>
      </c>
      <c r="C124" s="2">
        <f t="shared" si="24"/>
        <v>100.265487713279</v>
      </c>
      <c r="E124" s="3">
        <f t="shared" si="38"/>
        <v>1.1807166899175487</v>
      </c>
      <c r="F124" s="16">
        <f t="shared" si="28"/>
        <v>6.6643063711735201E-2</v>
      </c>
      <c r="G124" s="2">
        <f t="shared" si="25"/>
        <v>228.92804017362738</v>
      </c>
      <c r="K124" s="1">
        <v>42185</v>
      </c>
      <c r="L124" s="3">
        <v>-0.14036574645300001</v>
      </c>
      <c r="M124" s="2">
        <f t="shared" si="26"/>
        <v>77.650520159557573</v>
      </c>
      <c r="O124" s="16">
        <f t="shared" si="29"/>
        <v>6.3586652279351841E-3</v>
      </c>
      <c r="P124" s="2">
        <f t="shared" si="27"/>
        <v>176.87595390487704</v>
      </c>
      <c r="S124" s="17">
        <v>42185</v>
      </c>
      <c r="T124" s="18">
        <v>4472.9979999999996</v>
      </c>
      <c r="U124" s="19">
        <f t="shared" si="22"/>
        <v>-0.1467244116809352</v>
      </c>
      <c r="V124" s="18">
        <v>16.541699999999999</v>
      </c>
      <c r="Y124" s="20" t="s">
        <v>103</v>
      </c>
      <c r="Z124" s="21">
        <v>8906.0210000000006</v>
      </c>
      <c r="AA124" s="22">
        <f t="shared" si="39"/>
        <v>-0.12484138539534108</v>
      </c>
      <c r="AB124" s="23">
        <v>61.951799999999999</v>
      </c>
      <c r="AC124" s="23"/>
    </row>
    <row r="125" spans="1:31">
      <c r="A125" s="1">
        <v>42216</v>
      </c>
      <c r="B125" s="3">
        <v>-0.18994221582500001</v>
      </c>
      <c r="C125" s="2">
        <f t="shared" si="24"/>
        <v>92.236092302410356</v>
      </c>
      <c r="E125" s="3">
        <f t="shared" si="38"/>
        <v>0.8802587839682583</v>
      </c>
      <c r="F125" s="16">
        <f t="shared" si="28"/>
        <v>-7.1997394382392582E-2</v>
      </c>
      <c r="G125" s="2">
        <f t="shared" si="25"/>
        <v>244.1845061403211</v>
      </c>
      <c r="K125" s="1">
        <v>42216</v>
      </c>
      <c r="L125" s="3">
        <v>-0.17</v>
      </c>
      <c r="M125" s="2">
        <f t="shared" si="26"/>
        <v>66.751046934897545</v>
      </c>
      <c r="O125" s="16">
        <f t="shared" si="29"/>
        <v>-5.2055178557392584E-2</v>
      </c>
      <c r="P125" s="2">
        <f t="shared" si="27"/>
        <v>178.00064888262986</v>
      </c>
      <c r="S125" s="17">
        <v>42216</v>
      </c>
      <c r="T125" s="18">
        <v>3816.7</v>
      </c>
      <c r="U125" s="19">
        <f t="shared" si="22"/>
        <v>-0.11794482144260743</v>
      </c>
      <c r="V125" s="18">
        <v>14.5181</v>
      </c>
      <c r="Y125" s="20" t="s">
        <v>104</v>
      </c>
      <c r="Z125" s="21">
        <v>7794.1809999999996</v>
      </c>
      <c r="AA125" s="22">
        <f t="shared" si="39"/>
        <v>-1</v>
      </c>
      <c r="AB125" s="23">
        <v>54.481200000000001</v>
      </c>
      <c r="AC125" s="23"/>
    </row>
    <row r="126" spans="1:31">
      <c r="A126" s="1">
        <v>42247</v>
      </c>
      <c r="C126" s="2">
        <f t="shared" si="24"/>
        <v>74.716564551451299</v>
      </c>
      <c r="D126" s="3">
        <f>C126/C118-1</f>
        <v>0.32329053258742779</v>
      </c>
      <c r="E126" s="3">
        <f t="shared" si="38"/>
        <v>0.37987721714182232</v>
      </c>
      <c r="G126" s="2">
        <f t="shared" si="25"/>
        <v>226.60385794966663</v>
      </c>
      <c r="H126" s="3">
        <f>G126/G118-1</f>
        <v>0.75775398114073655</v>
      </c>
      <c r="K126" s="1">
        <v>42247</v>
      </c>
      <c r="M126" s="2">
        <f t="shared" si="26"/>
        <v>55.403368955964957</v>
      </c>
      <c r="N126" s="3">
        <f>M126/M118-1</f>
        <v>0.19810320358274836</v>
      </c>
      <c r="P126" s="2">
        <f t="shared" si="27"/>
        <v>168.73479332171283</v>
      </c>
      <c r="Q126" s="3">
        <f>P126/P118-1</f>
        <v>0.60191059394183521</v>
      </c>
      <c r="S126" s="15">
        <v>42247</v>
      </c>
      <c r="T126" s="18">
        <v>3366.54</v>
      </c>
    </row>
    <row r="127" spans="1:31">
      <c r="U127" s="11" t="s">
        <v>106</v>
      </c>
      <c r="V127" s="30">
        <f>AVERAGE(V2:V125)</f>
        <v>17.55282903225806</v>
      </c>
    </row>
    <row r="128" spans="1:31" s="12" customFormat="1">
      <c r="A128" s="31" t="s">
        <v>113</v>
      </c>
      <c r="B128" s="32">
        <f>MIN(B2:B125)</f>
        <v>-0.331717271127</v>
      </c>
      <c r="C128" s="14"/>
      <c r="D128" s="32"/>
      <c r="E128" s="32"/>
      <c r="F128" s="32">
        <f>MIN(F2:F124)</f>
        <v>-0.331717271127</v>
      </c>
      <c r="G128" s="14"/>
      <c r="H128" s="32"/>
      <c r="I128" s="32"/>
      <c r="J128" s="32"/>
      <c r="L128" s="32">
        <f>MIN(L2:L125)</f>
        <v>-0.36006568849999998</v>
      </c>
      <c r="M128" s="14"/>
      <c r="N128" s="32"/>
      <c r="O128" s="32">
        <f>MIN(O2:O124)</f>
        <v>-0.36006568849999998</v>
      </c>
      <c r="P128" s="14"/>
      <c r="Q128" s="32"/>
      <c r="S128" s="13"/>
      <c r="U128" s="12" t="s">
        <v>107</v>
      </c>
      <c r="V128" s="33">
        <f>MAX(V2:V125)</f>
        <v>47.252400000000002</v>
      </c>
      <c r="AA128" s="12" t="s">
        <v>106</v>
      </c>
      <c r="AB128" s="14">
        <f>AVERAGE(AB2:AB123)</f>
        <v>43.390793069306916</v>
      </c>
      <c r="AC128" s="14"/>
      <c r="AD128" s="32"/>
      <c r="AE128" s="14"/>
    </row>
    <row r="129" spans="3:31" customFormat="1">
      <c r="AA129" s="11" t="s">
        <v>107</v>
      </c>
      <c r="AB129" s="10">
        <f>MAX(AB2:AB123)</f>
        <v>96.540800000000004</v>
      </c>
    </row>
    <row r="130" spans="3:31" customFormat="1">
      <c r="AA130" s="11"/>
      <c r="AB130" s="10"/>
    </row>
    <row r="131" spans="3:31" customFormat="1">
      <c r="AA131" s="11"/>
      <c r="AB131" s="10"/>
    </row>
    <row r="132" spans="3:31" customFormat="1">
      <c r="AA132" s="11"/>
      <c r="AB132" s="10"/>
    </row>
    <row r="133" spans="3:31" customFormat="1">
      <c r="AA133" s="11"/>
      <c r="AB133" s="10"/>
    </row>
    <row r="134" spans="3:31" customFormat="1">
      <c r="AA134" s="11"/>
      <c r="AB134" s="10"/>
    </row>
    <row r="135" spans="3:31" customFormat="1">
      <c r="AA135" s="11"/>
      <c r="AB135" s="10"/>
    </row>
    <row r="136" spans="3:31" customFormat="1">
      <c r="C136" s="2"/>
      <c r="D136" s="3"/>
      <c r="E136" s="3"/>
      <c r="F136" s="16"/>
      <c r="G136" s="2"/>
      <c r="H136" s="3"/>
      <c r="I136" s="3"/>
      <c r="J136" s="3"/>
      <c r="L136" s="3"/>
      <c r="M136" s="2"/>
      <c r="N136" s="3"/>
      <c r="O136" s="16"/>
      <c r="P136" s="2"/>
      <c r="Q136" s="3"/>
      <c r="S136" s="15"/>
      <c r="T136" s="11"/>
      <c r="U136" s="11"/>
      <c r="V136" s="11"/>
      <c r="W136" s="11"/>
      <c r="X136" s="11"/>
      <c r="Y136" s="11"/>
      <c r="Z136" s="11"/>
      <c r="AA136" s="11"/>
      <c r="AB136" s="10"/>
      <c r="AC136" s="10"/>
      <c r="AD136" s="16"/>
      <c r="AE136" s="2"/>
    </row>
    <row r="137" spans="3:31" customFormat="1">
      <c r="C137" s="2"/>
      <c r="D137" s="3"/>
      <c r="E137" s="3"/>
      <c r="F137" s="16"/>
      <c r="G137" s="2"/>
      <c r="H137" s="3"/>
      <c r="I137" s="3"/>
      <c r="J137" s="3"/>
      <c r="L137" s="3"/>
      <c r="M137" s="2"/>
      <c r="N137" s="3"/>
      <c r="O137" s="16"/>
      <c r="P137" s="2"/>
      <c r="Q137" s="3"/>
      <c r="S137" s="15"/>
      <c r="T137" s="11"/>
      <c r="U137" s="11"/>
      <c r="V137" s="11"/>
      <c r="W137" s="11"/>
      <c r="X137" s="11"/>
      <c r="Y137" s="11"/>
      <c r="Z137" s="11"/>
      <c r="AA137" s="11"/>
      <c r="AB137" s="10"/>
      <c r="AC137" s="10"/>
      <c r="AD137" s="16"/>
      <c r="AE137" s="2"/>
    </row>
    <row r="138" spans="3:31" customFormat="1">
      <c r="C138" s="2"/>
      <c r="D138" s="3"/>
      <c r="E138" s="3"/>
      <c r="F138" s="16"/>
      <c r="G138" s="2"/>
      <c r="H138" s="3"/>
      <c r="I138" s="3"/>
      <c r="J138" s="3"/>
      <c r="L138" s="3"/>
      <c r="M138" s="2"/>
      <c r="N138" s="3"/>
      <c r="O138" s="16"/>
      <c r="P138" s="2"/>
      <c r="Q138" s="3"/>
      <c r="S138" s="15"/>
      <c r="T138" s="11"/>
      <c r="U138" s="11"/>
      <c r="V138" s="11"/>
      <c r="W138" s="11"/>
      <c r="X138" s="11"/>
      <c r="Y138" s="11"/>
      <c r="Z138" s="11"/>
      <c r="AA138" s="11"/>
      <c r="AB138" s="10"/>
      <c r="AC138" s="10"/>
      <c r="AD138" s="16"/>
      <c r="AE138" s="2"/>
    </row>
    <row r="139" spans="3:31" customFormat="1">
      <c r="C139" s="2"/>
      <c r="D139" s="3"/>
      <c r="E139" s="3"/>
      <c r="F139" s="16"/>
      <c r="G139" s="2"/>
      <c r="H139" s="3"/>
      <c r="I139" s="3"/>
      <c r="J139" s="3"/>
      <c r="L139" s="3"/>
      <c r="M139" s="2"/>
      <c r="N139" s="3"/>
      <c r="O139" s="16"/>
      <c r="P139" s="2"/>
      <c r="Q139" s="3"/>
      <c r="S139" s="15"/>
      <c r="T139" s="11"/>
      <c r="U139" s="11"/>
      <c r="V139" s="11"/>
      <c r="W139" s="11"/>
      <c r="X139" s="11"/>
      <c r="Y139" s="11"/>
      <c r="Z139" s="11"/>
      <c r="AA139" s="11"/>
      <c r="AB139" s="10"/>
      <c r="AC139" s="10"/>
      <c r="AD139" s="16"/>
      <c r="AE139" s="2"/>
    </row>
    <row r="140" spans="3:31" customFormat="1">
      <c r="C140" s="2"/>
      <c r="D140" s="3"/>
      <c r="E140" s="3"/>
      <c r="F140" s="16"/>
      <c r="G140" s="2"/>
      <c r="H140" s="3"/>
      <c r="I140" s="3"/>
      <c r="J140" s="3"/>
      <c r="L140" s="3"/>
      <c r="M140" s="2"/>
      <c r="N140" s="3"/>
      <c r="O140" s="16"/>
      <c r="P140" s="2"/>
      <c r="Q140" s="3"/>
      <c r="S140" s="15"/>
      <c r="T140" s="11"/>
      <c r="U140" s="11"/>
      <c r="V140" s="11"/>
      <c r="W140" s="11"/>
      <c r="X140" s="11"/>
      <c r="Y140" s="11"/>
      <c r="Z140" s="11"/>
      <c r="AA140" s="11"/>
      <c r="AB140" s="10"/>
      <c r="AC140" s="10"/>
      <c r="AD140" s="16"/>
      <c r="AE140" s="2"/>
    </row>
    <row r="141" spans="3:31" customFormat="1">
      <c r="C141" s="2"/>
      <c r="D141" s="3"/>
      <c r="E141" s="3"/>
      <c r="F141" s="16"/>
      <c r="G141" s="2"/>
      <c r="H141" s="3"/>
      <c r="I141" s="3"/>
      <c r="J141" s="3"/>
      <c r="L141" s="3"/>
      <c r="M141" s="2"/>
      <c r="N141" s="3"/>
      <c r="O141" s="16"/>
      <c r="P141" s="2"/>
      <c r="Q141" s="3"/>
      <c r="S141" s="15"/>
      <c r="T141" s="11"/>
      <c r="U141" s="11"/>
      <c r="V141" s="11"/>
      <c r="W141" s="11"/>
      <c r="X141" s="11"/>
      <c r="Y141" s="11"/>
      <c r="Z141" s="11"/>
      <c r="AA141" s="11"/>
      <c r="AB141" s="10"/>
      <c r="AC141" s="10"/>
      <c r="AD141" s="16"/>
      <c r="AE141" s="2"/>
    </row>
    <row r="142" spans="3:31" customFormat="1">
      <c r="C142" s="2"/>
      <c r="D142" s="3"/>
      <c r="E142" s="3"/>
      <c r="F142" s="16"/>
      <c r="G142" s="2"/>
      <c r="H142" s="3"/>
      <c r="I142" s="3"/>
      <c r="J142" s="3"/>
      <c r="L142" s="3"/>
      <c r="M142" s="2"/>
      <c r="N142" s="3"/>
      <c r="O142" s="16"/>
      <c r="P142" s="2"/>
      <c r="Q142" s="3"/>
      <c r="S142" s="15"/>
      <c r="T142" s="11"/>
      <c r="U142" s="11"/>
      <c r="V142" s="11"/>
      <c r="W142" s="11"/>
      <c r="X142" s="11"/>
      <c r="Y142" s="11"/>
      <c r="Z142" s="11"/>
      <c r="AA142" s="11"/>
      <c r="AB142" s="10"/>
      <c r="AC142" s="10"/>
      <c r="AD142" s="16"/>
      <c r="AE142" s="2"/>
    </row>
    <row r="143" spans="3:31" customFormat="1">
      <c r="C143" s="2"/>
      <c r="D143" s="3"/>
      <c r="E143" s="3"/>
      <c r="F143" s="16"/>
      <c r="G143" s="2"/>
      <c r="H143" s="3"/>
      <c r="I143" s="3"/>
      <c r="J143" s="3"/>
      <c r="L143" s="3"/>
      <c r="M143" s="2"/>
      <c r="N143" s="3"/>
      <c r="O143" s="16"/>
      <c r="P143" s="2"/>
      <c r="Q143" s="3"/>
      <c r="S143" s="15"/>
      <c r="T143" s="11"/>
      <c r="U143" s="11"/>
      <c r="V143" s="11"/>
      <c r="W143" s="11"/>
      <c r="X143" s="11"/>
      <c r="Y143" s="11"/>
      <c r="Z143" s="11"/>
      <c r="AA143" s="11"/>
      <c r="AB143" s="10"/>
      <c r="AC143" s="10"/>
      <c r="AD143" s="16"/>
      <c r="AE143" s="2"/>
    </row>
    <row r="144" spans="3:31" customFormat="1">
      <c r="C144" s="2"/>
      <c r="D144" s="3"/>
      <c r="E144" s="3"/>
      <c r="F144" s="16"/>
      <c r="G144" s="2"/>
      <c r="H144" s="3"/>
      <c r="I144" s="3"/>
      <c r="J144" s="3"/>
      <c r="L144" s="3"/>
      <c r="M144" s="2"/>
      <c r="N144" s="3"/>
      <c r="O144" s="16"/>
      <c r="P144" s="2"/>
      <c r="Q144" s="3"/>
      <c r="S144" s="15"/>
      <c r="T144" s="11"/>
      <c r="U144" s="11"/>
      <c r="V144" s="11"/>
      <c r="W144" s="11"/>
      <c r="X144" s="11"/>
      <c r="Y144" s="11"/>
      <c r="Z144" s="11"/>
      <c r="AA144" s="11"/>
      <c r="AB144" s="10"/>
      <c r="AC144" s="10"/>
      <c r="AD144" s="16"/>
      <c r="AE144" s="2"/>
    </row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5"/>
  <sheetViews>
    <sheetView topLeftCell="A112" workbookViewId="0">
      <selection activeCell="I126" sqref="I126"/>
    </sheetView>
  </sheetViews>
  <sheetFormatPr defaultColWidth="8.77734375" defaultRowHeight="14.4"/>
  <cols>
    <col min="1" max="1" width="16.77734375" customWidth="1"/>
    <col min="2" max="2" width="8.77734375" style="3"/>
    <col min="3" max="3" width="8.77734375" style="2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8.77734375" style="4"/>
    <col min="9" max="11" width="8.77734375" style="2"/>
    <col min="12" max="13" width="8.77734375" style="3"/>
    <col min="15" max="15" width="12" style="3" customWidth="1"/>
    <col min="16" max="16" width="13.6640625" style="3" customWidth="1"/>
  </cols>
  <sheetData>
    <row r="1" spans="1:16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O1" s="3" t="s">
        <v>130</v>
      </c>
      <c r="P1" s="3" t="s">
        <v>131</v>
      </c>
    </row>
    <row r="2" spans="1:16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1.4956730616300096E-2</v>
      </c>
      <c r="H2" s="4">
        <v>1</v>
      </c>
    </row>
    <row r="3" spans="1:16" s="8" customFormat="1">
      <c r="A3" s="6">
        <v>38503</v>
      </c>
      <c r="B3" s="9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H2*(1+B2)</f>
        <v>1.0149567306163001</v>
      </c>
      <c r="I3" s="7"/>
      <c r="J3" s="7"/>
      <c r="K3" s="7"/>
      <c r="L3" s="9"/>
      <c r="M3" s="9"/>
      <c r="O3" s="9"/>
      <c r="P3" s="9"/>
    </row>
    <row r="4" spans="1:16" s="8" customFormat="1">
      <c r="A4" s="6">
        <v>38533</v>
      </c>
      <c r="B4" s="9">
        <v>-5.1818995354600002E-2</v>
      </c>
      <c r="C4" s="7">
        <f t="shared" ref="C4:C67" si="1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2">H3*(1+B3)</f>
        <v>1.0107780908879131</v>
      </c>
      <c r="I4" s="7"/>
      <c r="J4" s="7"/>
      <c r="K4" s="7"/>
      <c r="L4" s="9"/>
      <c r="M4" s="9"/>
      <c r="O4" s="9"/>
      <c r="P4" s="9"/>
    </row>
    <row r="5" spans="1:16">
      <c r="A5" s="1">
        <v>38562</v>
      </c>
      <c r="B5" s="3">
        <v>0.27890264171099999</v>
      </c>
      <c r="C5" s="2">
        <f t="shared" si="1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4">
        <f t="shared" si="2"/>
        <v>0.95840058569166098</v>
      </c>
    </row>
    <row r="6" spans="1:16">
      <c r="A6" s="1">
        <v>38595</v>
      </c>
      <c r="B6" s="3">
        <v>2.8835169525900001E-2</v>
      </c>
      <c r="C6" s="2">
        <f t="shared" si="1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4">
        <f t="shared" si="2"/>
        <v>1.2257010408584348</v>
      </c>
    </row>
    <row r="7" spans="1:16" s="8" customFormat="1">
      <c r="A7" s="6">
        <v>38625</v>
      </c>
      <c r="B7" s="9">
        <v>-5.3363323439599999E-2</v>
      </c>
      <c r="C7" s="7">
        <f t="shared" si="1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-5.336332343959993E-2</v>
      </c>
      <c r="H7" s="57">
        <f t="shared" si="2"/>
        <v>1.2610443381596597</v>
      </c>
      <c r="I7" s="7"/>
      <c r="J7" s="7"/>
      <c r="K7" s="7"/>
      <c r="L7" s="9"/>
      <c r="M7" s="9"/>
      <c r="O7" s="9"/>
      <c r="P7" s="9"/>
    </row>
    <row r="8" spans="1:16">
      <c r="A8" s="1">
        <v>38656</v>
      </c>
      <c r="B8" s="3">
        <v>5.4737762815900003E-2</v>
      </c>
      <c r="C8" s="2">
        <f t="shared" si="1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4">
        <f t="shared" si="2"/>
        <v>1.1937508212707695</v>
      </c>
      <c r="O8" s="3">
        <f>H8/H2-1</f>
        <v>0.19375082127076948</v>
      </c>
    </row>
    <row r="9" spans="1:16">
      <c r="A9" s="1">
        <v>38686</v>
      </c>
      <c r="B9" s="3">
        <v>1.77358278128E-2</v>
      </c>
      <c r="C9" s="2">
        <f t="shared" si="1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4">
        <f t="shared" si="2"/>
        <v>1.2590940705867748</v>
      </c>
      <c r="O9" s="3">
        <f t="shared" ref="O9:O72" si="3">H9/H3-1</f>
        <v>0.24053965317539205</v>
      </c>
    </row>
    <row r="10" spans="1:16">
      <c r="A10" s="1">
        <v>38716</v>
      </c>
      <c r="B10" s="3">
        <v>3.0376645450100001E-3</v>
      </c>
      <c r="C10" s="2">
        <f t="shared" si="1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4">
        <f t="shared" si="2"/>
        <v>1.2814251462228192</v>
      </c>
      <c r="L10" s="3">
        <f>H10/H2-1</f>
        <v>0.28142514622281922</v>
      </c>
      <c r="O10" s="3">
        <f t="shared" si="3"/>
        <v>0.2677611018429944</v>
      </c>
    </row>
    <row r="11" spans="1:16">
      <c r="A11" s="1">
        <v>38742</v>
      </c>
      <c r="B11" s="3">
        <v>6.9269421918700003E-2</v>
      </c>
      <c r="C11" s="2">
        <f t="shared" si="1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4">
        <f t="shared" si="2"/>
        <v>1.2853176859565847</v>
      </c>
      <c r="O11" s="3">
        <f t="shared" si="3"/>
        <v>0.34110694958412746</v>
      </c>
    </row>
    <row r="12" spans="1:16" s="8" customFormat="1">
      <c r="A12" s="6">
        <v>38776</v>
      </c>
      <c r="B12" s="9">
        <v>-5.6235437941099999E-3</v>
      </c>
      <c r="C12" s="7">
        <f t="shared" si="1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2"/>
        <v>1.3743508990446784</v>
      </c>
      <c r="I12" s="7"/>
      <c r="J12" s="7"/>
      <c r="K12" s="7"/>
      <c r="L12" s="9"/>
      <c r="M12" s="9"/>
      <c r="O12" s="3">
        <f t="shared" si="3"/>
        <v>0.12127741858009267</v>
      </c>
      <c r="P12" s="9"/>
    </row>
    <row r="13" spans="1:16" s="8" customFormat="1">
      <c r="A13" s="6">
        <v>38807</v>
      </c>
      <c r="B13" s="9">
        <v>-6.6460935971900002E-3</v>
      </c>
      <c r="C13" s="7">
        <f t="shared" si="1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-6.6460935971900392E-3</v>
      </c>
      <c r="H13" s="57">
        <f t="shared" si="2"/>
        <v>1.3666221765754263</v>
      </c>
      <c r="I13" s="7"/>
      <c r="J13" s="7"/>
      <c r="K13" s="7"/>
      <c r="L13" s="9"/>
      <c r="M13" s="9"/>
      <c r="O13" s="3">
        <f t="shared" si="3"/>
        <v>8.3722542674308009E-2</v>
      </c>
      <c r="P13" s="9"/>
    </row>
    <row r="14" spans="1:16" s="11" customFormat="1">
      <c r="A14" s="15">
        <v>38835</v>
      </c>
      <c r="B14" s="16">
        <v>0.40410114118500001</v>
      </c>
      <c r="C14" s="10">
        <f t="shared" si="1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4">
        <f t="shared" si="2"/>
        <v>1.3575394776779104</v>
      </c>
      <c r="I14" s="10"/>
      <c r="J14" s="10"/>
      <c r="K14" s="10"/>
      <c r="L14" s="16"/>
      <c r="M14" s="16"/>
      <c r="O14" s="3">
        <f t="shared" si="3"/>
        <v>0.13720506280597555</v>
      </c>
      <c r="P14" s="16">
        <f>H14/H2-1</f>
        <v>0.35753947767791039</v>
      </c>
    </row>
    <row r="15" spans="1:16">
      <c r="A15" s="1">
        <v>38868</v>
      </c>
      <c r="B15" s="3">
        <v>5.3759690168099998E-2</v>
      </c>
      <c r="C15" s="2">
        <f t="shared" si="1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4">
        <f t="shared" si="2"/>
        <v>1.9061227298112426</v>
      </c>
      <c r="O15" s="3">
        <f t="shared" si="3"/>
        <v>0.5138842873931837</v>
      </c>
      <c r="P15" s="16">
        <f t="shared" ref="P15:P78" si="4">H15/H3-1</f>
        <v>0.87803348883041599</v>
      </c>
    </row>
    <row r="16" spans="1:16" s="8" customFormat="1">
      <c r="A16" s="6">
        <v>38898</v>
      </c>
      <c r="B16" s="9">
        <v>-3.3901658466200003E-2</v>
      </c>
      <c r="C16" s="7">
        <f t="shared" si="1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2"/>
        <v>2.0085952971882679</v>
      </c>
      <c r="I16" s="7"/>
      <c r="J16" s="7"/>
      <c r="K16" s="7"/>
      <c r="L16" s="9"/>
      <c r="M16" s="9"/>
      <c r="O16" s="3">
        <f t="shared" si="3"/>
        <v>0.56746986205857208</v>
      </c>
      <c r="P16" s="16">
        <f t="shared" si="4"/>
        <v>0.98717731942906184</v>
      </c>
    </row>
    <row r="17" spans="1:16">
      <c r="A17" s="1">
        <v>38929</v>
      </c>
      <c r="B17" s="3">
        <v>5.1648856041200002E-2</v>
      </c>
      <c r="C17" s="2">
        <f t="shared" si="1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4">
        <f t="shared" si="2"/>
        <v>1.9405005854261759</v>
      </c>
      <c r="O17" s="3">
        <f t="shared" si="3"/>
        <v>0.50974393850496025</v>
      </c>
      <c r="P17" s="16">
        <f t="shared" si="4"/>
        <v>1.0247280880215142</v>
      </c>
    </row>
    <row r="18" spans="1:16">
      <c r="A18" s="1">
        <v>38960</v>
      </c>
      <c r="B18" s="3">
        <v>0.19412048786399999</v>
      </c>
      <c r="C18" s="2">
        <f t="shared" si="1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4">
        <f t="shared" si="2"/>
        <v>2.0407252208107169</v>
      </c>
      <c r="O18" s="3">
        <f t="shared" si="3"/>
        <v>0.48486476214279794</v>
      </c>
      <c r="P18" s="16">
        <f t="shared" si="4"/>
        <v>0.66494532743601975</v>
      </c>
    </row>
    <row r="19" spans="1:16" s="8" customFormat="1">
      <c r="A19" s="6">
        <v>38989</v>
      </c>
      <c r="B19" s="9">
        <v>-4.6137316566899997E-2</v>
      </c>
      <c r="C19" s="7">
        <f t="shared" si="1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-4.6137316566900122E-2</v>
      </c>
      <c r="H19" s="57">
        <f t="shared" si="2"/>
        <v>2.4368717962708621</v>
      </c>
      <c r="I19" s="7"/>
      <c r="J19" s="7"/>
      <c r="K19" s="7"/>
      <c r="L19" s="9"/>
      <c r="M19" s="9"/>
      <c r="O19" s="3">
        <f t="shared" si="3"/>
        <v>0.78313497178667135</v>
      </c>
      <c r="P19" s="16">
        <f t="shared" si="4"/>
        <v>0.93242356555613193</v>
      </c>
    </row>
    <row r="20" spans="1:16" s="8" customFormat="1">
      <c r="A20" s="6">
        <v>39021</v>
      </c>
      <c r="B20" s="9">
        <v>-2.1285278421499999E-2</v>
      </c>
      <c r="C20" s="7">
        <f t="shared" si="1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2"/>
        <v>2.3244410707733629</v>
      </c>
      <c r="I20" s="7"/>
      <c r="J20" s="7"/>
      <c r="K20" s="7"/>
      <c r="L20" s="9"/>
      <c r="M20" s="9"/>
      <c r="O20" s="3">
        <f t="shared" si="3"/>
        <v>0.71224565398963624</v>
      </c>
      <c r="P20" s="16">
        <f t="shared" si="4"/>
        <v>0.9471744264845432</v>
      </c>
    </row>
    <row r="21" spans="1:16" s="8" customFormat="1">
      <c r="A21" s="6">
        <v>39051</v>
      </c>
      <c r="B21" s="9">
        <v>-3.5638072126399998E-3</v>
      </c>
      <c r="C21" s="7">
        <f t="shared" si="1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-3.5638072126400466E-3</v>
      </c>
      <c r="H21" s="57">
        <f t="shared" si="2"/>
        <v>2.2749646954075824</v>
      </c>
      <c r="I21" s="7"/>
      <c r="J21" s="7"/>
      <c r="K21" s="7"/>
      <c r="L21" s="9"/>
      <c r="M21" s="9"/>
      <c r="O21" s="3">
        <f t="shared" si="3"/>
        <v>0.19350378641823607</v>
      </c>
      <c r="P21" s="16">
        <f t="shared" si="4"/>
        <v>0.80682662920283787</v>
      </c>
    </row>
    <row r="22" spans="1:16">
      <c r="A22" s="1">
        <v>39080</v>
      </c>
      <c r="B22" s="3">
        <v>0.33228665547800001</v>
      </c>
      <c r="C22" s="2">
        <f t="shared" si="1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4">
        <f t="shared" si="2"/>
        <v>2.2668571598175875</v>
      </c>
      <c r="L22" s="3">
        <f>H22/H10-1</f>
        <v>0.76901254552360521</v>
      </c>
      <c r="O22" s="3">
        <f t="shared" si="3"/>
        <v>0.12857834676345581</v>
      </c>
      <c r="P22" s="16">
        <f t="shared" si="4"/>
        <v>0.76901254552360521</v>
      </c>
    </row>
    <row r="23" spans="1:16" s="5" customFormat="1">
      <c r="A23" s="1">
        <v>39113</v>
      </c>
      <c r="B23" s="3">
        <v>0.27553714030900001</v>
      </c>
      <c r="C23" s="2">
        <f t="shared" si="1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4">
        <f t="shared" si="2"/>
        <v>3.0201035438997317</v>
      </c>
      <c r="I23" s="2"/>
      <c r="J23" s="2"/>
      <c r="K23" s="2"/>
      <c r="L23" s="3"/>
      <c r="M23" s="3"/>
      <c r="O23" s="3">
        <f t="shared" si="3"/>
        <v>0.55635281255864788</v>
      </c>
      <c r="P23" s="16">
        <f t="shared" si="4"/>
        <v>1.3496942249355652</v>
      </c>
    </row>
    <row r="24" spans="1:16">
      <c r="A24" s="1">
        <v>39141</v>
      </c>
      <c r="B24" s="3">
        <v>0.29041243726799998</v>
      </c>
      <c r="C24" s="2">
        <f t="shared" si="1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4">
        <f t="shared" si="2"/>
        <v>3.8522542378229399</v>
      </c>
      <c r="O24" s="3">
        <f t="shared" si="3"/>
        <v>0.88768884636637102</v>
      </c>
      <c r="P24" s="16">
        <f t="shared" si="4"/>
        <v>1.8029626498594138</v>
      </c>
    </row>
    <row r="25" spans="1:16">
      <c r="A25" s="1">
        <v>39171</v>
      </c>
      <c r="B25" s="3">
        <v>0.31626561577000001</v>
      </c>
      <c r="C25" s="2">
        <f t="shared" si="1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4">
        <f t="shared" si="2"/>
        <v>4.9709967800050814</v>
      </c>
      <c r="O25" s="3">
        <f t="shared" si="3"/>
        <v>1.0399090291135478</v>
      </c>
      <c r="P25" s="16">
        <f t="shared" si="4"/>
        <v>2.6374331290757622</v>
      </c>
    </row>
    <row r="26" spans="1:16" s="8" customFormat="1">
      <c r="A26" s="6">
        <v>39202</v>
      </c>
      <c r="B26" s="9">
        <v>-2.26977786286E-2</v>
      </c>
      <c r="C26" s="7">
        <f t="shared" si="1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-4.539555725719957E-3</v>
      </c>
      <c r="H26" s="57">
        <f t="shared" si="2"/>
        <v>6.5431521376240749</v>
      </c>
      <c r="I26" s="7">
        <f t="shared" ref="I26:I57" si="5">IF(F26&gt;=F$138,H26*G$138,IF(F26&gt;=F$137,H26*G$137,H26))</f>
        <v>1.3086304275248151</v>
      </c>
      <c r="J26" s="7">
        <f>H26-I26</f>
        <v>5.2345217100992603</v>
      </c>
      <c r="K26" s="7"/>
      <c r="L26" s="9"/>
      <c r="M26" s="9"/>
      <c r="O26" s="3">
        <f t="shared" si="3"/>
        <v>1.8149356935287275</v>
      </c>
      <c r="P26" s="16">
        <f t="shared" si="4"/>
        <v>3.8198614075048667</v>
      </c>
    </row>
    <row r="27" spans="1:16" s="8" customFormat="1">
      <c r="A27" s="6">
        <v>39233</v>
      </c>
      <c r="B27" s="9">
        <v>-0.138149658643</v>
      </c>
      <c r="C27" s="7">
        <f t="shared" si="1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-2.7629931728599955E-2</v>
      </c>
      <c r="H27" s="57">
        <f>I26*(1+B26)+J26*(1+$F$139/12)</f>
        <v>6.5134491338734666</v>
      </c>
      <c r="I27" s="7">
        <f t="shared" si="5"/>
        <v>1.3026898267746934</v>
      </c>
      <c r="J27" s="7">
        <f>H27-I27</f>
        <v>5.2107593070987734</v>
      </c>
      <c r="K27" s="7"/>
      <c r="L27" s="9"/>
      <c r="M27" s="9"/>
      <c r="O27" s="3">
        <f t="shared" si="3"/>
        <v>1.8630989953479333</v>
      </c>
      <c r="P27" s="16">
        <f t="shared" si="4"/>
        <v>2.4171194918380063</v>
      </c>
    </row>
    <row r="28" spans="1:16">
      <c r="A28" s="1">
        <v>39262</v>
      </c>
      <c r="B28" s="3">
        <v>0.190456032394</v>
      </c>
      <c r="C28" s="2">
        <f t="shared" si="1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6">I27*(1+B27)+J27*(1+$F$139/12)</f>
        <v>6.3334829789868339</v>
      </c>
      <c r="I28" s="2">
        <f t="shared" si="5"/>
        <v>6.3334829789868339</v>
      </c>
      <c r="J28" s="2">
        <f t="shared" ref="J28:J91" si="7">H28-I28</f>
        <v>0</v>
      </c>
      <c r="O28" s="3">
        <f t="shared" si="3"/>
        <v>1.7939488606756702</v>
      </c>
      <c r="P28" s="16">
        <f t="shared" si="4"/>
        <v>2.1531901861229885</v>
      </c>
    </row>
    <row r="29" spans="1:16">
      <c r="A29" s="1">
        <v>39294</v>
      </c>
      <c r="B29" s="3">
        <v>0.27689822892600002</v>
      </c>
      <c r="C29" s="2">
        <f t="shared" si="1"/>
        <v>6.5608653136004982</v>
      </c>
      <c r="E29" s="1">
        <v>39294</v>
      </c>
      <c r="F29" s="3">
        <f>C29/MIN(C$2:C29)-1</f>
        <v>5.8456399250482889</v>
      </c>
      <c r="G29" s="3">
        <f t="shared" si="0"/>
        <v>5.5379645785200049E-2</v>
      </c>
      <c r="H29" s="57">
        <f t="shared" si="6"/>
        <v>7.5397330183995983</v>
      </c>
      <c r="I29" s="2">
        <f t="shared" si="5"/>
        <v>1.5079466036799198</v>
      </c>
      <c r="J29" s="2">
        <f t="shared" si="7"/>
        <v>6.0317864147196785</v>
      </c>
      <c r="O29" s="3">
        <f t="shared" si="3"/>
        <v>1.4965147415654037</v>
      </c>
      <c r="P29" s="16">
        <f t="shared" si="4"/>
        <v>2.8854577396294419</v>
      </c>
    </row>
    <row r="30" spans="1:16" s="71" customFormat="1">
      <c r="A30" s="68">
        <v>39325</v>
      </c>
      <c r="B30" s="69">
        <v>-2.5834925914800001E-2</v>
      </c>
      <c r="C30" s="70">
        <f t="shared" si="1"/>
        <v>8.3775572991585019</v>
      </c>
      <c r="D30" s="69"/>
      <c r="E30" s="68">
        <v>39325</v>
      </c>
      <c r="F30" s="69">
        <f>C30/MIN(C$2:C30)-1</f>
        <v>7.7411854961592752</v>
      </c>
      <c r="G30" s="69">
        <f t="shared" si="0"/>
        <v>0</v>
      </c>
      <c r="H30" s="57">
        <f t="shared" si="6"/>
        <v>7.9572807622735446</v>
      </c>
      <c r="I30" s="70">
        <f t="shared" si="5"/>
        <v>0</v>
      </c>
      <c r="J30" s="70">
        <f t="shared" si="7"/>
        <v>7.9572807622735446</v>
      </c>
      <c r="K30" s="70"/>
      <c r="L30" s="69"/>
      <c r="M30" s="69"/>
      <c r="O30" s="3">
        <f t="shared" si="3"/>
        <v>1.0656167197237005</v>
      </c>
      <c r="P30" s="16">
        <f t="shared" si="4"/>
        <v>2.8992416426903191</v>
      </c>
    </row>
    <row r="31" spans="1:16" s="8" customFormat="1">
      <c r="A31" s="6">
        <v>39353</v>
      </c>
      <c r="B31" s="9">
        <v>-0.12496800581500001</v>
      </c>
      <c r="C31" s="7">
        <f t="shared" si="1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0</v>
      </c>
      <c r="H31" s="57">
        <f t="shared" si="6"/>
        <v>7.9572807622735446</v>
      </c>
      <c r="I31" s="7">
        <f t="shared" si="5"/>
        <v>0</v>
      </c>
      <c r="J31" s="7">
        <f t="shared" si="7"/>
        <v>7.9572807622735446</v>
      </c>
      <c r="K31" s="7"/>
      <c r="L31" s="9"/>
      <c r="M31" s="9"/>
      <c r="O31" s="3">
        <f t="shared" si="3"/>
        <v>0.60074148393743498</v>
      </c>
      <c r="P31" s="16">
        <f t="shared" si="4"/>
        <v>2.2653670063605924</v>
      </c>
    </row>
    <row r="32" spans="1:16">
      <c r="A32" s="1">
        <v>39386</v>
      </c>
      <c r="B32" s="3">
        <v>3.94248545731E-2</v>
      </c>
      <c r="C32" s="2">
        <f t="shared" si="1"/>
        <v>7.1412443696166106</v>
      </c>
      <c r="E32" s="1">
        <v>39386</v>
      </c>
      <c r="F32" s="3">
        <f>C32/MIN(C$2:C32)-1</f>
        <v>6.4512103563280894</v>
      </c>
      <c r="G32" s="3">
        <f t="shared" si="0"/>
        <v>0</v>
      </c>
      <c r="H32" s="57">
        <f t="shared" si="6"/>
        <v>7.9572807622735446</v>
      </c>
      <c r="I32" s="2">
        <f t="shared" si="5"/>
        <v>0</v>
      </c>
      <c r="J32" s="2">
        <f t="shared" si="7"/>
        <v>7.9572807622735446</v>
      </c>
      <c r="O32" s="3">
        <f t="shared" si="3"/>
        <v>0.21612345164924784</v>
      </c>
      <c r="P32" s="16">
        <f t="shared" si="4"/>
        <v>2.4233093117848257</v>
      </c>
    </row>
    <row r="33" spans="1:16">
      <c r="A33" s="1">
        <v>39416</v>
      </c>
      <c r="B33" s="3">
        <v>0.21564117701499999</v>
      </c>
      <c r="C33" s="2">
        <f t="shared" si="1"/>
        <v>7.4227868903597143</v>
      </c>
      <c r="E33" s="1">
        <v>39416</v>
      </c>
      <c r="F33" s="3">
        <f>C33/MIN(C$2:C33)-1</f>
        <v>6.7449732410199008</v>
      </c>
      <c r="G33" s="3">
        <f t="shared" si="0"/>
        <v>0</v>
      </c>
      <c r="H33" s="57">
        <f t="shared" si="6"/>
        <v>7.9572807622735446</v>
      </c>
      <c r="I33" s="2">
        <f t="shared" si="5"/>
        <v>0</v>
      </c>
      <c r="J33" s="2">
        <f t="shared" si="7"/>
        <v>7.9572807622735446</v>
      </c>
      <c r="O33" s="3">
        <f t="shared" si="3"/>
        <v>0.22166928745806436</v>
      </c>
      <c r="P33" s="16">
        <f t="shared" si="4"/>
        <v>2.4977601095686097</v>
      </c>
    </row>
    <row r="34" spans="1:16" s="67" customFormat="1" ht="15" customHeight="1">
      <c r="A34" s="64">
        <v>39444</v>
      </c>
      <c r="B34" s="65">
        <v>-0.132415941584</v>
      </c>
      <c r="C34" s="66">
        <f t="shared" si="1"/>
        <v>9.0234453921283944</v>
      </c>
      <c r="D34" s="65">
        <f t="shared" ref="D34" si="8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0</v>
      </c>
      <c r="H34" s="57">
        <f t="shared" si="6"/>
        <v>7.9572807622735446</v>
      </c>
      <c r="I34" s="7">
        <f t="shared" si="5"/>
        <v>0</v>
      </c>
      <c r="J34" s="66">
        <f t="shared" si="7"/>
        <v>7.9572807622735446</v>
      </c>
      <c r="K34" s="66"/>
      <c r="L34" s="65">
        <f t="shared" ref="L34" si="9">H34/H22-1</f>
        <v>2.510270035238507</v>
      </c>
      <c r="M34" s="65"/>
      <c r="O34" s="3">
        <f t="shared" si="3"/>
        <v>0.25638306579083436</v>
      </c>
      <c r="P34" s="16">
        <f t="shared" si="4"/>
        <v>2.510270035238507</v>
      </c>
    </row>
    <row r="35" spans="1:16">
      <c r="A35" s="1">
        <v>39478</v>
      </c>
      <c r="B35" s="3">
        <v>0.15016116018100001</v>
      </c>
      <c r="C35" s="2">
        <f t="shared" si="1"/>
        <v>7.8285973741979067</v>
      </c>
      <c r="E35" s="1">
        <v>39478</v>
      </c>
      <c r="F35" s="3">
        <f>C35/MIN(C$2:C35)-1</f>
        <v>7.1683979445276993</v>
      </c>
      <c r="G35" s="3">
        <f t="shared" si="0"/>
        <v>0</v>
      </c>
      <c r="H35" s="57">
        <f t="shared" si="6"/>
        <v>7.9572807622735446</v>
      </c>
      <c r="I35" s="2">
        <f t="shared" si="5"/>
        <v>0</v>
      </c>
      <c r="J35" s="2">
        <f t="shared" si="7"/>
        <v>7.9572807622735446</v>
      </c>
      <c r="O35" s="3">
        <f t="shared" si="3"/>
        <v>5.5379645785200049E-2</v>
      </c>
      <c r="P35" s="16">
        <f t="shared" si="4"/>
        <v>1.6347708436508257</v>
      </c>
    </row>
    <row r="36" spans="1:16" s="63" customFormat="1">
      <c r="A36" s="60">
        <v>39507</v>
      </c>
      <c r="B36" s="61">
        <v>-0.28396531735199998</v>
      </c>
      <c r="C36" s="62">
        <f t="shared" si="1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0</v>
      </c>
      <c r="H36" s="57">
        <f t="shared" si="6"/>
        <v>7.9572807622735446</v>
      </c>
      <c r="I36" s="62">
        <f t="shared" si="5"/>
        <v>0</v>
      </c>
      <c r="J36" s="62">
        <f t="shared" si="7"/>
        <v>7.9572807622735446</v>
      </c>
      <c r="K36" s="62"/>
      <c r="L36" s="61"/>
      <c r="M36" s="61"/>
      <c r="O36" s="3">
        <f t="shared" si="3"/>
        <v>0</v>
      </c>
      <c r="P36" s="16">
        <f t="shared" si="4"/>
        <v>1.0656167197237005</v>
      </c>
    </row>
    <row r="37" spans="1:16" s="63" customFormat="1">
      <c r="A37" s="60">
        <v>39538</v>
      </c>
      <c r="B37" s="61">
        <v>4.0062854193100003E-2</v>
      </c>
      <c r="C37" s="62">
        <f t="shared" si="1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8.0125708386200589E-3</v>
      </c>
      <c r="H37" s="57">
        <f t="shared" si="6"/>
        <v>7.9572807622735446</v>
      </c>
      <c r="I37" s="62">
        <f t="shared" si="5"/>
        <v>1.5914561524547091</v>
      </c>
      <c r="J37" s="62">
        <f t="shared" si="7"/>
        <v>6.3658246098188354</v>
      </c>
      <c r="K37" s="62"/>
      <c r="L37" s="61"/>
      <c r="M37" s="61"/>
      <c r="O37" s="3">
        <f t="shared" si="3"/>
        <v>0</v>
      </c>
      <c r="P37" s="16">
        <f t="shared" si="4"/>
        <v>0.60074148393743498</v>
      </c>
    </row>
    <row r="38" spans="1:16" s="63" customFormat="1">
      <c r="A38" s="60">
        <v>39568</v>
      </c>
      <c r="B38" s="61">
        <v>-3.0233125994699999E-2</v>
      </c>
      <c r="C38" s="62">
        <f t="shared" si="1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-6.0466251989400588E-3</v>
      </c>
      <c r="H38" s="57">
        <f t="shared" si="6"/>
        <v>8.0210390380640497</v>
      </c>
      <c r="I38" s="62">
        <f t="shared" si="5"/>
        <v>1.6042078076128101</v>
      </c>
      <c r="J38" s="62">
        <f t="shared" si="7"/>
        <v>6.4168312304512396</v>
      </c>
      <c r="K38" s="62"/>
      <c r="L38" s="61"/>
      <c r="M38" s="61"/>
      <c r="O38" s="3">
        <f t="shared" si="3"/>
        <v>8.0125708386200589E-3</v>
      </c>
      <c r="P38" s="16">
        <f t="shared" si="4"/>
        <v>0.22586772695409452</v>
      </c>
    </row>
    <row r="39" spans="1:16" s="63" customFormat="1">
      <c r="A39" s="60">
        <v>39598</v>
      </c>
      <c r="B39" s="61">
        <v>-0.231248863671</v>
      </c>
      <c r="C39" s="62">
        <f t="shared" si="1"/>
        <v>6.5028486375102288</v>
      </c>
      <c r="D39" s="61"/>
      <c r="E39" s="60">
        <v>39598</v>
      </c>
      <c r="F39" s="61">
        <f t="shared" ref="F39:F102" si="10">C39/MIN(C3:C39)-1</f>
        <v>5.7851050328994074</v>
      </c>
      <c r="G39" s="61">
        <f t="shared" si="0"/>
        <v>-4.6249772734199945E-2</v>
      </c>
      <c r="H39" s="57">
        <f t="shared" si="6"/>
        <v>7.9725388212948101</v>
      </c>
      <c r="I39" s="62">
        <f t="shared" si="5"/>
        <v>1.594507764258962</v>
      </c>
      <c r="J39" s="62">
        <f t="shared" si="7"/>
        <v>6.3780310570358481</v>
      </c>
      <c r="K39" s="62"/>
      <c r="L39" s="61"/>
      <c r="M39" s="61"/>
      <c r="O39" s="3">
        <f t="shared" si="3"/>
        <v>1.9174966269388527E-3</v>
      </c>
      <c r="P39" s="16">
        <f t="shared" si="4"/>
        <v>0.22401183419600001</v>
      </c>
    </row>
    <row r="40" spans="1:16" s="63" customFormat="1">
      <c r="A40" s="60">
        <v>39629</v>
      </c>
      <c r="B40" s="61">
        <v>0.19150773123000001</v>
      </c>
      <c r="C40" s="62">
        <f t="shared" si="1"/>
        <v>4.9990722794614779</v>
      </c>
      <c r="D40" s="61"/>
      <c r="E40" s="60">
        <v>39629</v>
      </c>
      <c r="F40" s="61">
        <f t="shared" si="10"/>
        <v>4.2160572041530369</v>
      </c>
      <c r="G40" s="61">
        <f t="shared" si="0"/>
        <v>0.19150773122999998</v>
      </c>
      <c r="H40" s="57">
        <f t="shared" si="6"/>
        <v>7.6038107126953385</v>
      </c>
      <c r="I40" s="62">
        <f t="shared" si="5"/>
        <v>7.6038107126953385</v>
      </c>
      <c r="J40" s="62">
        <f t="shared" si="7"/>
        <v>0</v>
      </c>
      <c r="K40" s="62"/>
      <c r="L40" s="61"/>
      <c r="M40" s="61"/>
      <c r="O40" s="3">
        <f t="shared" si="3"/>
        <v>-4.4420959890475564E-2</v>
      </c>
      <c r="P40" s="16">
        <f t="shared" si="4"/>
        <v>0.200573324018267</v>
      </c>
    </row>
    <row r="41" spans="1:16" s="63" customFormat="1">
      <c r="A41" s="60">
        <v>39660</v>
      </c>
      <c r="B41" s="61">
        <v>-0.23493141688800001</v>
      </c>
      <c r="C41" s="62">
        <f t="shared" si="1"/>
        <v>5.9564332699559301</v>
      </c>
      <c r="D41" s="61"/>
      <c r="E41" s="60">
        <v>39660</v>
      </c>
      <c r="F41" s="61">
        <f t="shared" si="10"/>
        <v>5.2149724852862818</v>
      </c>
      <c r="G41" s="61">
        <f t="shared" si="0"/>
        <v>-4.6986283377600024E-2</v>
      </c>
      <c r="H41" s="57">
        <f t="shared" si="6"/>
        <v>9.0599992509859923</v>
      </c>
      <c r="I41" s="62">
        <f t="shared" si="5"/>
        <v>1.8119998501971986</v>
      </c>
      <c r="J41" s="62">
        <f t="shared" si="7"/>
        <v>7.2479994007887942</v>
      </c>
      <c r="K41" s="62"/>
      <c r="L41" s="61"/>
      <c r="M41" s="61"/>
      <c r="O41" s="3">
        <f t="shared" si="3"/>
        <v>0.13857981409184061</v>
      </c>
      <c r="P41" s="16">
        <f t="shared" si="4"/>
        <v>0.20163396089442553</v>
      </c>
    </row>
    <row r="42" spans="1:16" s="63" customFormat="1">
      <c r="A42" s="60">
        <v>39689</v>
      </c>
      <c r="B42" s="61">
        <v>-0.17043499698299999</v>
      </c>
      <c r="C42" s="62">
        <f t="shared" si="1"/>
        <v>4.5570799622463607</v>
      </c>
      <c r="D42" s="61"/>
      <c r="E42" s="60">
        <v>39689</v>
      </c>
      <c r="F42" s="61">
        <f t="shared" si="10"/>
        <v>2.8174465567238447</v>
      </c>
      <c r="G42" s="61">
        <f t="shared" si="0"/>
        <v>-0.17043499698300002</v>
      </c>
      <c r="H42" s="57">
        <f t="shared" si="6"/>
        <v>8.6343035587783206</v>
      </c>
      <c r="I42" s="62">
        <f t="shared" si="5"/>
        <v>8.6343035587783206</v>
      </c>
      <c r="J42" s="62">
        <f t="shared" si="7"/>
        <v>0</v>
      </c>
      <c r="K42" s="62"/>
      <c r="L42" s="61"/>
      <c r="M42" s="61"/>
      <c r="O42" s="3">
        <f t="shared" si="3"/>
        <v>8.5082180298906351E-2</v>
      </c>
      <c r="P42" s="16">
        <f t="shared" si="4"/>
        <v>8.5082180298906351E-2</v>
      </c>
    </row>
    <row r="43" spans="1:16" s="63" customFormat="1">
      <c r="A43" s="60">
        <v>39717</v>
      </c>
      <c r="B43" s="61">
        <v>-0.18138116695199999</v>
      </c>
      <c r="C43" s="62">
        <f t="shared" si="1"/>
        <v>3.7803940526296125</v>
      </c>
      <c r="D43" s="61"/>
      <c r="E43" s="60">
        <v>39717</v>
      </c>
      <c r="F43" s="61">
        <f t="shared" si="10"/>
        <v>2.1668200643458526</v>
      </c>
      <c r="G43" s="61">
        <f t="shared" si="0"/>
        <v>-0.18138116695200002</v>
      </c>
      <c r="H43" s="57">
        <f t="shared" si="6"/>
        <v>7.1627160577876312</v>
      </c>
      <c r="I43" s="62">
        <f t="shared" si="5"/>
        <v>7.1627160577876312</v>
      </c>
      <c r="J43" s="62">
        <f t="shared" si="7"/>
        <v>0</v>
      </c>
      <c r="K43" s="62"/>
      <c r="L43" s="61"/>
      <c r="M43" s="61"/>
      <c r="O43" s="3">
        <f t="shared" si="3"/>
        <v>-9.9853797826644941E-2</v>
      </c>
      <c r="P43" s="16">
        <f t="shared" si="4"/>
        <v>-9.9853797826644941E-2</v>
      </c>
    </row>
    <row r="44" spans="1:16" s="75" customFormat="1">
      <c r="A44" s="72">
        <v>39752</v>
      </c>
      <c r="B44" s="73">
        <v>0.30973463986499999</v>
      </c>
      <c r="C44" s="74">
        <f t="shared" si="1"/>
        <v>3.0947017678252529</v>
      </c>
      <c r="D44" s="73"/>
      <c r="E44" s="72">
        <v>39752</v>
      </c>
      <c r="F44" s="73">
        <f t="shared" si="10"/>
        <v>1.5924185455477939</v>
      </c>
      <c r="G44" s="73">
        <f t="shared" si="0"/>
        <v>0.30973463986500005</v>
      </c>
      <c r="H44" s="57">
        <f t="shared" si="6"/>
        <v>5.8635342606802814</v>
      </c>
      <c r="I44" s="74">
        <f t="shared" si="5"/>
        <v>5.8635342606802814</v>
      </c>
      <c r="J44" s="74">
        <f t="shared" si="7"/>
        <v>0</v>
      </c>
      <c r="K44" s="74"/>
      <c r="L44" s="73"/>
      <c r="M44" s="73"/>
      <c r="O44" s="3">
        <f t="shared" si="3"/>
        <v>-0.26898071024779624</v>
      </c>
      <c r="P44" s="16">
        <f t="shared" si="4"/>
        <v>-0.26312336640425904</v>
      </c>
    </row>
    <row r="45" spans="1:16">
      <c r="A45" s="1">
        <v>39780</v>
      </c>
      <c r="B45" s="3">
        <v>0.171300418698</v>
      </c>
      <c r="C45" s="2">
        <f t="shared" si="1"/>
        <v>4.0532381053721869</v>
      </c>
      <c r="E45" s="1">
        <v>39780</v>
      </c>
      <c r="F45" s="3">
        <f t="shared" si="10"/>
        <v>2.2191701955067256</v>
      </c>
      <c r="G45" s="3">
        <f t="shared" si="0"/>
        <v>0.17130041869799983</v>
      </c>
      <c r="H45" s="57">
        <f t="shared" si="6"/>
        <v>7.6796739332481776</v>
      </c>
      <c r="I45" s="2">
        <f t="shared" si="5"/>
        <v>7.6796739332481776</v>
      </c>
      <c r="J45" s="2">
        <f t="shared" si="7"/>
        <v>0</v>
      </c>
      <c r="O45" s="3">
        <f t="shared" si="3"/>
        <v>-3.6734206582272666E-2</v>
      </c>
      <c r="P45" s="16">
        <f t="shared" si="4"/>
        <v>-3.4887147672548524E-2</v>
      </c>
    </row>
    <row r="46" spans="1:16" s="12" customFormat="1">
      <c r="A46" s="13">
        <v>39813</v>
      </c>
      <c r="B46" s="32">
        <v>0.16836021644800001</v>
      </c>
      <c r="C46" s="14">
        <f t="shared" si="1"/>
        <v>4.7475594899051305</v>
      </c>
      <c r="D46" s="32">
        <f t="shared" ref="D46" si="11">C46/C34-1</f>
        <v>-0.47386399722143102</v>
      </c>
      <c r="E46" s="13">
        <v>39813</v>
      </c>
      <c r="F46" s="3">
        <f t="shared" si="10"/>
        <v>2.7049058260634493</v>
      </c>
      <c r="G46" s="32">
        <f t="shared" si="0"/>
        <v>0.16836021644800003</v>
      </c>
      <c r="H46" s="57">
        <f t="shared" si="6"/>
        <v>8.9952052934777065</v>
      </c>
      <c r="I46" s="2">
        <f t="shared" si="5"/>
        <v>8.9952052934777065</v>
      </c>
      <c r="J46" s="14">
        <f t="shared" si="7"/>
        <v>0</v>
      </c>
      <c r="K46" s="14"/>
      <c r="L46" s="32">
        <f t="shared" ref="L46" si="12">H46/H34-1</f>
        <v>0.13043708802196474</v>
      </c>
      <c r="M46" s="32"/>
      <c r="O46" s="3">
        <f t="shared" si="3"/>
        <v>0.18298648314052479</v>
      </c>
      <c r="P46" s="16">
        <f t="shared" si="4"/>
        <v>0.13043708802196474</v>
      </c>
    </row>
    <row r="47" spans="1:16">
      <c r="A47" s="1">
        <v>39836</v>
      </c>
      <c r="B47" s="3">
        <v>0.126847314307</v>
      </c>
      <c r="C47" s="2">
        <f t="shared" si="1"/>
        <v>5.5468596332253153</v>
      </c>
      <c r="E47" s="1">
        <v>39836</v>
      </c>
      <c r="F47" s="3">
        <f t="shared" si="10"/>
        <v>3.315555363339703</v>
      </c>
      <c r="G47" s="3">
        <f t="shared" si="0"/>
        <v>0.12684731430699991</v>
      </c>
      <c r="H47" s="57">
        <f t="shared" si="6"/>
        <v>10.50964000368181</v>
      </c>
      <c r="I47" s="2">
        <f t="shared" si="5"/>
        <v>10.50964000368181</v>
      </c>
      <c r="J47" s="2">
        <f t="shared" si="7"/>
        <v>0</v>
      </c>
      <c r="O47" s="3">
        <f t="shared" si="3"/>
        <v>0.1600045113180395</v>
      </c>
      <c r="P47" s="16">
        <f t="shared" si="4"/>
        <v>0.3207577208421899</v>
      </c>
    </row>
    <row r="48" spans="1:16">
      <c r="A48" s="1">
        <v>39871</v>
      </c>
      <c r="B48" s="3">
        <v>0.27471967086900001</v>
      </c>
      <c r="C48" s="2">
        <f t="shared" si="1"/>
        <v>6.2504638805378567</v>
      </c>
      <c r="E48" s="1">
        <v>39871</v>
      </c>
      <c r="F48" s="3">
        <f t="shared" si="10"/>
        <v>3.6042593849494233</v>
      </c>
      <c r="G48" s="3">
        <f t="shared" si="0"/>
        <v>0.27471967086900007</v>
      </c>
      <c r="H48" s="57">
        <f t="shared" si="6"/>
        <v>11.842759612482256</v>
      </c>
      <c r="I48" s="2">
        <f t="shared" si="5"/>
        <v>11.842759612482256</v>
      </c>
      <c r="J48" s="2">
        <f t="shared" si="7"/>
        <v>0</v>
      </c>
      <c r="O48" s="3">
        <f t="shared" si="3"/>
        <v>0.37159407610147821</v>
      </c>
      <c r="P48" s="16">
        <f t="shared" si="4"/>
        <v>0.48829229058125589</v>
      </c>
    </row>
    <row r="49" spans="1:18">
      <c r="A49" s="1">
        <v>39903</v>
      </c>
      <c r="B49" s="3">
        <v>0.11532188637599999</v>
      </c>
      <c r="C49" s="2">
        <f t="shared" si="1"/>
        <v>7.9675892605777898</v>
      </c>
      <c r="E49" s="1">
        <v>39903</v>
      </c>
      <c r="F49" s="3">
        <f t="shared" si="10"/>
        <v>4.869140007778233</v>
      </c>
      <c r="G49" s="3">
        <f t="shared" si="0"/>
        <v>0.11532188637599994</v>
      </c>
      <c r="H49" s="57">
        <f t="shared" si="6"/>
        <v>15.096198635404068</v>
      </c>
      <c r="I49" s="2">
        <f t="shared" si="5"/>
        <v>15.096198635404068</v>
      </c>
      <c r="J49" s="2">
        <f t="shared" si="7"/>
        <v>0</v>
      </c>
      <c r="O49" s="3">
        <f t="shared" si="3"/>
        <v>1.1076081354629146</v>
      </c>
      <c r="P49" s="16">
        <f t="shared" si="4"/>
        <v>0.89715545880660885</v>
      </c>
    </row>
    <row r="50" spans="1:18">
      <c r="A50" s="1">
        <v>39933</v>
      </c>
      <c r="B50" s="3">
        <v>6.4241351529500001E-2</v>
      </c>
      <c r="C50" s="2">
        <f t="shared" si="1"/>
        <v>8.8864266839767794</v>
      </c>
      <c r="E50" s="1">
        <v>39933</v>
      </c>
      <c r="F50" s="3">
        <f t="shared" si="10"/>
        <v>5.5459803048800707</v>
      </c>
      <c r="G50" s="3">
        <f t="shared" si="0"/>
        <v>1.2848270305899856E-2</v>
      </c>
      <c r="H50" s="57">
        <f t="shared" si="6"/>
        <v>16.837120739145661</v>
      </c>
      <c r="I50" s="2">
        <f t="shared" si="5"/>
        <v>3.3674241478291322</v>
      </c>
      <c r="J50" s="2">
        <f t="shared" si="7"/>
        <v>13.469696591316529</v>
      </c>
      <c r="O50" s="3">
        <f t="shared" si="3"/>
        <v>1.8714969488712829</v>
      </c>
      <c r="P50" s="16">
        <f t="shared" si="4"/>
        <v>1.0991196600895052</v>
      </c>
    </row>
    <row r="51" spans="1:18">
      <c r="A51" s="1">
        <v>39960</v>
      </c>
      <c r="B51" s="3">
        <v>0.150729543632</v>
      </c>
      <c r="C51" s="2">
        <f t="shared" si="1"/>
        <v>9.4573027444232594</v>
      </c>
      <c r="E51" s="1">
        <v>39960</v>
      </c>
      <c r="F51" s="3">
        <f t="shared" si="10"/>
        <v>3.9615392527005788</v>
      </c>
      <c r="G51" s="3">
        <f t="shared" si="0"/>
        <v>0.15072954363199997</v>
      </c>
      <c r="H51" s="57">
        <f t="shared" si="6"/>
        <v>17.053448617575278</v>
      </c>
      <c r="I51" s="2">
        <f t="shared" si="5"/>
        <v>17.053448617575278</v>
      </c>
      <c r="J51" s="2">
        <f t="shared" si="7"/>
        <v>0</v>
      </c>
      <c r="O51" s="3">
        <f t="shared" si="3"/>
        <v>1.220595401029271</v>
      </c>
      <c r="P51" s="16">
        <f t="shared" si="4"/>
        <v>1.1390235908322173</v>
      </c>
    </row>
    <row r="52" spans="1:18">
      <c r="A52" s="1">
        <v>39994</v>
      </c>
      <c r="B52" s="3">
        <v>0.182795574505</v>
      </c>
      <c r="C52" s="2">
        <f t="shared" si="1"/>
        <v>10.882797671079839</v>
      </c>
      <c r="E52" s="1">
        <v>39994</v>
      </c>
      <c r="F52" s="3">
        <f t="shared" si="10"/>
        <v>4.608242405497518</v>
      </c>
      <c r="G52" s="3">
        <f t="shared" si="0"/>
        <v>0.18279557450500006</v>
      </c>
      <c r="H52" s="57">
        <f t="shared" si="6"/>
        <v>19.623907145054162</v>
      </c>
      <c r="I52" s="2">
        <f t="shared" si="5"/>
        <v>19.623907145054162</v>
      </c>
      <c r="J52" s="2">
        <f t="shared" si="7"/>
        <v>0</v>
      </c>
      <c r="O52" s="3">
        <f t="shared" si="3"/>
        <v>1.1815963621511978</v>
      </c>
      <c r="P52" s="16">
        <f t="shared" si="4"/>
        <v>1.5807990080934085</v>
      </c>
    </row>
    <row r="53" spans="1:18">
      <c r="A53" s="1">
        <v>40025</v>
      </c>
      <c r="B53" s="3">
        <v>-0.13548927423500001</v>
      </c>
      <c r="C53" s="2">
        <f t="shared" si="1"/>
        <v>12.872124923586554</v>
      </c>
      <c r="E53" s="1">
        <v>40025</v>
      </c>
      <c r="F53" s="3">
        <f t="shared" si="10"/>
        <v>5.6334042979737404</v>
      </c>
      <c r="G53" s="3">
        <f t="shared" si="0"/>
        <v>-2.7097854847000113E-2</v>
      </c>
      <c r="H53" s="57">
        <f t="shared" si="6"/>
        <v>23.211070525667111</v>
      </c>
      <c r="I53" s="2">
        <f t="shared" si="5"/>
        <v>4.642214105133422</v>
      </c>
      <c r="J53" s="2">
        <f t="shared" si="7"/>
        <v>18.568856420533688</v>
      </c>
      <c r="O53" s="3">
        <f t="shared" si="3"/>
        <v>1.2085504848439763</v>
      </c>
      <c r="P53" s="16">
        <f t="shared" si="4"/>
        <v>1.5619285258926561</v>
      </c>
    </row>
    <row r="54" spans="1:18">
      <c r="A54" s="1">
        <v>40056</v>
      </c>
      <c r="B54" s="3">
        <v>0.138120700318</v>
      </c>
      <c r="C54" s="2">
        <f t="shared" si="1"/>
        <v>11.128090059827557</v>
      </c>
      <c r="E54" s="1">
        <v>40056</v>
      </c>
      <c r="F54" s="3">
        <f t="shared" si="10"/>
        <v>4.4530075614034459</v>
      </c>
      <c r="G54" s="3">
        <f t="shared" si="0"/>
        <v>0.13812070031800006</v>
      </c>
      <c r="H54" s="57">
        <f t="shared" si="6"/>
        <v>22.582100305719102</v>
      </c>
      <c r="I54" s="2">
        <f t="shared" si="5"/>
        <v>22.582100305719102</v>
      </c>
      <c r="J54" s="2">
        <f t="shared" si="7"/>
        <v>0</v>
      </c>
      <c r="O54" s="3">
        <f t="shared" si="3"/>
        <v>0.90682755072707821</v>
      </c>
      <c r="P54" s="16">
        <f t="shared" si="4"/>
        <v>1.6153933727243515</v>
      </c>
    </row>
    <row r="55" spans="1:18">
      <c r="A55" s="1">
        <v>40086</v>
      </c>
      <c r="B55" s="3">
        <v>0.11934290169300001</v>
      </c>
      <c r="C55" s="2">
        <f t="shared" si="1"/>
        <v>12.665109652092713</v>
      </c>
      <c r="E55" s="1">
        <v>40086</v>
      </c>
      <c r="F55" s="3">
        <f t="shared" si="10"/>
        <v>4.587078831694833</v>
      </c>
      <c r="G55" s="3">
        <f t="shared" si="0"/>
        <v>0.1193429016930001</v>
      </c>
      <c r="H55" s="57">
        <f t="shared" si="6"/>
        <v>25.701155814596348</v>
      </c>
      <c r="I55" s="2">
        <f t="shared" si="5"/>
        <v>25.701155814596348</v>
      </c>
      <c r="J55" s="2">
        <f t="shared" si="7"/>
        <v>0</v>
      </c>
      <c r="O55" s="3">
        <f t="shared" si="3"/>
        <v>0.70249189450390559</v>
      </c>
      <c r="P55" s="16">
        <f t="shared" si="4"/>
        <v>2.588185767416102</v>
      </c>
    </row>
    <row r="56" spans="1:18">
      <c r="A56" s="1">
        <v>40116</v>
      </c>
      <c r="B56" s="3">
        <v>0.194306799068</v>
      </c>
      <c r="C56" s="2">
        <f t="shared" si="1"/>
        <v>14.17660058823348</v>
      </c>
      <c r="E56" s="1">
        <v>40116</v>
      </c>
      <c r="F56" s="3">
        <f t="shared" si="10"/>
        <v>5.2538570314568309</v>
      </c>
      <c r="G56" s="3">
        <f t="shared" si="0"/>
        <v>3.886135981360006E-2</v>
      </c>
      <c r="H56" s="57">
        <f t="shared" si="6"/>
        <v>28.768406326374198</v>
      </c>
      <c r="I56" s="2">
        <f t="shared" si="5"/>
        <v>5.7536812652748397</v>
      </c>
      <c r="J56" s="2">
        <f t="shared" si="7"/>
        <v>23.014725061099359</v>
      </c>
      <c r="O56" s="3">
        <f t="shared" si="3"/>
        <v>0.70862980506451767</v>
      </c>
      <c r="P56" s="16">
        <f t="shared" si="4"/>
        <v>3.906325271993297</v>
      </c>
    </row>
    <row r="57" spans="1:18" s="79" customFormat="1">
      <c r="A57" s="76">
        <v>40147</v>
      </c>
      <c r="B57" s="77">
        <v>5.6443841488000003E-2</v>
      </c>
      <c r="C57" s="78">
        <f t="shared" si="1"/>
        <v>16.931210470198653</v>
      </c>
      <c r="D57" s="77"/>
      <c r="E57" s="76">
        <v>40147</v>
      </c>
      <c r="F57" s="77">
        <f t="shared" si="10"/>
        <v>6.4690239730681123</v>
      </c>
      <c r="G57" s="77">
        <f t="shared" si="0"/>
        <v>0</v>
      </c>
      <c r="H57" s="57">
        <f t="shared" si="6"/>
        <v>29.886385715887272</v>
      </c>
      <c r="I57" s="78">
        <f t="shared" si="5"/>
        <v>0</v>
      </c>
      <c r="J57" s="78">
        <f t="shared" si="7"/>
        <v>29.886385715887272</v>
      </c>
      <c r="K57" s="78"/>
      <c r="L57" s="77"/>
      <c r="M57" s="77"/>
      <c r="O57" s="3">
        <f t="shared" si="3"/>
        <v>0.75251272549567338</v>
      </c>
      <c r="P57" s="16">
        <f t="shared" si="4"/>
        <v>2.8916216984809657</v>
      </c>
    </row>
    <row r="58" spans="1:18" s="12" customFormat="1">
      <c r="A58" s="13">
        <v>40178</v>
      </c>
      <c r="B58" s="32">
        <v>-5.84606168982E-2</v>
      </c>
      <c r="C58" s="14">
        <f t="shared" si="1"/>
        <v>17.88687303017851</v>
      </c>
      <c r="D58" s="32">
        <f t="shared" ref="D58" si="13">C58/C46-1</f>
        <v>2.7675932377913055</v>
      </c>
      <c r="E58" s="13">
        <v>40178</v>
      </c>
      <c r="F58" s="3">
        <f t="shared" si="10"/>
        <v>6.8906043782740394</v>
      </c>
      <c r="G58" s="32">
        <f t="shared" si="0"/>
        <v>0</v>
      </c>
      <c r="H58" s="57">
        <f t="shared" si="6"/>
        <v>29.886385715887272</v>
      </c>
      <c r="I58" s="2">
        <f t="shared" ref="I58:I89" si="14">IF(F58&gt;=F$138,H58*G$138,IF(F58&gt;=F$137,H58*G$137,H58))</f>
        <v>0</v>
      </c>
      <c r="J58" s="14">
        <f t="shared" si="7"/>
        <v>29.886385715887272</v>
      </c>
      <c r="K58" s="14"/>
      <c r="L58" s="32">
        <f t="shared" ref="L58" si="15">H58/H46-1</f>
        <v>2.322479558922069</v>
      </c>
      <c r="M58" s="32"/>
      <c r="O58" s="3">
        <f t="shared" si="3"/>
        <v>0.5229579662691981</v>
      </c>
      <c r="P58" s="16">
        <f t="shared" si="4"/>
        <v>2.322479558922069</v>
      </c>
    </row>
    <row r="59" spans="1:18">
      <c r="A59" s="1">
        <v>40207</v>
      </c>
      <c r="B59" s="3">
        <v>0.100144203775</v>
      </c>
      <c r="C59" s="2">
        <f t="shared" si="1"/>
        <v>16.841195398454499</v>
      </c>
      <c r="E59" s="1">
        <v>40207</v>
      </c>
      <c r="F59" s="3">
        <f t="shared" si="10"/>
        <v>4.5763635761667221</v>
      </c>
      <c r="G59" s="3">
        <f t="shared" si="0"/>
        <v>0.100144203775</v>
      </c>
      <c r="H59" s="57">
        <f t="shared" si="6"/>
        <v>29.886385715887272</v>
      </c>
      <c r="I59" s="2">
        <f t="shared" si="14"/>
        <v>29.886385715887272</v>
      </c>
      <c r="J59" s="2">
        <f t="shared" si="7"/>
        <v>0</v>
      </c>
      <c r="O59" s="3">
        <f t="shared" si="3"/>
        <v>0.28759187056187296</v>
      </c>
      <c r="P59" s="16">
        <f t="shared" si="4"/>
        <v>1.843711650010587</v>
      </c>
    </row>
    <row r="60" spans="1:18">
      <c r="A60" s="1">
        <v>40235</v>
      </c>
      <c r="B60" s="3">
        <v>0.105806216568</v>
      </c>
      <c r="C60" s="2">
        <f t="shared" si="1"/>
        <v>18.527743502251919</v>
      </c>
      <c r="E60" s="1">
        <v>40235</v>
      </c>
      <c r="F60" s="3">
        <f t="shared" si="10"/>
        <v>4.986923746539869</v>
      </c>
      <c r="G60" s="3">
        <f t="shared" si="0"/>
        <v>0.10580621656800004</v>
      </c>
      <c r="H60" s="57">
        <f t="shared" si="6"/>
        <v>32.879334017117337</v>
      </c>
      <c r="I60" s="2">
        <f t="shared" si="14"/>
        <v>32.879334017117337</v>
      </c>
      <c r="J60" s="2">
        <f t="shared" si="7"/>
        <v>0</v>
      </c>
      <c r="O60" s="3">
        <f t="shared" si="3"/>
        <v>0.45599096505608805</v>
      </c>
      <c r="P60" s="16">
        <f t="shared" si="4"/>
        <v>1.7763236857786553</v>
      </c>
      <c r="R60">
        <f>1693/309</f>
        <v>5.4789644012944985</v>
      </c>
    </row>
    <row r="61" spans="1:18">
      <c r="A61" s="1">
        <v>40268</v>
      </c>
      <c r="B61" s="3">
        <v>-8.2008318756499998E-2</v>
      </c>
      <c r="C61" s="2">
        <f t="shared" si="1"/>
        <v>20.488093943767542</v>
      </c>
      <c r="E61" s="1">
        <v>40268</v>
      </c>
      <c r="F61" s="3">
        <f t="shared" si="10"/>
        <v>5.6203774970423686</v>
      </c>
      <c r="G61" s="3">
        <f t="shared" si="0"/>
        <v>-1.6401663751299922E-2</v>
      </c>
      <c r="H61" s="57">
        <f t="shared" si="6"/>
        <v>36.358171952744065</v>
      </c>
      <c r="I61" s="2">
        <f t="shared" si="14"/>
        <v>7.2716343905488134</v>
      </c>
      <c r="J61" s="2">
        <f t="shared" si="7"/>
        <v>29.086537562195254</v>
      </c>
      <c r="O61" s="3">
        <f t="shared" si="3"/>
        <v>0.4146512403965632</v>
      </c>
      <c r="P61" s="16">
        <f t="shared" si="4"/>
        <v>1.4084322703250449</v>
      </c>
    </row>
    <row r="62" spans="1:18">
      <c r="A62" s="1">
        <v>40298</v>
      </c>
      <c r="B62" s="3">
        <v>-9.9008171894300001E-2</v>
      </c>
      <c r="C62" s="2">
        <f t="shared" si="1"/>
        <v>18.807899804913937</v>
      </c>
      <c r="E62" s="1">
        <v>40298</v>
      </c>
      <c r="F62" s="3">
        <f t="shared" si="10"/>
        <v>5.0774514689765589</v>
      </c>
      <c r="G62" s="3">
        <f t="shared" si="0"/>
        <v>-1.9801634378860067E-2</v>
      </c>
      <c r="H62" s="57">
        <f t="shared" si="6"/>
        <v>35.761837441763213</v>
      </c>
      <c r="I62" s="2">
        <f t="shared" si="14"/>
        <v>7.1523674883526427</v>
      </c>
      <c r="J62" s="2">
        <f t="shared" si="7"/>
        <v>28.609469953410571</v>
      </c>
      <c r="O62" s="3">
        <f t="shared" si="3"/>
        <v>0.24309414418196673</v>
      </c>
      <c r="P62" s="16">
        <f t="shared" si="4"/>
        <v>1.1239877052504772</v>
      </c>
    </row>
    <row r="63" spans="1:18">
      <c r="A63" s="1">
        <v>40329</v>
      </c>
      <c r="B63" s="3">
        <v>-6.1427800604900003E-2</v>
      </c>
      <c r="C63" s="2">
        <f t="shared" si="1"/>
        <v>16.945764028058246</v>
      </c>
      <c r="E63" s="1">
        <v>40329</v>
      </c>
      <c r="F63" s="3">
        <f t="shared" si="10"/>
        <v>4.4757341092568614</v>
      </c>
      <c r="G63" s="3">
        <f t="shared" si="0"/>
        <v>-6.1427800604900051E-2</v>
      </c>
      <c r="H63" s="57">
        <f t="shared" si="6"/>
        <v>35.05369461202519</v>
      </c>
      <c r="I63" s="2">
        <f t="shared" si="14"/>
        <v>35.05369461202519</v>
      </c>
      <c r="J63" s="2">
        <f t="shared" si="7"/>
        <v>0</v>
      </c>
      <c r="O63" s="3">
        <f t="shared" si="3"/>
        <v>0.17289842088168705</v>
      </c>
      <c r="P63" s="16">
        <f t="shared" si="4"/>
        <v>1.0555194083089368</v>
      </c>
    </row>
    <row r="64" spans="1:18" s="11" customFormat="1">
      <c r="A64" s="15">
        <v>40359</v>
      </c>
      <c r="B64" s="16">
        <v>0.22106437344099999</v>
      </c>
      <c r="C64" s="10">
        <f t="shared" si="1"/>
        <v>15.904823014244997</v>
      </c>
      <c r="D64" s="16"/>
      <c r="E64" s="15">
        <v>40359</v>
      </c>
      <c r="F64" s="16">
        <f t="shared" si="10"/>
        <v>4.139371806227981</v>
      </c>
      <c r="G64" s="16">
        <f t="shared" si="0"/>
        <v>0.22106437344100005</v>
      </c>
      <c r="H64" s="57">
        <f t="shared" si="6"/>
        <v>32.900423248932647</v>
      </c>
      <c r="I64" s="10">
        <f t="shared" si="14"/>
        <v>32.900423248932647</v>
      </c>
      <c r="J64" s="10">
        <f t="shared" si="7"/>
        <v>0</v>
      </c>
      <c r="K64" s="10"/>
      <c r="L64" s="16"/>
      <c r="M64" s="16"/>
      <c r="O64" s="3">
        <f t="shared" si="3"/>
        <v>0.10084985055396456</v>
      </c>
      <c r="P64" s="16">
        <f t="shared" si="4"/>
        <v>0.67654804956741676</v>
      </c>
    </row>
    <row r="65" spans="1:16">
      <c r="A65" s="1">
        <v>40389</v>
      </c>
      <c r="B65" s="3">
        <v>5.7174361372799999E-2</v>
      </c>
      <c r="C65" s="2">
        <f t="shared" si="1"/>
        <v>19.420812748579063</v>
      </c>
      <c r="E65" s="1">
        <v>40389</v>
      </c>
      <c r="F65" s="3">
        <f t="shared" si="10"/>
        <v>5.2755038144521107</v>
      </c>
      <c r="G65" s="3">
        <f t="shared" si="0"/>
        <v>1.1434872274560082E-2</v>
      </c>
      <c r="H65" s="57">
        <f t="shared" si="6"/>
        <v>40.173534700401653</v>
      </c>
      <c r="I65" s="2">
        <f t="shared" si="14"/>
        <v>8.0347069400803317</v>
      </c>
      <c r="J65" s="2">
        <f t="shared" si="7"/>
        <v>32.13882776032132</v>
      </c>
      <c r="O65" s="3">
        <f t="shared" si="3"/>
        <v>0.34420853301929544</v>
      </c>
      <c r="P65" s="16">
        <f t="shared" si="4"/>
        <v>0.73079197945554575</v>
      </c>
    </row>
    <row r="66" spans="1:16">
      <c r="A66" s="1">
        <v>40421</v>
      </c>
      <c r="B66" s="3">
        <v>3.1309644390800001E-2</v>
      </c>
      <c r="C66" s="2">
        <f t="shared" si="1"/>
        <v>20.531185314819805</v>
      </c>
      <c r="E66" s="1">
        <v>40421</v>
      </c>
      <c r="F66" s="3">
        <f t="shared" si="10"/>
        <v>5.6343017373359805</v>
      </c>
      <c r="G66" s="3">
        <f t="shared" si="0"/>
        <v>6.2619288781602389E-3</v>
      </c>
      <c r="H66" s="57">
        <f t="shared" si="6"/>
        <v>40.63291393851835</v>
      </c>
      <c r="I66" s="2">
        <f t="shared" si="14"/>
        <v>8.1265827877036703</v>
      </c>
      <c r="J66" s="2">
        <f t="shared" si="7"/>
        <v>32.506331150814681</v>
      </c>
      <c r="O66" s="3">
        <f t="shared" si="3"/>
        <v>0.23581925100321111</v>
      </c>
      <c r="P66" s="16">
        <f t="shared" si="4"/>
        <v>0.79934166390305728</v>
      </c>
    </row>
    <row r="67" spans="1:16">
      <c r="A67" s="1">
        <v>40451</v>
      </c>
      <c r="B67" s="3">
        <v>8.8523963486699997E-2</v>
      </c>
      <c r="C67" s="2">
        <f t="shared" si="1"/>
        <v>21.17400942594843</v>
      </c>
      <c r="E67" s="1">
        <v>40451</v>
      </c>
      <c r="F67" s="3">
        <f t="shared" si="10"/>
        <v>5.8420193655132371</v>
      </c>
      <c r="G67" s="3">
        <f t="shared" ref="G67:G127" si="16">H68/H67-1</f>
        <v>1.7704792697339933E-2</v>
      </c>
      <c r="H67" s="57">
        <f t="shared" si="6"/>
        <v>40.887354355713754</v>
      </c>
      <c r="I67" s="2">
        <f t="shared" si="14"/>
        <v>8.1774708711427504</v>
      </c>
      <c r="J67" s="2">
        <f t="shared" si="7"/>
        <v>32.709883484571002</v>
      </c>
      <c r="O67" s="3">
        <f t="shared" si="3"/>
        <v>0.12457123556311966</v>
      </c>
      <c r="P67" s="16">
        <f t="shared" si="4"/>
        <v>0.59087609330366275</v>
      </c>
    </row>
    <row r="68" spans="1:16">
      <c r="A68" s="1">
        <v>40480</v>
      </c>
      <c r="B68" s="3">
        <v>4.5620959678599998E-2</v>
      </c>
      <c r="C68" s="2">
        <f t="shared" ref="C68:C128" si="17">C67*(1+B67)</f>
        <v>23.048416663238132</v>
      </c>
      <c r="E68" s="1">
        <v>40480</v>
      </c>
      <c r="F68" s="3">
        <f t="shared" si="10"/>
        <v>6.4477020380012258</v>
      </c>
      <c r="G68" s="3">
        <f t="shared" si="16"/>
        <v>0</v>
      </c>
      <c r="H68" s="57">
        <f t="shared" si="6"/>
        <v>41.611256488524347</v>
      </c>
      <c r="I68" s="2">
        <f t="shared" si="14"/>
        <v>0</v>
      </c>
      <c r="J68" s="2">
        <f t="shared" si="7"/>
        <v>41.611256488524347</v>
      </c>
      <c r="O68" s="3">
        <f t="shared" si="3"/>
        <v>0.16356595368699089</v>
      </c>
      <c r="P68" s="16">
        <f t="shared" si="4"/>
        <v>0.44642202339780379</v>
      </c>
    </row>
    <row r="69" spans="1:16">
      <c r="A69" s="1">
        <v>40512</v>
      </c>
      <c r="B69" s="3">
        <v>1.5352518311200001E-2</v>
      </c>
      <c r="C69" s="2">
        <f t="shared" si="17"/>
        <v>24.099907550487291</v>
      </c>
      <c r="E69" s="1">
        <v>40512</v>
      </c>
      <c r="F69" s="3">
        <f t="shared" si="10"/>
        <v>6.7874733523751072</v>
      </c>
      <c r="G69" s="3">
        <f t="shared" si="16"/>
        <v>0</v>
      </c>
      <c r="H69" s="57">
        <f t="shared" si="6"/>
        <v>41.611256488524347</v>
      </c>
      <c r="I69" s="2">
        <f t="shared" si="14"/>
        <v>0</v>
      </c>
      <c r="J69" s="2">
        <f t="shared" si="7"/>
        <v>41.611256488524347</v>
      </c>
      <c r="O69" s="3">
        <f t="shared" si="3"/>
        <v>0.18707191778436916</v>
      </c>
      <c r="P69" s="16">
        <f t="shared" si="4"/>
        <v>0.39231477784228241</v>
      </c>
    </row>
    <row r="70" spans="1:16" s="12" customFormat="1">
      <c r="A70" s="13">
        <v>40543</v>
      </c>
      <c r="B70" s="32">
        <v>-7.1073121838099995E-2</v>
      </c>
      <c r="C70" s="14">
        <f t="shared" si="17"/>
        <v>24.469901822454375</v>
      </c>
      <c r="D70" s="32">
        <f t="shared" ref="D70" si="18">C70/C58-1</f>
        <v>0.36803687157442555</v>
      </c>
      <c r="E70" s="13">
        <v>40543</v>
      </c>
      <c r="F70" s="3">
        <f t="shared" si="10"/>
        <v>6.9070306796154277</v>
      </c>
      <c r="G70" s="32">
        <f t="shared" si="16"/>
        <v>0</v>
      </c>
      <c r="H70" s="57">
        <f t="shared" si="6"/>
        <v>41.611256488524347</v>
      </c>
      <c r="I70" s="2">
        <f t="shared" si="14"/>
        <v>0</v>
      </c>
      <c r="J70" s="14">
        <f t="shared" si="7"/>
        <v>41.611256488524347</v>
      </c>
      <c r="K70" s="14"/>
      <c r="L70" s="32">
        <f t="shared" ref="L70" si="19">H70/H58-1</f>
        <v>0.39231477784228241</v>
      </c>
      <c r="M70" s="32"/>
      <c r="O70" s="3">
        <f t="shared" si="3"/>
        <v>0.26476356166251747</v>
      </c>
      <c r="P70" s="16">
        <f t="shared" si="4"/>
        <v>0.39231477784228241</v>
      </c>
    </row>
    <row r="71" spans="1:16">
      <c r="A71" s="1">
        <v>40574</v>
      </c>
      <c r="B71" s="3">
        <v>7.7633498256700004E-2</v>
      </c>
      <c r="C71" s="2">
        <f t="shared" si="17"/>
        <v>22.730749508860729</v>
      </c>
      <c r="E71" s="1">
        <v>40574</v>
      </c>
      <c r="F71" s="3">
        <f t="shared" si="10"/>
        <v>6.3450533247455256</v>
      </c>
      <c r="G71" s="3">
        <f t="shared" si="16"/>
        <v>0</v>
      </c>
      <c r="H71" s="57">
        <f t="shared" si="6"/>
        <v>41.611256488524347</v>
      </c>
      <c r="I71" s="2">
        <f t="shared" si="14"/>
        <v>0</v>
      </c>
      <c r="J71" s="2">
        <f t="shared" si="7"/>
        <v>41.611256488524347</v>
      </c>
      <c r="O71" s="3">
        <f t="shared" si="3"/>
        <v>3.57877841430847E-2</v>
      </c>
      <c r="P71" s="16">
        <f t="shared" si="4"/>
        <v>0.39231477784228241</v>
      </c>
    </row>
    <row r="72" spans="1:16">
      <c r="A72" s="1">
        <v>40602</v>
      </c>
      <c r="B72" s="3">
        <v>-2.30615910849E-2</v>
      </c>
      <c r="C72" s="2">
        <f t="shared" si="17"/>
        <v>24.495417111230353</v>
      </c>
      <c r="E72" s="1">
        <v>40602</v>
      </c>
      <c r="F72" s="3">
        <f t="shared" si="10"/>
        <v>6.9152755092275262</v>
      </c>
      <c r="G72" s="3">
        <f t="shared" si="16"/>
        <v>0</v>
      </c>
      <c r="H72" s="57">
        <f t="shared" si="6"/>
        <v>41.611256488524347</v>
      </c>
      <c r="I72" s="2">
        <f t="shared" si="14"/>
        <v>0</v>
      </c>
      <c r="J72" s="2">
        <f t="shared" si="7"/>
        <v>41.611256488524347</v>
      </c>
      <c r="O72" s="3">
        <f t="shared" si="3"/>
        <v>2.4077587728173366E-2</v>
      </c>
      <c r="P72" s="16">
        <f t="shared" si="4"/>
        <v>0.26557479743540657</v>
      </c>
    </row>
    <row r="73" spans="1:16">
      <c r="A73" s="1">
        <v>40633</v>
      </c>
      <c r="B73" s="3">
        <v>-8.4677963323899999E-2</v>
      </c>
      <c r="C73" s="2">
        <f t="shared" si="17"/>
        <v>23.930513818357095</v>
      </c>
      <c r="E73" s="1">
        <v>40633</v>
      </c>
      <c r="F73" s="3">
        <f t="shared" si="10"/>
        <v>6.7327366621093967</v>
      </c>
      <c r="G73" s="3">
        <f t="shared" si="16"/>
        <v>0</v>
      </c>
      <c r="H73" s="57">
        <f t="shared" si="6"/>
        <v>41.611256488524347</v>
      </c>
      <c r="I73" s="2">
        <f t="shared" si="14"/>
        <v>0</v>
      </c>
      <c r="J73" s="2">
        <f t="shared" si="7"/>
        <v>41.611256488524347</v>
      </c>
      <c r="O73" s="3">
        <f t="shared" ref="O73:O128" si="20">H73/H67-1</f>
        <v>1.7704792697339933E-2</v>
      </c>
      <c r="P73" s="16">
        <f t="shared" si="4"/>
        <v>0.14448153616215609</v>
      </c>
    </row>
    <row r="74" spans="1:16">
      <c r="A74" s="1">
        <v>40662</v>
      </c>
      <c r="B74" s="3">
        <v>-6.2397159073000003E-2</v>
      </c>
      <c r="C74" s="2">
        <f t="shared" si="17"/>
        <v>21.904126646924173</v>
      </c>
      <c r="E74" s="1">
        <v>40662</v>
      </c>
      <c r="F74" s="3">
        <f t="shared" si="10"/>
        <v>6.0779442706419209</v>
      </c>
      <c r="G74" s="3">
        <f t="shared" si="16"/>
        <v>0</v>
      </c>
      <c r="H74" s="57">
        <f t="shared" si="6"/>
        <v>41.611256488524347</v>
      </c>
      <c r="I74" s="2">
        <f t="shared" si="14"/>
        <v>0</v>
      </c>
      <c r="J74" s="2">
        <f t="shared" si="7"/>
        <v>41.611256488524347</v>
      </c>
      <c r="O74" s="3">
        <f t="shared" si="20"/>
        <v>0</v>
      </c>
      <c r="P74" s="16">
        <f t="shared" si="4"/>
        <v>0.16356595368699089</v>
      </c>
    </row>
    <row r="75" spans="1:16">
      <c r="A75" s="1">
        <v>40694</v>
      </c>
      <c r="B75" s="3">
        <v>2.08455917102E-2</v>
      </c>
      <c r="C75" s="2">
        <f t="shared" si="17"/>
        <v>20.537371372180907</v>
      </c>
      <c r="E75" s="1">
        <v>40694</v>
      </c>
      <c r="F75" s="3">
        <f t="shared" si="10"/>
        <v>5.6363006560768483</v>
      </c>
      <c r="G75" s="3">
        <f t="shared" si="16"/>
        <v>4.1691183420400346E-3</v>
      </c>
      <c r="H75" s="57">
        <f t="shared" si="6"/>
        <v>41.611256488524347</v>
      </c>
      <c r="I75" s="2">
        <f t="shared" si="14"/>
        <v>8.3222512977048702</v>
      </c>
      <c r="J75" s="2">
        <f t="shared" si="7"/>
        <v>33.289005190819481</v>
      </c>
      <c r="O75" s="3">
        <f t="shared" si="20"/>
        <v>0</v>
      </c>
      <c r="P75" s="16">
        <f t="shared" si="4"/>
        <v>0.18707191778436916</v>
      </c>
    </row>
    <row r="76" spans="1:16">
      <c r="A76" s="1">
        <v>40724</v>
      </c>
      <c r="B76" s="3">
        <v>5.9908686496000001E-2</v>
      </c>
      <c r="C76" s="2">
        <f t="shared" si="17"/>
        <v>20.965485030606139</v>
      </c>
      <c r="E76" s="1">
        <v>40724</v>
      </c>
      <c r="F76" s="3">
        <f t="shared" si="10"/>
        <v>5.7746382700195582</v>
      </c>
      <c r="G76" s="3">
        <f t="shared" si="16"/>
        <v>1.1981737299199935E-2</v>
      </c>
      <c r="H76" s="57">
        <f t="shared" si="6"/>
        <v>41.78473874118599</v>
      </c>
      <c r="I76" s="2">
        <f t="shared" si="14"/>
        <v>8.3569477482371983</v>
      </c>
      <c r="J76" s="2">
        <f t="shared" si="7"/>
        <v>33.427790992948793</v>
      </c>
      <c r="O76" s="3">
        <f t="shared" si="20"/>
        <v>4.1691183420400346E-3</v>
      </c>
      <c r="P76" s="16">
        <f t="shared" si="4"/>
        <v>0.27003651062578871</v>
      </c>
    </row>
    <row r="77" spans="1:16">
      <c r="A77" s="1">
        <v>40753</v>
      </c>
      <c r="B77" s="3">
        <v>3.87489347858E-2</v>
      </c>
      <c r="C77" s="2">
        <f t="shared" si="17"/>
        <v>22.221499700541301</v>
      </c>
      <c r="E77" s="1">
        <v>40753</v>
      </c>
      <c r="F77" s="3">
        <f t="shared" si="10"/>
        <v>6.1804979502619632</v>
      </c>
      <c r="G77" s="3">
        <f t="shared" si="16"/>
        <v>0</v>
      </c>
      <c r="H77" s="57">
        <f t="shared" si="6"/>
        <v>42.285392503898585</v>
      </c>
      <c r="I77" s="2">
        <f t="shared" si="14"/>
        <v>0</v>
      </c>
      <c r="J77" s="2">
        <f t="shared" si="7"/>
        <v>42.285392503898585</v>
      </c>
      <c r="O77" s="3">
        <f t="shared" si="20"/>
        <v>1.6200808921983612E-2</v>
      </c>
      <c r="P77" s="16">
        <f t="shared" si="4"/>
        <v>5.2568384117711586E-2</v>
      </c>
    </row>
    <row r="78" spans="1:16">
      <c r="A78" s="1">
        <v>40786</v>
      </c>
      <c r="B78" s="3">
        <v>-6.8892028255400001E-2</v>
      </c>
      <c r="C78" s="2">
        <f t="shared" si="17"/>
        <v>23.082559143280253</v>
      </c>
      <c r="E78" s="1">
        <v>40786</v>
      </c>
      <c r="F78" s="3">
        <f t="shared" si="10"/>
        <v>6.4587345970662353</v>
      </c>
      <c r="G78" s="3">
        <f t="shared" si="16"/>
        <v>0</v>
      </c>
      <c r="H78" s="57">
        <f t="shared" si="6"/>
        <v>42.285392503898585</v>
      </c>
      <c r="I78" s="2">
        <f t="shared" si="14"/>
        <v>0</v>
      </c>
      <c r="J78" s="2">
        <f t="shared" si="7"/>
        <v>42.285392503898585</v>
      </c>
      <c r="O78" s="3">
        <f t="shared" si="20"/>
        <v>1.6200808921983612E-2</v>
      </c>
      <c r="P78" s="16">
        <f t="shared" si="4"/>
        <v>4.0668473048243614E-2</v>
      </c>
    </row>
    <row r="79" spans="1:16">
      <c r="A79" s="1">
        <v>40816</v>
      </c>
      <c r="B79" s="3">
        <v>7.0277642120200004E-2</v>
      </c>
      <c r="C79" s="2">
        <f t="shared" si="17"/>
        <v>21.492354826574449</v>
      </c>
      <c r="E79" s="1">
        <v>40816</v>
      </c>
      <c r="F79" s="3">
        <f t="shared" si="10"/>
        <v>5.9448872424556187</v>
      </c>
      <c r="G79" s="3">
        <f t="shared" si="16"/>
        <v>1.4055528424040009E-2</v>
      </c>
      <c r="H79" s="57">
        <f t="shared" si="6"/>
        <v>42.285392503898585</v>
      </c>
      <c r="I79" s="2">
        <f t="shared" si="14"/>
        <v>8.4570785007797173</v>
      </c>
      <c r="J79" s="2">
        <f t="shared" si="7"/>
        <v>33.828314003118869</v>
      </c>
      <c r="O79" s="3">
        <f t="shared" si="20"/>
        <v>1.6200808921983612E-2</v>
      </c>
      <c r="P79" s="16">
        <f t="shared" ref="P79:P128" si="21">H79/H67-1</f>
        <v>3.4192433582816539E-2</v>
      </c>
    </row>
    <row r="80" spans="1:16">
      <c r="A80" s="1">
        <v>40847</v>
      </c>
      <c r="B80" s="3">
        <v>1.5450976320799999E-2</v>
      </c>
      <c r="C80" s="2">
        <f t="shared" si="17"/>
        <v>23.002786847396802</v>
      </c>
      <c r="E80" s="1">
        <v>40847</v>
      </c>
      <c r="F80" s="3">
        <f t="shared" si="10"/>
        <v>6.4329575426460579</v>
      </c>
      <c r="G80" s="3">
        <f t="shared" si="16"/>
        <v>0</v>
      </c>
      <c r="H80" s="57">
        <f t="shared" si="6"/>
        <v>42.879736040158818</v>
      </c>
      <c r="I80" s="2">
        <f t="shared" si="14"/>
        <v>0</v>
      </c>
      <c r="J80" s="2">
        <f t="shared" si="7"/>
        <v>42.879736040158818</v>
      </c>
      <c r="O80" s="3">
        <f t="shared" si="20"/>
        <v>3.048404827631912E-2</v>
      </c>
      <c r="P80" s="16">
        <f t="shared" si="21"/>
        <v>3.048404827631912E-2</v>
      </c>
    </row>
    <row r="81" spans="1:16">
      <c r="A81" s="1">
        <v>40877</v>
      </c>
      <c r="B81" s="3">
        <v>-0.189678763523</v>
      </c>
      <c r="C81" s="2">
        <f t="shared" si="17"/>
        <v>23.358202362288338</v>
      </c>
      <c r="E81" s="1">
        <v>40877</v>
      </c>
      <c r="F81" s="3">
        <f t="shared" si="10"/>
        <v>4.7628497894878743</v>
      </c>
      <c r="G81" s="3">
        <f t="shared" si="16"/>
        <v>-0.18967876352299995</v>
      </c>
      <c r="H81" s="57">
        <f t="shared" si="6"/>
        <v>42.879736040158818</v>
      </c>
      <c r="I81" s="2">
        <f t="shared" si="14"/>
        <v>42.879736040158818</v>
      </c>
      <c r="J81" s="2">
        <f t="shared" si="7"/>
        <v>0</v>
      </c>
      <c r="O81" s="3">
        <f t="shared" si="20"/>
        <v>3.048404827631912E-2</v>
      </c>
      <c r="P81" s="16">
        <f t="shared" si="21"/>
        <v>3.048404827631912E-2</v>
      </c>
    </row>
    <row r="82" spans="1:16" s="12" customFormat="1">
      <c r="A82" s="13">
        <v>40907</v>
      </c>
      <c r="B82" s="32">
        <v>-1.5829029818299999E-2</v>
      </c>
      <c r="C82" s="14">
        <f t="shared" si="17"/>
        <v>18.927647420089471</v>
      </c>
      <c r="D82" s="32">
        <f t="shared" ref="D82" si="22">C82/C70-1</f>
        <v>-0.22649271102833568</v>
      </c>
      <c r="E82" s="13">
        <v>40907</v>
      </c>
      <c r="F82" s="3">
        <f t="shared" si="10"/>
        <v>2.9868162706198547</v>
      </c>
      <c r="G82" s="32">
        <f t="shared" si="16"/>
        <v>-1.5829029818300144E-2</v>
      </c>
      <c r="H82" s="57">
        <f t="shared" si="6"/>
        <v>34.746360727868876</v>
      </c>
      <c r="I82" s="2">
        <f t="shared" si="14"/>
        <v>34.746360727868876</v>
      </c>
      <c r="J82" s="14">
        <f t="shared" si="7"/>
        <v>0</v>
      </c>
      <c r="K82" s="14"/>
      <c r="L82" s="32">
        <f t="shared" ref="L82" si="23">H82/H70-1</f>
        <v>-0.16497689183090858</v>
      </c>
      <c r="M82" s="32"/>
      <c r="O82" s="3">
        <f t="shared" si="20"/>
        <v>-0.16844374825250708</v>
      </c>
      <c r="P82" s="16">
        <f t="shared" si="21"/>
        <v>-0.16497689183090858</v>
      </c>
    </row>
    <row r="83" spans="1:16">
      <c r="A83" s="1">
        <v>40939</v>
      </c>
      <c r="B83" s="3">
        <v>0.18705633218000001</v>
      </c>
      <c r="C83" s="2">
        <f t="shared" si="17"/>
        <v>18.628041124686604</v>
      </c>
      <c r="E83" s="1">
        <v>40939</v>
      </c>
      <c r="F83" s="3">
        <f t="shared" si="10"/>
        <v>2.3583040416429313</v>
      </c>
      <c r="G83" s="3">
        <f t="shared" si="16"/>
        <v>0.18705633218000006</v>
      </c>
      <c r="H83" s="57">
        <f t="shared" si="6"/>
        <v>34.196359547830028</v>
      </c>
      <c r="I83" s="2">
        <f t="shared" si="14"/>
        <v>34.196359547830028</v>
      </c>
      <c r="J83" s="2">
        <f t="shared" si="7"/>
        <v>0</v>
      </c>
      <c r="O83" s="3">
        <f t="shared" si="20"/>
        <v>-0.19129615399272393</v>
      </c>
      <c r="P83" s="16">
        <f t="shared" si="21"/>
        <v>-0.17819449750908667</v>
      </c>
    </row>
    <row r="84" spans="1:16">
      <c r="A84" s="1">
        <v>40968</v>
      </c>
      <c r="B84" s="3">
        <v>-6.8005784360599994E-2</v>
      </c>
      <c r="C84" s="2">
        <f t="shared" si="17"/>
        <v>22.112534173168683</v>
      </c>
      <c r="E84" s="1">
        <v>40968</v>
      </c>
      <c r="F84" s="3">
        <f t="shared" si="10"/>
        <v>2.5377428932948067</v>
      </c>
      <c r="G84" s="3">
        <f t="shared" si="16"/>
        <v>-6.8005784360600008E-2</v>
      </c>
      <c r="H84" s="57">
        <f t="shared" si="6"/>
        <v>40.593005138755636</v>
      </c>
      <c r="I84" s="2">
        <f t="shared" si="14"/>
        <v>40.593005138755636</v>
      </c>
      <c r="J84" s="2">
        <f t="shared" si="7"/>
        <v>0</v>
      </c>
      <c r="O84" s="3">
        <f t="shared" si="20"/>
        <v>-4.0022978738743276E-2</v>
      </c>
      <c r="P84" s="16">
        <f t="shared" si="21"/>
        <v>-2.4470574447794546E-2</v>
      </c>
    </row>
    <row r="85" spans="1:16" s="75" customFormat="1">
      <c r="A85" s="72">
        <v>40998</v>
      </c>
      <c r="B85" s="73">
        <v>3.20272640879E-3</v>
      </c>
      <c r="C85" s="74">
        <f t="shared" si="17"/>
        <v>20.608753942521776</v>
      </c>
      <c r="D85" s="73"/>
      <c r="E85" s="72">
        <v>40998</v>
      </c>
      <c r="F85" s="73">
        <f t="shared" si="10"/>
        <v>1.5865733371184447</v>
      </c>
      <c r="G85" s="73">
        <f t="shared" si="16"/>
        <v>3.2027264087899354E-3</v>
      </c>
      <c r="H85" s="57">
        <f t="shared" si="6"/>
        <v>37.832445984740694</v>
      </c>
      <c r="I85" s="74">
        <f t="shared" si="14"/>
        <v>37.832445984740694</v>
      </c>
      <c r="J85" s="74">
        <f t="shared" si="7"/>
        <v>0</v>
      </c>
      <c r="K85" s="74"/>
      <c r="L85" s="73"/>
      <c r="M85" s="73"/>
      <c r="O85" s="3">
        <f t="shared" si="20"/>
        <v>-0.10530696903776737</v>
      </c>
      <c r="P85" s="16">
        <f t="shared" si="21"/>
        <v>-9.081221819931784E-2</v>
      </c>
    </row>
    <row r="86" spans="1:16">
      <c r="A86" s="1">
        <v>41026</v>
      </c>
      <c r="B86" s="3">
        <v>3.01343576253E-2</v>
      </c>
      <c r="C86" s="2">
        <f t="shared" si="17"/>
        <v>20.674758143025745</v>
      </c>
      <c r="E86" s="1">
        <v>41026</v>
      </c>
      <c r="F86" s="3">
        <f t="shared" si="10"/>
        <v>1.326554742223288</v>
      </c>
      <c r="G86" s="3">
        <f t="shared" si="16"/>
        <v>3.0134357625299923E-2</v>
      </c>
      <c r="H86" s="57">
        <f t="shared" si="6"/>
        <v>37.953612958605142</v>
      </c>
      <c r="I86" s="2">
        <f t="shared" si="14"/>
        <v>37.953612958605142</v>
      </c>
      <c r="J86" s="2">
        <f t="shared" si="7"/>
        <v>0</v>
      </c>
      <c r="O86" s="3">
        <f t="shared" si="20"/>
        <v>-0.11488230890554318</v>
      </c>
      <c r="P86" s="16">
        <f t="shared" si="21"/>
        <v>-8.7900338479995677E-2</v>
      </c>
    </row>
    <row r="87" spans="1:16">
      <c r="A87" s="1">
        <v>41060</v>
      </c>
      <c r="B87" s="3">
        <v>2.3719128924599999E-3</v>
      </c>
      <c r="C87" s="2">
        <f t="shared" si="17"/>
        <v>21.297778698724265</v>
      </c>
      <c r="E87" s="1">
        <v>41060</v>
      </c>
      <c r="F87" s="3">
        <f t="shared" si="10"/>
        <v>1.2519929068870135</v>
      </c>
      <c r="G87" s="3">
        <f t="shared" si="16"/>
        <v>2.3719128924599708E-3</v>
      </c>
      <c r="H87" s="57">
        <f t="shared" si="6"/>
        <v>39.097320704671965</v>
      </c>
      <c r="I87" s="2">
        <f t="shared" si="14"/>
        <v>39.097320704671965</v>
      </c>
      <c r="J87" s="2">
        <f t="shared" si="7"/>
        <v>0</v>
      </c>
      <c r="O87" s="3">
        <f t="shared" si="20"/>
        <v>-8.820985586162311E-2</v>
      </c>
      <c r="P87" s="16">
        <f t="shared" si="21"/>
        <v>-6.0414801089836878E-2</v>
      </c>
    </row>
    <row r="88" spans="1:16">
      <c r="A88" s="1">
        <v>41089</v>
      </c>
      <c r="B88" s="3">
        <v>-0.108882917844</v>
      </c>
      <c r="C88" s="2">
        <f t="shared" si="17"/>
        <v>21.34829517460053</v>
      </c>
      <c r="E88" s="1">
        <v>41089</v>
      </c>
      <c r="F88" s="3">
        <f t="shared" si="10"/>
        <v>0.96165506516140709</v>
      </c>
      <c r="G88" s="3">
        <f t="shared" si="16"/>
        <v>-0.10888291784400006</v>
      </c>
      <c r="H88" s="57">
        <f t="shared" si="6"/>
        <v>39.19005614371202</v>
      </c>
      <c r="I88" s="2">
        <f t="shared" si="14"/>
        <v>39.19005614371202</v>
      </c>
      <c r="J88" s="2">
        <f t="shared" si="7"/>
        <v>0</v>
      </c>
      <c r="O88" s="3">
        <f t="shared" si="20"/>
        <v>0.12788952059313097</v>
      </c>
      <c r="P88" s="16">
        <f t="shared" si="21"/>
        <v>-6.2096417870299292E-2</v>
      </c>
    </row>
    <row r="89" spans="1:16">
      <c r="A89" s="1">
        <v>41121</v>
      </c>
      <c r="B89" s="3">
        <v>7.4665078476100002E-2</v>
      </c>
      <c r="C89" s="2">
        <f t="shared" si="17"/>
        <v>19.023830504995036</v>
      </c>
      <c r="E89" s="1">
        <v>41121</v>
      </c>
      <c r="F89" s="3">
        <f t="shared" si="10"/>
        <v>0.70953239978449933</v>
      </c>
      <c r="G89" s="3">
        <f t="shared" si="16"/>
        <v>7.4665078476100044E-2</v>
      </c>
      <c r="H89" s="57">
        <f t="shared" si="6"/>
        <v>34.922928480314475</v>
      </c>
      <c r="I89" s="2">
        <f t="shared" si="14"/>
        <v>34.922928480314475</v>
      </c>
      <c r="J89" s="2">
        <f t="shared" si="7"/>
        <v>0</v>
      </c>
      <c r="O89" s="3">
        <f t="shared" si="20"/>
        <v>2.1246967282239737E-2</v>
      </c>
      <c r="P89" s="16">
        <f t="shared" si="21"/>
        <v>-0.17411364983558597</v>
      </c>
    </row>
    <row r="90" spans="1:16">
      <c r="A90" s="1">
        <v>41152</v>
      </c>
      <c r="B90" s="3">
        <v>1.0425716493800001E-2</v>
      </c>
      <c r="C90" s="2">
        <f t="shared" si="17"/>
        <v>20.444246302566516</v>
      </c>
      <c r="E90" s="1">
        <v>41152</v>
      </c>
      <c r="F90" s="3">
        <f t="shared" si="10"/>
        <v>0.83717477057184464</v>
      </c>
      <c r="G90" s="3">
        <f t="shared" si="16"/>
        <v>1.0425716493799975E-2</v>
      </c>
      <c r="H90" s="57">
        <f t="shared" si="6"/>
        <v>37.530451675912381</v>
      </c>
      <c r="I90" s="2">
        <f t="shared" ref="I90:I121" si="24">IF(F90&gt;=F$138,H90*G$138,IF(F90&gt;=F$137,H90*G$137,H90))</f>
        <v>37.530451675912381</v>
      </c>
      <c r="J90" s="2">
        <f t="shared" si="7"/>
        <v>0</v>
      </c>
      <c r="O90" s="3">
        <f t="shared" si="20"/>
        <v>-7.544534957130633E-2</v>
      </c>
      <c r="P90" s="16">
        <f t="shared" si="21"/>
        <v>-0.11244878068822017</v>
      </c>
    </row>
    <row r="91" spans="1:16">
      <c r="A91" s="1">
        <v>41180</v>
      </c>
      <c r="B91" s="3">
        <v>1.07835856491E-3</v>
      </c>
      <c r="C91" s="2">
        <f t="shared" si="17"/>
        <v>20.657392218446493</v>
      </c>
      <c r="E91" s="1">
        <v>41180</v>
      </c>
      <c r="F91" s="3">
        <f t="shared" si="10"/>
        <v>0.63104724600889495</v>
      </c>
      <c r="G91" s="3">
        <f t="shared" si="16"/>
        <v>1.0783585649098981E-3</v>
      </c>
      <c r="H91" s="57">
        <f t="shared" si="6"/>
        <v>37.921733524969703</v>
      </c>
      <c r="I91" s="2">
        <f t="shared" si="24"/>
        <v>37.921733524969703</v>
      </c>
      <c r="J91" s="2">
        <f t="shared" si="7"/>
        <v>0</v>
      </c>
      <c r="O91" s="3">
        <f t="shared" si="20"/>
        <v>2.360078443382152E-3</v>
      </c>
      <c r="P91" s="16">
        <f t="shared" si="21"/>
        <v>-0.1031954233019492</v>
      </c>
    </row>
    <row r="92" spans="1:16">
      <c r="A92" s="1">
        <v>41213</v>
      </c>
      <c r="B92" s="3">
        <v>-0.111933421432</v>
      </c>
      <c r="C92" s="2">
        <f t="shared" si="17"/>
        <v>20.679668294273956</v>
      </c>
      <c r="E92" s="1">
        <v>41213</v>
      </c>
      <c r="F92" s="3">
        <f t="shared" si="10"/>
        <v>0.45871841176353634</v>
      </c>
      <c r="G92" s="3">
        <f t="shared" si="16"/>
        <v>-0.11193342143200002</v>
      </c>
      <c r="H92" s="57">
        <f t="shared" ref="H92:H128" si="25">I91*(1+B91)+J91*(1+$F$139/12)</f>
        <v>37.962626751112587</v>
      </c>
      <c r="I92" s="2">
        <f t="shared" si="24"/>
        <v>37.962626751112587</v>
      </c>
      <c r="J92" s="2">
        <f t="shared" ref="J92:J128" si="26">H92-I92</f>
        <v>0</v>
      </c>
      <c r="O92" s="3">
        <f t="shared" si="20"/>
        <v>2.3749497886482729E-4</v>
      </c>
      <c r="P92" s="16">
        <f t="shared" si="21"/>
        <v>-0.11467209789820376</v>
      </c>
    </row>
    <row r="93" spans="1:16">
      <c r="A93" s="1">
        <v>41243</v>
      </c>
      <c r="B93" s="3">
        <v>0.20203771405000001</v>
      </c>
      <c r="C93" s="2">
        <f t="shared" si="17"/>
        <v>18.364922268017018</v>
      </c>
      <c r="E93" s="1">
        <v>41243</v>
      </c>
      <c r="F93" s="3">
        <f t="shared" si="10"/>
        <v>0.15467630488994799</v>
      </c>
      <c r="G93" s="3">
        <f t="shared" si="16"/>
        <v>0.20203771405000004</v>
      </c>
      <c r="H93" s="57">
        <f t="shared" si="25"/>
        <v>33.713340052314585</v>
      </c>
      <c r="I93" s="2">
        <f t="shared" si="24"/>
        <v>33.713340052314585</v>
      </c>
      <c r="J93" s="2">
        <f t="shared" si="26"/>
        <v>0</v>
      </c>
      <c r="O93" s="3">
        <f t="shared" si="20"/>
        <v>-0.13770715116327692</v>
      </c>
      <c r="P93" s="16">
        <f t="shared" si="21"/>
        <v>-0.2137698790696726</v>
      </c>
    </row>
    <row r="94" spans="1:16" s="12" customFormat="1">
      <c r="A94" s="13">
        <v>41274</v>
      </c>
      <c r="B94" s="32">
        <v>6.3176682964699998E-2</v>
      </c>
      <c r="C94" s="14">
        <f t="shared" si="17"/>
        <v>22.075329181753119</v>
      </c>
      <c r="D94" s="32">
        <f t="shared" ref="D94" si="27">C94/C82-1</f>
        <v>0.16630073943171375</v>
      </c>
      <c r="E94" s="13">
        <v>41274</v>
      </c>
      <c r="F94" s="3">
        <f t="shared" si="10"/>
        <v>0.38796446599761403</v>
      </c>
      <c r="G94" s="32">
        <f t="shared" si="16"/>
        <v>6.3176682964700026E-2</v>
      </c>
      <c r="H94" s="57">
        <f t="shared" si="25"/>
        <v>40.52470620947453</v>
      </c>
      <c r="I94" s="2">
        <f t="shared" si="24"/>
        <v>40.52470620947453</v>
      </c>
      <c r="J94" s="14">
        <f t="shared" si="26"/>
        <v>0</v>
      </c>
      <c r="K94" s="14"/>
      <c r="L94" s="32">
        <f t="shared" ref="L94" si="28">H94/H82-1</f>
        <v>0.16630073943171375</v>
      </c>
      <c r="M94" s="32"/>
      <c r="O94" s="3">
        <f t="shared" si="20"/>
        <v>3.4055834492001669E-2</v>
      </c>
      <c r="P94" s="16">
        <f t="shared" si="21"/>
        <v>0.16630073943171375</v>
      </c>
    </row>
    <row r="95" spans="1:16">
      <c r="A95" s="1">
        <v>41305</v>
      </c>
      <c r="B95" s="3">
        <v>6.24826554907E-2</v>
      </c>
      <c r="C95" s="2">
        <f t="shared" si="17"/>
        <v>23.469975254810127</v>
      </c>
      <c r="E95" s="1">
        <v>41305</v>
      </c>
      <c r="F95" s="3">
        <f t="shared" si="10"/>
        <v>0.47565145703221456</v>
      </c>
      <c r="G95" s="3">
        <f t="shared" si="16"/>
        <v>6.248265549070009E-2</v>
      </c>
      <c r="H95" s="57">
        <f t="shared" si="25"/>
        <v>43.084922725908115</v>
      </c>
      <c r="I95" s="2">
        <f t="shared" si="24"/>
        <v>43.084922725908115</v>
      </c>
      <c r="J95" s="2">
        <f t="shared" si="26"/>
        <v>0</v>
      </c>
      <c r="O95" s="3">
        <f t="shared" si="20"/>
        <v>0.23371448503221703</v>
      </c>
      <c r="P95" s="16">
        <f t="shared" si="21"/>
        <v>0.25992717633132156</v>
      </c>
    </row>
    <row r="96" spans="1:16">
      <c r="A96" s="1">
        <v>41333</v>
      </c>
      <c r="B96" s="3">
        <v>-5.53699774071E-2</v>
      </c>
      <c r="C96" s="2">
        <f t="shared" si="17"/>
        <v>24.936441633031684</v>
      </c>
      <c r="E96" s="1">
        <v>41333</v>
      </c>
      <c r="F96" s="3">
        <f t="shared" si="10"/>
        <v>0.56785407864630799</v>
      </c>
      <c r="G96" s="3">
        <f t="shared" si="16"/>
        <v>-5.5369977407100146E-2</v>
      </c>
      <c r="H96" s="57">
        <f t="shared" si="25"/>
        <v>45.776983109434468</v>
      </c>
      <c r="I96" s="2">
        <f t="shared" si="24"/>
        <v>45.776983109434468</v>
      </c>
      <c r="J96" s="2">
        <f t="shared" si="26"/>
        <v>0</v>
      </c>
      <c r="O96" s="3">
        <f t="shared" si="20"/>
        <v>0.21972907506505801</v>
      </c>
      <c r="P96" s="16">
        <f t="shared" si="21"/>
        <v>0.12770618861448857</v>
      </c>
    </row>
    <row r="97" spans="1:16">
      <c r="A97" s="1">
        <v>41362</v>
      </c>
      <c r="B97" s="3">
        <v>-7.4039929746600001E-3</v>
      </c>
      <c r="C97" s="2">
        <f t="shared" si="17"/>
        <v>23.555711423197252</v>
      </c>
      <c r="E97" s="1">
        <v>41362</v>
      </c>
      <c r="F97" s="3">
        <f t="shared" si="10"/>
        <v>0.48104203373403243</v>
      </c>
      <c r="G97" s="3">
        <f t="shared" si="16"/>
        <v>-7.4039929746599897E-3</v>
      </c>
      <c r="H97" s="57">
        <f t="shared" si="25"/>
        <v>43.242312588899878</v>
      </c>
      <c r="I97" s="2">
        <f t="shared" si="24"/>
        <v>43.242312588899878</v>
      </c>
      <c r="J97" s="2">
        <f t="shared" si="26"/>
        <v>0</v>
      </c>
      <c r="O97" s="3">
        <f t="shared" si="20"/>
        <v>0.14030421527082404</v>
      </c>
      <c r="P97" s="16">
        <f t="shared" si="21"/>
        <v>0.14299542266818266</v>
      </c>
    </row>
    <row r="98" spans="1:16">
      <c r="A98" s="1">
        <v>41390</v>
      </c>
      <c r="B98" s="3">
        <v>0.15287088766699999</v>
      </c>
      <c r="C98" s="2">
        <f t="shared" si="17"/>
        <v>23.381305101306783</v>
      </c>
      <c r="E98" s="1">
        <v>41390</v>
      </c>
      <c r="F98" s="3">
        <f t="shared" si="10"/>
        <v>0.47007640892108937</v>
      </c>
      <c r="G98" s="3">
        <f t="shared" si="16"/>
        <v>0.15287088766699997</v>
      </c>
      <c r="H98" s="57">
        <f t="shared" si="25"/>
        <v>42.922146810283614</v>
      </c>
      <c r="I98" s="2">
        <f t="shared" si="24"/>
        <v>42.922146810283614</v>
      </c>
      <c r="J98" s="2">
        <f t="shared" si="26"/>
        <v>0</v>
      </c>
      <c r="O98" s="3">
        <f t="shared" si="20"/>
        <v>0.1306421732006644</v>
      </c>
      <c r="P98" s="16">
        <f t="shared" si="21"/>
        <v>0.13091069503969233</v>
      </c>
    </row>
    <row r="99" spans="1:16">
      <c r="A99" s="1">
        <v>41425</v>
      </c>
      <c r="B99" s="3">
        <v>-0.131539831577</v>
      </c>
      <c r="C99" s="2">
        <f t="shared" si="17"/>
        <v>26.955625966956504</v>
      </c>
      <c r="E99" s="1">
        <v>41425</v>
      </c>
      <c r="F99" s="3">
        <f t="shared" si="10"/>
        <v>0.69480829449117198</v>
      </c>
      <c r="G99" s="3">
        <f t="shared" si="16"/>
        <v>-0.131539831577</v>
      </c>
      <c r="H99" s="57">
        <f t="shared" si="25"/>
        <v>49.483693493744958</v>
      </c>
      <c r="I99" s="2">
        <f t="shared" si="24"/>
        <v>49.483693493744958</v>
      </c>
      <c r="J99" s="2">
        <f t="shared" si="26"/>
        <v>0</v>
      </c>
      <c r="O99" s="3">
        <f t="shared" si="20"/>
        <v>0.46777784155941737</v>
      </c>
      <c r="P99" s="16">
        <f t="shared" si="21"/>
        <v>0.26565433645768644</v>
      </c>
    </row>
    <row r="100" spans="1:16">
      <c r="A100" s="1">
        <v>41453</v>
      </c>
      <c r="B100" s="3">
        <v>0.14365426158</v>
      </c>
      <c r="C100" s="2">
        <f t="shared" si="17"/>
        <v>23.409887467210439</v>
      </c>
      <c r="E100" s="1">
        <v>41453</v>
      </c>
      <c r="F100" s="3">
        <f t="shared" si="10"/>
        <v>0.47187349687850078</v>
      </c>
      <c r="G100" s="3">
        <f t="shared" si="16"/>
        <v>0.14365426158000005</v>
      </c>
      <c r="H100" s="57">
        <f t="shared" si="25"/>
        <v>42.974616785769854</v>
      </c>
      <c r="I100" s="2">
        <f t="shared" si="24"/>
        <v>42.974616785769854</v>
      </c>
      <c r="J100" s="2">
        <f t="shared" si="26"/>
        <v>0</v>
      </c>
      <c r="O100" s="3">
        <f t="shared" si="20"/>
        <v>6.0454739971009142E-2</v>
      </c>
      <c r="P100" s="16">
        <f t="shared" si="21"/>
        <v>9.6569411081720569E-2</v>
      </c>
    </row>
    <row r="101" spans="1:16">
      <c r="A101" s="1">
        <v>41486</v>
      </c>
      <c r="B101" s="3">
        <v>8.7005929477000005E-2</v>
      </c>
      <c r="C101" s="2">
        <f t="shared" si="17"/>
        <v>26.772817564983452</v>
      </c>
      <c r="E101" s="1">
        <v>41486</v>
      </c>
      <c r="F101" s="3">
        <f t="shared" si="10"/>
        <v>0.45782362561964107</v>
      </c>
      <c r="G101" s="3">
        <f t="shared" si="16"/>
        <v>8.7005929477000032E-2</v>
      </c>
      <c r="H101" s="57">
        <f t="shared" si="25"/>
        <v>49.148103626813096</v>
      </c>
      <c r="I101" s="2">
        <f t="shared" si="24"/>
        <v>49.148103626813096</v>
      </c>
      <c r="J101" s="2">
        <f t="shared" si="26"/>
        <v>0</v>
      </c>
      <c r="O101" s="3">
        <f t="shared" si="20"/>
        <v>0.14072628003714693</v>
      </c>
      <c r="P101" s="16">
        <f t="shared" si="21"/>
        <v>0.40733053513874529</v>
      </c>
    </row>
    <row r="102" spans="1:16">
      <c r="A102" s="1">
        <v>41516</v>
      </c>
      <c r="B102" s="3">
        <v>4.8143236264600001E-2</v>
      </c>
      <c r="C102" s="2">
        <f t="shared" si="17"/>
        <v>29.102211441942991</v>
      </c>
      <c r="E102" s="1">
        <v>41516</v>
      </c>
      <c r="F102" s="3">
        <f t="shared" si="10"/>
        <v>0.58466292518020824</v>
      </c>
      <c r="G102" s="3">
        <f t="shared" si="16"/>
        <v>4.8143236264599931E-2</v>
      </c>
      <c r="H102" s="57">
        <f t="shared" si="25"/>
        <v>53.424280064895889</v>
      </c>
      <c r="I102" s="2">
        <f t="shared" si="24"/>
        <v>53.424280064895889</v>
      </c>
      <c r="J102" s="2">
        <f t="shared" si="26"/>
        <v>0</v>
      </c>
      <c r="O102" s="3">
        <f t="shared" si="20"/>
        <v>0.16705550335590691</v>
      </c>
      <c r="P102" s="16">
        <f t="shared" si="21"/>
        <v>0.42349152965788606</v>
      </c>
    </row>
    <row r="103" spans="1:16">
      <c r="A103" s="1">
        <v>41547</v>
      </c>
      <c r="B103" s="3">
        <v>-1.8077206026399999E-2</v>
      </c>
      <c r="C103" s="2">
        <f t="shared" si="17"/>
        <v>30.503286083214796</v>
      </c>
      <c r="E103" s="1">
        <v>41547</v>
      </c>
      <c r="F103" s="3">
        <f t="shared" ref="F103:F128" si="29">C103/MIN(C67:C103)-1</f>
        <v>0.660953726786911</v>
      </c>
      <c r="G103" s="3">
        <f t="shared" si="16"/>
        <v>-1.807720602639995E-2</v>
      </c>
      <c r="H103" s="57">
        <f t="shared" si="25"/>
        <v>55.996297802326325</v>
      </c>
      <c r="I103" s="2">
        <f t="shared" si="24"/>
        <v>55.996297802326325</v>
      </c>
      <c r="J103" s="2">
        <f t="shared" si="26"/>
        <v>0</v>
      </c>
      <c r="O103" s="3">
        <f t="shared" si="20"/>
        <v>0.29494225562534648</v>
      </c>
      <c r="P103" s="16">
        <f t="shared" si="21"/>
        <v>0.47662811262189164</v>
      </c>
    </row>
    <row r="104" spans="1:16">
      <c r="A104" s="1">
        <v>41578</v>
      </c>
      <c r="B104" s="3">
        <v>8.60046509825E-2</v>
      </c>
      <c r="C104" s="2">
        <f t="shared" si="17"/>
        <v>29.951871896206303</v>
      </c>
      <c r="E104" s="1">
        <v>41578</v>
      </c>
      <c r="F104" s="3">
        <f t="shared" si="29"/>
        <v>0.63092832406746702</v>
      </c>
      <c r="G104" s="3">
        <f t="shared" si="16"/>
        <v>8.6004650982500097E-2</v>
      </c>
      <c r="H104" s="57">
        <f t="shared" si="25"/>
        <v>54.984041190238024</v>
      </c>
      <c r="I104" s="2">
        <f t="shared" si="24"/>
        <v>54.984041190238024</v>
      </c>
      <c r="J104" s="2">
        <f t="shared" si="26"/>
        <v>0</v>
      </c>
      <c r="O104" s="3">
        <f t="shared" si="20"/>
        <v>0.28101796569654636</v>
      </c>
      <c r="P104" s="16">
        <f t="shared" si="21"/>
        <v>0.4483729366442375</v>
      </c>
    </row>
    <row r="105" spans="1:16">
      <c r="A105" s="1">
        <v>41607</v>
      </c>
      <c r="B105" s="3">
        <v>8.1566474120300006E-2</v>
      </c>
      <c r="C105" s="2">
        <f t="shared" si="17"/>
        <v>32.527872184912077</v>
      </c>
      <c r="E105" s="1">
        <v>41607</v>
      </c>
      <c r="F105" s="3">
        <f t="shared" si="29"/>
        <v>0.77119574535636337</v>
      </c>
      <c r="G105" s="3">
        <f t="shared" si="16"/>
        <v>8.1566474120299937E-2</v>
      </c>
      <c r="H105" s="57">
        <f t="shared" si="25"/>
        <v>59.712924462411856</v>
      </c>
      <c r="I105" s="2">
        <f t="shared" si="24"/>
        <v>59.712924462411856</v>
      </c>
      <c r="J105" s="2">
        <f t="shared" si="26"/>
        <v>0</v>
      </c>
      <c r="O105" s="3">
        <f t="shared" si="20"/>
        <v>0.2067192290316795</v>
      </c>
      <c r="P105" s="16">
        <f t="shared" si="21"/>
        <v>0.77119574535636293</v>
      </c>
    </row>
    <row r="106" spans="1:16" s="12" customFormat="1">
      <c r="A106" s="13">
        <v>41639</v>
      </c>
      <c r="B106" s="32">
        <v>4.7363470349900003E-2</v>
      </c>
      <c r="C106" s="14">
        <f t="shared" si="17"/>
        <v>35.181056029671133</v>
      </c>
      <c r="D106" s="32">
        <f t="shared" ref="D106" si="30">C106/C94-1</f>
        <v>0.59368205746851821</v>
      </c>
      <c r="E106" s="13">
        <v>41639</v>
      </c>
      <c r="F106" s="3">
        <f t="shared" si="29"/>
        <v>0.91566593728195844</v>
      </c>
      <c r="G106" s="32">
        <f t="shared" si="16"/>
        <v>4.7363470349899961E-2</v>
      </c>
      <c r="H106" s="57">
        <f t="shared" si="25"/>
        <v>64.5834971702226</v>
      </c>
      <c r="I106" s="2">
        <f t="shared" si="24"/>
        <v>64.5834971702226</v>
      </c>
      <c r="J106" s="14">
        <f t="shared" si="26"/>
        <v>0</v>
      </c>
      <c r="K106" s="14"/>
      <c r="L106" s="32">
        <f t="shared" ref="L106" si="31">H106/H94-1</f>
        <v>0.59368205746851799</v>
      </c>
      <c r="M106" s="32"/>
      <c r="O106" s="3">
        <f t="shared" si="20"/>
        <v>0.50282892555328318</v>
      </c>
      <c r="P106" s="16">
        <f t="shared" si="21"/>
        <v>0.59368205746851799</v>
      </c>
    </row>
    <row r="107" spans="1:16">
      <c r="A107" s="1">
        <v>41669</v>
      </c>
      <c r="B107" s="3">
        <v>4.9711648654800003E-2</v>
      </c>
      <c r="C107" s="2">
        <f t="shared" si="17"/>
        <v>36.847352933810633</v>
      </c>
      <c r="E107" s="1">
        <v>41669</v>
      </c>
      <c r="F107" s="3">
        <f t="shared" si="29"/>
        <v>1.006398524102726</v>
      </c>
      <c r="G107" s="3">
        <f t="shared" si="16"/>
        <v>4.9711648654799934E-2</v>
      </c>
      <c r="H107" s="57">
        <f t="shared" si="25"/>
        <v>67.642395723537291</v>
      </c>
      <c r="I107" s="2">
        <f t="shared" si="24"/>
        <v>67.642395723537291</v>
      </c>
      <c r="J107" s="2">
        <f t="shared" si="26"/>
        <v>0</v>
      </c>
      <c r="O107" s="3">
        <f t="shared" si="20"/>
        <v>0.37629716574933125</v>
      </c>
      <c r="P107" s="16">
        <f t="shared" si="21"/>
        <v>0.56997834611090314</v>
      </c>
    </row>
    <row r="108" spans="1:16">
      <c r="A108" s="1">
        <v>41698</v>
      </c>
      <c r="B108" s="3">
        <v>-5.4808264361400003E-3</v>
      </c>
      <c r="C108" s="2">
        <f t="shared" si="17"/>
        <v>38.679095596715641</v>
      </c>
      <c r="E108" s="1">
        <v>41698</v>
      </c>
      <c r="F108" s="3">
        <f t="shared" si="29"/>
        <v>1.1061399025944301</v>
      </c>
      <c r="G108" s="3">
        <f t="shared" si="16"/>
        <v>-5.4808264361400072E-3</v>
      </c>
      <c r="H108" s="57">
        <f t="shared" si="25"/>
        <v>71.005010733914716</v>
      </c>
      <c r="I108" s="2">
        <f t="shared" si="24"/>
        <v>71.005010733914716</v>
      </c>
      <c r="J108" s="2">
        <f t="shared" si="26"/>
        <v>0</v>
      </c>
      <c r="O108" s="3">
        <f t="shared" si="20"/>
        <v>0.32907754016831015</v>
      </c>
      <c r="P108" s="16">
        <f t="shared" si="21"/>
        <v>0.55110725764015767</v>
      </c>
    </row>
    <row r="109" spans="1:16">
      <c r="A109" s="1">
        <v>41729</v>
      </c>
      <c r="B109" s="3">
        <v>2.3994364176599999E-2</v>
      </c>
      <c r="C109" s="2">
        <f t="shared" si="17"/>
        <v>38.467102187043174</v>
      </c>
      <c r="E109" s="1">
        <v>41729</v>
      </c>
      <c r="F109" s="3">
        <f t="shared" si="29"/>
        <v>1.0945965153380812</v>
      </c>
      <c r="G109" s="3">
        <f t="shared" si="16"/>
        <v>2.3994364176600058E-2</v>
      </c>
      <c r="H109" s="57">
        <f t="shared" si="25"/>
        <v>70.615844593985869</v>
      </c>
      <c r="I109" s="2">
        <f t="shared" si="24"/>
        <v>70.615844593985869</v>
      </c>
      <c r="J109" s="2">
        <f t="shared" si="26"/>
        <v>0</v>
      </c>
      <c r="O109" s="3">
        <f t="shared" si="20"/>
        <v>0.26108059577917642</v>
      </c>
      <c r="P109" s="16">
        <f t="shared" si="21"/>
        <v>0.6330265512236426</v>
      </c>
    </row>
    <row r="110" spans="1:16">
      <c r="A110" s="1">
        <v>41759</v>
      </c>
      <c r="B110" s="3">
        <v>7.54244360433E-2</v>
      </c>
      <c r="C110" s="2">
        <f t="shared" si="17"/>
        <v>39.390095845737576</v>
      </c>
      <c r="E110" s="1">
        <v>41759</v>
      </c>
      <c r="F110" s="3">
        <f t="shared" si="29"/>
        <v>1.1448550269301405</v>
      </c>
      <c r="G110" s="3">
        <f t="shared" si="16"/>
        <v>7.5424436043300069E-2</v>
      </c>
      <c r="H110" s="57">
        <f t="shared" si="25"/>
        <v>72.310226885812156</v>
      </c>
      <c r="I110" s="2">
        <f t="shared" si="24"/>
        <v>72.310226885812156</v>
      </c>
      <c r="J110" s="2">
        <f t="shared" si="26"/>
        <v>0</v>
      </c>
      <c r="O110" s="3">
        <f t="shared" si="20"/>
        <v>0.31511299134284543</v>
      </c>
      <c r="P110" s="16">
        <f t="shared" si="21"/>
        <v>0.6846833688311118</v>
      </c>
    </row>
    <row r="111" spans="1:16">
      <c r="A111" s="1">
        <v>41789</v>
      </c>
      <c r="B111" s="3">
        <v>8.5388673675200005E-2</v>
      </c>
      <c r="C111" s="2">
        <f t="shared" si="17"/>
        <v>42.361071610593868</v>
      </c>
      <c r="E111" s="1">
        <v>41789</v>
      </c>
      <c r="F111" s="3">
        <f t="shared" si="29"/>
        <v>1.3066295077309831</v>
      </c>
      <c r="G111" s="3">
        <f t="shared" si="16"/>
        <v>8.5388673675200089E-2</v>
      </c>
      <c r="H111" s="57">
        <f t="shared" si="25"/>
        <v>77.764184968837611</v>
      </c>
      <c r="I111" s="2">
        <f t="shared" si="24"/>
        <v>77.764184968837611</v>
      </c>
      <c r="J111" s="2">
        <f t="shared" si="26"/>
        <v>0</v>
      </c>
      <c r="O111" s="3">
        <f t="shared" si="20"/>
        <v>0.30230072750479131</v>
      </c>
      <c r="P111" s="16">
        <f t="shared" si="21"/>
        <v>0.57151132986197717</v>
      </c>
    </row>
    <row r="112" spans="1:16">
      <c r="A112" s="1">
        <v>41820</v>
      </c>
      <c r="B112" s="3">
        <v>6.6918008815900001E-2</v>
      </c>
      <c r="C112" s="2">
        <f t="shared" si="17"/>
        <v>45.978227330882653</v>
      </c>
      <c r="E112" s="1">
        <v>41820</v>
      </c>
      <c r="F112" s="3">
        <f t="shared" si="29"/>
        <v>1.5035895420562118</v>
      </c>
      <c r="G112" s="3">
        <f t="shared" si="16"/>
        <v>6.6918008815900043E-2</v>
      </c>
      <c r="H112" s="57">
        <f t="shared" si="25"/>
        <v>84.404365582759581</v>
      </c>
      <c r="I112" s="2">
        <f t="shared" si="24"/>
        <v>84.404365582759581</v>
      </c>
      <c r="J112" s="2">
        <f t="shared" si="26"/>
        <v>0</v>
      </c>
      <c r="O112" s="3">
        <f t="shared" si="20"/>
        <v>0.30690299040783064</v>
      </c>
      <c r="P112" s="16">
        <f t="shared" si="21"/>
        <v>0.96405161687697283</v>
      </c>
    </row>
    <row r="113" spans="1:16">
      <c r="A113" s="1">
        <v>41851</v>
      </c>
      <c r="B113" s="3">
        <v>0.103807096237</v>
      </c>
      <c r="C113" s="2">
        <f t="shared" si="17"/>
        <v>49.054998752750116</v>
      </c>
      <c r="E113" s="1">
        <v>41851</v>
      </c>
      <c r="F113" s="3">
        <f t="shared" si="29"/>
        <v>1.6711247691029247</v>
      </c>
      <c r="G113" s="3">
        <f t="shared" si="16"/>
        <v>0.10380709623699991</v>
      </c>
      <c r="H113" s="57">
        <f t="shared" si="25"/>
        <v>90.052537662927136</v>
      </c>
      <c r="I113" s="2">
        <f t="shared" si="24"/>
        <v>90.052537662927136</v>
      </c>
      <c r="J113" s="2">
        <f t="shared" si="26"/>
        <v>0</v>
      </c>
      <c r="O113" s="3">
        <f t="shared" si="20"/>
        <v>0.33130319675522468</v>
      </c>
      <c r="P113" s="16">
        <f t="shared" si="21"/>
        <v>0.83226881644724005</v>
      </c>
    </row>
    <row r="114" spans="1:16">
      <c r="A114" s="1">
        <v>41880</v>
      </c>
      <c r="B114" s="3">
        <v>0.227071691504</v>
      </c>
      <c r="C114" s="2">
        <f t="shared" si="17"/>
        <v>54.14725572918276</v>
      </c>
      <c r="E114" s="1">
        <v>41880</v>
      </c>
      <c r="F114" s="3">
        <f t="shared" si="29"/>
        <v>1.9484064750702261</v>
      </c>
      <c r="G114" s="3">
        <f t="shared" si="16"/>
        <v>0.22707169150400008</v>
      </c>
      <c r="H114" s="57">
        <f t="shared" si="25"/>
        <v>99.400630106488677</v>
      </c>
      <c r="I114" s="2">
        <f t="shared" si="24"/>
        <v>99.400630106488677</v>
      </c>
      <c r="J114" s="2">
        <f t="shared" si="26"/>
        <v>0</v>
      </c>
      <c r="O114" s="3">
        <f t="shared" si="20"/>
        <v>0.39991007788146304</v>
      </c>
      <c r="P114" s="16">
        <f t="shared" si="21"/>
        <v>0.86058904276752246</v>
      </c>
    </row>
    <row r="115" spans="1:16">
      <c r="A115" s="1">
        <v>41912</v>
      </c>
      <c r="B115" s="3">
        <v>1.2108191060999999E-2</v>
      </c>
      <c r="C115" s="2">
        <f t="shared" si="17"/>
        <v>66.442564677907953</v>
      </c>
      <c r="E115" s="1">
        <v>41912</v>
      </c>
      <c r="F115" s="3">
        <f t="shared" si="29"/>
        <v>2.617906120605769</v>
      </c>
      <c r="G115" s="3">
        <f t="shared" si="16"/>
        <v>1.2108191060999918E-2</v>
      </c>
      <c r="H115" s="57">
        <f t="shared" si="25"/>
        <v>121.97169932133249</v>
      </c>
      <c r="I115" s="2">
        <f t="shared" si="24"/>
        <v>121.97169932133249</v>
      </c>
      <c r="J115" s="2">
        <f t="shared" si="26"/>
        <v>0</v>
      </c>
      <c r="O115" s="3">
        <f t="shared" si="20"/>
        <v>0.72725682207191844</v>
      </c>
      <c r="P115" s="16">
        <f t="shared" si="21"/>
        <v>1.1782100622421017</v>
      </c>
    </row>
    <row r="116" spans="1:16">
      <c r="A116" s="1">
        <v>41943</v>
      </c>
      <c r="B116" s="3">
        <v>1.41947495423E-2</v>
      </c>
      <c r="C116" s="2">
        <f t="shared" si="17"/>
        <v>67.247063945610904</v>
      </c>
      <c r="E116" s="1">
        <v>41943</v>
      </c>
      <c r="F116" s="3">
        <f t="shared" si="29"/>
        <v>2.6617124191548247</v>
      </c>
      <c r="G116" s="3">
        <f t="shared" si="16"/>
        <v>1.4194749542300045E-2</v>
      </c>
      <c r="H116" s="57">
        <f t="shared" si="25"/>
        <v>123.44855596075003</v>
      </c>
      <c r="I116" s="2">
        <f t="shared" si="24"/>
        <v>123.44855596075003</v>
      </c>
      <c r="J116" s="2">
        <f t="shared" si="26"/>
        <v>0</v>
      </c>
      <c r="O116" s="3">
        <f t="shared" si="20"/>
        <v>0.7072074210981576</v>
      </c>
      <c r="P116" s="16">
        <f t="shared" si="21"/>
        <v>1.2451706584031026</v>
      </c>
    </row>
    <row r="117" spans="1:16">
      <c r="A117" s="1">
        <v>41971</v>
      </c>
      <c r="B117" s="3">
        <v>-0.17212073735399999</v>
      </c>
      <c r="C117" s="2">
        <f t="shared" si="17"/>
        <v>68.201619175773885</v>
      </c>
      <c r="E117" s="1">
        <v>41971</v>
      </c>
      <c r="F117" s="3">
        <f t="shared" si="29"/>
        <v>2.7136895098406568</v>
      </c>
      <c r="G117" s="3">
        <f t="shared" si="16"/>
        <v>-0.17212073735399991</v>
      </c>
      <c r="H117" s="57">
        <f t="shared" si="25"/>
        <v>125.20087729397149</v>
      </c>
      <c r="I117" s="2">
        <f t="shared" si="24"/>
        <v>125.20087729397149</v>
      </c>
      <c r="J117" s="2">
        <f t="shared" si="26"/>
        <v>0</v>
      </c>
      <c r="O117" s="3">
        <f t="shared" si="20"/>
        <v>0.61000693756570779</v>
      </c>
      <c r="P117" s="16">
        <f t="shared" si="21"/>
        <v>1.0967132060795826</v>
      </c>
    </row>
    <row r="118" spans="1:16" s="12" customFormat="1">
      <c r="A118" s="13">
        <v>42004</v>
      </c>
      <c r="B118" s="32">
        <v>0.11870143576099999</v>
      </c>
      <c r="C118" s="14">
        <f t="shared" si="17"/>
        <v>56.462706194502978</v>
      </c>
      <c r="D118" s="32">
        <f t="shared" ref="D118" si="32">C118/C106-1</f>
        <v>0.60491788952791081</v>
      </c>
      <c r="E118" s="13">
        <v>42004</v>
      </c>
      <c r="F118" s="3">
        <f t="shared" si="29"/>
        <v>2.0744865331030682</v>
      </c>
      <c r="G118" s="32">
        <f t="shared" si="16"/>
        <v>0.1187014357609999</v>
      </c>
      <c r="H118" s="57">
        <f t="shared" si="25"/>
        <v>103.65120997676544</v>
      </c>
      <c r="I118" s="2">
        <f t="shared" si="24"/>
        <v>103.65120997676544</v>
      </c>
      <c r="J118" s="14">
        <f t="shared" si="26"/>
        <v>0</v>
      </c>
      <c r="K118" s="14"/>
      <c r="L118" s="32">
        <f t="shared" ref="L118" si="33">H118/H106-1</f>
        <v>0.60491788952791059</v>
      </c>
      <c r="M118" s="32"/>
      <c r="O118" s="3">
        <f t="shared" si="20"/>
        <v>0.22803138511993293</v>
      </c>
      <c r="P118" s="16">
        <f t="shared" si="21"/>
        <v>0.60491788952791059</v>
      </c>
    </row>
    <row r="119" spans="1:16">
      <c r="A119" s="1">
        <v>42034</v>
      </c>
      <c r="B119" s="3">
        <v>9.8112948942600003E-2</v>
      </c>
      <c r="C119" s="2">
        <f t="shared" si="17"/>
        <v>63.164910486741981</v>
      </c>
      <c r="E119" s="1">
        <v>42034</v>
      </c>
      <c r="F119" s="3">
        <f t="shared" si="29"/>
        <v>2.4394324988102611</v>
      </c>
      <c r="G119" s="3">
        <f t="shared" si="16"/>
        <v>9.8112948942600031E-2</v>
      </c>
      <c r="H119" s="57">
        <f t="shared" si="25"/>
        <v>115.95475741937238</v>
      </c>
      <c r="I119" s="2">
        <f t="shared" si="24"/>
        <v>115.95475741937238</v>
      </c>
      <c r="J119" s="2">
        <f t="shared" si="26"/>
        <v>0</v>
      </c>
      <c r="O119" s="3">
        <f t="shared" si="20"/>
        <v>0.28763453455802712</v>
      </c>
      <c r="P119" s="16">
        <f t="shared" si="21"/>
        <v>0.71423197210952738</v>
      </c>
    </row>
    <row r="120" spans="1:16">
      <c r="A120" s="1">
        <v>42062</v>
      </c>
      <c r="B120" s="3">
        <v>0.27319337962700002</v>
      </c>
      <c r="C120" s="2">
        <f t="shared" si="17"/>
        <v>69.362206124291603</v>
      </c>
      <c r="E120" s="1">
        <v>42062</v>
      </c>
      <c r="F120" s="3">
        <f t="shared" si="29"/>
        <v>2.7768853639575517</v>
      </c>
      <c r="G120" s="3">
        <f t="shared" si="16"/>
        <v>0.27319337962700008</v>
      </c>
      <c r="H120" s="57">
        <f t="shared" si="25"/>
        <v>127.33142061371083</v>
      </c>
      <c r="I120" s="2">
        <f t="shared" si="24"/>
        <v>127.33142061371083</v>
      </c>
      <c r="J120" s="2">
        <f t="shared" si="26"/>
        <v>0</v>
      </c>
      <c r="O120" s="3">
        <f t="shared" si="20"/>
        <v>0.28099208704511924</v>
      </c>
      <c r="P120" s="16">
        <f t="shared" si="21"/>
        <v>0.79327373234087073</v>
      </c>
    </row>
    <row r="121" spans="1:16">
      <c r="A121" s="1">
        <v>42094</v>
      </c>
      <c r="B121" s="3">
        <v>0.13210054194900001</v>
      </c>
      <c r="C121" s="2">
        <f t="shared" si="17"/>
        <v>88.311501633771428</v>
      </c>
      <c r="E121" s="1">
        <v>42094</v>
      </c>
      <c r="F121" s="3">
        <f t="shared" si="29"/>
        <v>3.8087054410008676</v>
      </c>
      <c r="G121" s="3">
        <f t="shared" si="16"/>
        <v>0.13210054194900001</v>
      </c>
      <c r="H121" s="57">
        <f t="shared" si="25"/>
        <v>162.11752174387755</v>
      </c>
      <c r="I121" s="2">
        <f t="shared" si="24"/>
        <v>162.11752174387755</v>
      </c>
      <c r="J121" s="2">
        <f t="shared" si="26"/>
        <v>0</v>
      </c>
      <c r="O121" s="3">
        <f t="shared" si="20"/>
        <v>0.3291404698460545</v>
      </c>
      <c r="P121" s="16">
        <f t="shared" si="21"/>
        <v>1.2957669440334723</v>
      </c>
    </row>
    <row r="122" spans="1:16">
      <c r="A122" s="1">
        <v>42124</v>
      </c>
      <c r="B122" s="3">
        <v>0.50068300938800003</v>
      </c>
      <c r="C122" s="2">
        <f t="shared" si="17"/>
        <v>99.977498859922633</v>
      </c>
      <c r="E122" s="1">
        <v>42124</v>
      </c>
      <c r="F122" s="3">
        <f t="shared" si="29"/>
        <v>4.443938035830187</v>
      </c>
      <c r="G122" s="3">
        <f t="shared" si="16"/>
        <v>0.50068300938799992</v>
      </c>
      <c r="H122" s="57">
        <f t="shared" si="25"/>
        <v>183.53333422567258</v>
      </c>
      <c r="I122" s="2">
        <f t="shared" ref="I122:I128" si="34">IF(F122&gt;=F$138,H122*G$138,IF(F122&gt;=F$137,H122*G$137,H122))</f>
        <v>183.53333422567258</v>
      </c>
      <c r="J122" s="2">
        <f t="shared" si="26"/>
        <v>0</v>
      </c>
      <c r="O122" s="3">
        <f t="shared" si="20"/>
        <v>0.48671916651683045</v>
      </c>
      <c r="P122" s="16">
        <f t="shared" si="21"/>
        <v>1.5381379941664002</v>
      </c>
    </row>
    <row r="123" spans="1:16" s="43" customFormat="1">
      <c r="A123" s="40">
        <v>42153</v>
      </c>
      <c r="B123" s="41">
        <v>-0.331717271127</v>
      </c>
      <c r="C123" s="42">
        <f t="shared" si="17"/>
        <v>150.03453386019405</v>
      </c>
      <c r="D123" s="41"/>
      <c r="E123" s="40">
        <v>42153</v>
      </c>
      <c r="F123" s="41">
        <f t="shared" si="29"/>
        <v>7.1696253145314444</v>
      </c>
      <c r="G123" s="41">
        <f t="shared" si="16"/>
        <v>0</v>
      </c>
      <c r="H123" s="57">
        <f t="shared" si="25"/>
        <v>275.42535632879594</v>
      </c>
      <c r="I123" s="42">
        <f t="shared" si="34"/>
        <v>0</v>
      </c>
      <c r="J123" s="42">
        <f t="shared" si="26"/>
        <v>275.42535632879594</v>
      </c>
      <c r="K123" s="42"/>
      <c r="L123" s="41"/>
      <c r="M123" s="41"/>
      <c r="O123" s="3">
        <f t="shared" si="20"/>
        <v>1.1998676229887559</v>
      </c>
      <c r="P123" s="16">
        <f t="shared" si="21"/>
        <v>2.5418021347380799</v>
      </c>
    </row>
    <row r="124" spans="1:16" ht="13.8" customHeight="1">
      <c r="A124" s="1">
        <v>42185</v>
      </c>
      <c r="B124" s="3">
        <v>-8.0081347969199995E-2</v>
      </c>
      <c r="C124" s="2">
        <f t="shared" si="17"/>
        <v>100.265487713279</v>
      </c>
      <c r="E124" s="1">
        <v>42185</v>
      </c>
      <c r="F124" s="3">
        <f t="shared" si="29"/>
        <v>4.4596194990650142</v>
      </c>
      <c r="G124" s="3">
        <f t="shared" si="16"/>
        <v>-8.0081347969199967E-2</v>
      </c>
      <c r="H124" s="57">
        <f t="shared" si="25"/>
        <v>275.42535632879594</v>
      </c>
      <c r="I124" s="2">
        <f t="shared" si="34"/>
        <v>275.42535632879594</v>
      </c>
      <c r="J124" s="2">
        <f t="shared" si="26"/>
        <v>0</v>
      </c>
      <c r="O124" s="3">
        <f t="shared" si="20"/>
        <v>1.6572324277790442</v>
      </c>
      <c r="P124" s="16">
        <f t="shared" si="21"/>
        <v>2.2631648188711018</v>
      </c>
    </row>
    <row r="125" spans="1:16">
      <c r="A125" s="1">
        <v>42216</v>
      </c>
      <c r="B125" s="3">
        <v>-0.18994221582500001</v>
      </c>
      <c r="C125" s="2">
        <f t="shared" si="17"/>
        <v>92.236092302410356</v>
      </c>
      <c r="E125" s="1">
        <v>42216</v>
      </c>
      <c r="F125" s="3">
        <f t="shared" si="29"/>
        <v>4.0224058101809597</v>
      </c>
      <c r="G125" s="3">
        <f t="shared" si="16"/>
        <v>-0.18994221582500004</v>
      </c>
      <c r="H125" s="57">
        <f t="shared" si="25"/>
        <v>253.36892252908874</v>
      </c>
      <c r="I125" s="2">
        <f t="shared" si="34"/>
        <v>253.36892252908874</v>
      </c>
      <c r="J125" s="2">
        <f t="shared" si="26"/>
        <v>0</v>
      </c>
      <c r="O125" s="3">
        <f t="shared" si="20"/>
        <v>1.1850670741583458</v>
      </c>
      <c r="P125" s="16">
        <f t="shared" si="21"/>
        <v>1.8135678250119511</v>
      </c>
    </row>
    <row r="126" spans="1:16">
      <c r="A126" s="1">
        <v>42247</v>
      </c>
      <c r="B126" s="3">
        <v>0.22</v>
      </c>
      <c r="C126" s="2">
        <f t="shared" si="17"/>
        <v>74.716564551451299</v>
      </c>
      <c r="E126" s="1">
        <v>42247</v>
      </c>
      <c r="F126" s="3">
        <f t="shared" si="29"/>
        <v>3.0684389218228336</v>
      </c>
      <c r="G126" s="3">
        <f t="shared" si="16"/>
        <v>0.21999999999999997</v>
      </c>
      <c r="H126" s="57">
        <f t="shared" si="25"/>
        <v>205.24346796272084</v>
      </c>
      <c r="I126" s="2">
        <f t="shared" si="34"/>
        <v>205.24346796272084</v>
      </c>
      <c r="J126" s="2">
        <f t="shared" si="26"/>
        <v>0</v>
      </c>
      <c r="O126" s="3">
        <f t="shared" si="20"/>
        <v>0.61188390872802811</v>
      </c>
      <c r="P126" s="16">
        <f t="shared" si="21"/>
        <v>1.0648105323159611</v>
      </c>
    </row>
    <row r="127" spans="1:16">
      <c r="A127" s="1">
        <v>42277</v>
      </c>
      <c r="B127" s="3">
        <v>0.25</v>
      </c>
      <c r="C127" s="2">
        <f t="shared" si="17"/>
        <v>91.154208752770586</v>
      </c>
      <c r="E127" s="1">
        <v>42277</v>
      </c>
      <c r="F127" s="3">
        <f t="shared" si="29"/>
        <v>3.9634954846238566</v>
      </c>
      <c r="G127" s="3">
        <f t="shared" si="16"/>
        <v>0.25</v>
      </c>
      <c r="H127" s="57">
        <f t="shared" si="25"/>
        <v>250.39703091451943</v>
      </c>
      <c r="I127" s="2">
        <f t="shared" si="34"/>
        <v>250.39703091451943</v>
      </c>
      <c r="J127" s="2">
        <f t="shared" si="26"/>
        <v>0</v>
      </c>
      <c r="O127" s="3">
        <f t="shared" si="20"/>
        <v>0.54454020898562017</v>
      </c>
      <c r="P127" s="16">
        <f t="shared" si="21"/>
        <v>1.0529108990672702</v>
      </c>
    </row>
    <row r="128" spans="1:16" s="12" customFormat="1">
      <c r="A128" s="13">
        <v>42308</v>
      </c>
      <c r="B128" s="32"/>
      <c r="C128" s="14">
        <f t="shared" si="17"/>
        <v>113.94276094096324</v>
      </c>
      <c r="D128" s="32">
        <f>C128/C118-1</f>
        <v>1.0180180621958272</v>
      </c>
      <c r="E128" s="13">
        <v>42308</v>
      </c>
      <c r="F128" s="3">
        <f t="shared" si="29"/>
        <v>5.2043693557798214</v>
      </c>
      <c r="G128" s="32"/>
      <c r="H128" s="57">
        <f t="shared" si="25"/>
        <v>312.99628864314928</v>
      </c>
      <c r="I128" s="2">
        <f t="shared" si="34"/>
        <v>62.599257728629858</v>
      </c>
      <c r="J128" s="14">
        <f t="shared" si="26"/>
        <v>250.39703091451943</v>
      </c>
      <c r="K128" s="14"/>
      <c r="L128" s="32">
        <f>H128/H118-1</f>
        <v>2.019707041657409</v>
      </c>
      <c r="M128" s="32"/>
      <c r="O128" s="3">
        <f t="shared" si="20"/>
        <v>0.70539204751922102</v>
      </c>
      <c r="P128" s="16">
        <f t="shared" si="21"/>
        <v>1.5354390434722069</v>
      </c>
    </row>
    <row r="129" spans="2:16">
      <c r="B129"/>
      <c r="C129" s="14"/>
      <c r="D129"/>
      <c r="G129"/>
      <c r="H129" s="5"/>
      <c r="I129"/>
      <c r="J129"/>
      <c r="K129"/>
      <c r="L129"/>
      <c r="M129"/>
    </row>
    <row r="130" spans="2:16">
      <c r="B130"/>
      <c r="C130" s="14"/>
      <c r="D130"/>
      <c r="G130"/>
      <c r="H130" s="5"/>
      <c r="I130"/>
      <c r="J130"/>
      <c r="K130"/>
      <c r="L130"/>
      <c r="M130"/>
    </row>
    <row r="131" spans="2:16">
      <c r="B131"/>
      <c r="C131" s="14"/>
      <c r="D131"/>
      <c r="G131"/>
      <c r="H131" s="5"/>
      <c r="I131"/>
      <c r="J131"/>
      <c r="K131"/>
      <c r="L131"/>
      <c r="M131"/>
    </row>
    <row r="132" spans="2:16">
      <c r="B132"/>
      <c r="F132"/>
      <c r="G132"/>
    </row>
    <row r="133" spans="2:16">
      <c r="B133"/>
      <c r="E133" t="s">
        <v>121</v>
      </c>
      <c r="F133" s="58">
        <f>MAX(F2:F128)</f>
        <v>8.4151083866631105</v>
      </c>
      <c r="G133"/>
      <c r="O133" s="3">
        <f>MIN(O2:O128)</f>
        <v>-0.26898071024779624</v>
      </c>
      <c r="P133" s="3">
        <f>MIN(P2:P128)</f>
        <v>-0.26312336640425904</v>
      </c>
    </row>
    <row r="134" spans="2:16">
      <c r="B134"/>
      <c r="C134"/>
      <c r="D134"/>
      <c r="E134" t="s">
        <v>113</v>
      </c>
      <c r="F134" s="58">
        <f>MIN(F3:F128)</f>
        <v>0</v>
      </c>
      <c r="G134"/>
      <c r="H134" s="5"/>
      <c r="I134"/>
      <c r="J134"/>
      <c r="K134"/>
      <c r="L134"/>
      <c r="M134"/>
    </row>
    <row r="135" spans="2:16">
      <c r="B135"/>
      <c r="C135"/>
      <c r="D135"/>
      <c r="E135" t="s">
        <v>122</v>
      </c>
      <c r="F135" s="58">
        <f>MEDIAN(F2:F128)</f>
        <v>2.7768853639575517</v>
      </c>
      <c r="G135"/>
      <c r="H135" s="5"/>
      <c r="I135"/>
      <c r="J135"/>
      <c r="K135"/>
      <c r="L135"/>
      <c r="M135"/>
    </row>
    <row r="136" spans="2:16">
      <c r="B136"/>
      <c r="C136"/>
      <c r="D136"/>
      <c r="E136" t="s">
        <v>125</v>
      </c>
      <c r="F136" s="3">
        <f>_xlfn.PERCENTILE.INC(F2:F128,0.7)</f>
        <v>5.1028350463372103</v>
      </c>
      <c r="G136"/>
      <c r="H136" s="5"/>
      <c r="I136"/>
      <c r="J136"/>
      <c r="K136"/>
      <c r="L136"/>
      <c r="M136"/>
    </row>
    <row r="137" spans="2:16">
      <c r="B137"/>
      <c r="C137"/>
      <c r="D137"/>
      <c r="E137" t="s">
        <v>127</v>
      </c>
      <c r="F137" s="3">
        <v>5</v>
      </c>
      <c r="G137" s="59">
        <v>0.2</v>
      </c>
      <c r="H137" s="5"/>
      <c r="I137"/>
      <c r="J137"/>
      <c r="K137"/>
      <c r="L137"/>
      <c r="M137"/>
    </row>
    <row r="138" spans="2:16">
      <c r="B138"/>
      <c r="C138"/>
      <c r="D138"/>
      <c r="E138" t="s">
        <v>126</v>
      </c>
      <c r="F138" s="3">
        <v>6</v>
      </c>
      <c r="G138" s="59">
        <v>0</v>
      </c>
      <c r="H138" s="5"/>
      <c r="I138"/>
      <c r="J138"/>
      <c r="K138"/>
      <c r="L138"/>
      <c r="M138"/>
    </row>
    <row r="139" spans="2:16">
      <c r="B139"/>
      <c r="C139"/>
      <c r="D139"/>
      <c r="E139" t="s">
        <v>129</v>
      </c>
      <c r="F139" s="59">
        <v>0</v>
      </c>
      <c r="G139"/>
      <c r="H139" s="5"/>
      <c r="I139"/>
      <c r="J139"/>
      <c r="K139"/>
      <c r="L139"/>
      <c r="M139"/>
    </row>
    <row r="140" spans="2:16">
      <c r="B140"/>
      <c r="C140"/>
      <c r="D140"/>
      <c r="F140"/>
      <c r="G140"/>
      <c r="H140" s="5"/>
      <c r="I140"/>
      <c r="J140"/>
      <c r="K140"/>
      <c r="L140"/>
      <c r="M140"/>
    </row>
    <row r="141" spans="2:16">
      <c r="B141"/>
      <c r="C141"/>
      <c r="D141"/>
      <c r="E141" t="s">
        <v>128</v>
      </c>
      <c r="F141"/>
      <c r="G141"/>
      <c r="H141" s="5"/>
      <c r="I141"/>
      <c r="J141"/>
      <c r="K141"/>
      <c r="L141"/>
      <c r="M141"/>
    </row>
    <row r="142" spans="2:16">
      <c r="B142"/>
      <c r="C142"/>
      <c r="D142"/>
      <c r="F142"/>
      <c r="G142"/>
      <c r="H142" s="5"/>
      <c r="I142"/>
      <c r="J142"/>
      <c r="K142"/>
      <c r="L142"/>
      <c r="M142"/>
    </row>
    <row r="143" spans="2:16">
      <c r="B143"/>
      <c r="C143"/>
      <c r="D143"/>
      <c r="F143"/>
      <c r="G143"/>
      <c r="H143" s="5"/>
      <c r="I143"/>
      <c r="J143"/>
      <c r="K143"/>
      <c r="L143"/>
      <c r="M143"/>
    </row>
    <row r="144" spans="2:16">
      <c r="B144"/>
      <c r="C144"/>
      <c r="D144"/>
      <c r="F144"/>
      <c r="G144"/>
      <c r="H144" s="5"/>
      <c r="I144"/>
      <c r="J144"/>
      <c r="K144"/>
      <c r="L144"/>
      <c r="M144"/>
    </row>
    <row r="145" spans="8:8" customFormat="1">
      <c r="H145" s="5"/>
    </row>
    <row r="146" spans="8:8" customFormat="1">
      <c r="H146" s="5"/>
    </row>
    <row r="147" spans="8:8" customFormat="1">
      <c r="H147" s="5"/>
    </row>
    <row r="148" spans="8:8" customFormat="1">
      <c r="H148" s="5"/>
    </row>
    <row r="149" spans="8:8" customFormat="1">
      <c r="H149" s="5"/>
    </row>
    <row r="150" spans="8:8" customFormat="1">
      <c r="H150" s="5"/>
    </row>
    <row r="151" spans="8:8" customFormat="1">
      <c r="H151" s="5"/>
    </row>
    <row r="152" spans="8:8" customFormat="1">
      <c r="H152" s="5"/>
    </row>
    <row r="153" spans="8:8" customFormat="1">
      <c r="H153" s="5"/>
    </row>
    <row r="154" spans="8:8" customFormat="1">
      <c r="H154" s="5"/>
    </row>
    <row r="155" spans="8:8" customFormat="1">
      <c r="H155" s="5"/>
    </row>
    <row r="156" spans="8:8" customFormat="1">
      <c r="H156" s="5"/>
    </row>
    <row r="157" spans="8:8" customFormat="1">
      <c r="H157" s="5"/>
    </row>
    <row r="158" spans="8:8" customFormat="1">
      <c r="H158" s="5"/>
    </row>
    <row r="159" spans="8:8" customFormat="1">
      <c r="H159" s="5"/>
    </row>
    <row r="160" spans="8:8" customFormat="1">
      <c r="H160" s="5"/>
    </row>
    <row r="161" spans="8:8" customFormat="1">
      <c r="H161" s="5"/>
    </row>
    <row r="162" spans="8:8" customFormat="1">
      <c r="H162" s="5"/>
    </row>
    <row r="163" spans="8:8" customFormat="1">
      <c r="H163" s="5"/>
    </row>
    <row r="164" spans="8:8" customFormat="1">
      <c r="H164" s="5"/>
    </row>
    <row r="165" spans="8:8" customFormat="1">
      <c r="H165" s="5"/>
    </row>
    <row r="166" spans="8:8" customFormat="1">
      <c r="H166" s="5"/>
    </row>
    <row r="167" spans="8:8" customFormat="1">
      <c r="H167" s="5"/>
    </row>
    <row r="168" spans="8:8" customFormat="1">
      <c r="H168" s="5"/>
    </row>
    <row r="169" spans="8:8" customFormat="1">
      <c r="H169" s="5"/>
    </row>
    <row r="170" spans="8:8" customFormat="1">
      <c r="H170" s="5"/>
    </row>
    <row r="171" spans="8:8" customFormat="1">
      <c r="H171" s="5"/>
    </row>
    <row r="172" spans="8:8" customFormat="1">
      <c r="H172" s="5"/>
    </row>
    <row r="173" spans="8:8" customFormat="1">
      <c r="H173" s="5"/>
    </row>
    <row r="174" spans="8:8" customFormat="1">
      <c r="H174" s="5"/>
    </row>
    <row r="175" spans="8:8" customFormat="1">
      <c r="H175" s="5"/>
    </row>
    <row r="176" spans="8:8" customFormat="1">
      <c r="H176" s="5"/>
    </row>
    <row r="177" spans="8:8" customFormat="1">
      <c r="H177" s="5"/>
    </row>
    <row r="178" spans="8:8" customFormat="1">
      <c r="H178" s="5"/>
    </row>
    <row r="179" spans="8:8" customFormat="1">
      <c r="H179" s="5"/>
    </row>
    <row r="180" spans="8:8" customFormat="1">
      <c r="H180" s="5"/>
    </row>
    <row r="181" spans="8:8" customFormat="1">
      <c r="H181" s="5"/>
    </row>
    <row r="182" spans="8:8" customFormat="1">
      <c r="H182" s="5"/>
    </row>
    <row r="183" spans="8:8" customFormat="1">
      <c r="H183" s="5"/>
    </row>
    <row r="184" spans="8:8" customFormat="1">
      <c r="H184" s="5"/>
    </row>
    <row r="185" spans="8:8" customFormat="1">
      <c r="H185" s="5"/>
    </row>
    <row r="186" spans="8:8" customFormat="1">
      <c r="H186" s="5"/>
    </row>
    <row r="187" spans="8:8" customFormat="1">
      <c r="H187" s="5"/>
    </row>
    <row r="188" spans="8:8" customFormat="1">
      <c r="H188" s="5"/>
    </row>
    <row r="189" spans="8:8" customFormat="1">
      <c r="H189" s="5"/>
    </row>
    <row r="190" spans="8:8" customFormat="1">
      <c r="H190" s="5"/>
    </row>
    <row r="191" spans="8:8" customFormat="1">
      <c r="H191" s="5"/>
    </row>
    <row r="192" spans="8:8" customFormat="1">
      <c r="H192" s="5"/>
    </row>
    <row r="193" spans="8:8" customFormat="1">
      <c r="H193" s="5"/>
    </row>
    <row r="194" spans="8:8" customFormat="1">
      <c r="H194" s="5"/>
    </row>
    <row r="195" spans="8:8" customFormat="1">
      <c r="H195" s="5"/>
    </row>
    <row r="196" spans="8:8" customFormat="1">
      <c r="H196" s="5"/>
    </row>
    <row r="197" spans="8:8" customFormat="1">
      <c r="H197" s="5"/>
    </row>
    <row r="198" spans="8:8" customFormat="1">
      <c r="H198" s="5"/>
    </row>
    <row r="199" spans="8:8" customFormat="1">
      <c r="H199" s="5"/>
    </row>
    <row r="200" spans="8:8" customFormat="1">
      <c r="H200" s="5"/>
    </row>
    <row r="201" spans="8:8" customFormat="1">
      <c r="H201" s="5"/>
    </row>
    <row r="202" spans="8:8" customFormat="1">
      <c r="H202" s="5"/>
    </row>
    <row r="203" spans="8:8" customFormat="1">
      <c r="H203" s="5"/>
    </row>
    <row r="204" spans="8:8" customFormat="1">
      <c r="H204" s="5"/>
    </row>
    <row r="205" spans="8:8" customFormat="1">
      <c r="H205" s="5"/>
    </row>
    <row r="206" spans="8:8" customFormat="1">
      <c r="H206" s="5"/>
    </row>
    <row r="207" spans="8:8" customFormat="1">
      <c r="H207" s="5"/>
    </row>
    <row r="208" spans="8:8" customFormat="1">
      <c r="H208" s="5"/>
    </row>
    <row r="209" spans="8:8" customFormat="1">
      <c r="H209" s="5"/>
    </row>
    <row r="210" spans="8:8" customFormat="1">
      <c r="H210" s="5"/>
    </row>
    <row r="211" spans="8:8" customFormat="1">
      <c r="H211" s="5"/>
    </row>
    <row r="212" spans="8:8" customFormat="1">
      <c r="H212" s="5"/>
    </row>
    <row r="213" spans="8:8" customFormat="1">
      <c r="H213" s="5"/>
    </row>
    <row r="214" spans="8:8" customFormat="1">
      <c r="H214" s="5"/>
    </row>
    <row r="215" spans="8:8" customFormat="1">
      <c r="H215" s="5"/>
    </row>
    <row r="216" spans="8:8" customFormat="1">
      <c r="H216" s="5"/>
    </row>
    <row r="217" spans="8:8" customFormat="1">
      <c r="H217" s="5"/>
    </row>
    <row r="218" spans="8:8" customFormat="1">
      <c r="H218" s="5"/>
    </row>
    <row r="219" spans="8:8" customFormat="1">
      <c r="H219" s="5"/>
    </row>
    <row r="220" spans="8:8" customFormat="1">
      <c r="H220" s="5"/>
    </row>
    <row r="221" spans="8:8" customFormat="1">
      <c r="H221" s="5"/>
    </row>
    <row r="222" spans="8:8" customFormat="1">
      <c r="H222" s="5"/>
    </row>
    <row r="223" spans="8:8" customFormat="1">
      <c r="H223" s="5"/>
    </row>
    <row r="224" spans="8:8" customFormat="1">
      <c r="H224" s="5"/>
    </row>
    <row r="225" spans="8:8" customFormat="1">
      <c r="H225" s="5"/>
    </row>
    <row r="226" spans="8:8" customFormat="1">
      <c r="H226" s="5"/>
    </row>
    <row r="227" spans="8:8" customFormat="1">
      <c r="H227" s="5"/>
    </row>
    <row r="228" spans="8:8" customFormat="1">
      <c r="H228" s="5"/>
    </row>
    <row r="229" spans="8:8" customFormat="1">
      <c r="H229" s="5"/>
    </row>
    <row r="230" spans="8:8" customFormat="1">
      <c r="H230" s="5"/>
    </row>
    <row r="231" spans="8:8" customFormat="1">
      <c r="H231" s="5"/>
    </row>
    <row r="232" spans="8:8" customFormat="1">
      <c r="H232" s="5"/>
    </row>
    <row r="233" spans="8:8" customFormat="1">
      <c r="H233" s="5"/>
    </row>
    <row r="234" spans="8:8" customFormat="1">
      <c r="H234" s="5"/>
    </row>
    <row r="235" spans="8:8" customFormat="1">
      <c r="H235" s="5"/>
    </row>
    <row r="236" spans="8:8" customFormat="1">
      <c r="H236" s="5"/>
    </row>
    <row r="237" spans="8:8" customFormat="1">
      <c r="H237" s="5"/>
    </row>
    <row r="238" spans="8:8" customFormat="1">
      <c r="H238" s="5"/>
    </row>
    <row r="239" spans="8:8" customFormat="1">
      <c r="H239" s="5"/>
    </row>
    <row r="240" spans="8:8" customFormat="1">
      <c r="H240" s="5"/>
    </row>
    <row r="241" spans="8:8" customFormat="1">
      <c r="H241" s="5"/>
    </row>
    <row r="242" spans="8:8" customFormat="1">
      <c r="H242" s="5"/>
    </row>
    <row r="243" spans="8:8" customFormat="1">
      <c r="H243" s="5"/>
    </row>
    <row r="244" spans="8:8" customFormat="1">
      <c r="H244" s="5"/>
    </row>
    <row r="245" spans="8:8" customFormat="1">
      <c r="H245" s="5"/>
    </row>
    <row r="246" spans="8:8" customFormat="1">
      <c r="H246" s="5"/>
    </row>
    <row r="247" spans="8:8" customFormat="1">
      <c r="H247" s="5"/>
    </row>
    <row r="248" spans="8:8" customFormat="1">
      <c r="H248" s="5"/>
    </row>
    <row r="249" spans="8:8" customFormat="1">
      <c r="H249" s="5"/>
    </row>
    <row r="250" spans="8:8" customFormat="1">
      <c r="H250" s="5"/>
    </row>
    <row r="251" spans="8:8" customFormat="1">
      <c r="H251" s="5"/>
    </row>
    <row r="252" spans="8:8" customFormat="1">
      <c r="H252" s="5"/>
    </row>
    <row r="253" spans="8:8" customFormat="1">
      <c r="H253" s="5"/>
    </row>
    <row r="254" spans="8:8" customFormat="1">
      <c r="H254" s="5"/>
    </row>
    <row r="255" spans="8:8" customFormat="1">
      <c r="H255" s="5"/>
    </row>
    <row r="256" spans="8:8" customFormat="1">
      <c r="H256" s="5"/>
    </row>
    <row r="257" spans="8:8" customFormat="1">
      <c r="H257" s="5"/>
    </row>
    <row r="258" spans="8:8" customFormat="1">
      <c r="H258" s="5"/>
    </row>
    <row r="259" spans="8:8" customFormat="1">
      <c r="H259" s="5"/>
    </row>
    <row r="260" spans="8:8" customFormat="1">
      <c r="H260" s="5"/>
    </row>
    <row r="261" spans="8:8" customFormat="1">
      <c r="H261" s="5"/>
    </row>
    <row r="262" spans="8:8" customFormat="1">
      <c r="H262" s="5"/>
    </row>
    <row r="263" spans="8:8" customFormat="1">
      <c r="H263" s="5"/>
    </row>
    <row r="264" spans="8:8" customFormat="1">
      <c r="H264" s="5"/>
    </row>
    <row r="265" spans="8:8" customFormat="1">
      <c r="H265" s="5"/>
    </row>
    <row r="266" spans="8:8" customFormat="1">
      <c r="H266" s="5"/>
    </row>
    <row r="267" spans="8:8" customFormat="1">
      <c r="H267" s="5"/>
    </row>
    <row r="268" spans="8:8" customFormat="1">
      <c r="H268" s="5"/>
    </row>
    <row r="269" spans="8:8" customFormat="1">
      <c r="H269" s="5"/>
    </row>
    <row r="270" spans="8:8" customFormat="1">
      <c r="H270" s="5"/>
    </row>
    <row r="271" spans="8:8" customFormat="1">
      <c r="H271" s="5"/>
    </row>
    <row r="272" spans="8:8" customFormat="1">
      <c r="H272" s="5"/>
    </row>
    <row r="273" spans="8:8" customFormat="1">
      <c r="H273" s="5"/>
    </row>
    <row r="274" spans="8:8" customFormat="1">
      <c r="H274" s="5"/>
    </row>
    <row r="275" spans="8:8" customFormat="1">
      <c r="H275" s="5"/>
    </row>
    <row r="276" spans="8:8" customFormat="1">
      <c r="H276" s="5"/>
    </row>
    <row r="277" spans="8:8" customFormat="1">
      <c r="H277" s="5"/>
    </row>
    <row r="278" spans="8:8" customFormat="1">
      <c r="H278" s="5"/>
    </row>
    <row r="279" spans="8:8" customFormat="1">
      <c r="H279" s="5"/>
    </row>
    <row r="280" spans="8:8" customFormat="1">
      <c r="H280" s="5"/>
    </row>
    <row r="281" spans="8:8" customFormat="1">
      <c r="H281" s="5"/>
    </row>
    <row r="282" spans="8:8" customFormat="1">
      <c r="H282" s="5"/>
    </row>
    <row r="283" spans="8:8" customFormat="1">
      <c r="H283" s="5"/>
    </row>
    <row r="284" spans="8:8" customFormat="1">
      <c r="H284" s="5"/>
    </row>
    <row r="285" spans="8:8" customFormat="1">
      <c r="H285" s="5"/>
    </row>
    <row r="286" spans="8:8" customFormat="1">
      <c r="H286" s="5"/>
    </row>
    <row r="287" spans="8:8" customFormat="1">
      <c r="H287" s="5"/>
    </row>
    <row r="288" spans="8:8" customFormat="1">
      <c r="H288" s="5"/>
    </row>
    <row r="289" spans="8:8" customFormat="1">
      <c r="H289" s="5"/>
    </row>
    <row r="290" spans="8:8" customFormat="1">
      <c r="H290" s="5"/>
    </row>
    <row r="291" spans="8:8" customFormat="1">
      <c r="H291" s="5"/>
    </row>
    <row r="292" spans="8:8" customFormat="1">
      <c r="H292" s="5"/>
    </row>
    <row r="293" spans="8:8" customFormat="1">
      <c r="H293" s="5"/>
    </row>
    <row r="294" spans="8:8" customFormat="1">
      <c r="H294" s="5"/>
    </row>
    <row r="295" spans="8:8" customFormat="1">
      <c r="H295" s="5"/>
    </row>
    <row r="296" spans="8:8" customFormat="1">
      <c r="H296" s="5"/>
    </row>
    <row r="297" spans="8:8" customFormat="1">
      <c r="H297" s="5"/>
    </row>
    <row r="298" spans="8:8" customFormat="1">
      <c r="H298" s="5"/>
    </row>
    <row r="299" spans="8:8" customFormat="1">
      <c r="H299" s="5"/>
    </row>
    <row r="300" spans="8:8" customFormat="1">
      <c r="H300" s="5"/>
    </row>
    <row r="301" spans="8:8" customFormat="1">
      <c r="H301" s="5"/>
    </row>
    <row r="302" spans="8:8" customFormat="1">
      <c r="H302" s="5"/>
    </row>
    <row r="303" spans="8:8" customFormat="1">
      <c r="H303" s="5"/>
    </row>
    <row r="304" spans="8:8" customFormat="1">
      <c r="H304" s="5"/>
    </row>
    <row r="305" spans="8:8" customFormat="1">
      <c r="H305" s="5"/>
    </row>
    <row r="306" spans="8:8" customFormat="1">
      <c r="H306" s="5"/>
    </row>
    <row r="307" spans="8:8" customFormat="1">
      <c r="H307" s="5"/>
    </row>
    <row r="308" spans="8:8" customFormat="1">
      <c r="H308" s="5"/>
    </row>
    <row r="309" spans="8:8" customFormat="1">
      <c r="H309" s="5"/>
    </row>
    <row r="310" spans="8:8" customFormat="1">
      <c r="H310" s="5"/>
    </row>
    <row r="311" spans="8:8" customFormat="1">
      <c r="H311" s="5"/>
    </row>
    <row r="312" spans="8:8" customFormat="1">
      <c r="H312" s="5"/>
    </row>
    <row r="313" spans="8:8" customFormat="1">
      <c r="H313" s="5"/>
    </row>
    <row r="314" spans="8:8" customFormat="1">
      <c r="H314" s="5"/>
    </row>
    <row r="315" spans="8:8" customFormat="1">
      <c r="H315" s="5"/>
    </row>
    <row r="316" spans="8:8" customFormat="1">
      <c r="H316" s="5"/>
    </row>
    <row r="317" spans="8:8" customFormat="1">
      <c r="H317" s="5"/>
    </row>
    <row r="318" spans="8:8" customFormat="1">
      <c r="H318" s="5"/>
    </row>
    <row r="319" spans="8:8" customFormat="1">
      <c r="H319" s="5"/>
    </row>
    <row r="320" spans="8:8" customFormat="1">
      <c r="H320" s="5"/>
    </row>
    <row r="321" spans="8:8" customFormat="1">
      <c r="H321" s="5"/>
    </row>
    <row r="322" spans="8:8" customFormat="1">
      <c r="H322" s="5"/>
    </row>
    <row r="323" spans="8:8" customFormat="1">
      <c r="H323" s="5"/>
    </row>
    <row r="324" spans="8:8" customFormat="1">
      <c r="H324" s="5"/>
    </row>
    <row r="325" spans="8:8" customFormat="1">
      <c r="H325" s="5"/>
    </row>
    <row r="326" spans="8:8" customFormat="1">
      <c r="H326" s="5"/>
    </row>
    <row r="327" spans="8:8" customFormat="1">
      <c r="H327" s="5"/>
    </row>
    <row r="328" spans="8:8" customFormat="1">
      <c r="H328" s="5"/>
    </row>
    <row r="329" spans="8:8" customFormat="1">
      <c r="H329" s="5"/>
    </row>
    <row r="330" spans="8:8" customFormat="1">
      <c r="H330" s="5"/>
    </row>
    <row r="331" spans="8:8" customFormat="1">
      <c r="H331" s="5"/>
    </row>
    <row r="332" spans="8:8" customFormat="1">
      <c r="H332" s="5"/>
    </row>
    <row r="333" spans="8:8" customFormat="1">
      <c r="H333" s="5"/>
    </row>
    <row r="334" spans="8:8" customFormat="1">
      <c r="H334" s="5"/>
    </row>
    <row r="335" spans="8:8" customFormat="1">
      <c r="H335" s="5"/>
    </row>
    <row r="336" spans="8:8" customFormat="1">
      <c r="H336" s="5"/>
    </row>
    <row r="337" spans="8:8" customFormat="1">
      <c r="H337" s="5"/>
    </row>
    <row r="338" spans="8:8" customFormat="1">
      <c r="H338" s="5"/>
    </row>
    <row r="339" spans="8:8" customFormat="1">
      <c r="H339" s="5"/>
    </row>
    <row r="340" spans="8:8" customFormat="1">
      <c r="H340" s="5"/>
    </row>
    <row r="341" spans="8:8" customFormat="1">
      <c r="H341" s="5"/>
    </row>
    <row r="342" spans="8:8" customFormat="1">
      <c r="H342" s="5"/>
    </row>
    <row r="343" spans="8:8" customFormat="1">
      <c r="H343" s="5"/>
    </row>
    <row r="344" spans="8:8" customFormat="1">
      <c r="H344" s="5"/>
    </row>
    <row r="345" spans="8:8" customFormat="1">
      <c r="H345" s="5"/>
    </row>
    <row r="346" spans="8:8" customFormat="1">
      <c r="H346" s="5"/>
    </row>
    <row r="347" spans="8:8" customFormat="1">
      <c r="H347" s="5"/>
    </row>
    <row r="348" spans="8:8" customFormat="1">
      <c r="H348" s="5"/>
    </row>
    <row r="349" spans="8:8" customFormat="1">
      <c r="H349" s="5"/>
    </row>
    <row r="350" spans="8:8" customFormat="1">
      <c r="H350" s="5"/>
    </row>
    <row r="351" spans="8:8" customFormat="1">
      <c r="H351" s="5"/>
    </row>
    <row r="352" spans="8:8" customFormat="1">
      <c r="H352" s="5"/>
    </row>
    <row r="353" spans="8:8" customFormat="1">
      <c r="H353" s="5"/>
    </row>
    <row r="354" spans="8:8" customFormat="1">
      <c r="H354" s="5"/>
    </row>
    <row r="355" spans="8:8" customFormat="1">
      <c r="H355" s="5"/>
    </row>
    <row r="356" spans="8:8" customFormat="1">
      <c r="H356" s="5"/>
    </row>
    <row r="357" spans="8:8" customFormat="1">
      <c r="H357" s="5"/>
    </row>
    <row r="358" spans="8:8" customFormat="1">
      <c r="H358" s="5"/>
    </row>
    <row r="359" spans="8:8" customFormat="1">
      <c r="H359" s="5"/>
    </row>
    <row r="360" spans="8:8" customFormat="1">
      <c r="H360" s="5"/>
    </row>
    <row r="361" spans="8:8" customFormat="1">
      <c r="H361" s="5"/>
    </row>
    <row r="362" spans="8:8" customFormat="1">
      <c r="H362" s="5"/>
    </row>
    <row r="363" spans="8:8" customFormat="1">
      <c r="H363" s="5"/>
    </row>
    <row r="364" spans="8:8" customFormat="1">
      <c r="H364" s="5"/>
    </row>
    <row r="365" spans="8:8" customFormat="1">
      <c r="H365" s="5"/>
    </row>
    <row r="366" spans="8:8" customFormat="1">
      <c r="H366" s="5"/>
    </row>
    <row r="367" spans="8:8" customFormat="1">
      <c r="H367" s="5"/>
    </row>
    <row r="368" spans="8:8" customFormat="1">
      <c r="H368" s="5"/>
    </row>
    <row r="369" spans="8:8" customFormat="1">
      <c r="H369" s="5"/>
    </row>
    <row r="370" spans="8:8" customFormat="1">
      <c r="H370" s="5"/>
    </row>
    <row r="371" spans="8:8" customFormat="1">
      <c r="H371" s="5"/>
    </row>
    <row r="372" spans="8:8" customFormat="1">
      <c r="H372" s="5"/>
    </row>
    <row r="373" spans="8:8" customFormat="1">
      <c r="H373" s="5"/>
    </row>
    <row r="374" spans="8:8" customFormat="1">
      <c r="H374" s="5"/>
    </row>
    <row r="375" spans="8:8" customFormat="1">
      <c r="H375" s="5"/>
    </row>
    <row r="376" spans="8:8" customFormat="1">
      <c r="H376" s="5"/>
    </row>
    <row r="377" spans="8:8" customFormat="1">
      <c r="H377" s="5"/>
    </row>
    <row r="378" spans="8:8" customFormat="1">
      <c r="H378" s="5"/>
    </row>
    <row r="379" spans="8:8" customFormat="1">
      <c r="H379" s="5"/>
    </row>
    <row r="380" spans="8:8" customFormat="1">
      <c r="H380" s="5"/>
    </row>
    <row r="381" spans="8:8" customFormat="1">
      <c r="H381" s="5"/>
    </row>
    <row r="382" spans="8:8" customFormat="1">
      <c r="H382" s="5"/>
    </row>
    <row r="383" spans="8:8" customFormat="1">
      <c r="H383" s="5"/>
    </row>
    <row r="384" spans="8:8" customFormat="1">
      <c r="H384" s="5"/>
    </row>
    <row r="385" spans="8:8" customFormat="1">
      <c r="H385" s="5"/>
    </row>
    <row r="386" spans="8:8" customFormat="1">
      <c r="H386" s="5"/>
    </row>
    <row r="387" spans="8:8" customFormat="1">
      <c r="H387" s="5"/>
    </row>
    <row r="388" spans="8:8" customFormat="1">
      <c r="H388" s="5"/>
    </row>
    <row r="389" spans="8:8" customFormat="1">
      <c r="H389" s="5"/>
    </row>
    <row r="390" spans="8:8" customFormat="1">
      <c r="H390" s="5"/>
    </row>
    <row r="391" spans="8:8" customFormat="1">
      <c r="H391" s="5"/>
    </row>
    <row r="392" spans="8:8" customFormat="1">
      <c r="H392" s="5"/>
    </row>
    <row r="393" spans="8:8" customFormat="1">
      <c r="H393" s="5"/>
    </row>
    <row r="394" spans="8:8" customFormat="1">
      <c r="H394" s="5"/>
    </row>
    <row r="395" spans="8:8" customFormat="1">
      <c r="H395" s="5"/>
    </row>
    <row r="396" spans="8:8" customFormat="1">
      <c r="H396" s="5"/>
    </row>
    <row r="397" spans="8:8" customFormat="1">
      <c r="H397" s="5"/>
    </row>
    <row r="398" spans="8:8" customFormat="1">
      <c r="H398" s="5"/>
    </row>
    <row r="399" spans="8:8" customFormat="1">
      <c r="H399" s="5"/>
    </row>
    <row r="400" spans="8:8" customFormat="1">
      <c r="H400" s="5"/>
    </row>
    <row r="401" spans="8:8" customFormat="1">
      <c r="H401" s="5"/>
    </row>
    <row r="402" spans="8:8" customFormat="1">
      <c r="H402" s="5"/>
    </row>
    <row r="403" spans="8:8" customFormat="1">
      <c r="H403" s="5"/>
    </row>
    <row r="404" spans="8:8" customFormat="1">
      <c r="H404" s="5"/>
    </row>
    <row r="405" spans="8:8" customFormat="1">
      <c r="H405" s="5"/>
    </row>
    <row r="406" spans="8:8" customFormat="1">
      <c r="H406" s="5"/>
    </row>
    <row r="407" spans="8:8" customFormat="1">
      <c r="H407" s="5"/>
    </row>
    <row r="408" spans="8:8" customFormat="1">
      <c r="H408" s="5"/>
    </row>
    <row r="409" spans="8:8" customFormat="1">
      <c r="H409" s="5"/>
    </row>
    <row r="410" spans="8:8" customFormat="1">
      <c r="H410" s="5"/>
    </row>
    <row r="411" spans="8:8" customFormat="1">
      <c r="H411" s="5"/>
    </row>
    <row r="412" spans="8:8" customFormat="1">
      <c r="H412" s="5"/>
    </row>
    <row r="413" spans="8:8" customFormat="1">
      <c r="H413" s="5"/>
    </row>
    <row r="414" spans="8:8" customFormat="1">
      <c r="H414" s="5"/>
    </row>
    <row r="415" spans="8:8" customFormat="1">
      <c r="H415" s="5"/>
    </row>
    <row r="416" spans="8:8" customFormat="1">
      <c r="H416" s="5"/>
    </row>
    <row r="417" spans="8:8" customFormat="1">
      <c r="H417" s="5"/>
    </row>
    <row r="418" spans="8:8" customFormat="1">
      <c r="H418" s="5"/>
    </row>
    <row r="419" spans="8:8" customFormat="1">
      <c r="H419" s="5"/>
    </row>
    <row r="420" spans="8:8" customFormat="1">
      <c r="H420" s="5"/>
    </row>
    <row r="421" spans="8:8" customFormat="1">
      <c r="H421" s="5"/>
    </row>
    <row r="422" spans="8:8" customFormat="1">
      <c r="H422" s="5"/>
    </row>
    <row r="423" spans="8:8" customFormat="1">
      <c r="H423" s="5"/>
    </row>
    <row r="424" spans="8:8" customFormat="1">
      <c r="H424" s="5"/>
    </row>
    <row r="425" spans="8:8" customFormat="1">
      <c r="H425" s="5"/>
    </row>
    <row r="426" spans="8:8" customFormat="1">
      <c r="H426" s="5"/>
    </row>
    <row r="427" spans="8:8" customFormat="1">
      <c r="H427" s="5"/>
    </row>
    <row r="428" spans="8:8" customFormat="1">
      <c r="H428" s="5"/>
    </row>
    <row r="429" spans="8:8" customFormat="1">
      <c r="H429" s="5"/>
    </row>
    <row r="430" spans="8:8" customFormat="1">
      <c r="H430" s="5"/>
    </row>
    <row r="431" spans="8:8" customFormat="1">
      <c r="H431" s="5"/>
    </row>
    <row r="432" spans="8:8" customFormat="1">
      <c r="H432" s="5"/>
    </row>
    <row r="433" spans="8:8" customFormat="1">
      <c r="H433" s="5"/>
    </row>
    <row r="434" spans="8:8" customFormat="1">
      <c r="H434" s="5"/>
    </row>
    <row r="435" spans="8:8" customFormat="1">
      <c r="H435" s="5"/>
    </row>
    <row r="436" spans="8:8" customFormat="1">
      <c r="H436" s="5"/>
    </row>
    <row r="437" spans="8:8" customFormat="1">
      <c r="H437" s="5"/>
    </row>
    <row r="438" spans="8:8" customFormat="1">
      <c r="H438" s="5"/>
    </row>
    <row r="439" spans="8:8" customFormat="1">
      <c r="H439" s="5"/>
    </row>
    <row r="440" spans="8:8" customFormat="1">
      <c r="H440" s="5"/>
    </row>
    <row r="441" spans="8:8" customFormat="1">
      <c r="H441" s="5"/>
    </row>
    <row r="442" spans="8:8" customFormat="1">
      <c r="H442" s="5"/>
    </row>
    <row r="443" spans="8:8" customFormat="1">
      <c r="H443" s="5"/>
    </row>
    <row r="444" spans="8:8" customFormat="1">
      <c r="H444" s="5"/>
    </row>
    <row r="445" spans="8:8" customFormat="1">
      <c r="H445" s="5"/>
    </row>
    <row r="446" spans="8:8" customFormat="1">
      <c r="H446" s="5"/>
    </row>
    <row r="447" spans="8:8" customFormat="1">
      <c r="H447" s="5"/>
    </row>
    <row r="448" spans="8:8" customFormat="1">
      <c r="H448" s="5"/>
    </row>
    <row r="449" spans="8:8" customFormat="1">
      <c r="H449" s="5"/>
    </row>
    <row r="450" spans="8:8" customFormat="1">
      <c r="H450" s="5"/>
    </row>
    <row r="451" spans="8:8" customFormat="1">
      <c r="H451" s="5"/>
    </row>
    <row r="452" spans="8:8" customFormat="1">
      <c r="H452" s="5"/>
    </row>
    <row r="453" spans="8:8" customFormat="1">
      <c r="H453" s="5"/>
    </row>
    <row r="454" spans="8:8" customFormat="1">
      <c r="H454" s="5"/>
    </row>
    <row r="455" spans="8:8" customFormat="1">
      <c r="H455" s="5"/>
    </row>
    <row r="456" spans="8:8" customFormat="1">
      <c r="H456" s="5"/>
    </row>
    <row r="457" spans="8:8" customFormat="1">
      <c r="H457" s="5"/>
    </row>
    <row r="458" spans="8:8" customFormat="1">
      <c r="H458" s="5"/>
    </row>
    <row r="459" spans="8:8" customFormat="1">
      <c r="H459" s="5"/>
    </row>
    <row r="460" spans="8:8" customFormat="1">
      <c r="H460" s="5"/>
    </row>
    <row r="461" spans="8:8" customFormat="1">
      <c r="H461" s="5"/>
    </row>
    <row r="462" spans="8:8" customFormat="1">
      <c r="H462" s="5"/>
    </row>
    <row r="463" spans="8:8" customFormat="1">
      <c r="H463" s="5"/>
    </row>
    <row r="464" spans="8:8" customFormat="1">
      <c r="H464" s="5"/>
    </row>
    <row r="465" spans="8:8" customFormat="1">
      <c r="H465" s="5"/>
    </row>
    <row r="466" spans="8:8" customFormat="1">
      <c r="H466" s="5"/>
    </row>
    <row r="467" spans="8:8" customFormat="1">
      <c r="H467" s="5"/>
    </row>
    <row r="468" spans="8:8" customFormat="1">
      <c r="H468" s="5"/>
    </row>
    <row r="469" spans="8:8" customFormat="1">
      <c r="H469" s="5"/>
    </row>
    <row r="470" spans="8:8" customFormat="1">
      <c r="H470" s="5"/>
    </row>
    <row r="471" spans="8:8" customFormat="1">
      <c r="H471" s="5"/>
    </row>
    <row r="472" spans="8:8" customFormat="1">
      <c r="H472" s="5"/>
    </row>
    <row r="473" spans="8:8" customFormat="1">
      <c r="H473" s="5"/>
    </row>
    <row r="474" spans="8:8" customFormat="1">
      <c r="H474" s="5"/>
    </row>
    <row r="475" spans="8:8" customFormat="1">
      <c r="H475" s="5"/>
    </row>
    <row r="476" spans="8:8" customFormat="1">
      <c r="H476" s="5"/>
    </row>
    <row r="477" spans="8:8" customFormat="1">
      <c r="H477" s="5"/>
    </row>
    <row r="478" spans="8:8" customFormat="1">
      <c r="H478" s="5"/>
    </row>
    <row r="479" spans="8:8" customFormat="1">
      <c r="H479" s="5"/>
    </row>
    <row r="480" spans="8:8" customFormat="1">
      <c r="H480" s="5"/>
    </row>
    <row r="481" spans="8:8" customFormat="1">
      <c r="H481" s="5"/>
    </row>
    <row r="482" spans="8:8" customFormat="1">
      <c r="H482" s="5"/>
    </row>
    <row r="483" spans="8:8" customFormat="1">
      <c r="H483" s="5"/>
    </row>
    <row r="484" spans="8:8" customFormat="1">
      <c r="H484" s="5"/>
    </row>
    <row r="485" spans="8:8" customFormat="1">
      <c r="H485" s="5"/>
    </row>
    <row r="486" spans="8:8" customFormat="1">
      <c r="H486" s="5"/>
    </row>
    <row r="487" spans="8:8" customFormat="1">
      <c r="H487" s="5"/>
    </row>
    <row r="488" spans="8:8" customFormat="1">
      <c r="H488" s="5"/>
    </row>
    <row r="489" spans="8:8" customFormat="1">
      <c r="H489" s="5"/>
    </row>
    <row r="490" spans="8:8" customFormat="1">
      <c r="H490" s="5"/>
    </row>
    <row r="491" spans="8:8" customFormat="1">
      <c r="H491" s="5"/>
    </row>
    <row r="492" spans="8:8" customFormat="1">
      <c r="H492" s="5"/>
    </row>
    <row r="493" spans="8:8" customFormat="1">
      <c r="H493" s="5"/>
    </row>
    <row r="494" spans="8:8" customFormat="1">
      <c r="H494" s="5"/>
    </row>
    <row r="495" spans="8:8" customFormat="1">
      <c r="H495" s="5"/>
    </row>
    <row r="496" spans="8:8" customFormat="1">
      <c r="H496" s="5"/>
    </row>
    <row r="497" spans="8:8" customFormat="1">
      <c r="H497" s="5"/>
    </row>
    <row r="498" spans="8:8" customFormat="1">
      <c r="H498" s="5"/>
    </row>
    <row r="499" spans="8:8" customFormat="1">
      <c r="H499" s="5"/>
    </row>
    <row r="500" spans="8:8" customFormat="1">
      <c r="H500" s="5"/>
    </row>
    <row r="501" spans="8:8" customFormat="1">
      <c r="H501" s="5"/>
    </row>
    <row r="502" spans="8:8" customFormat="1">
      <c r="H502" s="5"/>
    </row>
    <row r="503" spans="8:8" customFormat="1">
      <c r="H503" s="5"/>
    </row>
    <row r="504" spans="8:8" customFormat="1">
      <c r="H504" s="5"/>
    </row>
    <row r="505" spans="8:8" customFormat="1">
      <c r="H505" s="5"/>
    </row>
    <row r="506" spans="8:8" customFormat="1">
      <c r="H506" s="5"/>
    </row>
    <row r="507" spans="8:8" customFormat="1">
      <c r="H507" s="5"/>
    </row>
    <row r="508" spans="8:8" customFormat="1">
      <c r="H508" s="5"/>
    </row>
    <row r="509" spans="8:8" customFormat="1">
      <c r="H509" s="5"/>
    </row>
    <row r="510" spans="8:8" customFormat="1">
      <c r="H510" s="5"/>
    </row>
    <row r="511" spans="8:8" customFormat="1">
      <c r="H511" s="5"/>
    </row>
    <row r="512" spans="8:8" customFormat="1">
      <c r="H512" s="5"/>
    </row>
    <row r="513" spans="8:8" customFormat="1">
      <c r="H513" s="5"/>
    </row>
    <row r="514" spans="8:8" customFormat="1">
      <c r="H514" s="5"/>
    </row>
    <row r="515" spans="8:8" customFormat="1">
      <c r="H515" s="5"/>
    </row>
    <row r="516" spans="8:8" customFormat="1">
      <c r="H516" s="5"/>
    </row>
    <row r="517" spans="8:8" customFormat="1">
      <c r="H517" s="5"/>
    </row>
    <row r="518" spans="8:8" customFormat="1">
      <c r="H518" s="5"/>
    </row>
    <row r="519" spans="8:8" customFormat="1">
      <c r="H519" s="5"/>
    </row>
    <row r="520" spans="8:8" customFormat="1">
      <c r="H520" s="5"/>
    </row>
    <row r="521" spans="8:8" customFormat="1">
      <c r="H521" s="5"/>
    </row>
    <row r="522" spans="8:8" customFormat="1">
      <c r="H522" s="5"/>
    </row>
    <row r="523" spans="8:8" customFormat="1">
      <c r="H523" s="5"/>
    </row>
    <row r="524" spans="8:8" customFormat="1">
      <c r="H524" s="5"/>
    </row>
    <row r="525" spans="8:8" customFormat="1">
      <c r="H525" s="5"/>
    </row>
    <row r="526" spans="8:8" customFormat="1">
      <c r="H526" s="5"/>
    </row>
    <row r="527" spans="8:8" customFormat="1">
      <c r="H527" s="5"/>
    </row>
    <row r="528" spans="8:8" customFormat="1">
      <c r="H528" s="5"/>
    </row>
    <row r="529" spans="8:8" customFormat="1">
      <c r="H529" s="5"/>
    </row>
    <row r="530" spans="8:8" customFormat="1">
      <c r="H530" s="5"/>
    </row>
    <row r="531" spans="8:8" customFormat="1">
      <c r="H531" s="5"/>
    </row>
    <row r="532" spans="8:8" customFormat="1">
      <c r="H532" s="5"/>
    </row>
    <row r="533" spans="8:8" customFormat="1">
      <c r="H533" s="5"/>
    </row>
    <row r="534" spans="8:8" customFormat="1">
      <c r="H534" s="5"/>
    </row>
    <row r="535" spans="8:8" customFormat="1">
      <c r="H535" s="5"/>
    </row>
    <row r="536" spans="8:8" customFormat="1">
      <c r="H536" s="5"/>
    </row>
    <row r="537" spans="8:8" customFormat="1">
      <c r="H537" s="5"/>
    </row>
    <row r="538" spans="8:8" customFormat="1">
      <c r="H538" s="5"/>
    </row>
    <row r="539" spans="8:8" customFormat="1">
      <c r="H539" s="5"/>
    </row>
    <row r="540" spans="8:8" customFormat="1">
      <c r="H540" s="5"/>
    </row>
    <row r="541" spans="8:8" customFormat="1">
      <c r="H541" s="5"/>
    </row>
    <row r="542" spans="8:8" customFormat="1">
      <c r="H542" s="5"/>
    </row>
    <row r="543" spans="8:8" customFormat="1">
      <c r="H543" s="5"/>
    </row>
    <row r="544" spans="8:8" customFormat="1">
      <c r="H544" s="5"/>
    </row>
    <row r="545" spans="8:8" customFormat="1">
      <c r="H545" s="5"/>
    </row>
    <row r="546" spans="8:8" customFormat="1">
      <c r="H546" s="5"/>
    </row>
    <row r="547" spans="8:8" customFormat="1">
      <c r="H547" s="5"/>
    </row>
    <row r="548" spans="8:8" customFormat="1">
      <c r="H548" s="5"/>
    </row>
    <row r="549" spans="8:8" customFormat="1">
      <c r="H549" s="5"/>
    </row>
    <row r="550" spans="8:8" customFormat="1">
      <c r="H550" s="5"/>
    </row>
    <row r="551" spans="8:8" customFormat="1">
      <c r="H551" s="5"/>
    </row>
    <row r="552" spans="8:8" customFormat="1">
      <c r="H552" s="5"/>
    </row>
    <row r="553" spans="8:8" customFormat="1">
      <c r="H553" s="5"/>
    </row>
    <row r="554" spans="8:8" customFormat="1">
      <c r="H554" s="5"/>
    </row>
    <row r="555" spans="8:8" customFormat="1">
      <c r="H555" s="5"/>
    </row>
    <row r="556" spans="8:8" customFormat="1">
      <c r="H556" s="5"/>
    </row>
    <row r="557" spans="8:8" customFormat="1">
      <c r="H557" s="5"/>
    </row>
    <row r="558" spans="8:8" customFormat="1">
      <c r="H558" s="5"/>
    </row>
    <row r="559" spans="8:8" customFormat="1">
      <c r="H559" s="5"/>
    </row>
    <row r="560" spans="8:8" customFormat="1">
      <c r="H560" s="5"/>
    </row>
    <row r="561" spans="8:8" customFormat="1">
      <c r="H561" s="5"/>
    </row>
    <row r="562" spans="8:8" customFormat="1">
      <c r="H562" s="5"/>
    </row>
    <row r="563" spans="8:8" customFormat="1">
      <c r="H563" s="5"/>
    </row>
    <row r="564" spans="8:8" customFormat="1">
      <c r="H564" s="5"/>
    </row>
    <row r="565" spans="8:8" customFormat="1">
      <c r="H565" s="5"/>
    </row>
    <row r="566" spans="8:8" customFormat="1">
      <c r="H566" s="5"/>
    </row>
    <row r="567" spans="8:8" customFormat="1">
      <c r="H567" s="5"/>
    </row>
    <row r="568" spans="8:8" customFormat="1">
      <c r="H568" s="5"/>
    </row>
    <row r="569" spans="8:8" customFormat="1">
      <c r="H569" s="5"/>
    </row>
    <row r="570" spans="8:8" customFormat="1">
      <c r="H570" s="5"/>
    </row>
    <row r="571" spans="8:8" customFormat="1">
      <c r="H571" s="5"/>
    </row>
    <row r="572" spans="8:8" customFormat="1">
      <c r="H572" s="5"/>
    </row>
    <row r="573" spans="8:8" customFormat="1">
      <c r="H573" s="5"/>
    </row>
    <row r="574" spans="8:8" customFormat="1">
      <c r="H574" s="5"/>
    </row>
    <row r="575" spans="8:8" customFormat="1">
      <c r="H575" s="5"/>
    </row>
    <row r="576" spans="8:8" customFormat="1">
      <c r="H576" s="5"/>
    </row>
    <row r="577" spans="8:8" customFormat="1">
      <c r="H577" s="5"/>
    </row>
    <row r="578" spans="8:8" customFormat="1">
      <c r="H578" s="5"/>
    </row>
    <row r="579" spans="8:8" customFormat="1">
      <c r="H579" s="5"/>
    </row>
    <row r="580" spans="8:8" customFormat="1">
      <c r="H580" s="5"/>
    </row>
    <row r="581" spans="8:8" customFormat="1">
      <c r="H581" s="5"/>
    </row>
    <row r="582" spans="8:8" customFormat="1">
      <c r="H582" s="5"/>
    </row>
    <row r="583" spans="8:8" customFormat="1">
      <c r="H583" s="5"/>
    </row>
    <row r="584" spans="8:8" customFormat="1">
      <c r="H584" s="5"/>
    </row>
    <row r="585" spans="8:8" customFormat="1">
      <c r="H585" s="5"/>
    </row>
    <row r="586" spans="8:8" customFormat="1">
      <c r="H586" s="5"/>
    </row>
    <row r="587" spans="8:8" customFormat="1">
      <c r="H587" s="5"/>
    </row>
    <row r="588" spans="8:8" customFormat="1">
      <c r="H588" s="5"/>
    </row>
    <row r="589" spans="8:8" customFormat="1">
      <c r="H589" s="5"/>
    </row>
    <row r="590" spans="8:8" customFormat="1">
      <c r="H590" s="5"/>
    </row>
    <row r="591" spans="8:8" customFormat="1">
      <c r="H591" s="5"/>
    </row>
    <row r="592" spans="8:8" customFormat="1">
      <c r="H592" s="5"/>
    </row>
    <row r="593" spans="8:8" customFormat="1">
      <c r="H593" s="5"/>
    </row>
    <row r="594" spans="8:8" customFormat="1">
      <c r="H594" s="5"/>
    </row>
    <row r="595" spans="8:8" customFormat="1">
      <c r="H595" s="5"/>
    </row>
    <row r="596" spans="8:8" customFormat="1">
      <c r="H596" s="5"/>
    </row>
    <row r="597" spans="8:8" customFormat="1">
      <c r="H597" s="5"/>
    </row>
    <row r="598" spans="8:8" customFormat="1">
      <c r="H598" s="5"/>
    </row>
    <row r="599" spans="8:8" customFormat="1">
      <c r="H599" s="5"/>
    </row>
    <row r="600" spans="8:8" customFormat="1">
      <c r="H600" s="5"/>
    </row>
    <row r="601" spans="8:8" customFormat="1">
      <c r="H601" s="5"/>
    </row>
    <row r="602" spans="8:8" customFormat="1">
      <c r="H602" s="5"/>
    </row>
    <row r="603" spans="8:8" customFormat="1">
      <c r="H603" s="5"/>
    </row>
    <row r="604" spans="8:8" customFormat="1">
      <c r="H604" s="5"/>
    </row>
    <row r="605" spans="8:8" customFormat="1">
      <c r="H605" s="5"/>
    </row>
    <row r="606" spans="8:8" customFormat="1">
      <c r="H606" s="5"/>
    </row>
    <row r="607" spans="8:8" customFormat="1">
      <c r="H607" s="5"/>
    </row>
    <row r="608" spans="8:8" customFormat="1">
      <c r="H608" s="5"/>
    </row>
    <row r="609" spans="8:8" customFormat="1">
      <c r="H609" s="5"/>
    </row>
    <row r="610" spans="8:8" customFormat="1">
      <c r="H610" s="5"/>
    </row>
    <row r="611" spans="8:8" customFormat="1">
      <c r="H611" s="5"/>
    </row>
    <row r="612" spans="8:8" customFormat="1">
      <c r="H612" s="5"/>
    </row>
    <row r="613" spans="8:8" customFormat="1">
      <c r="H613" s="5"/>
    </row>
    <row r="614" spans="8:8" customFormat="1">
      <c r="H614" s="5"/>
    </row>
    <row r="615" spans="8:8" customFormat="1">
      <c r="H615" s="5"/>
    </row>
    <row r="616" spans="8:8" customFormat="1">
      <c r="H616" s="5"/>
    </row>
    <row r="617" spans="8:8" customFormat="1">
      <c r="H617" s="5"/>
    </row>
    <row r="618" spans="8:8" customFormat="1">
      <c r="H618" s="5"/>
    </row>
    <row r="619" spans="8:8" customFormat="1">
      <c r="H619" s="5"/>
    </row>
    <row r="620" spans="8:8" customFormat="1">
      <c r="H620" s="5"/>
    </row>
    <row r="621" spans="8:8" customFormat="1">
      <c r="H621" s="5"/>
    </row>
    <row r="622" spans="8:8" customFormat="1">
      <c r="H622" s="5"/>
    </row>
    <row r="623" spans="8:8" customFormat="1">
      <c r="H623" s="5"/>
    </row>
    <row r="624" spans="8:8" customFormat="1">
      <c r="H624" s="5"/>
    </row>
    <row r="625" spans="8:8" customFormat="1">
      <c r="H625" s="5"/>
    </row>
    <row r="626" spans="8:8" customFormat="1">
      <c r="H626" s="5"/>
    </row>
    <row r="627" spans="8:8" customFormat="1">
      <c r="H627" s="5"/>
    </row>
    <row r="628" spans="8:8" customFormat="1">
      <c r="H628" s="5"/>
    </row>
    <row r="629" spans="8:8" customFormat="1">
      <c r="H629" s="5"/>
    </row>
    <row r="630" spans="8:8" customFormat="1">
      <c r="H630" s="5"/>
    </row>
    <row r="631" spans="8:8" customFormat="1">
      <c r="H631" s="5"/>
    </row>
    <row r="632" spans="8:8" customFormat="1">
      <c r="H632" s="5"/>
    </row>
    <row r="633" spans="8:8" customFormat="1">
      <c r="H633" s="5"/>
    </row>
    <row r="634" spans="8:8" customFormat="1">
      <c r="H634" s="5"/>
    </row>
    <row r="635" spans="8:8" customFormat="1">
      <c r="H635" s="5"/>
    </row>
    <row r="636" spans="8:8" customFormat="1">
      <c r="H636" s="5"/>
    </row>
    <row r="637" spans="8:8" customFormat="1">
      <c r="H637" s="5"/>
    </row>
    <row r="638" spans="8:8" customFormat="1">
      <c r="H638" s="5"/>
    </row>
    <row r="639" spans="8:8" customFormat="1">
      <c r="H639" s="5"/>
    </row>
    <row r="640" spans="8:8" customFormat="1">
      <c r="H640" s="5"/>
    </row>
    <row r="641" spans="8:8" customFormat="1">
      <c r="H641" s="5"/>
    </row>
    <row r="642" spans="8:8" customFormat="1">
      <c r="H642" s="5"/>
    </row>
    <row r="643" spans="8:8" customFormat="1">
      <c r="H643" s="5"/>
    </row>
    <row r="644" spans="8:8" customFormat="1">
      <c r="H644" s="5"/>
    </row>
    <row r="645" spans="8:8" customFormat="1">
      <c r="H645" s="5"/>
    </row>
    <row r="646" spans="8:8" customFormat="1">
      <c r="H646" s="5"/>
    </row>
    <row r="647" spans="8:8" customFormat="1">
      <c r="H647" s="5"/>
    </row>
    <row r="648" spans="8:8" customFormat="1">
      <c r="H648" s="5"/>
    </row>
    <row r="649" spans="8:8" customFormat="1">
      <c r="H649" s="5"/>
    </row>
    <row r="650" spans="8:8" customFormat="1">
      <c r="H650" s="5"/>
    </row>
    <row r="651" spans="8:8" customFormat="1">
      <c r="H651" s="5"/>
    </row>
    <row r="652" spans="8:8" customFormat="1">
      <c r="H652" s="5"/>
    </row>
    <row r="653" spans="8:8" customFormat="1">
      <c r="H653" s="5"/>
    </row>
    <row r="654" spans="8:8" customFormat="1">
      <c r="H654" s="5"/>
    </row>
    <row r="655" spans="8:8" customFormat="1">
      <c r="H655" s="5"/>
    </row>
    <row r="656" spans="8:8" customFormat="1">
      <c r="H656" s="5"/>
    </row>
    <row r="657" spans="8:8" customFormat="1">
      <c r="H657" s="5"/>
    </row>
    <row r="658" spans="8:8" customFormat="1">
      <c r="H658" s="5"/>
    </row>
    <row r="659" spans="8:8" customFormat="1">
      <c r="H659" s="5"/>
    </row>
    <row r="660" spans="8:8" customFormat="1">
      <c r="H660" s="5"/>
    </row>
    <row r="661" spans="8:8" customFormat="1">
      <c r="H661" s="5"/>
    </row>
    <row r="662" spans="8:8" customFormat="1">
      <c r="H662" s="5"/>
    </row>
    <row r="663" spans="8:8" customFormat="1">
      <c r="H663" s="5"/>
    </row>
    <row r="664" spans="8:8" customFormat="1">
      <c r="H664" s="5"/>
    </row>
    <row r="665" spans="8:8" customFormat="1">
      <c r="H665" s="5"/>
    </row>
    <row r="666" spans="8:8" customFormat="1">
      <c r="H666" s="5"/>
    </row>
    <row r="667" spans="8:8" customFormat="1">
      <c r="H667" s="5"/>
    </row>
    <row r="668" spans="8:8" customFormat="1">
      <c r="H668" s="5"/>
    </row>
    <row r="669" spans="8:8" customFormat="1">
      <c r="H669" s="5"/>
    </row>
    <row r="670" spans="8:8" customFormat="1">
      <c r="H670" s="5"/>
    </row>
    <row r="671" spans="8:8" customFormat="1">
      <c r="H671" s="5"/>
    </row>
    <row r="672" spans="8:8" customFormat="1">
      <c r="H672" s="5"/>
    </row>
    <row r="673" spans="8:8" customFormat="1">
      <c r="H673" s="5"/>
    </row>
    <row r="674" spans="8:8" customFormat="1">
      <c r="H674" s="5"/>
    </row>
    <row r="675" spans="8:8" customFormat="1">
      <c r="H675" s="5"/>
    </row>
    <row r="676" spans="8:8" customFormat="1">
      <c r="H676" s="5"/>
    </row>
    <row r="677" spans="8:8" customFormat="1">
      <c r="H677" s="5"/>
    </row>
    <row r="678" spans="8:8" customFormat="1">
      <c r="H678" s="5"/>
    </row>
    <row r="679" spans="8:8" customFormat="1">
      <c r="H679" s="5"/>
    </row>
    <row r="680" spans="8:8" customFormat="1">
      <c r="H680" s="5"/>
    </row>
    <row r="681" spans="8:8" customFormat="1">
      <c r="H681" s="5"/>
    </row>
    <row r="682" spans="8:8" customFormat="1">
      <c r="H682" s="5"/>
    </row>
    <row r="683" spans="8:8" customFormat="1">
      <c r="H683" s="5"/>
    </row>
    <row r="684" spans="8:8" customFormat="1">
      <c r="H684" s="5"/>
    </row>
    <row r="685" spans="8:8" customFormat="1">
      <c r="H685" s="5"/>
    </row>
    <row r="686" spans="8:8" customFormat="1">
      <c r="H686" s="5"/>
    </row>
    <row r="687" spans="8:8" customFormat="1">
      <c r="H687" s="5"/>
    </row>
    <row r="688" spans="8:8" customFormat="1">
      <c r="H688" s="5"/>
    </row>
    <row r="689" spans="8:8" customFormat="1">
      <c r="H689" s="5"/>
    </row>
    <row r="690" spans="8:8" customFormat="1">
      <c r="H690" s="5"/>
    </row>
    <row r="691" spans="8:8" customFormat="1">
      <c r="H691" s="5"/>
    </row>
    <row r="692" spans="8:8" customFormat="1">
      <c r="H692" s="5"/>
    </row>
    <row r="693" spans="8:8" customFormat="1">
      <c r="H693" s="5"/>
    </row>
    <row r="694" spans="8:8" customFormat="1">
      <c r="H694" s="5"/>
    </row>
    <row r="695" spans="8:8" customFormat="1">
      <c r="H695" s="5"/>
    </row>
    <row r="696" spans="8:8" customFormat="1">
      <c r="H696" s="5"/>
    </row>
    <row r="697" spans="8:8" customFormat="1">
      <c r="H697" s="5"/>
    </row>
    <row r="698" spans="8:8" customFormat="1">
      <c r="H698" s="5"/>
    </row>
    <row r="699" spans="8:8" customFormat="1">
      <c r="H699" s="5"/>
    </row>
    <row r="700" spans="8:8" customFormat="1">
      <c r="H700" s="5"/>
    </row>
    <row r="701" spans="8:8" customFormat="1">
      <c r="H701" s="5"/>
    </row>
    <row r="702" spans="8:8" customFormat="1">
      <c r="H702" s="5"/>
    </row>
    <row r="703" spans="8:8" customFormat="1">
      <c r="H703" s="5"/>
    </row>
    <row r="704" spans="8:8" customFormat="1">
      <c r="H704" s="5"/>
    </row>
    <row r="705" spans="8:8" customFormat="1">
      <c r="H705" s="5"/>
    </row>
    <row r="706" spans="8:8" customFormat="1">
      <c r="H706" s="5"/>
    </row>
    <row r="707" spans="8:8" customFormat="1">
      <c r="H707" s="5"/>
    </row>
    <row r="708" spans="8:8" customFormat="1">
      <c r="H708" s="5"/>
    </row>
    <row r="709" spans="8:8" customFormat="1">
      <c r="H709" s="5"/>
    </row>
    <row r="710" spans="8:8" customFormat="1">
      <c r="H710" s="5"/>
    </row>
    <row r="711" spans="8:8" customFormat="1">
      <c r="H711" s="5"/>
    </row>
    <row r="712" spans="8:8" customFormat="1">
      <c r="H712" s="5"/>
    </row>
    <row r="713" spans="8:8" customFormat="1">
      <c r="H713" s="5"/>
    </row>
    <row r="714" spans="8:8" customFormat="1">
      <c r="H714" s="5"/>
    </row>
    <row r="715" spans="8:8" customFormat="1">
      <c r="H715" s="5"/>
    </row>
    <row r="716" spans="8:8" customFormat="1">
      <c r="H716" s="5"/>
    </row>
    <row r="717" spans="8:8" customFormat="1">
      <c r="H717" s="5"/>
    </row>
    <row r="718" spans="8:8" customFormat="1">
      <c r="H718" s="5"/>
    </row>
    <row r="719" spans="8:8" customFormat="1">
      <c r="H719" s="5"/>
    </row>
    <row r="720" spans="8:8" customFormat="1">
      <c r="H720" s="5"/>
    </row>
    <row r="721" spans="8:8" customFormat="1">
      <c r="H721" s="5"/>
    </row>
    <row r="722" spans="8:8" customFormat="1">
      <c r="H722" s="5"/>
    </row>
    <row r="723" spans="8:8" customFormat="1">
      <c r="H723" s="5"/>
    </row>
    <row r="724" spans="8:8" customFormat="1">
      <c r="H724" s="5"/>
    </row>
    <row r="725" spans="8:8" customFormat="1">
      <c r="H725" s="5"/>
    </row>
    <row r="726" spans="8:8" customFormat="1">
      <c r="H726" s="5"/>
    </row>
    <row r="727" spans="8:8" customFormat="1">
      <c r="H727" s="5"/>
    </row>
    <row r="728" spans="8:8" customFormat="1">
      <c r="H728" s="5"/>
    </row>
    <row r="729" spans="8:8" customFormat="1">
      <c r="H729" s="5"/>
    </row>
    <row r="730" spans="8:8" customFormat="1">
      <c r="H730" s="5"/>
    </row>
    <row r="731" spans="8:8" customFormat="1">
      <c r="H731" s="5"/>
    </row>
    <row r="732" spans="8:8" customFormat="1">
      <c r="H732" s="5"/>
    </row>
    <row r="733" spans="8:8" customFormat="1">
      <c r="H733" s="5"/>
    </row>
    <row r="734" spans="8:8" customFormat="1">
      <c r="H734" s="5"/>
    </row>
    <row r="735" spans="8:8" customFormat="1">
      <c r="H735" s="5"/>
    </row>
    <row r="736" spans="8:8" customFormat="1">
      <c r="H736" s="5"/>
    </row>
    <row r="737" spans="8:8" customFormat="1">
      <c r="H737" s="5"/>
    </row>
    <row r="738" spans="8:8" customFormat="1">
      <c r="H738" s="5"/>
    </row>
    <row r="739" spans="8:8" customFormat="1">
      <c r="H739" s="5"/>
    </row>
    <row r="740" spans="8:8" customFormat="1">
      <c r="H740" s="5"/>
    </row>
    <row r="741" spans="8:8" customFormat="1">
      <c r="H741" s="5"/>
    </row>
    <row r="742" spans="8:8" customFormat="1">
      <c r="H742" s="5"/>
    </row>
    <row r="743" spans="8:8" customFormat="1">
      <c r="H743" s="5"/>
    </row>
    <row r="744" spans="8:8" customFormat="1">
      <c r="H744" s="5"/>
    </row>
    <row r="745" spans="8:8" customFormat="1">
      <c r="H745" s="5"/>
    </row>
    <row r="746" spans="8:8" customFormat="1">
      <c r="H746" s="5"/>
    </row>
    <row r="747" spans="8:8" customFormat="1">
      <c r="H747" s="5"/>
    </row>
    <row r="748" spans="8:8" customFormat="1">
      <c r="H748" s="5"/>
    </row>
    <row r="749" spans="8:8" customFormat="1">
      <c r="H749" s="5"/>
    </row>
    <row r="750" spans="8:8" customFormat="1">
      <c r="H750" s="5"/>
    </row>
    <row r="751" spans="8:8" customFormat="1">
      <c r="H751" s="5"/>
    </row>
    <row r="752" spans="8:8" customFormat="1">
      <c r="H752" s="5"/>
    </row>
    <row r="753" spans="8:8" customFormat="1">
      <c r="H753" s="5"/>
    </row>
    <row r="754" spans="8:8" customFormat="1">
      <c r="H754" s="5"/>
    </row>
    <row r="755" spans="8:8" customFormat="1">
      <c r="H755" s="5"/>
    </row>
    <row r="756" spans="8:8" customFormat="1">
      <c r="H756" s="5"/>
    </row>
    <row r="757" spans="8:8" customFormat="1">
      <c r="H757" s="5"/>
    </row>
    <row r="758" spans="8:8" customFormat="1">
      <c r="H758" s="5"/>
    </row>
    <row r="759" spans="8:8" customFormat="1">
      <c r="H759" s="5"/>
    </row>
    <row r="760" spans="8:8" customFormat="1">
      <c r="H760" s="5"/>
    </row>
    <row r="761" spans="8:8" customFormat="1">
      <c r="H761" s="5"/>
    </row>
    <row r="762" spans="8:8" customFormat="1">
      <c r="H762" s="5"/>
    </row>
    <row r="763" spans="8:8" customFormat="1">
      <c r="H763" s="5"/>
    </row>
    <row r="764" spans="8:8" customFormat="1">
      <c r="H764" s="5"/>
    </row>
    <row r="765" spans="8:8" customFormat="1">
      <c r="H765" s="5"/>
    </row>
    <row r="766" spans="8:8" customFormat="1">
      <c r="H766" s="5"/>
    </row>
    <row r="767" spans="8:8" customFormat="1">
      <c r="H767" s="5"/>
    </row>
    <row r="768" spans="8:8" customFormat="1">
      <c r="H768" s="5"/>
    </row>
    <row r="769" spans="8:8" customFormat="1">
      <c r="H769" s="5"/>
    </row>
    <row r="770" spans="8:8" customFormat="1">
      <c r="H770" s="5"/>
    </row>
    <row r="771" spans="8:8" customFormat="1">
      <c r="H771" s="5"/>
    </row>
    <row r="772" spans="8:8" customFormat="1">
      <c r="H772" s="5"/>
    </row>
    <row r="773" spans="8:8" customFormat="1">
      <c r="H773" s="5"/>
    </row>
    <row r="774" spans="8:8" customFormat="1">
      <c r="H774" s="5"/>
    </row>
    <row r="775" spans="8:8" customFormat="1">
      <c r="H775" s="5"/>
    </row>
    <row r="776" spans="8:8" customFormat="1">
      <c r="H776" s="5"/>
    </row>
    <row r="777" spans="8:8" customFormat="1">
      <c r="H777" s="5"/>
    </row>
    <row r="778" spans="8:8" customFormat="1">
      <c r="H778" s="5"/>
    </row>
    <row r="779" spans="8:8" customFormat="1">
      <c r="H779" s="5"/>
    </row>
    <row r="780" spans="8:8" customFormat="1">
      <c r="H780" s="5"/>
    </row>
    <row r="781" spans="8:8" customFormat="1">
      <c r="H781" s="5"/>
    </row>
    <row r="782" spans="8:8" customFormat="1">
      <c r="H782" s="5"/>
    </row>
    <row r="783" spans="8:8" customFormat="1">
      <c r="H783" s="5"/>
    </row>
    <row r="784" spans="8:8" customFormat="1">
      <c r="H784" s="5"/>
    </row>
    <row r="785" spans="8:8" customFormat="1">
      <c r="H785" s="5"/>
    </row>
    <row r="786" spans="8:8" customFormat="1">
      <c r="H786" s="5"/>
    </row>
    <row r="787" spans="8:8" customFormat="1">
      <c r="H787" s="5"/>
    </row>
    <row r="788" spans="8:8" customFormat="1">
      <c r="H788" s="5"/>
    </row>
    <row r="789" spans="8:8" customFormat="1">
      <c r="H789" s="5"/>
    </row>
    <row r="790" spans="8:8" customFormat="1">
      <c r="H790" s="5"/>
    </row>
    <row r="791" spans="8:8" customFormat="1">
      <c r="H791" s="5"/>
    </row>
    <row r="792" spans="8:8" customFormat="1">
      <c r="H792" s="5"/>
    </row>
    <row r="793" spans="8:8" customFormat="1">
      <c r="H793" s="5"/>
    </row>
    <row r="794" spans="8:8" customFormat="1">
      <c r="H794" s="5"/>
    </row>
    <row r="795" spans="8:8" customFormat="1">
      <c r="H795" s="5"/>
    </row>
    <row r="796" spans="8:8" customFormat="1">
      <c r="H796" s="5"/>
    </row>
    <row r="797" spans="8:8" customFormat="1">
      <c r="H797" s="5"/>
    </row>
    <row r="798" spans="8:8" customFormat="1">
      <c r="H798" s="5"/>
    </row>
    <row r="799" spans="8:8" customFormat="1">
      <c r="H799" s="5"/>
    </row>
    <row r="800" spans="8:8" customFormat="1">
      <c r="H800" s="5"/>
    </row>
    <row r="801" spans="8:8" customFormat="1">
      <c r="H801" s="5"/>
    </row>
    <row r="802" spans="8:8" customFormat="1">
      <c r="H802" s="5"/>
    </row>
    <row r="803" spans="8:8" customFormat="1">
      <c r="H803" s="5"/>
    </row>
    <row r="804" spans="8:8" customFormat="1">
      <c r="H804" s="5"/>
    </row>
    <row r="805" spans="8:8" customFormat="1">
      <c r="H805" s="5"/>
    </row>
    <row r="806" spans="8:8" customFormat="1">
      <c r="H806" s="5"/>
    </row>
    <row r="807" spans="8:8" customFormat="1">
      <c r="H807" s="5"/>
    </row>
    <row r="808" spans="8:8" customFormat="1">
      <c r="H808" s="5"/>
    </row>
    <row r="809" spans="8:8" customFormat="1">
      <c r="H809" s="5"/>
    </row>
    <row r="810" spans="8:8" customFormat="1">
      <c r="H810" s="5"/>
    </row>
    <row r="811" spans="8:8" customFormat="1">
      <c r="H811" s="5"/>
    </row>
    <row r="812" spans="8:8" customFormat="1">
      <c r="H812" s="5"/>
    </row>
    <row r="813" spans="8:8" customFormat="1">
      <c r="H813" s="5"/>
    </row>
    <row r="814" spans="8:8" customFormat="1">
      <c r="H814" s="5"/>
    </row>
    <row r="815" spans="8:8" customFormat="1">
      <c r="H815" s="5"/>
    </row>
    <row r="816" spans="8:8" customFormat="1">
      <c r="H816" s="5"/>
    </row>
    <row r="817" spans="8:8" customFormat="1">
      <c r="H817" s="5"/>
    </row>
    <row r="818" spans="8:8" customFormat="1">
      <c r="H818" s="5"/>
    </row>
    <row r="819" spans="8:8" customFormat="1">
      <c r="H819" s="5"/>
    </row>
    <row r="820" spans="8:8" customFormat="1">
      <c r="H820" s="5"/>
    </row>
    <row r="821" spans="8:8" customFormat="1">
      <c r="H821" s="5"/>
    </row>
    <row r="822" spans="8:8" customFormat="1">
      <c r="H822" s="5"/>
    </row>
    <row r="823" spans="8:8" customFormat="1">
      <c r="H823" s="5"/>
    </row>
    <row r="824" spans="8:8" customFormat="1">
      <c r="H824" s="5"/>
    </row>
    <row r="825" spans="8:8" customFormat="1">
      <c r="H825" s="5"/>
    </row>
    <row r="826" spans="8:8" customFormat="1">
      <c r="H826" s="5"/>
    </row>
    <row r="827" spans="8:8" customFormat="1">
      <c r="H827" s="5"/>
    </row>
    <row r="828" spans="8:8" customFormat="1">
      <c r="H828" s="5"/>
    </row>
    <row r="829" spans="8:8" customFormat="1">
      <c r="H829" s="5"/>
    </row>
    <row r="830" spans="8:8" customFormat="1">
      <c r="H830" s="5"/>
    </row>
    <row r="831" spans="8:8" customFormat="1">
      <c r="H831" s="5"/>
    </row>
    <row r="832" spans="8:8" customFormat="1">
      <c r="H832" s="5"/>
    </row>
    <row r="833" spans="8:8" customFormat="1">
      <c r="H833" s="5"/>
    </row>
    <row r="834" spans="8:8" customFormat="1">
      <c r="H834" s="5"/>
    </row>
    <row r="835" spans="8:8" customFormat="1">
      <c r="H835" s="5"/>
    </row>
    <row r="836" spans="8:8" customFormat="1">
      <c r="H836" s="5"/>
    </row>
    <row r="837" spans="8:8" customFormat="1">
      <c r="H837" s="5"/>
    </row>
    <row r="838" spans="8:8" customFormat="1">
      <c r="H838" s="5"/>
    </row>
    <row r="839" spans="8:8" customFormat="1">
      <c r="H839" s="5"/>
    </row>
    <row r="840" spans="8:8" customFormat="1">
      <c r="H840" s="5"/>
    </row>
    <row r="841" spans="8:8" customFormat="1">
      <c r="H841" s="5"/>
    </row>
    <row r="842" spans="8:8" customFormat="1">
      <c r="H842" s="5"/>
    </row>
    <row r="843" spans="8:8" customFormat="1">
      <c r="H843" s="5"/>
    </row>
    <row r="844" spans="8:8" customFormat="1">
      <c r="H844" s="5"/>
    </row>
    <row r="845" spans="8:8" customFormat="1">
      <c r="H845" s="5"/>
    </row>
    <row r="846" spans="8:8" customFormat="1">
      <c r="H846" s="5"/>
    </row>
    <row r="847" spans="8:8" customFormat="1">
      <c r="H847" s="5"/>
    </row>
    <row r="848" spans="8:8" customFormat="1">
      <c r="H848" s="5"/>
    </row>
    <row r="849" spans="8:8" customFormat="1">
      <c r="H849" s="5"/>
    </row>
    <row r="850" spans="8:8" customFormat="1">
      <c r="H850" s="5"/>
    </row>
    <row r="851" spans="8:8" customFormat="1">
      <c r="H851" s="5"/>
    </row>
    <row r="852" spans="8:8" customFormat="1">
      <c r="H852" s="5"/>
    </row>
    <row r="853" spans="8:8" customFormat="1">
      <c r="H853" s="5"/>
    </row>
    <row r="854" spans="8:8" customFormat="1">
      <c r="H854" s="5"/>
    </row>
    <row r="855" spans="8:8" customFormat="1">
      <c r="H855" s="5"/>
    </row>
    <row r="856" spans="8:8" customFormat="1">
      <c r="H856" s="5"/>
    </row>
    <row r="857" spans="8:8" customFormat="1">
      <c r="H857" s="5"/>
    </row>
    <row r="858" spans="8:8" customFormat="1">
      <c r="H858" s="5"/>
    </row>
    <row r="859" spans="8:8" customFormat="1">
      <c r="H859" s="5"/>
    </row>
    <row r="860" spans="8:8" customFormat="1">
      <c r="H860" s="5"/>
    </row>
    <row r="861" spans="8:8" customFormat="1">
      <c r="H861" s="5"/>
    </row>
    <row r="862" spans="8:8" customFormat="1">
      <c r="H862" s="5"/>
    </row>
    <row r="863" spans="8:8" customFormat="1">
      <c r="H863" s="5"/>
    </row>
    <row r="864" spans="8:8" customFormat="1">
      <c r="H864" s="5"/>
    </row>
    <row r="865" spans="8:8" customFormat="1">
      <c r="H865" s="5"/>
    </row>
    <row r="866" spans="8:8" customFormat="1">
      <c r="H866" s="5"/>
    </row>
    <row r="867" spans="8:8" customFormat="1">
      <c r="H867" s="5"/>
    </row>
    <row r="868" spans="8:8" customFormat="1">
      <c r="H868" s="5"/>
    </row>
    <row r="869" spans="8:8" customFormat="1">
      <c r="H869" s="5"/>
    </row>
    <row r="870" spans="8:8" customFormat="1">
      <c r="H870" s="5"/>
    </row>
    <row r="871" spans="8:8" customFormat="1">
      <c r="H871" s="5"/>
    </row>
    <row r="872" spans="8:8" customFormat="1">
      <c r="H872" s="5"/>
    </row>
    <row r="873" spans="8:8" customFormat="1">
      <c r="H873" s="5"/>
    </row>
    <row r="874" spans="8:8" customFormat="1">
      <c r="H874" s="5"/>
    </row>
    <row r="875" spans="8:8" customFormat="1">
      <c r="H875" s="5"/>
    </row>
    <row r="876" spans="8:8" customFormat="1">
      <c r="H876" s="5"/>
    </row>
    <row r="877" spans="8:8" customFormat="1">
      <c r="H877" s="5"/>
    </row>
    <row r="878" spans="8:8" customFormat="1">
      <c r="H878" s="5"/>
    </row>
    <row r="879" spans="8:8" customFormat="1">
      <c r="H879" s="5"/>
    </row>
    <row r="880" spans="8:8" customFormat="1">
      <c r="H880" s="5"/>
    </row>
    <row r="881" spans="8:8" customFormat="1">
      <c r="H881" s="5"/>
    </row>
    <row r="882" spans="8:8" customFormat="1">
      <c r="H882" s="5"/>
    </row>
    <row r="883" spans="8:8" customFormat="1">
      <c r="H883" s="5"/>
    </row>
    <row r="884" spans="8:8" customFormat="1">
      <c r="H884" s="5"/>
    </row>
    <row r="885" spans="8:8" customFormat="1">
      <c r="H885" s="5"/>
    </row>
    <row r="886" spans="8:8" customFormat="1">
      <c r="H886" s="5"/>
    </row>
    <row r="887" spans="8:8" customFormat="1">
      <c r="H887" s="5"/>
    </row>
    <row r="888" spans="8:8" customFormat="1">
      <c r="H888" s="5"/>
    </row>
    <row r="889" spans="8:8" customFormat="1">
      <c r="H889" s="5"/>
    </row>
    <row r="890" spans="8:8" customFormat="1">
      <c r="H890" s="5"/>
    </row>
    <row r="891" spans="8:8" customFormat="1">
      <c r="H891" s="5"/>
    </row>
    <row r="892" spans="8:8" customFormat="1">
      <c r="H892" s="5"/>
    </row>
    <row r="893" spans="8:8" customFormat="1">
      <c r="H893" s="5"/>
    </row>
    <row r="894" spans="8:8" customFormat="1">
      <c r="H894" s="5"/>
    </row>
    <row r="895" spans="8:8" customFormat="1">
      <c r="H895" s="5"/>
    </row>
    <row r="896" spans="8:8" customFormat="1">
      <c r="H896" s="5"/>
    </row>
    <row r="897" spans="8:8" customFormat="1">
      <c r="H897" s="5"/>
    </row>
    <row r="898" spans="8:8" customFormat="1">
      <c r="H898" s="5"/>
    </row>
    <row r="899" spans="8:8" customFormat="1">
      <c r="H899" s="5"/>
    </row>
    <row r="900" spans="8:8" customFormat="1">
      <c r="H900" s="5"/>
    </row>
    <row r="901" spans="8:8" customFormat="1">
      <c r="H901" s="5"/>
    </row>
    <row r="902" spans="8:8" customFormat="1">
      <c r="H902" s="5"/>
    </row>
    <row r="903" spans="8:8" customFormat="1">
      <c r="H903" s="5"/>
    </row>
    <row r="904" spans="8:8" customFormat="1">
      <c r="H904" s="5"/>
    </row>
    <row r="905" spans="8:8" customFormat="1">
      <c r="H905" s="5"/>
    </row>
    <row r="906" spans="8:8" customFormat="1">
      <c r="H906" s="5"/>
    </row>
    <row r="907" spans="8:8" customFormat="1">
      <c r="H907" s="5"/>
    </row>
    <row r="908" spans="8:8" customFormat="1">
      <c r="H908" s="5"/>
    </row>
    <row r="909" spans="8:8" customFormat="1">
      <c r="H909" s="5"/>
    </row>
    <row r="910" spans="8:8" customFormat="1">
      <c r="H910" s="5"/>
    </row>
    <row r="911" spans="8:8" customFormat="1">
      <c r="H911" s="5"/>
    </row>
    <row r="912" spans="8:8" customFormat="1">
      <c r="H912" s="5"/>
    </row>
    <row r="913" spans="8:8" customFormat="1">
      <c r="H913" s="5"/>
    </row>
    <row r="914" spans="8:8" customFormat="1">
      <c r="H914" s="5"/>
    </row>
    <row r="915" spans="8:8" customFormat="1">
      <c r="H915" s="5"/>
    </row>
    <row r="916" spans="8:8" customFormat="1">
      <c r="H916" s="5"/>
    </row>
    <row r="917" spans="8:8" customFormat="1">
      <c r="H917" s="5"/>
    </row>
    <row r="918" spans="8:8" customFormat="1">
      <c r="H918" s="5"/>
    </row>
    <row r="919" spans="8:8" customFormat="1">
      <c r="H919" s="5"/>
    </row>
    <row r="920" spans="8:8" customFormat="1">
      <c r="H920" s="5"/>
    </row>
    <row r="921" spans="8:8" customFormat="1">
      <c r="H921" s="5"/>
    </row>
    <row r="922" spans="8:8" customFormat="1">
      <c r="H922" s="5"/>
    </row>
    <row r="923" spans="8:8" customFormat="1">
      <c r="H923" s="5"/>
    </row>
    <row r="924" spans="8:8" customFormat="1">
      <c r="H924" s="5"/>
    </row>
    <row r="925" spans="8:8" customFormat="1">
      <c r="H925" s="5"/>
    </row>
    <row r="926" spans="8:8" customFormat="1">
      <c r="H926" s="5"/>
    </row>
    <row r="927" spans="8:8" customFormat="1">
      <c r="H927" s="5"/>
    </row>
    <row r="928" spans="8:8" customFormat="1">
      <c r="H928" s="5"/>
    </row>
    <row r="929" spans="8:8" customFormat="1">
      <c r="H929" s="5"/>
    </row>
    <row r="930" spans="8:8" customFormat="1">
      <c r="H930" s="5"/>
    </row>
    <row r="931" spans="8:8" customFormat="1">
      <c r="H931" s="5"/>
    </row>
    <row r="932" spans="8:8" customFormat="1">
      <c r="H932" s="5"/>
    </row>
    <row r="933" spans="8:8" customFormat="1">
      <c r="H933" s="5"/>
    </row>
    <row r="934" spans="8:8" customFormat="1">
      <c r="H934" s="5"/>
    </row>
    <row r="935" spans="8:8" customFormat="1">
      <c r="H935" s="5"/>
    </row>
    <row r="936" spans="8:8" customFormat="1">
      <c r="H936" s="5"/>
    </row>
    <row r="937" spans="8:8" customFormat="1">
      <c r="H937" s="5"/>
    </row>
    <row r="938" spans="8:8" customFormat="1">
      <c r="H938" s="5"/>
    </row>
    <row r="939" spans="8:8" customFormat="1">
      <c r="H939" s="5"/>
    </row>
    <row r="940" spans="8:8" customFormat="1">
      <c r="H940" s="5"/>
    </row>
    <row r="941" spans="8:8" customFormat="1">
      <c r="H941" s="5"/>
    </row>
    <row r="942" spans="8:8" customFormat="1">
      <c r="H942" s="5"/>
    </row>
    <row r="943" spans="8:8" customFormat="1">
      <c r="H943" s="5"/>
    </row>
    <row r="944" spans="8:8" customFormat="1">
      <c r="H944" s="5"/>
    </row>
    <row r="945" spans="8:8" customFormat="1">
      <c r="H945" s="5"/>
    </row>
    <row r="946" spans="8:8" customFormat="1">
      <c r="H946" s="5"/>
    </row>
    <row r="947" spans="8:8" customFormat="1">
      <c r="H947" s="5"/>
    </row>
    <row r="948" spans="8:8" customFormat="1">
      <c r="H948" s="5"/>
    </row>
    <row r="949" spans="8:8" customFormat="1">
      <c r="H949" s="5"/>
    </row>
    <row r="950" spans="8:8" customFormat="1">
      <c r="H950" s="5"/>
    </row>
    <row r="951" spans="8:8" customFormat="1">
      <c r="H951" s="5"/>
    </row>
    <row r="952" spans="8:8" customFormat="1">
      <c r="H952" s="5"/>
    </row>
    <row r="953" spans="8:8" customFormat="1">
      <c r="H953" s="5"/>
    </row>
    <row r="954" spans="8:8" customFormat="1">
      <c r="H954" s="5"/>
    </row>
    <row r="955" spans="8:8" customFormat="1">
      <c r="H955" s="5"/>
    </row>
    <row r="956" spans="8:8" customFormat="1">
      <c r="H956" s="5"/>
    </row>
    <row r="957" spans="8:8" customFormat="1">
      <c r="H957" s="5"/>
    </row>
    <row r="958" spans="8:8" customFormat="1">
      <c r="H958" s="5"/>
    </row>
    <row r="959" spans="8:8" customFormat="1">
      <c r="H959" s="5"/>
    </row>
    <row r="960" spans="8:8" customFormat="1">
      <c r="H960" s="5"/>
    </row>
    <row r="961" spans="8:8" customFormat="1">
      <c r="H961" s="5"/>
    </row>
    <row r="962" spans="8:8" customFormat="1">
      <c r="H962" s="5"/>
    </row>
    <row r="963" spans="8:8" customFormat="1">
      <c r="H963" s="5"/>
    </row>
    <row r="964" spans="8:8" customFormat="1">
      <c r="H964" s="5"/>
    </row>
    <row r="965" spans="8:8" customFormat="1">
      <c r="H965" s="5"/>
    </row>
    <row r="966" spans="8:8" customFormat="1">
      <c r="H966" s="5"/>
    </row>
    <row r="967" spans="8:8" customFormat="1">
      <c r="H967" s="5"/>
    </row>
    <row r="968" spans="8:8" customFormat="1">
      <c r="H968" s="5"/>
    </row>
    <row r="969" spans="8:8" customFormat="1">
      <c r="H969" s="5"/>
    </row>
    <row r="970" spans="8:8" customFormat="1">
      <c r="H970" s="5"/>
    </row>
    <row r="971" spans="8:8" customFormat="1">
      <c r="H971" s="5"/>
    </row>
    <row r="972" spans="8:8" customFormat="1">
      <c r="H972" s="5"/>
    </row>
    <row r="973" spans="8:8" customFormat="1">
      <c r="H973" s="5"/>
    </row>
    <row r="974" spans="8:8" customFormat="1">
      <c r="H974" s="5"/>
    </row>
    <row r="975" spans="8:8" customFormat="1">
      <c r="H975" s="5"/>
    </row>
    <row r="976" spans="8:8" customFormat="1">
      <c r="H976" s="5"/>
    </row>
    <row r="977" spans="8:8" customFormat="1">
      <c r="H977" s="5"/>
    </row>
    <row r="978" spans="8:8" customFormat="1">
      <c r="H978" s="5"/>
    </row>
    <row r="979" spans="8:8" customFormat="1">
      <c r="H979" s="5"/>
    </row>
    <row r="980" spans="8:8" customFormat="1">
      <c r="H980" s="5"/>
    </row>
    <row r="981" spans="8:8" customFormat="1">
      <c r="H981" s="5"/>
    </row>
    <row r="982" spans="8:8" customFormat="1">
      <c r="H982" s="5"/>
    </row>
    <row r="983" spans="8:8" customFormat="1">
      <c r="H983" s="5"/>
    </row>
    <row r="984" spans="8:8" customFormat="1">
      <c r="H984" s="5"/>
    </row>
    <row r="985" spans="8:8" customFormat="1">
      <c r="H985" s="5"/>
    </row>
    <row r="986" spans="8:8" customFormat="1">
      <c r="H986" s="5"/>
    </row>
    <row r="987" spans="8:8" customFormat="1">
      <c r="H987" s="5"/>
    </row>
    <row r="988" spans="8:8" customFormat="1">
      <c r="H988" s="5"/>
    </row>
    <row r="989" spans="8:8" customFormat="1">
      <c r="H989" s="5"/>
    </row>
    <row r="990" spans="8:8" customFormat="1">
      <c r="H990" s="5"/>
    </row>
    <row r="991" spans="8:8" customFormat="1">
      <c r="H991" s="5"/>
    </row>
    <row r="992" spans="8:8" customFormat="1">
      <c r="H992" s="5"/>
    </row>
    <row r="993" spans="8:8" customFormat="1">
      <c r="H993" s="5"/>
    </row>
    <row r="994" spans="8:8" customFormat="1">
      <c r="H994" s="5"/>
    </row>
    <row r="995" spans="8:8" customFormat="1">
      <c r="H995" s="5"/>
    </row>
    <row r="996" spans="8:8" customFormat="1">
      <c r="H996" s="5"/>
    </row>
    <row r="997" spans="8:8" customFormat="1">
      <c r="H997" s="5"/>
    </row>
    <row r="998" spans="8:8" customFormat="1">
      <c r="H998" s="5"/>
    </row>
    <row r="999" spans="8:8" customFormat="1">
      <c r="H999" s="5"/>
    </row>
    <row r="1000" spans="8:8" customFormat="1">
      <c r="H1000" s="5"/>
    </row>
    <row r="1001" spans="8:8" customFormat="1">
      <c r="H1001" s="5"/>
    </row>
    <row r="1002" spans="8:8" customFormat="1">
      <c r="H1002" s="5"/>
    </row>
    <row r="1003" spans="8:8" customFormat="1">
      <c r="H1003" s="5"/>
    </row>
    <row r="1004" spans="8:8" customFormat="1">
      <c r="H1004" s="5"/>
    </row>
    <row r="1005" spans="8:8" customFormat="1">
      <c r="H1005" s="5"/>
    </row>
    <row r="1006" spans="8:8" customFormat="1">
      <c r="H1006" s="5"/>
    </row>
    <row r="1007" spans="8:8" customFormat="1">
      <c r="H1007" s="5"/>
    </row>
    <row r="1008" spans="8:8" customFormat="1">
      <c r="H1008" s="5"/>
    </row>
    <row r="1009" spans="8:8" customFormat="1">
      <c r="H1009" s="5"/>
    </row>
    <row r="1010" spans="8:8" customFormat="1">
      <c r="H1010" s="5"/>
    </row>
    <row r="1011" spans="8:8" customFormat="1">
      <c r="H1011" s="5"/>
    </row>
    <row r="1012" spans="8:8" customFormat="1">
      <c r="H1012" s="5"/>
    </row>
    <row r="1013" spans="8:8" customFormat="1">
      <c r="H1013" s="5"/>
    </row>
    <row r="1014" spans="8:8" customFormat="1">
      <c r="H1014" s="5"/>
    </row>
    <row r="1015" spans="8:8" customFormat="1">
      <c r="H1015" s="5"/>
    </row>
    <row r="1016" spans="8:8" customFormat="1">
      <c r="H1016" s="5"/>
    </row>
    <row r="1017" spans="8:8" customFormat="1">
      <c r="H1017" s="5"/>
    </row>
    <row r="1018" spans="8:8" customFormat="1">
      <c r="H1018" s="5"/>
    </row>
    <row r="1019" spans="8:8" customFormat="1">
      <c r="H1019" s="5"/>
    </row>
    <row r="1020" spans="8:8" customFormat="1">
      <c r="H1020" s="5"/>
    </row>
    <row r="1021" spans="8:8" customFormat="1">
      <c r="H1021" s="5"/>
    </row>
    <row r="1022" spans="8:8" customFormat="1">
      <c r="H1022" s="5"/>
    </row>
    <row r="1023" spans="8:8" customFormat="1">
      <c r="H1023" s="5"/>
    </row>
    <row r="1024" spans="8:8" customFormat="1">
      <c r="H1024" s="5"/>
    </row>
    <row r="1025" spans="8:8" customFormat="1">
      <c r="H1025" s="5"/>
    </row>
    <row r="1026" spans="8:8" customFormat="1">
      <c r="H1026" s="5"/>
    </row>
    <row r="1027" spans="8:8" customFormat="1">
      <c r="H1027" s="5"/>
    </row>
    <row r="1028" spans="8:8" customFormat="1">
      <c r="H1028" s="5"/>
    </row>
    <row r="1029" spans="8:8" customFormat="1">
      <c r="H1029" s="5"/>
    </row>
    <row r="1030" spans="8:8" customFormat="1">
      <c r="H1030" s="5"/>
    </row>
    <row r="1031" spans="8:8" customFormat="1">
      <c r="H1031" s="5"/>
    </row>
    <row r="1032" spans="8:8" customFormat="1">
      <c r="H1032" s="5"/>
    </row>
    <row r="1033" spans="8:8" customFormat="1">
      <c r="H1033" s="5"/>
    </row>
    <row r="1034" spans="8:8" customFormat="1">
      <c r="H1034" s="5"/>
    </row>
    <row r="1035" spans="8:8" customFormat="1">
      <c r="H1035" s="5"/>
    </row>
    <row r="1036" spans="8:8" customFormat="1">
      <c r="H1036" s="5"/>
    </row>
    <row r="1037" spans="8:8" customFormat="1">
      <c r="H1037" s="5"/>
    </row>
    <row r="1038" spans="8:8" customFormat="1">
      <c r="H1038" s="5"/>
    </row>
    <row r="1039" spans="8:8" customFormat="1">
      <c r="H1039" s="5"/>
    </row>
    <row r="1040" spans="8:8" customFormat="1">
      <c r="H1040" s="5"/>
    </row>
    <row r="1041" spans="8:8" customFormat="1">
      <c r="H1041" s="5"/>
    </row>
    <row r="1042" spans="8:8" customFormat="1">
      <c r="H1042" s="5"/>
    </row>
    <row r="1043" spans="8:8" customFormat="1">
      <c r="H1043" s="5"/>
    </row>
    <row r="1044" spans="8:8" customFormat="1">
      <c r="H1044" s="5"/>
    </row>
    <row r="1045" spans="8:8" customFormat="1">
      <c r="H1045" s="5"/>
    </row>
    <row r="1046" spans="8:8" customFormat="1">
      <c r="H1046" s="5"/>
    </row>
    <row r="1047" spans="8:8" customFormat="1">
      <c r="H1047" s="5"/>
    </row>
    <row r="1048" spans="8:8" customFormat="1">
      <c r="H1048" s="5"/>
    </row>
    <row r="1049" spans="8:8" customFormat="1">
      <c r="H1049" s="5"/>
    </row>
    <row r="1050" spans="8:8" customFormat="1">
      <c r="H1050" s="5"/>
    </row>
    <row r="1051" spans="8:8" customFormat="1">
      <c r="H1051" s="5"/>
    </row>
    <row r="1052" spans="8:8" customFormat="1">
      <c r="H1052" s="5"/>
    </row>
    <row r="1053" spans="8:8" customFormat="1">
      <c r="H1053" s="5"/>
    </row>
    <row r="1054" spans="8:8" customFormat="1">
      <c r="H1054" s="5"/>
    </row>
    <row r="1055" spans="8:8" customFormat="1">
      <c r="H1055" s="5"/>
    </row>
    <row r="1056" spans="8:8" customFormat="1">
      <c r="H1056" s="5"/>
    </row>
    <row r="1057" spans="8:8" customFormat="1">
      <c r="H1057" s="5"/>
    </row>
    <row r="1058" spans="8:8" customFormat="1">
      <c r="H1058" s="5"/>
    </row>
    <row r="1059" spans="8:8" customFormat="1">
      <c r="H1059" s="5"/>
    </row>
    <row r="1060" spans="8:8" customFormat="1">
      <c r="H1060" s="5"/>
    </row>
    <row r="1061" spans="8:8" customFormat="1">
      <c r="H1061" s="5"/>
    </row>
    <row r="1062" spans="8:8" customFormat="1">
      <c r="H1062" s="5"/>
    </row>
    <row r="1063" spans="8:8" customFormat="1">
      <c r="H1063" s="5"/>
    </row>
    <row r="1064" spans="8:8" customFormat="1">
      <c r="H1064" s="5"/>
    </row>
    <row r="1065" spans="8:8" customFormat="1">
      <c r="H1065" s="5"/>
    </row>
    <row r="1066" spans="8:8" customFormat="1">
      <c r="H1066" s="5"/>
    </row>
    <row r="1067" spans="8:8" customFormat="1">
      <c r="H1067" s="5"/>
    </row>
    <row r="1068" spans="8:8" customFormat="1">
      <c r="H1068" s="5"/>
    </row>
    <row r="1069" spans="8:8" customFormat="1">
      <c r="H1069" s="5"/>
    </row>
    <row r="1070" spans="8:8" customFormat="1">
      <c r="H1070" s="5"/>
    </row>
    <row r="1071" spans="8:8" customFormat="1">
      <c r="H1071" s="5"/>
    </row>
    <row r="1072" spans="8:8" customFormat="1">
      <c r="H1072" s="5"/>
    </row>
    <row r="1073" spans="8:8" customFormat="1">
      <c r="H1073" s="5"/>
    </row>
    <row r="1074" spans="8:8" customFormat="1">
      <c r="H1074" s="5"/>
    </row>
    <row r="1075" spans="8:8" customFormat="1">
      <c r="H1075" s="5"/>
    </row>
    <row r="1076" spans="8:8" customFormat="1">
      <c r="H1076" s="5"/>
    </row>
    <row r="1077" spans="8:8" customFormat="1">
      <c r="H1077" s="5"/>
    </row>
    <row r="1078" spans="8:8" customFormat="1">
      <c r="H1078" s="5"/>
    </row>
    <row r="1079" spans="8:8" customFormat="1">
      <c r="H1079" s="5"/>
    </row>
    <row r="1080" spans="8:8" customFormat="1">
      <c r="H1080" s="5"/>
    </row>
    <row r="1081" spans="8:8" customFormat="1">
      <c r="H1081" s="5"/>
    </row>
    <row r="1082" spans="8:8" customFormat="1">
      <c r="H1082" s="5"/>
    </row>
    <row r="1083" spans="8:8" customFormat="1">
      <c r="H1083" s="5"/>
    </row>
    <row r="1084" spans="8:8" customFormat="1">
      <c r="H1084" s="5"/>
    </row>
    <row r="1085" spans="8:8" customFormat="1">
      <c r="H1085" s="5"/>
    </row>
    <row r="1086" spans="8:8" customFormat="1">
      <c r="H1086" s="5"/>
    </row>
    <row r="1087" spans="8:8" customFormat="1">
      <c r="H1087" s="5"/>
    </row>
    <row r="1088" spans="8:8" customFormat="1">
      <c r="H1088" s="5"/>
    </row>
    <row r="1089" spans="8:8" customFormat="1">
      <c r="H1089" s="5"/>
    </row>
    <row r="1090" spans="8:8" customFormat="1">
      <c r="H1090" s="5"/>
    </row>
    <row r="1091" spans="8:8" customFormat="1">
      <c r="H1091" s="5"/>
    </row>
    <row r="1092" spans="8:8" customFormat="1">
      <c r="H1092" s="5"/>
    </row>
    <row r="1093" spans="8:8" customFormat="1">
      <c r="H1093" s="5"/>
    </row>
    <row r="1094" spans="8:8" customFormat="1">
      <c r="H1094" s="5"/>
    </row>
    <row r="1095" spans="8:8" customFormat="1">
      <c r="H1095" s="5"/>
    </row>
    <row r="1096" spans="8:8" customFormat="1">
      <c r="H1096" s="5"/>
    </row>
    <row r="1097" spans="8:8" customFormat="1">
      <c r="H1097" s="5"/>
    </row>
    <row r="1098" spans="8:8" customFormat="1">
      <c r="H1098" s="5"/>
    </row>
    <row r="1099" spans="8:8" customFormat="1">
      <c r="H1099" s="5"/>
    </row>
    <row r="1100" spans="8:8" customFormat="1">
      <c r="H1100" s="5"/>
    </row>
    <row r="1101" spans="8:8" customFormat="1">
      <c r="H1101" s="5"/>
    </row>
    <row r="1102" spans="8:8" customFormat="1">
      <c r="H1102" s="5"/>
    </row>
    <row r="1103" spans="8:8" customFormat="1">
      <c r="H1103" s="5"/>
    </row>
    <row r="1104" spans="8:8" customFormat="1">
      <c r="H1104" s="5"/>
    </row>
    <row r="1105" spans="8:8" customFormat="1">
      <c r="H1105" s="5"/>
    </row>
    <row r="1106" spans="8:8" customFormat="1">
      <c r="H1106" s="5"/>
    </row>
    <row r="1107" spans="8:8" customFormat="1">
      <c r="H1107" s="5"/>
    </row>
    <row r="1108" spans="8:8" customFormat="1">
      <c r="H1108" s="5"/>
    </row>
    <row r="1109" spans="8:8" customFormat="1">
      <c r="H1109" s="5"/>
    </row>
    <row r="1110" spans="8:8" customFormat="1">
      <c r="H1110" s="5"/>
    </row>
    <row r="1111" spans="8:8" customFormat="1">
      <c r="H1111" s="5"/>
    </row>
    <row r="1112" spans="8:8" customFormat="1">
      <c r="H1112" s="5"/>
    </row>
    <row r="1113" spans="8:8" customFormat="1">
      <c r="H1113" s="5"/>
    </row>
    <row r="1114" spans="8:8" customFormat="1">
      <c r="H1114" s="5"/>
    </row>
    <row r="1115" spans="8:8" customFormat="1">
      <c r="H1115" s="5"/>
    </row>
    <row r="1116" spans="8:8" customFormat="1">
      <c r="H1116" s="5"/>
    </row>
    <row r="1117" spans="8:8" customFormat="1">
      <c r="H1117" s="5"/>
    </row>
    <row r="1118" spans="8:8" customFormat="1">
      <c r="H1118" s="5"/>
    </row>
    <row r="1119" spans="8:8" customFormat="1">
      <c r="H1119" s="5"/>
    </row>
    <row r="1120" spans="8:8" customFormat="1">
      <c r="H1120" s="5"/>
    </row>
    <row r="1121" spans="8:8" customFormat="1">
      <c r="H1121" s="5"/>
    </row>
    <row r="1122" spans="8:8" customFormat="1">
      <c r="H1122" s="5"/>
    </row>
    <row r="1123" spans="8:8" customFormat="1">
      <c r="H1123" s="5"/>
    </row>
    <row r="1124" spans="8:8" customFormat="1">
      <c r="H1124" s="5"/>
    </row>
    <row r="1125" spans="8:8" customFormat="1">
      <c r="H1125" s="5"/>
    </row>
    <row r="1126" spans="8:8" customFormat="1">
      <c r="H1126" s="5"/>
    </row>
    <row r="1127" spans="8:8" customFormat="1">
      <c r="H1127" s="5"/>
    </row>
    <row r="1128" spans="8:8" customFormat="1">
      <c r="H1128" s="5"/>
    </row>
    <row r="1129" spans="8:8" customFormat="1">
      <c r="H1129" s="5"/>
    </row>
    <row r="1130" spans="8:8" customFormat="1">
      <c r="H1130" s="5"/>
    </row>
    <row r="1131" spans="8:8" customFormat="1">
      <c r="H1131" s="5"/>
    </row>
    <row r="1132" spans="8:8" customFormat="1">
      <c r="H1132" s="5"/>
    </row>
    <row r="1133" spans="8:8" customFormat="1">
      <c r="H1133" s="5"/>
    </row>
    <row r="1134" spans="8:8" customFormat="1">
      <c r="H1134" s="5"/>
    </row>
    <row r="1135" spans="8:8" customFormat="1">
      <c r="H1135" s="5"/>
    </row>
    <row r="1136" spans="8:8" customFormat="1">
      <c r="H1136" s="5"/>
    </row>
    <row r="1137" spans="8:8" customFormat="1">
      <c r="H1137" s="5"/>
    </row>
    <row r="1138" spans="8:8" customFormat="1">
      <c r="H1138" s="5"/>
    </row>
    <row r="1139" spans="8:8" customFormat="1">
      <c r="H1139" s="5"/>
    </row>
    <row r="1140" spans="8:8" customFormat="1">
      <c r="H1140" s="5"/>
    </row>
    <row r="1141" spans="8:8" customFormat="1">
      <c r="H1141" s="5"/>
    </row>
    <row r="1142" spans="8:8" customFormat="1">
      <c r="H1142" s="5"/>
    </row>
    <row r="1143" spans="8:8" customFormat="1">
      <c r="H1143" s="5"/>
    </row>
    <row r="1144" spans="8:8" customFormat="1">
      <c r="H1144" s="5"/>
    </row>
    <row r="1145" spans="8:8" customFormat="1">
      <c r="H1145" s="5"/>
    </row>
    <row r="1146" spans="8:8" customFormat="1">
      <c r="H1146" s="5"/>
    </row>
    <row r="1147" spans="8:8" customFormat="1">
      <c r="H1147" s="5"/>
    </row>
    <row r="1148" spans="8:8" customFormat="1">
      <c r="H1148" s="5"/>
    </row>
    <row r="1149" spans="8:8" customFormat="1">
      <c r="H1149" s="5"/>
    </row>
    <row r="1150" spans="8:8" customFormat="1">
      <c r="H1150" s="5"/>
    </row>
    <row r="1151" spans="8:8" customFormat="1">
      <c r="H1151" s="5"/>
    </row>
    <row r="1152" spans="8:8" customFormat="1">
      <c r="H1152" s="5"/>
    </row>
    <row r="1153" spans="8:8" customFormat="1">
      <c r="H1153" s="5"/>
    </row>
    <row r="1154" spans="8:8" customFormat="1">
      <c r="H1154" s="5"/>
    </row>
    <row r="1155" spans="8:8" customFormat="1">
      <c r="H1155" s="5"/>
    </row>
    <row r="1156" spans="8:8" customFormat="1">
      <c r="H1156" s="5"/>
    </row>
    <row r="1157" spans="8:8" customFormat="1">
      <c r="H1157" s="5"/>
    </row>
    <row r="1158" spans="8:8" customFormat="1">
      <c r="H1158" s="5"/>
    </row>
    <row r="1159" spans="8:8" customFormat="1">
      <c r="H1159" s="5"/>
    </row>
    <row r="1160" spans="8:8" customFormat="1">
      <c r="H1160" s="5"/>
    </row>
    <row r="1161" spans="8:8" customFormat="1">
      <c r="H1161" s="5"/>
    </row>
    <row r="1162" spans="8:8" customFormat="1">
      <c r="H1162" s="5"/>
    </row>
    <row r="1163" spans="8:8" customFormat="1">
      <c r="H1163" s="5"/>
    </row>
    <row r="1164" spans="8:8" customFormat="1">
      <c r="H1164" s="5"/>
    </row>
    <row r="1165" spans="8:8" customFormat="1">
      <c r="H1165" s="5"/>
    </row>
    <row r="1166" spans="8:8" customFormat="1">
      <c r="H1166" s="5"/>
    </row>
    <row r="1167" spans="8:8" customFormat="1">
      <c r="H1167" s="5"/>
    </row>
    <row r="1168" spans="8:8" customFormat="1">
      <c r="H1168" s="5"/>
    </row>
    <row r="1169" spans="8:8" customFormat="1">
      <c r="H1169" s="5"/>
    </row>
    <row r="1170" spans="8:8" customFormat="1">
      <c r="H1170" s="5"/>
    </row>
    <row r="1171" spans="8:8" customFormat="1">
      <c r="H1171" s="5"/>
    </row>
    <row r="1172" spans="8:8" customFormat="1">
      <c r="H1172" s="5"/>
    </row>
    <row r="1173" spans="8:8" customFormat="1">
      <c r="H1173" s="5"/>
    </row>
    <row r="1174" spans="8:8" customFormat="1">
      <c r="H1174" s="5"/>
    </row>
    <row r="1175" spans="8:8" customFormat="1">
      <c r="H1175" s="5"/>
    </row>
    <row r="1176" spans="8:8" customFormat="1">
      <c r="H1176" s="5"/>
    </row>
    <row r="1177" spans="8:8" customFormat="1">
      <c r="H1177" s="5"/>
    </row>
    <row r="1178" spans="8:8" customFormat="1">
      <c r="H1178" s="5"/>
    </row>
    <row r="1179" spans="8:8" customFormat="1">
      <c r="H1179" s="5"/>
    </row>
    <row r="1180" spans="8:8" customFormat="1">
      <c r="H1180" s="5"/>
    </row>
    <row r="1181" spans="8:8" customFormat="1">
      <c r="H1181" s="5"/>
    </row>
    <row r="1182" spans="8:8" customFormat="1">
      <c r="H1182" s="5"/>
    </row>
    <row r="1183" spans="8:8" customFormat="1">
      <c r="H1183" s="5"/>
    </row>
    <row r="1184" spans="8:8" customFormat="1">
      <c r="H1184" s="5"/>
    </row>
    <row r="1185" spans="8:8" customFormat="1">
      <c r="H1185" s="5"/>
    </row>
    <row r="1186" spans="8:8" customFormat="1">
      <c r="H1186" s="5"/>
    </row>
    <row r="1187" spans="8:8" customFormat="1">
      <c r="H1187" s="5"/>
    </row>
    <row r="1188" spans="8:8" customFormat="1">
      <c r="H1188" s="5"/>
    </row>
    <row r="1189" spans="8:8" customFormat="1">
      <c r="H1189" s="5"/>
    </row>
    <row r="1190" spans="8:8" customFormat="1">
      <c r="H1190" s="5"/>
    </row>
    <row r="1191" spans="8:8" customFormat="1">
      <c r="H1191" s="5"/>
    </row>
    <row r="1192" spans="8:8" customFormat="1">
      <c r="H1192" s="5"/>
    </row>
    <row r="1193" spans="8:8" customFormat="1">
      <c r="H1193" s="5"/>
    </row>
    <row r="1194" spans="8:8" customFormat="1">
      <c r="H1194" s="5"/>
    </row>
    <row r="1195" spans="8:8" customFormat="1">
      <c r="H1195" s="5"/>
    </row>
    <row r="1196" spans="8:8" customFormat="1">
      <c r="H1196" s="5"/>
    </row>
    <row r="1197" spans="8:8" customFormat="1">
      <c r="H1197" s="5"/>
    </row>
    <row r="1198" spans="8:8" customFormat="1">
      <c r="H1198" s="5"/>
    </row>
    <row r="1199" spans="8:8" customFormat="1">
      <c r="H1199" s="5"/>
    </row>
    <row r="1200" spans="8:8" customFormat="1">
      <c r="H1200" s="5"/>
    </row>
    <row r="1201" spans="8:8" customFormat="1">
      <c r="H1201" s="5"/>
    </row>
    <row r="1202" spans="8:8" customFormat="1">
      <c r="H1202" s="5"/>
    </row>
    <row r="1203" spans="8:8" customFormat="1">
      <c r="H1203" s="5"/>
    </row>
    <row r="1204" spans="8:8" customFormat="1">
      <c r="H1204" s="5"/>
    </row>
    <row r="1205" spans="8:8" customFormat="1">
      <c r="H1205" s="5"/>
    </row>
    <row r="1206" spans="8:8" customFormat="1">
      <c r="H1206" s="5"/>
    </row>
    <row r="1207" spans="8:8" customFormat="1">
      <c r="H1207" s="5"/>
    </row>
    <row r="1208" spans="8:8" customFormat="1">
      <c r="H1208" s="5"/>
    </row>
    <row r="1209" spans="8:8" customFormat="1">
      <c r="H1209" s="5"/>
    </row>
    <row r="1210" spans="8:8" customFormat="1">
      <c r="H1210" s="5"/>
    </row>
    <row r="1211" spans="8:8" customFormat="1">
      <c r="H1211" s="5"/>
    </row>
    <row r="1212" spans="8:8" customFormat="1">
      <c r="H1212" s="5"/>
    </row>
    <row r="1213" spans="8:8" customFormat="1">
      <c r="H1213" s="5"/>
    </row>
    <row r="1214" spans="8:8" customFormat="1">
      <c r="H1214" s="5"/>
    </row>
    <row r="1215" spans="8:8" customFormat="1">
      <c r="H1215" s="5"/>
    </row>
    <row r="1216" spans="8:8" customFormat="1">
      <c r="H1216" s="5"/>
    </row>
    <row r="1217" spans="8:8" customFormat="1">
      <c r="H1217" s="5"/>
    </row>
    <row r="1218" spans="8:8" customFormat="1">
      <c r="H1218" s="5"/>
    </row>
    <row r="1219" spans="8:8" customFormat="1">
      <c r="H1219" s="5"/>
    </row>
    <row r="1220" spans="8:8" customFormat="1">
      <c r="H1220" s="5"/>
    </row>
    <row r="1221" spans="8:8" customFormat="1">
      <c r="H1221" s="5"/>
    </row>
    <row r="1222" spans="8:8" customFormat="1">
      <c r="H1222" s="5"/>
    </row>
    <row r="1223" spans="8:8" customFormat="1">
      <c r="H1223" s="5"/>
    </row>
    <row r="1224" spans="8:8" customFormat="1">
      <c r="H1224" s="5"/>
    </row>
    <row r="1225" spans="8:8" customFormat="1">
      <c r="H1225" s="5"/>
    </row>
    <row r="1226" spans="8:8" customFormat="1">
      <c r="H1226" s="5"/>
    </row>
    <row r="1227" spans="8:8" customFormat="1">
      <c r="H1227" s="5"/>
    </row>
    <row r="1228" spans="8:8" customFormat="1">
      <c r="H1228" s="5"/>
    </row>
    <row r="1229" spans="8:8" customFormat="1">
      <c r="H1229" s="5"/>
    </row>
    <row r="1230" spans="8:8" customFormat="1">
      <c r="H1230" s="5"/>
    </row>
    <row r="1231" spans="8:8" customFormat="1">
      <c r="H1231" s="5"/>
    </row>
    <row r="1232" spans="8:8" customFormat="1">
      <c r="H1232" s="5"/>
    </row>
    <row r="1233" spans="8:8" customFormat="1">
      <c r="H1233" s="5"/>
    </row>
    <row r="1234" spans="8:8" customFormat="1">
      <c r="H1234" s="5"/>
    </row>
    <row r="1235" spans="8:8" customFormat="1">
      <c r="H1235" s="5"/>
    </row>
    <row r="1236" spans="8:8" customFormat="1">
      <c r="H1236" s="5"/>
    </row>
    <row r="1237" spans="8:8" customFormat="1">
      <c r="H1237" s="5"/>
    </row>
    <row r="1238" spans="8:8" customFormat="1">
      <c r="H1238" s="5"/>
    </row>
    <row r="1239" spans="8:8" customFormat="1">
      <c r="H1239" s="5"/>
    </row>
    <row r="1240" spans="8:8" customFormat="1">
      <c r="H1240" s="5"/>
    </row>
    <row r="1241" spans="8:8" customFormat="1">
      <c r="H1241" s="5"/>
    </row>
    <row r="1242" spans="8:8" customFormat="1">
      <c r="H1242" s="5"/>
    </row>
    <row r="1243" spans="8:8" customFormat="1">
      <c r="H1243" s="5"/>
    </row>
    <row r="1244" spans="8:8" customFormat="1">
      <c r="H1244" s="5"/>
    </row>
    <row r="1245" spans="8:8" customFormat="1">
      <c r="H1245" s="5"/>
    </row>
    <row r="1246" spans="8:8" customFormat="1">
      <c r="H1246" s="5"/>
    </row>
    <row r="1247" spans="8:8" customFormat="1">
      <c r="H1247" s="5"/>
    </row>
    <row r="1248" spans="8:8" customFormat="1">
      <c r="H1248" s="5"/>
    </row>
    <row r="1249" spans="8:8" customFormat="1">
      <c r="H1249" s="5"/>
    </row>
    <row r="1250" spans="8:8" customFormat="1">
      <c r="H1250" s="5"/>
    </row>
    <row r="1251" spans="8:8" customFormat="1">
      <c r="H1251" s="5"/>
    </row>
    <row r="1252" spans="8:8" customFormat="1">
      <c r="H1252" s="5"/>
    </row>
    <row r="1253" spans="8:8" customFormat="1">
      <c r="H1253" s="5"/>
    </row>
    <row r="1254" spans="8:8" customFormat="1">
      <c r="H1254" s="5"/>
    </row>
    <row r="1255" spans="8:8" customFormat="1">
      <c r="H1255" s="5"/>
    </row>
    <row r="1256" spans="8:8" customFormat="1">
      <c r="H1256" s="5"/>
    </row>
    <row r="1257" spans="8:8" customFormat="1">
      <c r="H1257" s="5"/>
    </row>
    <row r="1258" spans="8:8" customFormat="1">
      <c r="H1258" s="5"/>
    </row>
    <row r="1259" spans="8:8" customFormat="1">
      <c r="H1259" s="5"/>
    </row>
    <row r="1260" spans="8:8" customFormat="1">
      <c r="H1260" s="5"/>
    </row>
    <row r="1261" spans="8:8" customFormat="1">
      <c r="H1261" s="5"/>
    </row>
    <row r="1262" spans="8:8" customFormat="1">
      <c r="H1262" s="5"/>
    </row>
    <row r="1263" spans="8:8" customFormat="1">
      <c r="H1263" s="5"/>
    </row>
    <row r="1264" spans="8:8" customFormat="1">
      <c r="H1264" s="5"/>
    </row>
    <row r="1265" spans="8:8" customFormat="1">
      <c r="H1265" s="5"/>
    </row>
    <row r="1266" spans="8:8" customFormat="1">
      <c r="H1266" s="5"/>
    </row>
    <row r="1267" spans="8:8" customFormat="1">
      <c r="H1267" s="5"/>
    </row>
    <row r="1268" spans="8:8" customFormat="1">
      <c r="H1268" s="5"/>
    </row>
    <row r="1269" spans="8:8" customFormat="1">
      <c r="H1269" s="5"/>
    </row>
    <row r="1270" spans="8:8" customFormat="1">
      <c r="H1270" s="5"/>
    </row>
    <row r="1271" spans="8:8" customFormat="1">
      <c r="H1271" s="5"/>
    </row>
    <row r="1272" spans="8:8" customFormat="1">
      <c r="H1272" s="5"/>
    </row>
    <row r="1273" spans="8:8" customFormat="1">
      <c r="H1273" s="5"/>
    </row>
    <row r="1274" spans="8:8" customFormat="1">
      <c r="H1274" s="5"/>
    </row>
    <row r="1275" spans="8:8" customFormat="1">
      <c r="H1275" s="5"/>
    </row>
    <row r="1276" spans="8:8" customFormat="1">
      <c r="H1276" s="5"/>
    </row>
    <row r="1277" spans="8:8" customFormat="1">
      <c r="H1277" s="5"/>
    </row>
    <row r="1278" spans="8:8" customFormat="1">
      <c r="H1278" s="5"/>
    </row>
    <row r="1279" spans="8:8" customFormat="1">
      <c r="H1279" s="5"/>
    </row>
    <row r="1280" spans="8:8" customFormat="1">
      <c r="H1280" s="5"/>
    </row>
    <row r="1281" spans="8:8" customFormat="1">
      <c r="H1281" s="5"/>
    </row>
    <row r="1282" spans="8:8" customFormat="1">
      <c r="H1282" s="5"/>
    </row>
    <row r="1283" spans="8:8" customFormat="1">
      <c r="H1283" s="5"/>
    </row>
    <row r="1284" spans="8:8" customFormat="1">
      <c r="H1284" s="5"/>
    </row>
    <row r="1285" spans="8:8" customFormat="1">
      <c r="H1285" s="5"/>
    </row>
    <row r="1286" spans="8:8" customFormat="1">
      <c r="H1286" s="5"/>
    </row>
    <row r="1287" spans="8:8" customFormat="1">
      <c r="H1287" s="5"/>
    </row>
    <row r="1288" spans="8:8" customFormat="1">
      <c r="H1288" s="5"/>
    </row>
    <row r="1289" spans="8:8" customFormat="1">
      <c r="H1289" s="5"/>
    </row>
    <row r="1290" spans="8:8" customFormat="1">
      <c r="H1290" s="5"/>
    </row>
    <row r="1291" spans="8:8" customFormat="1">
      <c r="H1291" s="5"/>
    </row>
    <row r="1292" spans="8:8" customFormat="1">
      <c r="H1292" s="5"/>
    </row>
    <row r="1293" spans="8:8" customFormat="1">
      <c r="H1293" s="5"/>
    </row>
    <row r="1294" spans="8:8" customFormat="1">
      <c r="H1294" s="5"/>
    </row>
    <row r="1295" spans="8:8" customFormat="1">
      <c r="H1295" s="5"/>
    </row>
    <row r="1296" spans="8:8" customFormat="1">
      <c r="H1296" s="5"/>
    </row>
    <row r="1297" spans="8:8" customFormat="1">
      <c r="H1297" s="5"/>
    </row>
    <row r="1298" spans="8:8" customFormat="1">
      <c r="H1298" s="5"/>
    </row>
    <row r="1299" spans="8:8" customFormat="1">
      <c r="H1299" s="5"/>
    </row>
    <row r="1300" spans="8:8" customFormat="1">
      <c r="H1300" s="5"/>
    </row>
    <row r="1301" spans="8:8" customFormat="1">
      <c r="H1301" s="5"/>
    </row>
    <row r="1302" spans="8:8" customFormat="1">
      <c r="H1302" s="5"/>
    </row>
    <row r="1303" spans="8:8" customFormat="1">
      <c r="H1303" s="5"/>
    </row>
    <row r="1304" spans="8:8" customFormat="1">
      <c r="H1304" s="5"/>
    </row>
    <row r="1305" spans="8:8" customFormat="1">
      <c r="H1305" s="5"/>
    </row>
    <row r="1306" spans="8:8" customFormat="1">
      <c r="H1306" s="5"/>
    </row>
    <row r="1307" spans="8:8" customFormat="1">
      <c r="H1307" s="5"/>
    </row>
    <row r="1308" spans="8:8" customFormat="1">
      <c r="H1308" s="5"/>
    </row>
    <row r="1309" spans="8:8" customFormat="1">
      <c r="H1309" s="5"/>
    </row>
    <row r="1310" spans="8:8" customFormat="1">
      <c r="H1310" s="5"/>
    </row>
    <row r="1311" spans="8:8" customFormat="1">
      <c r="H1311" s="5"/>
    </row>
    <row r="1312" spans="8:8" customFormat="1">
      <c r="H1312" s="5"/>
    </row>
    <row r="1313" spans="8:8" customFormat="1">
      <c r="H1313" s="5"/>
    </row>
    <row r="1314" spans="8:8" customFormat="1">
      <c r="H1314" s="5"/>
    </row>
    <row r="1315" spans="8:8" customFormat="1">
      <c r="H1315" s="5"/>
    </row>
    <row r="1316" spans="8:8" customFormat="1">
      <c r="H1316" s="5"/>
    </row>
    <row r="1317" spans="8:8" customFormat="1">
      <c r="H1317" s="5"/>
    </row>
    <row r="1318" spans="8:8" customFormat="1">
      <c r="H1318" s="5"/>
    </row>
    <row r="1319" spans="8:8" customFormat="1">
      <c r="H1319" s="5"/>
    </row>
    <row r="1320" spans="8:8" customFormat="1">
      <c r="H1320" s="5"/>
    </row>
    <row r="1321" spans="8:8" customFormat="1">
      <c r="H1321" s="5"/>
    </row>
    <row r="1322" spans="8:8" customFormat="1">
      <c r="H1322" s="5"/>
    </row>
    <row r="1323" spans="8:8" customFormat="1">
      <c r="H1323" s="5"/>
    </row>
    <row r="1324" spans="8:8" customFormat="1">
      <c r="H1324" s="5"/>
    </row>
    <row r="1325" spans="8:8" customFormat="1">
      <c r="H1325" s="5"/>
    </row>
    <row r="1326" spans="8:8" customFormat="1">
      <c r="H1326" s="5"/>
    </row>
    <row r="1327" spans="8:8" customFormat="1">
      <c r="H1327" s="5"/>
    </row>
    <row r="1328" spans="8:8" customFormat="1">
      <c r="H1328" s="5"/>
    </row>
    <row r="1329" spans="8:8" customFormat="1">
      <c r="H1329" s="5"/>
    </row>
    <row r="1330" spans="8:8" customFormat="1">
      <c r="H1330" s="5"/>
    </row>
    <row r="1331" spans="8:8" customFormat="1">
      <c r="H1331" s="5"/>
    </row>
    <row r="1332" spans="8:8" customFormat="1">
      <c r="H1332" s="5"/>
    </row>
    <row r="1333" spans="8:8" customFormat="1">
      <c r="H1333" s="5"/>
    </row>
    <row r="1334" spans="8:8" customFormat="1">
      <c r="H1334" s="5"/>
    </row>
    <row r="1335" spans="8:8" customFormat="1">
      <c r="H1335" s="5"/>
    </row>
    <row r="1336" spans="8:8" customFormat="1">
      <c r="H1336" s="5"/>
    </row>
    <row r="1337" spans="8:8" customFormat="1">
      <c r="H1337" s="5"/>
    </row>
    <row r="1338" spans="8:8" customFormat="1">
      <c r="H1338" s="5"/>
    </row>
    <row r="1339" spans="8:8" customFormat="1">
      <c r="H1339" s="5"/>
    </row>
    <row r="1340" spans="8:8" customFormat="1">
      <c r="H1340" s="5"/>
    </row>
    <row r="1341" spans="8:8" customFormat="1">
      <c r="H1341" s="5"/>
    </row>
    <row r="1342" spans="8:8" customFormat="1">
      <c r="H1342" s="5"/>
    </row>
    <row r="1343" spans="8:8" customFormat="1">
      <c r="H1343" s="5"/>
    </row>
    <row r="1344" spans="8:8" customFormat="1">
      <c r="H1344" s="5"/>
    </row>
    <row r="1345" spans="8:8" customFormat="1">
      <c r="H1345" s="5"/>
    </row>
    <row r="1346" spans="8:8" customFormat="1">
      <c r="H1346" s="5"/>
    </row>
    <row r="1347" spans="8:8" customFormat="1">
      <c r="H1347" s="5"/>
    </row>
    <row r="1348" spans="8:8" customFormat="1">
      <c r="H1348" s="5"/>
    </row>
    <row r="1349" spans="8:8" customFormat="1">
      <c r="H1349" s="5"/>
    </row>
    <row r="1350" spans="8:8" customFormat="1">
      <c r="H1350" s="5"/>
    </row>
    <row r="1351" spans="8:8" customFormat="1">
      <c r="H1351" s="5"/>
    </row>
    <row r="1352" spans="8:8" customFormat="1">
      <c r="H1352" s="5"/>
    </row>
    <row r="1353" spans="8:8" customFormat="1">
      <c r="H1353" s="5"/>
    </row>
    <row r="1354" spans="8:8" customFormat="1">
      <c r="H1354" s="5"/>
    </row>
    <row r="1355" spans="8:8" customFormat="1">
      <c r="H1355" s="5"/>
    </row>
    <row r="1356" spans="8:8" customFormat="1">
      <c r="H1356" s="5"/>
    </row>
    <row r="1357" spans="8:8" customFormat="1">
      <c r="H1357" s="5"/>
    </row>
    <row r="1358" spans="8:8" customFormat="1">
      <c r="H1358" s="5"/>
    </row>
    <row r="1359" spans="8:8" customFormat="1">
      <c r="H1359" s="5"/>
    </row>
    <row r="1360" spans="8:8" customFormat="1">
      <c r="H1360" s="5"/>
    </row>
    <row r="1361" spans="8:8" customFormat="1">
      <c r="H1361" s="5"/>
    </row>
    <row r="1362" spans="8:8" customFormat="1">
      <c r="H1362" s="5"/>
    </row>
    <row r="1363" spans="8:8" customFormat="1">
      <c r="H1363" s="5"/>
    </row>
    <row r="1364" spans="8:8" customFormat="1">
      <c r="H1364" s="5"/>
    </row>
    <row r="1365" spans="8:8" customFormat="1">
      <c r="H1365" s="5"/>
    </row>
    <row r="1366" spans="8:8" customFormat="1">
      <c r="H1366" s="5"/>
    </row>
    <row r="1367" spans="8:8" customFormat="1">
      <c r="H1367" s="5"/>
    </row>
    <row r="1368" spans="8:8" customFormat="1">
      <c r="H1368" s="5"/>
    </row>
    <row r="1369" spans="8:8" customFormat="1">
      <c r="H1369" s="5"/>
    </row>
    <row r="1370" spans="8:8" customFormat="1">
      <c r="H1370" s="5"/>
    </row>
    <row r="1371" spans="8:8" customFormat="1">
      <c r="H1371" s="5"/>
    </row>
    <row r="1372" spans="8:8" customFormat="1">
      <c r="H1372" s="5"/>
    </row>
    <row r="1373" spans="8:8" customFormat="1">
      <c r="H1373" s="5"/>
    </row>
    <row r="1374" spans="8:8" customFormat="1">
      <c r="H1374" s="5"/>
    </row>
    <row r="1375" spans="8:8" customFormat="1">
      <c r="H1375" s="5"/>
    </row>
    <row r="1376" spans="8:8" customFormat="1">
      <c r="H1376" s="5"/>
    </row>
    <row r="1377" spans="8:8" customFormat="1">
      <c r="H1377" s="5"/>
    </row>
    <row r="1378" spans="8:8" customFormat="1">
      <c r="H1378" s="5"/>
    </row>
    <row r="1379" spans="8:8" customFormat="1">
      <c r="H1379" s="5"/>
    </row>
    <row r="1380" spans="8:8" customFormat="1">
      <c r="H1380" s="5"/>
    </row>
    <row r="1381" spans="8:8" customFormat="1">
      <c r="H1381" s="5"/>
    </row>
    <row r="1382" spans="8:8" customFormat="1">
      <c r="H1382" s="5"/>
    </row>
    <row r="1383" spans="8:8" customFormat="1">
      <c r="H1383" s="5"/>
    </row>
    <row r="1384" spans="8:8" customFormat="1">
      <c r="H1384" s="5"/>
    </row>
    <row r="1385" spans="8:8" customFormat="1">
      <c r="H1385" s="5"/>
    </row>
    <row r="1386" spans="8:8" customFormat="1">
      <c r="H1386" s="5"/>
    </row>
    <row r="1387" spans="8:8" customFormat="1">
      <c r="H1387" s="5"/>
    </row>
    <row r="1388" spans="8:8" customFormat="1">
      <c r="H1388" s="5"/>
    </row>
    <row r="1389" spans="8:8" customFormat="1">
      <c r="H1389" s="5"/>
    </row>
    <row r="1390" spans="8:8" customFormat="1">
      <c r="H1390" s="5"/>
    </row>
    <row r="1391" spans="8:8" customFormat="1">
      <c r="H1391" s="5"/>
    </row>
    <row r="1392" spans="8:8" customFormat="1">
      <c r="H1392" s="5"/>
    </row>
    <row r="1393" spans="8:8" customFormat="1">
      <c r="H1393" s="5"/>
    </row>
    <row r="1394" spans="8:8" customFormat="1">
      <c r="H1394" s="5"/>
    </row>
    <row r="1395" spans="8:8" customFormat="1">
      <c r="H1395" s="5"/>
    </row>
    <row r="1396" spans="8:8" customFormat="1">
      <c r="H1396" s="5"/>
    </row>
    <row r="1397" spans="8:8" customFormat="1">
      <c r="H1397" s="5"/>
    </row>
    <row r="1398" spans="8:8" customFormat="1">
      <c r="H1398" s="5"/>
    </row>
    <row r="1399" spans="8:8" customFormat="1">
      <c r="H1399" s="5"/>
    </row>
    <row r="1400" spans="8:8" customFormat="1">
      <c r="H1400" s="5"/>
    </row>
    <row r="1401" spans="8:8" customFormat="1">
      <c r="H1401" s="5"/>
    </row>
    <row r="1402" spans="8:8" customFormat="1">
      <c r="H1402" s="5"/>
    </row>
    <row r="1403" spans="8:8" customFormat="1">
      <c r="H1403" s="5"/>
    </row>
    <row r="1404" spans="8:8" customFormat="1">
      <c r="H1404" s="5"/>
    </row>
    <row r="1405" spans="8:8" customFormat="1">
      <c r="H1405" s="5"/>
    </row>
    <row r="1406" spans="8:8" customFormat="1">
      <c r="H1406" s="5"/>
    </row>
    <row r="1407" spans="8:8" customFormat="1">
      <c r="H1407" s="5"/>
    </row>
    <row r="1408" spans="8:8" customFormat="1">
      <c r="H1408" s="5"/>
    </row>
    <row r="1409" spans="8:8" customFormat="1">
      <c r="H1409" s="5"/>
    </row>
    <row r="1410" spans="8:8" customFormat="1">
      <c r="H1410" s="5"/>
    </row>
    <row r="1411" spans="8:8" customFormat="1">
      <c r="H1411" s="5"/>
    </row>
    <row r="1412" spans="8:8" customFormat="1">
      <c r="H1412" s="5"/>
    </row>
    <row r="1413" spans="8:8" customFormat="1">
      <c r="H1413" s="5"/>
    </row>
    <row r="1414" spans="8:8" customFormat="1">
      <c r="H1414" s="5"/>
    </row>
    <row r="1415" spans="8:8" customFormat="1">
      <c r="H1415" s="5"/>
    </row>
    <row r="1416" spans="8:8" customFormat="1">
      <c r="H1416" s="5"/>
    </row>
    <row r="1417" spans="8:8" customFormat="1">
      <c r="H1417" s="5"/>
    </row>
    <row r="1418" spans="8:8" customFormat="1">
      <c r="H1418" s="5"/>
    </row>
    <row r="1419" spans="8:8" customFormat="1">
      <c r="H1419" s="5"/>
    </row>
    <row r="1420" spans="8:8" customFormat="1">
      <c r="H1420" s="5"/>
    </row>
    <row r="1421" spans="8:8" customFormat="1">
      <c r="H1421" s="5"/>
    </row>
    <row r="1422" spans="8:8" customFormat="1">
      <c r="H1422" s="5"/>
    </row>
    <row r="1423" spans="8:8" customFormat="1">
      <c r="H1423" s="5"/>
    </row>
    <row r="1424" spans="8:8" customFormat="1">
      <c r="H1424" s="5"/>
    </row>
    <row r="1425" spans="8:8" customFormat="1">
      <c r="H1425" s="5"/>
    </row>
    <row r="1426" spans="8:8" customFormat="1">
      <c r="H1426" s="5"/>
    </row>
    <row r="1427" spans="8:8" customFormat="1">
      <c r="H1427" s="5"/>
    </row>
    <row r="1428" spans="8:8" customFormat="1">
      <c r="H1428" s="5"/>
    </row>
    <row r="1429" spans="8:8" customFormat="1">
      <c r="H1429" s="5"/>
    </row>
    <row r="1430" spans="8:8" customFormat="1">
      <c r="H1430" s="5"/>
    </row>
    <row r="1431" spans="8:8" customFormat="1">
      <c r="H1431" s="5"/>
    </row>
    <row r="1432" spans="8:8" customFormat="1">
      <c r="H1432" s="5"/>
    </row>
    <row r="1433" spans="8:8" customFormat="1">
      <c r="H1433" s="5"/>
    </row>
    <row r="1434" spans="8:8" customFormat="1">
      <c r="H1434" s="5"/>
    </row>
    <row r="1435" spans="8:8" customFormat="1">
      <c r="H1435" s="5"/>
    </row>
    <row r="1436" spans="8:8" customFormat="1">
      <c r="H1436" s="5"/>
    </row>
    <row r="1437" spans="8:8" customFormat="1">
      <c r="H1437" s="5"/>
    </row>
    <row r="1438" spans="8:8" customFormat="1">
      <c r="H1438" s="5"/>
    </row>
    <row r="1439" spans="8:8" customFormat="1">
      <c r="H1439" s="5"/>
    </row>
    <row r="1440" spans="8:8" customFormat="1">
      <c r="H1440" s="5"/>
    </row>
    <row r="1441" spans="8:8" customFormat="1">
      <c r="H1441" s="5"/>
    </row>
    <row r="1442" spans="8:8" customFormat="1">
      <c r="H1442" s="5"/>
    </row>
    <row r="1443" spans="8:8" customFormat="1">
      <c r="H1443" s="5"/>
    </row>
    <row r="1444" spans="8:8" customFormat="1">
      <c r="H1444" s="5"/>
    </row>
    <row r="1445" spans="8:8" customFormat="1">
      <c r="H1445" s="5"/>
    </row>
    <row r="1446" spans="8:8" customFormat="1">
      <c r="H1446" s="5"/>
    </row>
    <row r="1447" spans="8:8" customFormat="1">
      <c r="H1447" s="5"/>
    </row>
    <row r="1448" spans="8:8" customFormat="1">
      <c r="H1448" s="5"/>
    </row>
    <row r="1449" spans="8:8" customFormat="1">
      <c r="H1449" s="5"/>
    </row>
    <row r="1450" spans="8:8" customFormat="1">
      <c r="H1450" s="5"/>
    </row>
    <row r="1451" spans="8:8" customFormat="1">
      <c r="H1451" s="5"/>
    </row>
    <row r="1452" spans="8:8" customFormat="1">
      <c r="H1452" s="5"/>
    </row>
    <row r="1453" spans="8:8" customFormat="1">
      <c r="H1453" s="5"/>
    </row>
    <row r="1454" spans="8:8" customFormat="1">
      <c r="H1454" s="5"/>
    </row>
    <row r="1455" spans="8:8" customFormat="1">
      <c r="H1455" s="5"/>
    </row>
    <row r="1456" spans="8:8" customFormat="1">
      <c r="H1456" s="5"/>
    </row>
    <row r="1457" spans="8:8" customFormat="1">
      <c r="H1457" s="5"/>
    </row>
    <row r="1458" spans="8:8" customFormat="1">
      <c r="H1458" s="5"/>
    </row>
    <row r="1459" spans="8:8" customFormat="1">
      <c r="H1459" s="5"/>
    </row>
    <row r="1460" spans="8:8" customFormat="1">
      <c r="H1460" s="5"/>
    </row>
    <row r="1461" spans="8:8" customFormat="1">
      <c r="H1461" s="5"/>
    </row>
    <row r="1462" spans="8:8" customFormat="1">
      <c r="H1462" s="5"/>
    </row>
    <row r="1463" spans="8:8" customFormat="1">
      <c r="H1463" s="5"/>
    </row>
    <row r="1464" spans="8:8" customFormat="1">
      <c r="H1464" s="5"/>
    </row>
    <row r="1465" spans="8:8" customFormat="1">
      <c r="H1465" s="5"/>
    </row>
    <row r="1466" spans="8:8" customFormat="1">
      <c r="H1466" s="5"/>
    </row>
    <row r="1467" spans="8:8" customFormat="1">
      <c r="H1467" s="5"/>
    </row>
    <row r="1468" spans="8:8" customFormat="1">
      <c r="H1468" s="5"/>
    </row>
    <row r="1469" spans="8:8" customFormat="1">
      <c r="H1469" s="5"/>
    </row>
    <row r="1470" spans="8:8" customFormat="1">
      <c r="H1470" s="5"/>
    </row>
    <row r="1471" spans="8:8" customFormat="1">
      <c r="H1471" s="5"/>
    </row>
    <row r="1472" spans="8:8" customFormat="1">
      <c r="H1472" s="5"/>
    </row>
    <row r="1473" spans="8:8" customFormat="1">
      <c r="H1473" s="5"/>
    </row>
    <row r="1474" spans="8:8" customFormat="1">
      <c r="H1474" s="5"/>
    </row>
    <row r="1475" spans="8:8" customFormat="1">
      <c r="H1475" s="5"/>
    </row>
    <row r="1476" spans="8:8" customFormat="1">
      <c r="H1476" s="5"/>
    </row>
    <row r="1477" spans="8:8" customFormat="1">
      <c r="H1477" s="5"/>
    </row>
    <row r="1478" spans="8:8" customFormat="1">
      <c r="H1478" s="5"/>
    </row>
    <row r="1479" spans="8:8" customFormat="1">
      <c r="H1479" s="5"/>
    </row>
    <row r="1480" spans="8:8" customFormat="1">
      <c r="H1480" s="5"/>
    </row>
    <row r="1481" spans="8:8" customFormat="1">
      <c r="H1481" s="5"/>
    </row>
    <row r="1482" spans="8:8" customFormat="1">
      <c r="H1482" s="5"/>
    </row>
    <row r="1483" spans="8:8" customFormat="1">
      <c r="H1483" s="5"/>
    </row>
    <row r="1484" spans="8:8" customFormat="1">
      <c r="H1484" s="5"/>
    </row>
    <row r="1485" spans="8:8" customFormat="1">
      <c r="H1485" s="5"/>
    </row>
    <row r="1486" spans="8:8" customFormat="1">
      <c r="H1486" s="5"/>
    </row>
    <row r="1487" spans="8:8" customFormat="1">
      <c r="H1487" s="5"/>
    </row>
    <row r="1488" spans="8:8" customFormat="1">
      <c r="H1488" s="5"/>
    </row>
    <row r="1489" spans="8:8" customFormat="1">
      <c r="H1489" s="5"/>
    </row>
    <row r="1490" spans="8:8" customFormat="1">
      <c r="H1490" s="5"/>
    </row>
    <row r="1491" spans="8:8" customFormat="1">
      <c r="H1491" s="5"/>
    </row>
    <row r="1492" spans="8:8" customFormat="1">
      <c r="H1492" s="5"/>
    </row>
    <row r="1493" spans="8:8" customFormat="1">
      <c r="H1493" s="5"/>
    </row>
    <row r="1494" spans="8:8" customFormat="1">
      <c r="H1494" s="5"/>
    </row>
    <row r="1495" spans="8:8" customFormat="1">
      <c r="H1495" s="5"/>
    </row>
    <row r="1496" spans="8:8" customFormat="1">
      <c r="H1496" s="5"/>
    </row>
    <row r="1497" spans="8:8" customFormat="1">
      <c r="H1497" s="5"/>
    </row>
    <row r="1498" spans="8:8" customFormat="1">
      <c r="H1498" s="5"/>
    </row>
    <row r="1499" spans="8:8" customFormat="1">
      <c r="H1499" s="5"/>
    </row>
    <row r="1500" spans="8:8" customFormat="1">
      <c r="H1500" s="5"/>
    </row>
    <row r="1501" spans="8:8" customFormat="1">
      <c r="H1501" s="5"/>
    </row>
    <row r="1502" spans="8:8" customFormat="1">
      <c r="H1502" s="5"/>
    </row>
    <row r="1503" spans="8:8" customFormat="1">
      <c r="H1503" s="5"/>
    </row>
    <row r="1504" spans="8:8" customFormat="1">
      <c r="H1504" s="5"/>
    </row>
    <row r="1505" spans="8:8" customFormat="1">
      <c r="H1505" s="5"/>
    </row>
    <row r="1506" spans="8:8" customFormat="1">
      <c r="H1506" s="5"/>
    </row>
    <row r="1507" spans="8:8" customFormat="1">
      <c r="H1507" s="5"/>
    </row>
    <row r="1508" spans="8:8" customFormat="1">
      <c r="H1508" s="5"/>
    </row>
    <row r="1509" spans="8:8" customFormat="1">
      <c r="H1509" s="5"/>
    </row>
    <row r="1510" spans="8:8" customFormat="1">
      <c r="H1510" s="5"/>
    </row>
    <row r="1511" spans="8:8" customFormat="1">
      <c r="H1511" s="5"/>
    </row>
    <row r="1512" spans="8:8" customFormat="1">
      <c r="H1512" s="5"/>
    </row>
    <row r="1513" spans="8:8" customFormat="1">
      <c r="H1513" s="5"/>
    </row>
    <row r="1514" spans="8:8" customFormat="1">
      <c r="H1514" s="5"/>
    </row>
    <row r="1515" spans="8:8" customFormat="1">
      <c r="H1515" s="5"/>
    </row>
    <row r="1516" spans="8:8" customFormat="1">
      <c r="H1516" s="5"/>
    </row>
    <row r="1517" spans="8:8" customFormat="1">
      <c r="H1517" s="5"/>
    </row>
    <row r="1518" spans="8:8" customFormat="1">
      <c r="H1518" s="5"/>
    </row>
    <row r="1519" spans="8:8" customFormat="1">
      <c r="H1519" s="5"/>
    </row>
    <row r="1520" spans="8:8" customFormat="1">
      <c r="H1520" s="5"/>
    </row>
    <row r="1521" spans="8:8" customFormat="1">
      <c r="H1521" s="5"/>
    </row>
    <row r="1522" spans="8:8" customFormat="1">
      <c r="H1522" s="5"/>
    </row>
    <row r="1523" spans="8:8" customFormat="1">
      <c r="H1523" s="5"/>
    </row>
    <row r="1524" spans="8:8" customFormat="1">
      <c r="H1524" s="5"/>
    </row>
    <row r="1525" spans="8:8" customFormat="1">
      <c r="H1525" s="5"/>
    </row>
    <row r="1526" spans="8:8" customFormat="1">
      <c r="H1526" s="5"/>
    </row>
    <row r="1527" spans="8:8" customFormat="1">
      <c r="H1527" s="5"/>
    </row>
    <row r="1528" spans="8:8" customFormat="1">
      <c r="H1528" s="5"/>
    </row>
    <row r="1529" spans="8:8" customFormat="1">
      <c r="H1529" s="5"/>
    </row>
    <row r="1530" spans="8:8" customFormat="1">
      <c r="H1530" s="5"/>
    </row>
    <row r="1531" spans="8:8" customFormat="1">
      <c r="H1531" s="5"/>
    </row>
    <row r="1532" spans="8:8" customFormat="1">
      <c r="H1532" s="5"/>
    </row>
    <row r="1533" spans="8:8" customFormat="1">
      <c r="H1533" s="5"/>
    </row>
    <row r="1534" spans="8:8" customFormat="1">
      <c r="H1534" s="5"/>
    </row>
    <row r="1535" spans="8:8" customFormat="1">
      <c r="H1535" s="5"/>
    </row>
    <row r="1536" spans="8:8" customFormat="1">
      <c r="H1536" s="5"/>
    </row>
    <row r="1537" spans="8:8" customFormat="1">
      <c r="H1537" s="5"/>
    </row>
    <row r="1538" spans="8:8" customFormat="1">
      <c r="H1538" s="5"/>
    </row>
    <row r="1539" spans="8:8" customFormat="1">
      <c r="H1539" s="5"/>
    </row>
    <row r="1540" spans="8:8" customFormat="1">
      <c r="H1540" s="5"/>
    </row>
    <row r="1541" spans="8:8" customFormat="1">
      <c r="H1541" s="5"/>
    </row>
    <row r="1542" spans="8:8" customFormat="1">
      <c r="H1542" s="5"/>
    </row>
    <row r="1543" spans="8:8" customFormat="1">
      <c r="H1543" s="5"/>
    </row>
    <row r="1544" spans="8:8" customFormat="1">
      <c r="H1544" s="5"/>
    </row>
    <row r="1545" spans="8:8" customFormat="1">
      <c r="H1545" s="5"/>
    </row>
    <row r="1546" spans="8:8" customFormat="1">
      <c r="H1546" s="5"/>
    </row>
    <row r="1547" spans="8:8" customFormat="1">
      <c r="H1547" s="5"/>
    </row>
    <row r="1548" spans="8:8" customFormat="1">
      <c r="H1548" s="5"/>
    </row>
    <row r="1549" spans="8:8" customFormat="1">
      <c r="H1549" s="5"/>
    </row>
    <row r="1550" spans="8:8" customFormat="1">
      <c r="H1550" s="5"/>
    </row>
    <row r="1551" spans="8:8" customFormat="1">
      <c r="H1551" s="5"/>
    </row>
    <row r="1552" spans="8:8" customFormat="1">
      <c r="H1552" s="5"/>
    </row>
    <row r="1553" spans="8:8" customFormat="1">
      <c r="H1553" s="5"/>
    </row>
    <row r="1554" spans="8:8" customFormat="1">
      <c r="H1554" s="5"/>
    </row>
    <row r="1555" spans="8:8" customFormat="1">
      <c r="H1555" s="5"/>
    </row>
    <row r="1556" spans="8:8" customFormat="1">
      <c r="H1556" s="5"/>
    </row>
    <row r="1557" spans="8:8" customFormat="1">
      <c r="H1557" s="5"/>
    </row>
    <row r="1558" spans="8:8" customFormat="1">
      <c r="H1558" s="5"/>
    </row>
    <row r="1559" spans="8:8" customFormat="1">
      <c r="H1559" s="5"/>
    </row>
    <row r="1560" spans="8:8" customFormat="1">
      <c r="H1560" s="5"/>
    </row>
    <row r="1561" spans="8:8" customFormat="1">
      <c r="H1561" s="5"/>
    </row>
    <row r="1562" spans="8:8" customFormat="1">
      <c r="H1562" s="5"/>
    </row>
    <row r="1563" spans="8:8" customFormat="1">
      <c r="H1563" s="5"/>
    </row>
    <row r="1564" spans="8:8" customFormat="1">
      <c r="H1564" s="5"/>
    </row>
    <row r="1565" spans="8:8" customFormat="1">
      <c r="H1565" s="5"/>
    </row>
    <row r="1566" spans="8:8" customFormat="1">
      <c r="H1566" s="5"/>
    </row>
    <row r="1567" spans="8:8" customFormat="1">
      <c r="H1567" s="5"/>
    </row>
    <row r="1568" spans="8:8" customFormat="1">
      <c r="H1568" s="5"/>
    </row>
    <row r="1569" spans="8:8" customFormat="1">
      <c r="H1569" s="5"/>
    </row>
    <row r="1570" spans="8:8" customFormat="1">
      <c r="H1570" s="5"/>
    </row>
    <row r="1571" spans="8:8" customFormat="1">
      <c r="H1571" s="5"/>
    </row>
    <row r="1572" spans="8:8" customFormat="1">
      <c r="H1572" s="5"/>
    </row>
    <row r="1573" spans="8:8" customFormat="1">
      <c r="H1573" s="5"/>
    </row>
    <row r="1574" spans="8:8" customFormat="1">
      <c r="H1574" s="5"/>
    </row>
    <row r="1575" spans="8:8" customFormat="1">
      <c r="H1575" s="5"/>
    </row>
    <row r="1576" spans="8:8" customFormat="1">
      <c r="H1576" s="5"/>
    </row>
    <row r="1577" spans="8:8" customFormat="1">
      <c r="H1577" s="5"/>
    </row>
    <row r="1578" spans="8:8" customFormat="1">
      <c r="H1578" s="5"/>
    </row>
    <row r="1579" spans="8:8" customFormat="1">
      <c r="H1579" s="5"/>
    </row>
    <row r="1580" spans="8:8" customFormat="1">
      <c r="H1580" s="5"/>
    </row>
    <row r="1581" spans="8:8" customFormat="1">
      <c r="H1581" s="5"/>
    </row>
    <row r="1582" spans="8:8" customFormat="1">
      <c r="H1582" s="5"/>
    </row>
    <row r="1583" spans="8:8" customFormat="1">
      <c r="H1583" s="5"/>
    </row>
    <row r="1584" spans="8:8" customFormat="1">
      <c r="H1584" s="5"/>
    </row>
    <row r="1585" spans="8:8" customFormat="1">
      <c r="H1585" s="5"/>
    </row>
    <row r="1586" spans="8:8" customFormat="1">
      <c r="H1586" s="5"/>
    </row>
    <row r="1587" spans="8:8" customFormat="1">
      <c r="H1587" s="5"/>
    </row>
    <row r="1588" spans="8:8" customFormat="1">
      <c r="H1588" s="5"/>
    </row>
    <row r="1589" spans="8:8" customFormat="1">
      <c r="H1589" s="5"/>
    </row>
    <row r="1590" spans="8:8" customFormat="1">
      <c r="H1590" s="5"/>
    </row>
    <row r="1591" spans="8:8" customFormat="1">
      <c r="H1591" s="5"/>
    </row>
    <row r="1592" spans="8:8" customFormat="1">
      <c r="H1592" s="5"/>
    </row>
    <row r="1593" spans="8:8" customFormat="1">
      <c r="H1593" s="5"/>
    </row>
    <row r="1594" spans="8:8" customFormat="1">
      <c r="H1594" s="5"/>
    </row>
    <row r="1595" spans="8:8" customFormat="1">
      <c r="H1595" s="5"/>
    </row>
    <row r="1596" spans="8:8" customFormat="1">
      <c r="H1596" s="5"/>
    </row>
    <row r="1597" spans="8:8" customFormat="1">
      <c r="H1597" s="5"/>
    </row>
    <row r="1598" spans="8:8" customFormat="1">
      <c r="H1598" s="5"/>
    </row>
    <row r="1599" spans="8:8" customFormat="1">
      <c r="H1599" s="5"/>
    </row>
    <row r="1600" spans="8:8" customFormat="1">
      <c r="H1600" s="5"/>
    </row>
    <row r="1601" spans="8:8" customFormat="1">
      <c r="H1601" s="5"/>
    </row>
    <row r="1602" spans="8:8" customFormat="1">
      <c r="H1602" s="5"/>
    </row>
    <row r="1603" spans="8:8" customFormat="1">
      <c r="H1603" s="5"/>
    </row>
    <row r="1604" spans="8:8" customFormat="1">
      <c r="H1604" s="5"/>
    </row>
    <row r="1605" spans="8:8" customFormat="1">
      <c r="H1605" s="5"/>
    </row>
    <row r="1606" spans="8:8" customFormat="1">
      <c r="H1606" s="5"/>
    </row>
    <row r="1607" spans="8:8" customFormat="1">
      <c r="H1607" s="5"/>
    </row>
    <row r="1608" spans="8:8" customFormat="1">
      <c r="H1608" s="5"/>
    </row>
    <row r="1609" spans="8:8" customFormat="1">
      <c r="H1609" s="5"/>
    </row>
    <row r="1610" spans="8:8" customFormat="1">
      <c r="H1610" s="5"/>
    </row>
    <row r="1611" spans="8:8" customFormat="1">
      <c r="H1611" s="5"/>
    </row>
    <row r="1612" spans="8:8" customFormat="1">
      <c r="H1612" s="5"/>
    </row>
    <row r="1613" spans="8:8" customFormat="1">
      <c r="H1613" s="5"/>
    </row>
    <row r="1614" spans="8:8" customFormat="1">
      <c r="H1614" s="5"/>
    </row>
    <row r="1615" spans="8:8" customFormat="1">
      <c r="H1615" s="5"/>
    </row>
    <row r="1616" spans="8:8" customFormat="1">
      <c r="H1616" s="5"/>
    </row>
    <row r="1617" spans="8:8" customFormat="1">
      <c r="H1617" s="5"/>
    </row>
    <row r="1618" spans="8:8" customFormat="1">
      <c r="H1618" s="5"/>
    </row>
    <row r="1619" spans="8:8" customFormat="1">
      <c r="H1619" s="5"/>
    </row>
    <row r="1620" spans="8:8" customFormat="1">
      <c r="H1620" s="5"/>
    </row>
    <row r="1621" spans="8:8" customFormat="1">
      <c r="H1621" s="5"/>
    </row>
    <row r="1622" spans="8:8" customFormat="1">
      <c r="H1622" s="5"/>
    </row>
    <row r="1623" spans="8:8" customFormat="1">
      <c r="H1623" s="5"/>
    </row>
    <row r="1624" spans="8:8" customFormat="1">
      <c r="H1624" s="5"/>
    </row>
    <row r="1625" spans="8:8" customFormat="1">
      <c r="H1625" s="5"/>
    </row>
    <row r="1626" spans="8:8" customFormat="1">
      <c r="H1626" s="5"/>
    </row>
    <row r="1627" spans="8:8" customFormat="1">
      <c r="H1627" s="5"/>
    </row>
    <row r="1628" spans="8:8" customFormat="1">
      <c r="H1628" s="5"/>
    </row>
    <row r="1629" spans="8:8" customFormat="1">
      <c r="H1629" s="5"/>
    </row>
    <row r="1630" spans="8:8" customFormat="1">
      <c r="H1630" s="5"/>
    </row>
    <row r="1631" spans="8:8" customFormat="1">
      <c r="H1631" s="5"/>
    </row>
    <row r="1632" spans="8:8" customFormat="1">
      <c r="H1632" s="5"/>
    </row>
    <row r="1633" spans="8:8" customFormat="1">
      <c r="H1633" s="5"/>
    </row>
    <row r="1634" spans="8:8" customFormat="1">
      <c r="H1634" s="5"/>
    </row>
    <row r="1635" spans="8:8" customFormat="1">
      <c r="H1635" s="5"/>
    </row>
    <row r="1636" spans="8:8" customFormat="1">
      <c r="H1636" s="5"/>
    </row>
    <row r="1637" spans="8:8" customFormat="1">
      <c r="H1637" s="5"/>
    </row>
    <row r="1638" spans="8:8" customFormat="1">
      <c r="H1638" s="5"/>
    </row>
    <row r="1639" spans="8:8" customFormat="1">
      <c r="H1639" s="5"/>
    </row>
    <row r="1640" spans="8:8" customFormat="1">
      <c r="H1640" s="5"/>
    </row>
    <row r="1641" spans="8:8" customFormat="1">
      <c r="H1641" s="5"/>
    </row>
    <row r="1642" spans="8:8" customFormat="1">
      <c r="H1642" s="5"/>
    </row>
    <row r="1643" spans="8:8" customFormat="1">
      <c r="H1643" s="5"/>
    </row>
    <row r="1644" spans="8:8" customFormat="1">
      <c r="H1644" s="5"/>
    </row>
    <row r="1645" spans="8:8" customFormat="1">
      <c r="H1645" s="5"/>
    </row>
    <row r="1646" spans="8:8" customFormat="1">
      <c r="H1646" s="5"/>
    </row>
    <row r="1647" spans="8:8" customFormat="1">
      <c r="H1647" s="5"/>
    </row>
    <row r="1648" spans="8:8" customFormat="1">
      <c r="H1648" s="5"/>
    </row>
    <row r="1649" spans="8:8" customFormat="1">
      <c r="H1649" s="5"/>
    </row>
    <row r="1650" spans="8:8" customFormat="1">
      <c r="H1650" s="5"/>
    </row>
    <row r="1651" spans="8:8" customFormat="1">
      <c r="H1651" s="5"/>
    </row>
    <row r="1652" spans="8:8" customFormat="1">
      <c r="H1652" s="5"/>
    </row>
    <row r="1653" spans="8:8" customFormat="1">
      <c r="H1653" s="5"/>
    </row>
    <row r="1654" spans="8:8" customFormat="1">
      <c r="H1654" s="5"/>
    </row>
    <row r="1655" spans="8:8" customFormat="1">
      <c r="H1655" s="5"/>
    </row>
    <row r="1656" spans="8:8" customFormat="1">
      <c r="H1656" s="5"/>
    </row>
    <row r="1657" spans="8:8" customFormat="1">
      <c r="H1657" s="5"/>
    </row>
    <row r="1658" spans="8:8" customFormat="1">
      <c r="H1658" s="5"/>
    </row>
    <row r="1659" spans="8:8" customFormat="1">
      <c r="H1659" s="5"/>
    </row>
    <row r="1660" spans="8:8" customFormat="1">
      <c r="H1660" s="5"/>
    </row>
    <row r="1661" spans="8:8" customFormat="1">
      <c r="H1661" s="5"/>
    </row>
    <row r="1662" spans="8:8" customFormat="1">
      <c r="H1662" s="5"/>
    </row>
    <row r="1663" spans="8:8" customFormat="1">
      <c r="H1663" s="5"/>
    </row>
    <row r="1664" spans="8:8" customFormat="1">
      <c r="H1664" s="5"/>
    </row>
    <row r="1665" spans="8:8" customFormat="1">
      <c r="H1665" s="5"/>
    </row>
    <row r="1666" spans="8:8" customFormat="1">
      <c r="H1666" s="5"/>
    </row>
    <row r="1667" spans="8:8" customFormat="1">
      <c r="H1667" s="5"/>
    </row>
    <row r="1668" spans="8:8" customFormat="1">
      <c r="H1668" s="5"/>
    </row>
    <row r="1669" spans="8:8" customFormat="1">
      <c r="H1669" s="5"/>
    </row>
    <row r="1670" spans="8:8" customFormat="1">
      <c r="H1670" s="5"/>
    </row>
    <row r="1671" spans="8:8" customFormat="1">
      <c r="H1671" s="5"/>
    </row>
    <row r="1672" spans="8:8" customFormat="1">
      <c r="H1672" s="5"/>
    </row>
    <row r="1673" spans="8:8" customFormat="1">
      <c r="H1673" s="5"/>
    </row>
    <row r="1674" spans="8:8" customFormat="1">
      <c r="H1674" s="5"/>
    </row>
    <row r="1675" spans="8:8" customFormat="1">
      <c r="H1675" s="5"/>
    </row>
    <row r="1676" spans="8:8" customFormat="1">
      <c r="H1676" s="5"/>
    </row>
    <row r="1677" spans="8:8" customFormat="1">
      <c r="H1677" s="5"/>
    </row>
    <row r="1678" spans="8:8" customFormat="1">
      <c r="H1678" s="5"/>
    </row>
    <row r="1679" spans="8:8" customFormat="1">
      <c r="H1679" s="5"/>
    </row>
    <row r="1680" spans="8:8" customFormat="1">
      <c r="H1680" s="5"/>
    </row>
    <row r="1681" spans="8:8" customFormat="1">
      <c r="H1681" s="5"/>
    </row>
    <row r="1682" spans="8:8" customFormat="1">
      <c r="H1682" s="5"/>
    </row>
    <row r="1683" spans="8:8" customFormat="1">
      <c r="H1683" s="5"/>
    </row>
    <row r="1684" spans="8:8" customFormat="1">
      <c r="H1684" s="5"/>
    </row>
    <row r="1685" spans="8:8" customFormat="1">
      <c r="H1685" s="5"/>
    </row>
    <row r="1686" spans="8:8" customFormat="1">
      <c r="H1686" s="5"/>
    </row>
    <row r="1687" spans="8:8" customFormat="1">
      <c r="H1687" s="5"/>
    </row>
    <row r="1688" spans="8:8" customFormat="1">
      <c r="H1688" s="5"/>
    </row>
    <row r="1689" spans="8:8" customFormat="1">
      <c r="H1689" s="5"/>
    </row>
    <row r="1690" spans="8:8" customFormat="1">
      <c r="H1690" s="5"/>
    </row>
    <row r="1691" spans="8:8" customFormat="1">
      <c r="H1691" s="5"/>
    </row>
    <row r="1692" spans="8:8" customFormat="1">
      <c r="H1692" s="5"/>
    </row>
    <row r="1693" spans="8:8" customFormat="1">
      <c r="H1693" s="5"/>
    </row>
    <row r="1694" spans="8:8" customFormat="1">
      <c r="H1694" s="5"/>
    </row>
    <row r="1695" spans="8:8" customFormat="1">
      <c r="H1695" s="5"/>
    </row>
    <row r="1696" spans="8:8" customFormat="1">
      <c r="H1696" s="5"/>
    </row>
    <row r="1697" spans="8:8" customFormat="1">
      <c r="H1697" s="5"/>
    </row>
    <row r="1698" spans="8:8" customFormat="1">
      <c r="H1698" s="5"/>
    </row>
    <row r="1699" spans="8:8" customFormat="1">
      <c r="H1699" s="5"/>
    </row>
    <row r="1700" spans="8:8" customFormat="1">
      <c r="H1700" s="5"/>
    </row>
    <row r="1701" spans="8:8" customFormat="1">
      <c r="H1701" s="5"/>
    </row>
    <row r="1702" spans="8:8" customFormat="1">
      <c r="H1702" s="5"/>
    </row>
    <row r="1703" spans="8:8" customFormat="1">
      <c r="H1703" s="5"/>
    </row>
    <row r="1704" spans="8:8" customFormat="1">
      <c r="H1704" s="5"/>
    </row>
    <row r="1705" spans="8:8" customFormat="1">
      <c r="H1705" s="5"/>
    </row>
    <row r="1706" spans="8:8" customFormat="1">
      <c r="H1706" s="5"/>
    </row>
    <row r="1707" spans="8:8" customFormat="1">
      <c r="H1707" s="5"/>
    </row>
    <row r="1708" spans="8:8" customFormat="1">
      <c r="H1708" s="5"/>
    </row>
    <row r="1709" spans="8:8" customFormat="1">
      <c r="H1709" s="5"/>
    </row>
    <row r="1710" spans="8:8" customFormat="1">
      <c r="H1710" s="5"/>
    </row>
    <row r="1711" spans="8:8" customFormat="1">
      <c r="H1711" s="5"/>
    </row>
    <row r="1712" spans="8:8" customFormat="1">
      <c r="H1712" s="5"/>
    </row>
    <row r="1713" spans="8:8" customFormat="1">
      <c r="H1713" s="5"/>
    </row>
    <row r="1714" spans="8:8" customFormat="1">
      <c r="H1714" s="5"/>
    </row>
    <row r="1715" spans="8:8" customFormat="1">
      <c r="H1715" s="5"/>
    </row>
    <row r="1716" spans="8:8" customFormat="1">
      <c r="H1716" s="5"/>
    </row>
    <row r="1717" spans="8:8" customFormat="1">
      <c r="H1717" s="5"/>
    </row>
    <row r="1718" spans="8:8" customFormat="1">
      <c r="H1718" s="5"/>
    </row>
    <row r="1719" spans="8:8" customFormat="1">
      <c r="H1719" s="5"/>
    </row>
    <row r="1720" spans="8:8" customFormat="1">
      <c r="H1720" s="5"/>
    </row>
    <row r="1721" spans="8:8" customFormat="1">
      <c r="H1721" s="5"/>
    </row>
    <row r="1722" spans="8:8" customFormat="1">
      <c r="H1722" s="5"/>
    </row>
    <row r="1723" spans="8:8" customFormat="1">
      <c r="H1723" s="5"/>
    </row>
    <row r="1724" spans="8:8" customFormat="1">
      <c r="H1724" s="5"/>
    </row>
    <row r="1725" spans="8:8" customFormat="1">
      <c r="H1725" s="5"/>
    </row>
    <row r="1726" spans="8:8" customFormat="1">
      <c r="H1726" s="5"/>
    </row>
    <row r="1727" spans="8:8" customFormat="1">
      <c r="H1727" s="5"/>
    </row>
    <row r="1728" spans="8:8" customFormat="1">
      <c r="H1728" s="5"/>
    </row>
    <row r="1729" spans="8:8" customFormat="1">
      <c r="H1729" s="5"/>
    </row>
    <row r="1730" spans="8:8" customFormat="1">
      <c r="H1730" s="5"/>
    </row>
    <row r="1731" spans="8:8" customFormat="1">
      <c r="H1731" s="5"/>
    </row>
    <row r="1732" spans="8:8" customFormat="1">
      <c r="H1732" s="5"/>
    </row>
    <row r="1733" spans="8:8" customFormat="1">
      <c r="H1733" s="5"/>
    </row>
    <row r="1734" spans="8:8" customFormat="1">
      <c r="H1734" s="5"/>
    </row>
    <row r="1735" spans="8:8" customFormat="1">
      <c r="H1735" s="5"/>
    </row>
    <row r="1736" spans="8:8" customFormat="1">
      <c r="H1736" s="5"/>
    </row>
    <row r="1737" spans="8:8" customFormat="1">
      <c r="H1737" s="5"/>
    </row>
    <row r="1738" spans="8:8" customFormat="1">
      <c r="H1738" s="5"/>
    </row>
    <row r="1739" spans="8:8" customFormat="1">
      <c r="H1739" s="5"/>
    </row>
    <row r="1740" spans="8:8" customFormat="1">
      <c r="H1740" s="5"/>
    </row>
    <row r="1741" spans="8:8" customFormat="1">
      <c r="H1741" s="5"/>
    </row>
    <row r="1742" spans="8:8" customFormat="1">
      <c r="H1742" s="5"/>
    </row>
    <row r="1743" spans="8:8" customFormat="1">
      <c r="H1743" s="5"/>
    </row>
    <row r="1744" spans="8:8" customFormat="1">
      <c r="H1744" s="5"/>
    </row>
    <row r="1745" spans="8:8" customFormat="1">
      <c r="H1745" s="5"/>
    </row>
    <row r="1746" spans="8:8" customFormat="1">
      <c r="H1746" s="5"/>
    </row>
    <row r="1747" spans="8:8" customFormat="1">
      <c r="H1747" s="5"/>
    </row>
    <row r="1748" spans="8:8" customFormat="1">
      <c r="H1748" s="5"/>
    </row>
    <row r="1749" spans="8:8" customFormat="1">
      <c r="H1749" s="5"/>
    </row>
    <row r="1750" spans="8:8" customFormat="1">
      <c r="H1750" s="5"/>
    </row>
    <row r="1751" spans="8:8" customFormat="1">
      <c r="H1751" s="5"/>
    </row>
    <row r="1752" spans="8:8" customFormat="1">
      <c r="H1752" s="5"/>
    </row>
    <row r="1753" spans="8:8" customFormat="1">
      <c r="H1753" s="5"/>
    </row>
    <row r="1754" spans="8:8" customFormat="1">
      <c r="H1754" s="5"/>
    </row>
    <row r="1755" spans="8:8" customFormat="1">
      <c r="H1755" s="5"/>
    </row>
    <row r="1756" spans="8:8" customFormat="1">
      <c r="H1756" s="5"/>
    </row>
    <row r="1757" spans="8:8" customFormat="1">
      <c r="H1757" s="5"/>
    </row>
    <row r="1758" spans="8:8" customFormat="1">
      <c r="H1758" s="5"/>
    </row>
    <row r="1759" spans="8:8" customFormat="1">
      <c r="H1759" s="5"/>
    </row>
    <row r="1760" spans="8:8" customFormat="1">
      <c r="H1760" s="5"/>
    </row>
    <row r="1761" spans="8:8" customFormat="1">
      <c r="H1761" s="5"/>
    </row>
    <row r="1762" spans="8:8" customFormat="1">
      <c r="H1762" s="5"/>
    </row>
    <row r="1763" spans="8:8" customFormat="1">
      <c r="H1763" s="5"/>
    </row>
    <row r="1764" spans="8:8" customFormat="1">
      <c r="H1764" s="5"/>
    </row>
    <row r="1765" spans="8:8" customFormat="1">
      <c r="H1765" s="5"/>
    </row>
    <row r="1766" spans="8:8" customFormat="1">
      <c r="H1766" s="5"/>
    </row>
    <row r="1767" spans="8:8" customFormat="1">
      <c r="H1767" s="5"/>
    </row>
    <row r="1768" spans="8:8" customFormat="1">
      <c r="H1768" s="5"/>
    </row>
    <row r="1769" spans="8:8" customFormat="1">
      <c r="H1769" s="5"/>
    </row>
    <row r="1770" spans="8:8" customFormat="1">
      <c r="H1770" s="5"/>
    </row>
    <row r="1771" spans="8:8" customFormat="1">
      <c r="H1771" s="5"/>
    </row>
    <row r="1772" spans="8:8" customFormat="1">
      <c r="H1772" s="5"/>
    </row>
    <row r="1773" spans="8:8" customFormat="1">
      <c r="H1773" s="5"/>
    </row>
    <row r="1774" spans="8:8" customFormat="1">
      <c r="H1774" s="5"/>
    </row>
    <row r="1775" spans="8:8" customFormat="1">
      <c r="H1775" s="5"/>
    </row>
    <row r="1776" spans="8:8" customFormat="1">
      <c r="H1776" s="5"/>
    </row>
    <row r="1777" spans="8:8" customFormat="1">
      <c r="H1777" s="5"/>
    </row>
    <row r="1778" spans="8:8" customFormat="1">
      <c r="H1778" s="5"/>
    </row>
    <row r="1779" spans="8:8" customFormat="1">
      <c r="H1779" s="5"/>
    </row>
    <row r="1780" spans="8:8" customFormat="1">
      <c r="H1780" s="5"/>
    </row>
    <row r="1781" spans="8:8" customFormat="1">
      <c r="H1781" s="5"/>
    </row>
    <row r="1782" spans="8:8" customFormat="1">
      <c r="H1782" s="5"/>
    </row>
    <row r="1783" spans="8:8" customFormat="1">
      <c r="H1783" s="5"/>
    </row>
    <row r="1784" spans="8:8" customFormat="1">
      <c r="H1784" s="5"/>
    </row>
    <row r="1785" spans="8:8" customFormat="1">
      <c r="H1785" s="5"/>
    </row>
    <row r="1786" spans="8:8" customFormat="1">
      <c r="H1786" s="5"/>
    </row>
    <row r="1787" spans="8:8" customFormat="1">
      <c r="H1787" s="5"/>
    </row>
    <row r="1788" spans="8:8" customFormat="1">
      <c r="H1788" s="5"/>
    </row>
    <row r="1789" spans="8:8" customFormat="1">
      <c r="H1789" s="5"/>
    </row>
    <row r="1790" spans="8:8" customFormat="1">
      <c r="H1790" s="5"/>
    </row>
    <row r="1791" spans="8:8" customFormat="1">
      <c r="H1791" s="5"/>
    </row>
    <row r="1792" spans="8:8" customFormat="1">
      <c r="H1792" s="5"/>
    </row>
    <row r="1793" spans="8:8" customFormat="1">
      <c r="H1793" s="5"/>
    </row>
    <row r="1794" spans="8:8" customFormat="1">
      <c r="H1794" s="5"/>
    </row>
    <row r="1795" spans="8:8" customFormat="1">
      <c r="H1795" s="5"/>
    </row>
    <row r="1796" spans="8:8" customFormat="1">
      <c r="H1796" s="5"/>
    </row>
    <row r="1797" spans="8:8" customFormat="1">
      <c r="H1797" s="5"/>
    </row>
    <row r="1798" spans="8:8" customFormat="1">
      <c r="H1798" s="5"/>
    </row>
    <row r="1799" spans="8:8" customFormat="1">
      <c r="H1799" s="5"/>
    </row>
    <row r="1800" spans="8:8" customFormat="1">
      <c r="H1800" s="5"/>
    </row>
    <row r="1801" spans="8:8" customFormat="1">
      <c r="H1801" s="5"/>
    </row>
    <row r="1802" spans="8:8" customFormat="1">
      <c r="H1802" s="5"/>
    </row>
    <row r="1803" spans="8:8" customFormat="1">
      <c r="H1803" s="5"/>
    </row>
    <row r="1804" spans="8:8" customFormat="1">
      <c r="H1804" s="5"/>
    </row>
    <row r="1805" spans="8:8" customFormat="1">
      <c r="H1805" s="5"/>
    </row>
    <row r="1806" spans="8:8" customFormat="1">
      <c r="H1806" s="5"/>
    </row>
    <row r="1807" spans="8:8" customFormat="1">
      <c r="H1807" s="5"/>
    </row>
    <row r="1808" spans="8:8" customFormat="1">
      <c r="H1808" s="5"/>
    </row>
    <row r="1809" spans="8:8" customFormat="1">
      <c r="H1809" s="5"/>
    </row>
    <row r="1810" spans="8:8" customFormat="1">
      <c r="H1810" s="5"/>
    </row>
    <row r="1811" spans="8:8" customFormat="1">
      <c r="H1811" s="5"/>
    </row>
    <row r="1812" spans="8:8" customFormat="1">
      <c r="H1812" s="5"/>
    </row>
    <row r="1813" spans="8:8" customFormat="1">
      <c r="H1813" s="5"/>
    </row>
    <row r="1814" spans="8:8" customFormat="1">
      <c r="H1814" s="5"/>
    </row>
    <row r="1815" spans="8:8" customFormat="1">
      <c r="H1815" s="5"/>
    </row>
    <row r="1816" spans="8:8" customFormat="1">
      <c r="H1816" s="5"/>
    </row>
    <row r="1817" spans="8:8" customFormat="1">
      <c r="H1817" s="5"/>
    </row>
    <row r="1818" spans="8:8" customFormat="1">
      <c r="H1818" s="5"/>
    </row>
    <row r="1819" spans="8:8" customFormat="1">
      <c r="H1819" s="5"/>
    </row>
    <row r="1820" spans="8:8" customFormat="1">
      <c r="H1820" s="5"/>
    </row>
    <row r="1821" spans="8:8" customFormat="1">
      <c r="H1821" s="5"/>
    </row>
    <row r="1822" spans="8:8" customFormat="1">
      <c r="H1822" s="5"/>
    </row>
    <row r="1823" spans="8:8" customFormat="1">
      <c r="H1823" s="5"/>
    </row>
    <row r="1824" spans="8:8" customFormat="1">
      <c r="H1824" s="5"/>
    </row>
    <row r="1825" spans="8:8" customFormat="1">
      <c r="H1825" s="5"/>
    </row>
    <row r="1826" spans="8:8" customFormat="1">
      <c r="H1826" s="5"/>
    </row>
    <row r="1827" spans="8:8" customFormat="1">
      <c r="H1827" s="5"/>
    </row>
    <row r="1828" spans="8:8" customFormat="1">
      <c r="H1828" s="5"/>
    </row>
    <row r="1829" spans="8:8" customFormat="1">
      <c r="H1829" s="5"/>
    </row>
    <row r="1830" spans="8:8" customFormat="1">
      <c r="H1830" s="5"/>
    </row>
    <row r="1831" spans="8:8" customFormat="1">
      <c r="H1831" s="5"/>
    </row>
    <row r="1832" spans="8:8" customFormat="1">
      <c r="H1832" s="5"/>
    </row>
    <row r="1833" spans="8:8" customFormat="1">
      <c r="H1833" s="5"/>
    </row>
    <row r="1834" spans="8:8" customFormat="1">
      <c r="H1834" s="5"/>
    </row>
    <row r="1835" spans="8:8" customFormat="1">
      <c r="H1835" s="5"/>
    </row>
    <row r="1836" spans="8:8" customFormat="1">
      <c r="H1836" s="5"/>
    </row>
    <row r="1837" spans="8:8" customFormat="1">
      <c r="H1837" s="5"/>
    </row>
    <row r="1838" spans="8:8" customFormat="1">
      <c r="H1838" s="5"/>
    </row>
    <row r="1839" spans="8:8" customFormat="1">
      <c r="H1839" s="5"/>
    </row>
    <row r="1840" spans="8:8" customFormat="1">
      <c r="H1840" s="5"/>
    </row>
    <row r="1841" spans="8:8" customFormat="1">
      <c r="H1841" s="5"/>
    </row>
    <row r="1842" spans="8:8" customFormat="1">
      <c r="H1842" s="5"/>
    </row>
    <row r="1843" spans="8:8" customFormat="1">
      <c r="H1843" s="5"/>
    </row>
    <row r="1844" spans="8:8" customFormat="1">
      <c r="H1844" s="5"/>
    </row>
    <row r="1845" spans="8:8" customFormat="1">
      <c r="H1845" s="5"/>
    </row>
    <row r="1846" spans="8:8" customFormat="1">
      <c r="H1846" s="5"/>
    </row>
    <row r="1847" spans="8:8" customFormat="1">
      <c r="H1847" s="5"/>
    </row>
    <row r="1848" spans="8:8" customFormat="1">
      <c r="H1848" s="5"/>
    </row>
    <row r="1849" spans="8:8" customFormat="1">
      <c r="H1849" s="5"/>
    </row>
    <row r="1850" spans="8:8" customFormat="1">
      <c r="H1850" s="5"/>
    </row>
    <row r="1851" spans="8:8" customFormat="1">
      <c r="H1851" s="5"/>
    </row>
    <row r="1852" spans="8:8" customFormat="1">
      <c r="H1852" s="5"/>
    </row>
    <row r="1853" spans="8:8" customFormat="1">
      <c r="H1853" s="5"/>
    </row>
    <row r="1854" spans="8:8" customFormat="1">
      <c r="H1854" s="5"/>
    </row>
    <row r="1855" spans="8:8" customFormat="1">
      <c r="H1855" s="5"/>
    </row>
    <row r="1856" spans="8:8" customFormat="1">
      <c r="H1856" s="5"/>
    </row>
    <row r="1857" spans="8:8" customFormat="1">
      <c r="H1857" s="5"/>
    </row>
    <row r="1858" spans="8:8" customFormat="1">
      <c r="H1858" s="5"/>
    </row>
    <row r="1859" spans="8:8" customFormat="1">
      <c r="H1859" s="5"/>
    </row>
    <row r="1860" spans="8:8" customFormat="1">
      <c r="H1860" s="5"/>
    </row>
    <row r="1861" spans="8:8" customFormat="1">
      <c r="H1861" s="5"/>
    </row>
    <row r="1862" spans="8:8" customFormat="1">
      <c r="H1862" s="5"/>
    </row>
    <row r="1863" spans="8:8" customFormat="1">
      <c r="H1863" s="5"/>
    </row>
    <row r="1864" spans="8:8" customFormat="1">
      <c r="H1864" s="5"/>
    </row>
    <row r="1865" spans="8:8" customFormat="1">
      <c r="H1865" s="5"/>
    </row>
    <row r="1866" spans="8:8" customFormat="1">
      <c r="H1866" s="5"/>
    </row>
    <row r="1867" spans="8:8" customFormat="1">
      <c r="H1867" s="5"/>
    </row>
    <row r="1868" spans="8:8" customFormat="1">
      <c r="H1868" s="5"/>
    </row>
    <row r="1869" spans="8:8" customFormat="1">
      <c r="H1869" s="5"/>
    </row>
    <row r="1870" spans="8:8" customFormat="1">
      <c r="H1870" s="5"/>
    </row>
    <row r="1871" spans="8:8" customFormat="1">
      <c r="H1871" s="5"/>
    </row>
    <row r="1872" spans="8:8" customFormat="1">
      <c r="H1872" s="5"/>
    </row>
    <row r="1873" spans="8:8" customFormat="1">
      <c r="H1873" s="5"/>
    </row>
    <row r="1874" spans="8:8" customFormat="1">
      <c r="H1874" s="5"/>
    </row>
    <row r="1875" spans="8:8" customFormat="1">
      <c r="H1875" s="5"/>
    </row>
    <row r="1876" spans="8:8" customFormat="1">
      <c r="H1876" s="5"/>
    </row>
    <row r="1877" spans="8:8" customFormat="1">
      <c r="H1877" s="5"/>
    </row>
    <row r="1878" spans="8:8" customFormat="1">
      <c r="H1878" s="5"/>
    </row>
    <row r="1879" spans="8:8" customFormat="1">
      <c r="H1879" s="5"/>
    </row>
    <row r="1880" spans="8:8" customFormat="1">
      <c r="H1880" s="5"/>
    </row>
    <row r="1881" spans="8:8" customFormat="1">
      <c r="H1881" s="5"/>
    </row>
    <row r="1882" spans="8:8" customFormat="1">
      <c r="H1882" s="5"/>
    </row>
    <row r="1883" spans="8:8" customFormat="1">
      <c r="H1883" s="5"/>
    </row>
    <row r="1884" spans="8:8" customFormat="1">
      <c r="H1884" s="5"/>
    </row>
    <row r="1885" spans="8:8" customFormat="1">
      <c r="H1885" s="5"/>
    </row>
    <row r="1886" spans="8:8" customFormat="1">
      <c r="H1886" s="5"/>
    </row>
    <row r="1887" spans="8:8" customFormat="1">
      <c r="H1887" s="5"/>
    </row>
    <row r="1888" spans="8:8" customFormat="1">
      <c r="H1888" s="5"/>
    </row>
    <row r="1889" spans="8:8" customFormat="1">
      <c r="H1889" s="5"/>
    </row>
    <row r="1890" spans="8:8" customFormat="1">
      <c r="H1890" s="5"/>
    </row>
    <row r="1891" spans="8:8" customFormat="1">
      <c r="H1891" s="5"/>
    </row>
    <row r="1892" spans="8:8" customFormat="1">
      <c r="H1892" s="5"/>
    </row>
    <row r="1893" spans="8:8" customFormat="1">
      <c r="H1893" s="5"/>
    </row>
    <row r="1894" spans="8:8" customFormat="1">
      <c r="H1894" s="5"/>
    </row>
    <row r="1895" spans="8:8" customFormat="1">
      <c r="H1895" s="5"/>
    </row>
    <row r="1896" spans="8:8" customFormat="1">
      <c r="H1896" s="5"/>
    </row>
    <row r="1897" spans="8:8" customFormat="1">
      <c r="H1897" s="5"/>
    </row>
    <row r="1898" spans="8:8" customFormat="1">
      <c r="H1898" s="5"/>
    </row>
    <row r="1899" spans="8:8" customFormat="1">
      <c r="H1899" s="5"/>
    </row>
    <row r="1900" spans="8:8" customFormat="1">
      <c r="H1900" s="5"/>
    </row>
    <row r="1901" spans="8:8" customFormat="1">
      <c r="H1901" s="5"/>
    </row>
    <row r="1902" spans="8:8" customFormat="1">
      <c r="H1902" s="5"/>
    </row>
    <row r="1903" spans="8:8" customFormat="1">
      <c r="H1903" s="5"/>
    </row>
    <row r="1904" spans="8:8" customFormat="1">
      <c r="H1904" s="5"/>
    </row>
    <row r="1905" spans="8:8" customFormat="1">
      <c r="H1905" s="5"/>
    </row>
    <row r="1906" spans="8:8" customFormat="1">
      <c r="H1906" s="5"/>
    </row>
    <row r="1907" spans="8:8" customFormat="1">
      <c r="H1907" s="5"/>
    </row>
    <row r="1908" spans="8:8" customFormat="1">
      <c r="H1908" s="5"/>
    </row>
    <row r="1909" spans="8:8" customFormat="1">
      <c r="H1909" s="5"/>
    </row>
    <row r="1910" spans="8:8" customFormat="1">
      <c r="H1910" s="5"/>
    </row>
    <row r="1911" spans="8:8" customFormat="1">
      <c r="H1911" s="5"/>
    </row>
    <row r="1912" spans="8:8" customFormat="1">
      <c r="H1912" s="5"/>
    </row>
    <row r="1913" spans="8:8" customFormat="1">
      <c r="H1913" s="5"/>
    </row>
    <row r="1914" spans="8:8" customFormat="1">
      <c r="H1914" s="5"/>
    </row>
    <row r="1915" spans="8:8" customFormat="1">
      <c r="H1915" s="5"/>
    </row>
    <row r="1916" spans="8:8" customFormat="1">
      <c r="H1916" s="5"/>
    </row>
    <row r="1917" spans="8:8" customFormat="1">
      <c r="H1917" s="5"/>
    </row>
    <row r="1918" spans="8:8" customFormat="1">
      <c r="H1918" s="5"/>
    </row>
    <row r="1919" spans="8:8" customFormat="1">
      <c r="H1919" s="5"/>
    </row>
    <row r="1920" spans="8:8" customFormat="1">
      <c r="H1920" s="5"/>
    </row>
    <row r="1921" spans="8:8" customFormat="1">
      <c r="H1921" s="5"/>
    </row>
    <row r="1922" spans="8:8" customFormat="1">
      <c r="H1922" s="5"/>
    </row>
    <row r="1923" spans="8:8" customFormat="1">
      <c r="H1923" s="5"/>
    </row>
    <row r="1924" spans="8:8" customFormat="1">
      <c r="H1924" s="5"/>
    </row>
    <row r="1925" spans="8:8" customFormat="1">
      <c r="H1925" s="5"/>
    </row>
    <row r="1926" spans="8:8" customFormat="1">
      <c r="H1926" s="5"/>
    </row>
    <row r="1927" spans="8:8" customFormat="1">
      <c r="H1927" s="5"/>
    </row>
    <row r="1928" spans="8:8" customFormat="1">
      <c r="H1928" s="5"/>
    </row>
    <row r="1929" spans="8:8" customFormat="1">
      <c r="H1929" s="5"/>
    </row>
    <row r="1930" spans="8:8" customFormat="1">
      <c r="H1930" s="5"/>
    </row>
    <row r="1931" spans="8:8" customFormat="1">
      <c r="H1931" s="5"/>
    </row>
    <row r="1932" spans="8:8" customFormat="1">
      <c r="H1932" s="5"/>
    </row>
    <row r="1933" spans="8:8" customFormat="1">
      <c r="H1933" s="5"/>
    </row>
    <row r="1934" spans="8:8" customFormat="1">
      <c r="H1934" s="5"/>
    </row>
    <row r="1935" spans="8:8" customFormat="1">
      <c r="H1935" s="5"/>
    </row>
    <row r="1936" spans="8:8" customFormat="1">
      <c r="H1936" s="5"/>
    </row>
    <row r="1937" spans="8:8" customFormat="1">
      <c r="H1937" s="5"/>
    </row>
    <row r="1938" spans="8:8" customFormat="1">
      <c r="H1938" s="5"/>
    </row>
    <row r="1939" spans="8:8" customFormat="1">
      <c r="H1939" s="5"/>
    </row>
    <row r="1940" spans="8:8" customFormat="1">
      <c r="H1940" s="5"/>
    </row>
    <row r="1941" spans="8:8" customFormat="1">
      <c r="H1941" s="5"/>
    </row>
    <row r="1942" spans="8:8" customFormat="1">
      <c r="H1942" s="5"/>
    </row>
    <row r="1943" spans="8:8" customFormat="1">
      <c r="H1943" s="5"/>
    </row>
    <row r="1944" spans="8:8" customFormat="1">
      <c r="H1944" s="5"/>
    </row>
    <row r="1945" spans="8:8" customFormat="1">
      <c r="H1945" s="5"/>
    </row>
    <row r="1946" spans="8:8" customFormat="1">
      <c r="H1946" s="5"/>
    </row>
    <row r="1947" spans="8:8" customFormat="1">
      <c r="H1947" s="5"/>
    </row>
    <row r="1948" spans="8:8" customFormat="1">
      <c r="H1948" s="5"/>
    </row>
    <row r="1949" spans="8:8" customFormat="1">
      <c r="H1949" s="5"/>
    </row>
    <row r="1950" spans="8:8" customFormat="1">
      <c r="H1950" s="5"/>
    </row>
    <row r="1951" spans="8:8" customFormat="1">
      <c r="H1951" s="5"/>
    </row>
    <row r="1952" spans="8:8" customFormat="1">
      <c r="H1952" s="5"/>
    </row>
    <row r="1953" spans="8:8" customFormat="1">
      <c r="H1953" s="5"/>
    </row>
    <row r="1954" spans="8:8" customFormat="1">
      <c r="H1954" s="5"/>
    </row>
    <row r="1955" spans="8:8" customFormat="1">
      <c r="H1955" s="5"/>
    </row>
    <row r="1956" spans="8:8" customFormat="1">
      <c r="H1956" s="5"/>
    </row>
    <row r="1957" spans="8:8" customFormat="1">
      <c r="H1957" s="5"/>
    </row>
    <row r="1958" spans="8:8" customFormat="1">
      <c r="H1958" s="5"/>
    </row>
    <row r="1959" spans="8:8" customFormat="1">
      <c r="H1959" s="5"/>
    </row>
    <row r="1960" spans="8:8" customFormat="1">
      <c r="H1960" s="5"/>
    </row>
    <row r="1961" spans="8:8" customFormat="1">
      <c r="H1961" s="5"/>
    </row>
    <row r="1962" spans="8:8" customFormat="1">
      <c r="H1962" s="5"/>
    </row>
    <row r="1963" spans="8:8" customFormat="1">
      <c r="H1963" s="5"/>
    </row>
    <row r="1964" spans="8:8" customFormat="1">
      <c r="H1964" s="5"/>
    </row>
    <row r="1965" spans="8:8" customFormat="1">
      <c r="H1965" s="5"/>
    </row>
    <row r="1966" spans="8:8" customFormat="1">
      <c r="H1966" s="5"/>
    </row>
    <row r="1967" spans="8:8" customFormat="1">
      <c r="H1967" s="5"/>
    </row>
    <row r="1968" spans="8:8" customFormat="1">
      <c r="H1968" s="5"/>
    </row>
    <row r="1969" spans="8:8" customFormat="1">
      <c r="H1969" s="5"/>
    </row>
    <row r="1970" spans="8:8" customFormat="1">
      <c r="H1970" s="5"/>
    </row>
    <row r="1971" spans="8:8" customFormat="1">
      <c r="H1971" s="5"/>
    </row>
    <row r="1972" spans="8:8" customFormat="1">
      <c r="H1972" s="5"/>
    </row>
    <row r="1973" spans="8:8" customFormat="1">
      <c r="H1973" s="5"/>
    </row>
    <row r="1974" spans="8:8" customFormat="1">
      <c r="H1974" s="5"/>
    </row>
    <row r="1975" spans="8:8" customFormat="1">
      <c r="H1975" s="5"/>
    </row>
    <row r="1976" spans="8:8" customFormat="1">
      <c r="H1976" s="5"/>
    </row>
    <row r="1977" spans="8:8" customFormat="1">
      <c r="H1977" s="5"/>
    </row>
    <row r="1978" spans="8:8" customFormat="1">
      <c r="H1978" s="5"/>
    </row>
    <row r="1979" spans="8:8" customFormat="1">
      <c r="H1979" s="5"/>
    </row>
    <row r="1980" spans="8:8" customFormat="1">
      <c r="H1980" s="5"/>
    </row>
    <row r="1981" spans="8:8" customFormat="1">
      <c r="H1981" s="5"/>
    </row>
    <row r="1982" spans="8:8" customFormat="1">
      <c r="H1982" s="5"/>
    </row>
    <row r="1983" spans="8:8" customFormat="1">
      <c r="H1983" s="5"/>
    </row>
    <row r="1984" spans="8:8" customFormat="1">
      <c r="H1984" s="5"/>
    </row>
    <row r="1985" spans="8:8" customFormat="1">
      <c r="H1985" s="5"/>
    </row>
    <row r="1986" spans="8:8" customFormat="1">
      <c r="H1986" s="5"/>
    </row>
    <row r="1987" spans="8:8" customFormat="1">
      <c r="H1987" s="5"/>
    </row>
    <row r="1988" spans="8:8" customFormat="1">
      <c r="H1988" s="5"/>
    </row>
    <row r="1989" spans="8:8" customFormat="1">
      <c r="H1989" s="5"/>
    </row>
    <row r="1990" spans="8:8" customFormat="1">
      <c r="H1990" s="5"/>
    </row>
    <row r="1991" spans="8:8" customFormat="1">
      <c r="H1991" s="5"/>
    </row>
    <row r="1992" spans="8:8" customFormat="1">
      <c r="H1992" s="5"/>
    </row>
    <row r="1993" spans="8:8" customFormat="1">
      <c r="H1993" s="5"/>
    </row>
    <row r="1994" spans="8:8" customFormat="1">
      <c r="H1994" s="5"/>
    </row>
    <row r="1995" spans="8:8" customFormat="1">
      <c r="H1995" s="5"/>
    </row>
    <row r="1996" spans="8:8" customFormat="1">
      <c r="H1996" s="5"/>
    </row>
    <row r="1997" spans="8:8" customFormat="1">
      <c r="H1997" s="5"/>
    </row>
    <row r="1998" spans="8:8" customFormat="1">
      <c r="H1998" s="5"/>
    </row>
    <row r="1999" spans="8:8" customFormat="1">
      <c r="H1999" s="5"/>
    </row>
    <row r="2000" spans="8:8" customFormat="1">
      <c r="H2000" s="5"/>
    </row>
    <row r="2001" spans="8:8" customFormat="1">
      <c r="H2001" s="5"/>
    </row>
    <row r="2002" spans="8:8" customFormat="1">
      <c r="H2002" s="5"/>
    </row>
    <row r="2003" spans="8:8" customFormat="1">
      <c r="H2003" s="5"/>
    </row>
    <row r="2004" spans="8:8" customFormat="1">
      <c r="H2004" s="5"/>
    </row>
    <row r="2005" spans="8:8" customFormat="1">
      <c r="H2005" s="5"/>
    </row>
    <row r="2006" spans="8:8" customFormat="1">
      <c r="H2006" s="5"/>
    </row>
    <row r="2007" spans="8:8" customFormat="1">
      <c r="H2007" s="5"/>
    </row>
    <row r="2008" spans="8:8" customFormat="1">
      <c r="H2008" s="5"/>
    </row>
    <row r="2009" spans="8:8" customFormat="1">
      <c r="H2009" s="5"/>
    </row>
    <row r="2010" spans="8:8" customFormat="1">
      <c r="H2010" s="5"/>
    </row>
    <row r="2011" spans="8:8" customFormat="1">
      <c r="H2011" s="5"/>
    </row>
    <row r="2012" spans="8:8" customFormat="1">
      <c r="H2012" s="5"/>
    </row>
    <row r="2013" spans="8:8" customFormat="1">
      <c r="H2013" s="5"/>
    </row>
    <row r="2014" spans="8:8" customFormat="1">
      <c r="H2014" s="5"/>
    </row>
    <row r="2015" spans="8:8" customFormat="1">
      <c r="H2015" s="5"/>
    </row>
    <row r="2016" spans="8:8" customFormat="1">
      <c r="H2016" s="5"/>
    </row>
    <row r="2017" spans="8:8" customFormat="1">
      <c r="H2017" s="5"/>
    </row>
    <row r="2018" spans="8:8" customFormat="1">
      <c r="H2018" s="5"/>
    </row>
    <row r="2019" spans="8:8" customFormat="1">
      <c r="H2019" s="5"/>
    </row>
    <row r="2020" spans="8:8" customFormat="1">
      <c r="H2020" s="5"/>
    </row>
    <row r="2021" spans="8:8" customFormat="1">
      <c r="H2021" s="5"/>
    </row>
    <row r="2022" spans="8:8" customFormat="1">
      <c r="H2022" s="5"/>
    </row>
    <row r="2023" spans="8:8" customFormat="1">
      <c r="H2023" s="5"/>
    </row>
    <row r="2024" spans="8:8" customFormat="1">
      <c r="H2024" s="5"/>
    </row>
    <row r="2025" spans="8:8" customFormat="1">
      <c r="H2025" s="5"/>
    </row>
    <row r="2026" spans="8:8" customFormat="1">
      <c r="H2026" s="5"/>
    </row>
    <row r="2027" spans="8:8" customFormat="1">
      <c r="H2027" s="5"/>
    </row>
    <row r="2028" spans="8:8" customFormat="1">
      <c r="H2028" s="5"/>
    </row>
    <row r="2029" spans="8:8" customFormat="1">
      <c r="H2029" s="5"/>
    </row>
    <row r="2030" spans="8:8" customFormat="1">
      <c r="H2030" s="5"/>
    </row>
    <row r="2031" spans="8:8" customFormat="1">
      <c r="H2031" s="5"/>
    </row>
    <row r="2032" spans="8:8" customFormat="1">
      <c r="H2032" s="5"/>
    </row>
    <row r="2033" spans="8:8" customFormat="1">
      <c r="H2033" s="5"/>
    </row>
    <row r="2034" spans="8:8" customFormat="1">
      <c r="H2034" s="5"/>
    </row>
    <row r="2035" spans="8:8" customFormat="1">
      <c r="H2035" s="5"/>
    </row>
    <row r="2036" spans="8:8" customFormat="1">
      <c r="H2036" s="5"/>
    </row>
    <row r="2037" spans="8:8" customFormat="1">
      <c r="H2037" s="5"/>
    </row>
    <row r="2038" spans="8:8" customFormat="1">
      <c r="H2038" s="5"/>
    </row>
    <row r="2039" spans="8:8" customFormat="1">
      <c r="H2039" s="5"/>
    </row>
    <row r="2040" spans="8:8" customFormat="1">
      <c r="H2040" s="5"/>
    </row>
    <row r="2041" spans="8:8" customFormat="1">
      <c r="H2041" s="5"/>
    </row>
    <row r="2042" spans="8:8" customFormat="1">
      <c r="H2042" s="5"/>
    </row>
    <row r="2043" spans="8:8" customFormat="1">
      <c r="H2043" s="5"/>
    </row>
    <row r="2044" spans="8:8" customFormat="1">
      <c r="H2044" s="5"/>
    </row>
    <row r="2045" spans="8:8" customFormat="1">
      <c r="H2045" s="5"/>
    </row>
    <row r="2046" spans="8:8" customFormat="1">
      <c r="H2046" s="5"/>
    </row>
    <row r="2047" spans="8:8" customFormat="1">
      <c r="H2047" s="5"/>
    </row>
    <row r="2048" spans="8:8" customFormat="1">
      <c r="H2048" s="5"/>
    </row>
    <row r="2049" spans="8:8" customFormat="1">
      <c r="H2049" s="5"/>
    </row>
    <row r="2050" spans="8:8" customFormat="1">
      <c r="H2050" s="5"/>
    </row>
    <row r="2051" spans="8:8" customFormat="1">
      <c r="H2051" s="5"/>
    </row>
    <row r="2052" spans="8:8" customFormat="1">
      <c r="H2052" s="5"/>
    </row>
    <row r="2053" spans="8:8" customFormat="1">
      <c r="H2053" s="5"/>
    </row>
    <row r="2054" spans="8:8" customFormat="1">
      <c r="H2054" s="5"/>
    </row>
    <row r="2055" spans="8:8" customFormat="1">
      <c r="H2055" s="5"/>
    </row>
    <row r="2056" spans="8:8" customFormat="1">
      <c r="H2056" s="5"/>
    </row>
    <row r="2057" spans="8:8" customFormat="1">
      <c r="H2057" s="5"/>
    </row>
    <row r="2058" spans="8:8" customFormat="1">
      <c r="H2058" s="5"/>
    </row>
    <row r="2059" spans="8:8" customFormat="1">
      <c r="H2059" s="5"/>
    </row>
    <row r="2060" spans="8:8" customFormat="1">
      <c r="H2060" s="5"/>
    </row>
    <row r="2061" spans="8:8" customFormat="1">
      <c r="H2061" s="5"/>
    </row>
    <row r="2062" spans="8:8" customFormat="1">
      <c r="H2062" s="5"/>
    </row>
    <row r="2063" spans="8:8" customFormat="1">
      <c r="H2063" s="5"/>
    </row>
    <row r="2064" spans="8:8" customFormat="1">
      <c r="H2064" s="5"/>
    </row>
    <row r="2065" spans="8:8" customFormat="1">
      <c r="H2065" s="5"/>
    </row>
    <row r="2066" spans="8:8" customFormat="1">
      <c r="H2066" s="5"/>
    </row>
    <row r="2067" spans="8:8" customFormat="1">
      <c r="H2067" s="5"/>
    </row>
    <row r="2068" spans="8:8" customFormat="1">
      <c r="H2068" s="5"/>
    </row>
    <row r="2069" spans="8:8" customFormat="1">
      <c r="H2069" s="5"/>
    </row>
    <row r="2070" spans="8:8" customFormat="1">
      <c r="H2070" s="5"/>
    </row>
    <row r="2071" spans="8:8" customFormat="1">
      <c r="H2071" s="5"/>
    </row>
    <row r="2072" spans="8:8" customFormat="1">
      <c r="H2072" s="5"/>
    </row>
    <row r="2073" spans="8:8" customFormat="1">
      <c r="H2073" s="5"/>
    </row>
    <row r="2074" spans="8:8" customFormat="1">
      <c r="H2074" s="5"/>
    </row>
    <row r="2075" spans="8:8" customFormat="1">
      <c r="H2075" s="5"/>
    </row>
    <row r="2076" spans="8:8" customFormat="1">
      <c r="H2076" s="5"/>
    </row>
    <row r="2077" spans="8:8" customFormat="1">
      <c r="H2077" s="5"/>
    </row>
    <row r="2078" spans="8:8" customFormat="1">
      <c r="H2078" s="5"/>
    </row>
    <row r="2079" spans="8:8" customFormat="1">
      <c r="H2079" s="5"/>
    </row>
    <row r="2080" spans="8:8" customFormat="1">
      <c r="H2080" s="5"/>
    </row>
    <row r="2081" spans="8:8" customFormat="1">
      <c r="H2081" s="5"/>
    </row>
    <row r="2082" spans="8:8" customFormat="1">
      <c r="H2082" s="5"/>
    </row>
    <row r="2083" spans="8:8" customFormat="1">
      <c r="H2083" s="5"/>
    </row>
    <row r="2084" spans="8:8" customFormat="1">
      <c r="H2084" s="5"/>
    </row>
    <row r="2085" spans="8:8" customFormat="1">
      <c r="H2085" s="5"/>
    </row>
    <row r="2086" spans="8:8" customFormat="1">
      <c r="H2086" s="5"/>
    </row>
    <row r="2087" spans="8:8" customFormat="1">
      <c r="H2087" s="5"/>
    </row>
    <row r="2088" spans="8:8" customFormat="1">
      <c r="H2088" s="5"/>
    </row>
    <row r="2089" spans="8:8" customFormat="1">
      <c r="H2089" s="5"/>
    </row>
    <row r="2090" spans="8:8" customFormat="1">
      <c r="H2090" s="5"/>
    </row>
    <row r="2091" spans="8:8" customFormat="1">
      <c r="H2091" s="5"/>
    </row>
    <row r="2092" spans="8:8" customFormat="1">
      <c r="H2092" s="5"/>
    </row>
    <row r="2093" spans="8:8" customFormat="1">
      <c r="H2093" s="5"/>
    </row>
    <row r="2094" spans="8:8" customFormat="1">
      <c r="H2094" s="5"/>
    </row>
    <row r="2095" spans="8:8" customFormat="1">
      <c r="H2095" s="5"/>
    </row>
    <row r="2096" spans="8:8" customFormat="1">
      <c r="H2096" s="5"/>
    </row>
    <row r="2097" spans="2:13" customFormat="1">
      <c r="H2097" s="5"/>
    </row>
    <row r="2098" spans="2:13" customFormat="1">
      <c r="H2098" s="5"/>
    </row>
    <row r="2099" spans="2:13" customFormat="1">
      <c r="H2099" s="5"/>
    </row>
    <row r="2100" spans="2:13" customFormat="1">
      <c r="H2100" s="5"/>
    </row>
    <row r="2101" spans="2:13" customFormat="1">
      <c r="H2101" s="5"/>
    </row>
    <row r="2102" spans="2:13" customFormat="1">
      <c r="H2102" s="5"/>
    </row>
    <row r="2103" spans="2:13" customFormat="1">
      <c r="H2103" s="5"/>
    </row>
    <row r="2104" spans="2:13" customFormat="1">
      <c r="H2104" s="5"/>
    </row>
    <row r="2105" spans="2:13" customFormat="1">
      <c r="B2105" s="3"/>
      <c r="C2105" s="2"/>
      <c r="D2105" s="3"/>
      <c r="G2105" s="3"/>
      <c r="H2105" s="4"/>
      <c r="I2105" s="2"/>
      <c r="J2105" s="2"/>
      <c r="K2105" s="2"/>
      <c r="L2105" s="3"/>
      <c r="M2105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5"/>
  <sheetViews>
    <sheetView topLeftCell="B1" workbookViewId="0">
      <pane ySplit="1" topLeftCell="A117" activePane="bottomLeft" state="frozen"/>
      <selection activeCell="B1" sqref="B1"/>
      <selection pane="bottomLeft" activeCell="F141" sqref="F141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9.5546875" style="2" bestFit="1" customWidth="1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8.77734375" style="4"/>
    <col min="9" max="10" width="8.77734375" style="2"/>
    <col min="11" max="14" width="8.77734375" style="3"/>
    <col min="16" max="16" width="11.6640625" style="11" customWidth="1"/>
    <col min="17" max="17" width="14.6640625" style="11" customWidth="1"/>
    <col min="18" max="18" width="10.5546875" style="81" bestFit="1" customWidth="1"/>
  </cols>
  <sheetData>
    <row r="1" spans="1:18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K1" s="3" t="s">
        <v>142</v>
      </c>
      <c r="M1" s="3" t="s">
        <v>146</v>
      </c>
      <c r="Q1" s="11" t="s">
        <v>105</v>
      </c>
      <c r="R1" s="81" t="s">
        <v>134</v>
      </c>
    </row>
    <row r="2" spans="1:18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1.4956730616300096E-2</v>
      </c>
      <c r="H2" s="4">
        <v>1</v>
      </c>
      <c r="M2" s="3">
        <f>(H2-MAX(H$2:H2))/MAX(H$2:H2)</f>
        <v>0</v>
      </c>
    </row>
    <row r="3" spans="1:18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H2*(1+B2)</f>
        <v>1.0149567306163001</v>
      </c>
      <c r="I3" s="7"/>
      <c r="J3" s="7"/>
      <c r="K3" s="9"/>
      <c r="L3" s="9"/>
      <c r="M3" s="3">
        <f>(H3-MAX(H$2:H3))/MAX(H$2:H3)</f>
        <v>0</v>
      </c>
      <c r="N3" s="9"/>
      <c r="P3" s="11"/>
      <c r="Q3" s="11"/>
      <c r="R3" s="81"/>
    </row>
    <row r="4" spans="1:18" s="8" customFormat="1">
      <c r="A4" s="1">
        <v>38533</v>
      </c>
      <c r="B4" s="3">
        <v>-5.1818995354600002E-2</v>
      </c>
      <c r="C4" s="7">
        <f t="shared" ref="C4:C67" si="1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2">H3*(1+B3)</f>
        <v>1.0107780908879131</v>
      </c>
      <c r="I4" s="7"/>
      <c r="J4" s="7"/>
      <c r="K4" s="9"/>
      <c r="L4" s="9"/>
      <c r="M4" s="3">
        <f>(H4-MAX(H$2:H4))/MAX(H$2:H4)</f>
        <v>-4.1170619419899808E-3</v>
      </c>
      <c r="N4" s="9"/>
      <c r="P4" s="11"/>
      <c r="Q4" s="11"/>
      <c r="R4" s="81"/>
    </row>
    <row r="5" spans="1:18">
      <c r="A5" s="1">
        <v>38562</v>
      </c>
      <c r="B5" s="3">
        <v>0.27890264171099999</v>
      </c>
      <c r="C5" s="2">
        <f t="shared" si="1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4">
        <f t="shared" si="2"/>
        <v>0.95840058569166098</v>
      </c>
      <c r="M5" s="3">
        <f>(H5-MAX(H$2:H5))/MAX(H$2:H5)</f>
        <v>-5.5722715282943348E-2</v>
      </c>
    </row>
    <row r="6" spans="1:18">
      <c r="A6" s="1">
        <v>38595</v>
      </c>
      <c r="B6" s="3">
        <v>2.8835169525900001E-2</v>
      </c>
      <c r="C6" s="2">
        <f t="shared" si="1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4">
        <f t="shared" si="2"/>
        <v>1.2257010408584348</v>
      </c>
      <c r="M6" s="3">
        <f>(H6-MAX(H$2:H6))/MAX(H$2:H6)</f>
        <v>0</v>
      </c>
    </row>
    <row r="7" spans="1:18" s="8" customFormat="1">
      <c r="A7" s="1">
        <v>38625</v>
      </c>
      <c r="B7" s="3">
        <v>-5.3363323439599999E-2</v>
      </c>
      <c r="C7" s="7">
        <f t="shared" si="1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-5.336332343959993E-2</v>
      </c>
      <c r="H7" s="57">
        <f t="shared" si="2"/>
        <v>1.2610443381596597</v>
      </c>
      <c r="I7" s="7"/>
      <c r="J7" s="7"/>
      <c r="K7" s="9"/>
      <c r="L7" s="9"/>
      <c r="M7" s="3">
        <f>(H7-MAX(H$2:H7))/MAX(H$2:H7)</f>
        <v>0</v>
      </c>
      <c r="N7" s="9"/>
      <c r="P7" s="11"/>
      <c r="Q7" s="11"/>
      <c r="R7" s="81"/>
    </row>
    <row r="8" spans="1:18">
      <c r="A8" s="1">
        <v>38656</v>
      </c>
      <c r="B8" s="3">
        <v>5.4737762815900003E-2</v>
      </c>
      <c r="C8" s="2">
        <f t="shared" si="1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4">
        <f t="shared" si="2"/>
        <v>1.1937508212707695</v>
      </c>
      <c r="M8" s="3">
        <f>(H8-MAX(H$2:H8))/MAX(H$2:H8)</f>
        <v>-5.3363323439599958E-2</v>
      </c>
    </row>
    <row r="9" spans="1:18">
      <c r="A9" s="1">
        <v>38686</v>
      </c>
      <c r="B9" s="3">
        <v>1.77358278128E-2</v>
      </c>
      <c r="C9" s="2">
        <f t="shared" si="1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4">
        <f t="shared" si="2"/>
        <v>1.2590940705867748</v>
      </c>
      <c r="M9" s="3">
        <f>(H9-MAX(H$2:H9))/MAX(H$2:H9)</f>
        <v>-1.5465495652048475E-3</v>
      </c>
    </row>
    <row r="10" spans="1:18">
      <c r="A10" s="1">
        <v>38716</v>
      </c>
      <c r="B10" s="3">
        <v>3.0376645450100001E-3</v>
      </c>
      <c r="C10" s="2">
        <f t="shared" si="1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4">
        <f t="shared" si="2"/>
        <v>1.2814251462228192</v>
      </c>
      <c r="L10" s="3">
        <f>H10/H2-1</f>
        <v>0.28142514622281922</v>
      </c>
      <c r="M10" s="3">
        <f>(H10-MAX(H$2:H10))/MAX(H$2:H10)</f>
        <v>0</v>
      </c>
    </row>
    <row r="11" spans="1:18">
      <c r="A11" s="1">
        <v>38742</v>
      </c>
      <c r="B11" s="3">
        <v>6.9269421918700003E-2</v>
      </c>
      <c r="C11" s="2">
        <f t="shared" si="1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4">
        <f t="shared" si="2"/>
        <v>1.2853176859565847</v>
      </c>
      <c r="M11" s="3">
        <f>(H11-MAX(H$2:H11))/MAX(H$2:H11)</f>
        <v>0</v>
      </c>
    </row>
    <row r="12" spans="1:18" s="8" customFormat="1">
      <c r="A12" s="1">
        <v>38776</v>
      </c>
      <c r="B12" s="3">
        <v>-5.6235437941099999E-3</v>
      </c>
      <c r="C12" s="7">
        <f t="shared" si="1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2"/>
        <v>1.3743508990446784</v>
      </c>
      <c r="I12" s="7"/>
      <c r="J12" s="7"/>
      <c r="K12" s="9"/>
      <c r="L12" s="9"/>
      <c r="M12" s="3">
        <f>(H12-MAX(H$2:H12))/MAX(H$2:H12)</f>
        <v>0</v>
      </c>
      <c r="N12" s="9"/>
      <c r="P12" s="11"/>
      <c r="Q12" s="11"/>
      <c r="R12" s="81"/>
    </row>
    <row r="13" spans="1:18" s="8" customFormat="1">
      <c r="A13" s="1">
        <v>38807</v>
      </c>
      <c r="B13" s="3">
        <v>-6.6460935971900002E-3</v>
      </c>
      <c r="C13" s="7">
        <f t="shared" si="1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-6.6460935971900392E-3</v>
      </c>
      <c r="H13" s="57">
        <f t="shared" si="2"/>
        <v>1.3666221765754263</v>
      </c>
      <c r="I13" s="7"/>
      <c r="J13" s="7"/>
      <c r="K13" s="9"/>
      <c r="L13" s="9"/>
      <c r="M13" s="3">
        <f>(H13-MAX(H$2:H13))/MAX(H$2:H13)</f>
        <v>-5.6235437941099696E-3</v>
      </c>
      <c r="N13" s="9"/>
      <c r="P13" s="11"/>
      <c r="Q13" s="11"/>
      <c r="R13" s="81"/>
    </row>
    <row r="14" spans="1:18" s="11" customFormat="1">
      <c r="A14" s="1">
        <v>38835</v>
      </c>
      <c r="B14" s="3">
        <v>0.40410114118500001</v>
      </c>
      <c r="C14" s="10">
        <f t="shared" si="1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4">
        <f t="shared" si="2"/>
        <v>1.3575394776779104</v>
      </c>
      <c r="I14" s="10"/>
      <c r="J14" s="10"/>
      <c r="K14" s="16"/>
      <c r="L14" s="16"/>
      <c r="M14" s="3">
        <f>(H14-MAX(H$2:H14))/MAX(H$2:H14)</f>
        <v>-1.2232262792896485E-2</v>
      </c>
      <c r="N14" s="16"/>
      <c r="R14" s="81"/>
    </row>
    <row r="15" spans="1:18">
      <c r="A15" s="1">
        <v>38868</v>
      </c>
      <c r="B15" s="3">
        <v>5.3759690168099998E-2</v>
      </c>
      <c r="C15" s="2">
        <f t="shared" si="1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4">
        <f t="shared" si="2"/>
        <v>1.9061227298112426</v>
      </c>
      <c r="M15" s="3">
        <f>(H15-MAX(H$2:H15))/MAX(H$2:H15)</f>
        <v>0</v>
      </c>
    </row>
    <row r="16" spans="1:18" s="8" customFormat="1">
      <c r="A16" s="1">
        <v>38898</v>
      </c>
      <c r="B16" s="3">
        <v>-3.3901658466200003E-2</v>
      </c>
      <c r="C16" s="7">
        <f t="shared" si="1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2"/>
        <v>2.0085952971882679</v>
      </c>
      <c r="I16" s="7"/>
      <c r="J16" s="7"/>
      <c r="K16" s="9"/>
      <c r="L16" s="9"/>
      <c r="M16" s="3">
        <f>(H16-MAX(H$2:H16))/MAX(H$2:H16)</f>
        <v>0</v>
      </c>
      <c r="N16" s="9"/>
      <c r="P16" s="11"/>
      <c r="Q16" s="11"/>
      <c r="R16" s="81"/>
    </row>
    <row r="17" spans="1:18">
      <c r="A17" s="1">
        <v>38929</v>
      </c>
      <c r="B17" s="3">
        <v>5.1648856041200002E-2</v>
      </c>
      <c r="C17" s="2">
        <f t="shared" si="1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4">
        <f t="shared" si="2"/>
        <v>1.9405005854261759</v>
      </c>
      <c r="M17" s="3">
        <f>(H17-MAX(H$2:H17))/MAX(H$2:H17)</f>
        <v>-3.3901658466199941E-2</v>
      </c>
    </row>
    <row r="18" spans="1:18">
      <c r="A18" s="1">
        <v>38960</v>
      </c>
      <c r="B18" s="3">
        <v>0.19412048786399999</v>
      </c>
      <c r="C18" s="2">
        <f t="shared" si="1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4">
        <f t="shared" si="2"/>
        <v>2.0407252208107169</v>
      </c>
      <c r="M18" s="3">
        <f>(H18-MAX(H$2:H18))/MAX(H$2:H18)</f>
        <v>0</v>
      </c>
    </row>
    <row r="19" spans="1:18" s="8" customFormat="1">
      <c r="A19" s="1">
        <v>38989</v>
      </c>
      <c r="B19" s="3">
        <v>-4.6137316566899997E-2</v>
      </c>
      <c r="C19" s="7">
        <f t="shared" si="1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-4.6137316566900122E-2</v>
      </c>
      <c r="H19" s="57">
        <f t="shared" si="2"/>
        <v>2.4368717962708621</v>
      </c>
      <c r="I19" s="7"/>
      <c r="J19" s="7"/>
      <c r="K19" s="9"/>
      <c r="L19" s="9"/>
      <c r="M19" s="3">
        <f>(H19-MAX(H$2:H19))/MAX(H$2:H19)</f>
        <v>0</v>
      </c>
      <c r="N19" s="9"/>
      <c r="P19" s="11"/>
      <c r="Q19" s="11"/>
      <c r="R19" s="81"/>
    </row>
    <row r="20" spans="1:18" s="8" customFormat="1">
      <c r="A20" s="1">
        <v>39021</v>
      </c>
      <c r="B20" s="3">
        <v>-2.1285278421499999E-2</v>
      </c>
      <c r="C20" s="7">
        <f t="shared" si="1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2"/>
        <v>2.3244410707733629</v>
      </c>
      <c r="I20" s="7"/>
      <c r="J20" s="7"/>
      <c r="K20" s="9"/>
      <c r="L20" s="9"/>
      <c r="M20" s="3">
        <f>(H20-MAX(H$2:H20))/MAX(H$2:H20)</f>
        <v>-4.6137316566900087E-2</v>
      </c>
      <c r="N20" s="9"/>
      <c r="P20" s="11"/>
      <c r="Q20" s="11"/>
      <c r="R20" s="81"/>
    </row>
    <row r="21" spans="1:18" s="8" customFormat="1">
      <c r="A21" s="1">
        <v>39051</v>
      </c>
      <c r="B21" s="3">
        <v>-3.5638072126399998E-3</v>
      </c>
      <c r="C21" s="7">
        <f t="shared" si="1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-3.5638072126400466E-3</v>
      </c>
      <c r="H21" s="57">
        <f t="shared" si="2"/>
        <v>2.2749646954075824</v>
      </c>
      <c r="I21" s="7"/>
      <c r="J21" s="7"/>
      <c r="K21" s="9"/>
      <c r="L21" s="9"/>
      <c r="M21" s="3">
        <f>(H21-MAX(H$2:H21))/MAX(H$2:H21)</f>
        <v>-6.6440549359652698E-2</v>
      </c>
      <c r="N21" s="9"/>
      <c r="P21" s="11"/>
      <c r="Q21" s="11"/>
      <c r="R21" s="81"/>
    </row>
    <row r="22" spans="1:18">
      <c r="A22" s="1">
        <v>39080</v>
      </c>
      <c r="B22" s="3">
        <v>0.33228665547800001</v>
      </c>
      <c r="C22" s="2">
        <f t="shared" si="1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4">
        <f t="shared" si="2"/>
        <v>2.2668571598175875</v>
      </c>
      <c r="L22" s="3">
        <f>H22/H10-1</f>
        <v>0.76901254552360521</v>
      </c>
      <c r="M22" s="3">
        <f>(H22-MAX(H$2:H22))/MAX(H$2:H22)</f>
        <v>-6.9767575263272999E-2</v>
      </c>
    </row>
    <row r="23" spans="1:18" s="5" customFormat="1">
      <c r="A23" s="1">
        <v>39113</v>
      </c>
      <c r="B23" s="3">
        <v>0.27553714030900001</v>
      </c>
      <c r="C23" s="2">
        <f t="shared" si="1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4">
        <f t="shared" si="2"/>
        <v>3.0201035438997317</v>
      </c>
      <c r="I23" s="2"/>
      <c r="J23" s="2"/>
      <c r="K23" s="3">
        <f>IF(F23&gt;$F$140,R23*(-1),$F$139)</f>
        <v>2.5000000000000001E-3</v>
      </c>
      <c r="L23" s="3"/>
      <c r="M23" s="3">
        <f>(H23-MAX(H$2:H23))/MAX(H$2:H23)</f>
        <v>0</v>
      </c>
      <c r="N23" s="3"/>
      <c r="P23" s="20" t="s">
        <v>2</v>
      </c>
      <c r="Q23" s="21">
        <v>2142.8910000000001</v>
      </c>
      <c r="R23" s="81">
        <f>Q24/Q23-1</f>
        <v>0.17296353384283192</v>
      </c>
    </row>
    <row r="24" spans="1:18">
      <c r="A24" s="1">
        <v>39141</v>
      </c>
      <c r="B24" s="3">
        <v>0.29041243726799998</v>
      </c>
      <c r="C24" s="2">
        <f t="shared" si="1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4">
        <f t="shared" si="2"/>
        <v>3.8522542378229399</v>
      </c>
      <c r="K24" s="3">
        <f t="shared" ref="K24:K87" si="3">IF(F24&gt;$F$140,R24*(-1),$F$139)</f>
        <v>2.5000000000000001E-3</v>
      </c>
      <c r="M24" s="3">
        <f>(H24-MAX(H$2:H24))/MAX(H$2:H24)</f>
        <v>0</v>
      </c>
      <c r="P24" s="20" t="s">
        <v>3</v>
      </c>
      <c r="Q24" s="21">
        <v>2513.5329999999999</v>
      </c>
      <c r="R24" s="81">
        <f t="shared" ref="R24:R87" si="4">Q25/Q24-1</f>
        <v>0.16412396415722408</v>
      </c>
    </row>
    <row r="25" spans="1:18">
      <c r="A25" s="1">
        <v>39171</v>
      </c>
      <c r="B25" s="3">
        <v>0.31626561577000001</v>
      </c>
      <c r="C25" s="2">
        <f t="shared" si="1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4">
        <f t="shared" si="2"/>
        <v>4.9709967800050814</v>
      </c>
      <c r="K25" s="3">
        <f t="shared" si="3"/>
        <v>2.5000000000000001E-3</v>
      </c>
      <c r="M25" s="3">
        <f>(H25-MAX(H$2:H25))/MAX(H$2:H25)</f>
        <v>0</v>
      </c>
      <c r="P25" s="20" t="s">
        <v>4</v>
      </c>
      <c r="Q25" s="21">
        <v>2926.0639999999999</v>
      </c>
      <c r="R25" s="81">
        <f t="shared" si="4"/>
        <v>0.33410923342756682</v>
      </c>
    </row>
    <row r="26" spans="1:18" s="8" customFormat="1">
      <c r="A26" s="1">
        <v>39202</v>
      </c>
      <c r="B26" s="3">
        <v>-2.26977786286E-2</v>
      </c>
      <c r="C26" s="7">
        <f t="shared" si="1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2.4999999999999467E-3</v>
      </c>
      <c r="H26" s="57">
        <f t="shared" si="2"/>
        <v>6.5431521376240749</v>
      </c>
      <c r="I26" s="7">
        <f t="shared" ref="I26:I89" si="5">IF(F26&gt;=F$138,H26*G$138,IF(F26&gt;=F$137,H26*G$137,H26))</f>
        <v>0</v>
      </c>
      <c r="J26" s="7">
        <f>H26-I26</f>
        <v>6.5431521376240749</v>
      </c>
      <c r="K26" s="3">
        <f t="shared" si="3"/>
        <v>2.5000000000000001E-3</v>
      </c>
      <c r="L26" s="9"/>
      <c r="M26" s="3">
        <f>(H26-MAX(H$2:H26))/MAX(H$2:H26)</f>
        <v>0</v>
      </c>
      <c r="N26" s="9"/>
      <c r="P26" s="20" t="s">
        <v>5</v>
      </c>
      <c r="Q26" s="21">
        <v>3903.6889999999999</v>
      </c>
      <c r="R26" s="81">
        <f t="shared" si="4"/>
        <v>9.3268700452315834E-2</v>
      </c>
    </row>
    <row r="27" spans="1:18" s="8" customFormat="1">
      <c r="A27" s="1">
        <v>39233</v>
      </c>
      <c r="B27" s="3">
        <v>-0.138149658643</v>
      </c>
      <c r="C27" s="7">
        <f t="shared" si="1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2.4999999999999467E-3</v>
      </c>
      <c r="H27" s="57">
        <f>I26*(1+B26)+J26*(1+K26)</f>
        <v>6.5595100179681349</v>
      </c>
      <c r="I27" s="7">
        <f t="shared" si="5"/>
        <v>0</v>
      </c>
      <c r="J27" s="7">
        <f>H27-I27</f>
        <v>6.5595100179681349</v>
      </c>
      <c r="K27" s="3">
        <f t="shared" si="3"/>
        <v>2.5000000000000001E-3</v>
      </c>
      <c r="L27" s="9"/>
      <c r="M27" s="3">
        <f>(H27-MAX(H$2:H27))/MAX(H$2:H27)</f>
        <v>0</v>
      </c>
      <c r="N27" s="9"/>
      <c r="P27" s="20" t="s">
        <v>6</v>
      </c>
      <c r="Q27" s="21">
        <v>4267.7809999999999</v>
      </c>
      <c r="R27" s="81">
        <f t="shared" si="4"/>
        <v>-0.15987113678044873</v>
      </c>
    </row>
    <row r="28" spans="1:18">
      <c r="A28" s="1">
        <v>39262</v>
      </c>
      <c r="B28" s="3">
        <v>0.190456032394</v>
      </c>
      <c r="C28" s="2">
        <f t="shared" si="1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6">I27*(1+B27)+J27*(1+K27)</f>
        <v>6.5759087930130553</v>
      </c>
      <c r="I28" s="2">
        <f t="shared" si="5"/>
        <v>6.5759087930130553</v>
      </c>
      <c r="J28" s="2">
        <f t="shared" ref="J28:J91" si="7">H28-I28</f>
        <v>0</v>
      </c>
      <c r="K28" s="3">
        <f t="shared" si="3"/>
        <v>2.5000000000000001E-3</v>
      </c>
      <c r="M28" s="3">
        <f>(H28-MAX(H$2:H28))/MAX(H$2:H28)</f>
        <v>0</v>
      </c>
      <c r="P28" s="20" t="s">
        <v>7</v>
      </c>
      <c r="Q28" s="21">
        <v>3585.4859999999999</v>
      </c>
      <c r="R28" s="81">
        <f t="shared" si="4"/>
        <v>0.22816934719588922</v>
      </c>
    </row>
    <row r="29" spans="1:18">
      <c r="A29" s="1">
        <v>39294</v>
      </c>
      <c r="B29" s="3">
        <v>0.27689822892600002</v>
      </c>
      <c r="C29" s="2">
        <f t="shared" si="1"/>
        <v>6.5608653136004982</v>
      </c>
      <c r="E29" s="1">
        <v>39294</v>
      </c>
      <c r="F29" s="3">
        <f>C29/MIN(C$2:C29)-1</f>
        <v>5.8456399250482889</v>
      </c>
      <c r="G29" s="3">
        <f t="shared" si="0"/>
        <v>2.4999999999999467E-3</v>
      </c>
      <c r="H29" s="57">
        <f t="shared" si="6"/>
        <v>7.8283302911151402</v>
      </c>
      <c r="I29" s="2">
        <f t="shared" si="5"/>
        <v>0</v>
      </c>
      <c r="J29" s="2">
        <f t="shared" si="7"/>
        <v>7.8283302911151402</v>
      </c>
      <c r="K29" s="3">
        <f t="shared" si="3"/>
        <v>2.5000000000000001E-3</v>
      </c>
      <c r="M29" s="3">
        <f>(H29-MAX(H$2:H29))/MAX(H$2:H29)</f>
        <v>0</v>
      </c>
      <c r="P29" s="20" t="s">
        <v>8</v>
      </c>
      <c r="Q29" s="21">
        <v>4403.5839999999998</v>
      </c>
      <c r="R29" s="81">
        <f t="shared" si="4"/>
        <v>0.11219315902682925</v>
      </c>
    </row>
    <row r="30" spans="1:18" s="71" customFormat="1">
      <c r="A30" s="1">
        <v>39325</v>
      </c>
      <c r="B30" s="3">
        <v>-2.5834925914800001E-2</v>
      </c>
      <c r="C30" s="70">
        <f t="shared" si="1"/>
        <v>8.3775572991585019</v>
      </c>
      <c r="D30" s="69"/>
      <c r="E30" s="68">
        <v>39325</v>
      </c>
      <c r="F30" s="69">
        <f>C30/MIN(C$2:C30)-1</f>
        <v>7.7411854961592752</v>
      </c>
      <c r="G30" s="69">
        <f t="shared" si="0"/>
        <v>2.4999999999999467E-3</v>
      </c>
      <c r="H30" s="57">
        <f t="shared" si="6"/>
        <v>7.8479011168429276</v>
      </c>
      <c r="I30" s="70">
        <f t="shared" si="5"/>
        <v>0</v>
      </c>
      <c r="J30" s="70">
        <f t="shared" si="7"/>
        <v>7.8479011168429276</v>
      </c>
      <c r="K30" s="3">
        <f t="shared" si="3"/>
        <v>2.5000000000000001E-3</v>
      </c>
      <c r="L30" s="69"/>
      <c r="M30" s="3">
        <f>(H30-MAX(H$2:H30))/MAX(H$2:H30)</f>
        <v>0</v>
      </c>
      <c r="N30" s="69"/>
      <c r="P30" s="20" t="s">
        <v>9</v>
      </c>
      <c r="Q30" s="21">
        <v>4897.6360000000004</v>
      </c>
      <c r="R30" s="81">
        <f t="shared" si="4"/>
        <v>3.7980364404377687E-2</v>
      </c>
    </row>
    <row r="31" spans="1:18" s="8" customFormat="1">
      <c r="A31" s="1">
        <v>39353</v>
      </c>
      <c r="B31" s="3">
        <v>-0.12496800581500001</v>
      </c>
      <c r="C31" s="7">
        <f t="shared" si="1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2.4999999999999467E-3</v>
      </c>
      <c r="H31" s="57">
        <f t="shared" si="6"/>
        <v>7.8675208696350341</v>
      </c>
      <c r="I31" s="7">
        <f t="shared" si="5"/>
        <v>0</v>
      </c>
      <c r="J31" s="7">
        <f t="shared" si="7"/>
        <v>7.8675208696350341</v>
      </c>
      <c r="K31" s="3">
        <f t="shared" si="3"/>
        <v>2.5000000000000001E-3</v>
      </c>
      <c r="L31" s="9"/>
      <c r="M31" s="3">
        <f>(H31-MAX(H$2:H31))/MAX(H$2:H31)</f>
        <v>0</v>
      </c>
      <c r="N31" s="9"/>
      <c r="P31" s="20" t="s">
        <v>10</v>
      </c>
      <c r="Q31" s="21">
        <v>5083.6499999999996</v>
      </c>
      <c r="R31" s="81">
        <f t="shared" si="4"/>
        <v>-0.10493779076057552</v>
      </c>
    </row>
    <row r="32" spans="1:18">
      <c r="A32" s="1">
        <v>39386</v>
      </c>
      <c r="B32" s="3">
        <v>3.94248545731E-2</v>
      </c>
      <c r="C32" s="2">
        <f t="shared" si="1"/>
        <v>7.1412443696166106</v>
      </c>
      <c r="E32" s="1">
        <v>39386</v>
      </c>
      <c r="F32" s="3">
        <f>C32/MIN(C$2:C32)-1</f>
        <v>6.4512103563280894</v>
      </c>
      <c r="G32" s="3">
        <f t="shared" si="0"/>
        <v>2.4999999999999467E-3</v>
      </c>
      <c r="H32" s="57">
        <f t="shared" si="6"/>
        <v>7.8871896718091214</v>
      </c>
      <c r="I32" s="2">
        <f t="shared" si="5"/>
        <v>0</v>
      </c>
      <c r="J32" s="2">
        <f t="shared" si="7"/>
        <v>7.8871896718091214</v>
      </c>
      <c r="K32" s="3">
        <f t="shared" si="3"/>
        <v>2.5000000000000001E-3</v>
      </c>
      <c r="M32" s="3">
        <f>(H32-MAX(H$2:H32))/MAX(H$2:H32)</f>
        <v>0</v>
      </c>
      <c r="P32" s="20" t="s">
        <v>11</v>
      </c>
      <c r="Q32" s="21">
        <v>4550.183</v>
      </c>
      <c r="R32" s="81">
        <f t="shared" si="4"/>
        <v>-9.3897542142810542E-2</v>
      </c>
    </row>
    <row r="33" spans="1:18">
      <c r="A33" s="1">
        <v>39416</v>
      </c>
      <c r="B33" s="3">
        <v>0.21564117701499999</v>
      </c>
      <c r="C33" s="2">
        <f t="shared" si="1"/>
        <v>7.4227868903597143</v>
      </c>
      <c r="E33" s="1">
        <v>39416</v>
      </c>
      <c r="F33" s="3">
        <f>C33/MIN(C$2:C33)-1</f>
        <v>6.7449732410199008</v>
      </c>
      <c r="G33" s="3">
        <f t="shared" si="0"/>
        <v>2.4999999999999467E-3</v>
      </c>
      <c r="H33" s="57">
        <f t="shared" si="6"/>
        <v>7.9069076459886443</v>
      </c>
      <c r="I33" s="2">
        <f t="shared" si="5"/>
        <v>0</v>
      </c>
      <c r="J33" s="2">
        <f t="shared" si="7"/>
        <v>7.9069076459886443</v>
      </c>
      <c r="K33" s="3">
        <f t="shared" si="3"/>
        <v>2.5000000000000001E-3</v>
      </c>
      <c r="M33" s="3">
        <f>(H33-MAX(H$2:H33))/MAX(H$2:H33)</f>
        <v>0</v>
      </c>
      <c r="P33" s="20" t="s">
        <v>12</v>
      </c>
      <c r="Q33" s="21">
        <v>4122.9319999999998</v>
      </c>
      <c r="R33" s="81">
        <f t="shared" si="4"/>
        <v>0.2000205193779574</v>
      </c>
    </row>
    <row r="34" spans="1:18" s="67" customFormat="1" ht="15" customHeight="1">
      <c r="A34" s="1">
        <v>39444</v>
      </c>
      <c r="B34" s="3">
        <v>-0.132415941584</v>
      </c>
      <c r="C34" s="66">
        <f t="shared" si="1"/>
        <v>9.0234453921283944</v>
      </c>
      <c r="D34" s="65">
        <f t="shared" ref="D34" si="8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2.4999999999999467E-3</v>
      </c>
      <c r="H34" s="57">
        <f t="shared" si="6"/>
        <v>7.9266749151036153</v>
      </c>
      <c r="I34" s="7">
        <f t="shared" si="5"/>
        <v>0</v>
      </c>
      <c r="J34" s="66">
        <f t="shared" si="7"/>
        <v>7.9266749151036153</v>
      </c>
      <c r="K34" s="3">
        <f t="shared" si="3"/>
        <v>2.5000000000000001E-3</v>
      </c>
      <c r="L34" s="65">
        <f t="shared" ref="L34" si="9">H34/H22-1</f>
        <v>2.4967685902809462</v>
      </c>
      <c r="M34" s="3">
        <f>(H34-MAX(H$2:H34))/MAX(H$2:H34)</f>
        <v>0</v>
      </c>
      <c r="N34" s="65"/>
      <c r="P34" s="20" t="s">
        <v>13</v>
      </c>
      <c r="Q34" s="21">
        <v>4947.6030000000001</v>
      </c>
      <c r="R34" s="81">
        <f t="shared" si="4"/>
        <v>-5.7439531829857837E-2</v>
      </c>
    </row>
    <row r="35" spans="1:18">
      <c r="A35" s="1">
        <v>39478</v>
      </c>
      <c r="B35" s="3">
        <v>0.15016116018100001</v>
      </c>
      <c r="C35" s="2">
        <f t="shared" si="1"/>
        <v>7.8285973741979067</v>
      </c>
      <c r="E35" s="1">
        <v>39478</v>
      </c>
      <c r="F35" s="3">
        <f>C35/MIN(C$2:C35)-1</f>
        <v>7.1683979445276993</v>
      </c>
      <c r="G35" s="3">
        <f t="shared" si="0"/>
        <v>2.4999999999999467E-3</v>
      </c>
      <c r="H35" s="57">
        <f t="shared" si="6"/>
        <v>7.9464916023913741</v>
      </c>
      <c r="I35" s="2">
        <f t="shared" si="5"/>
        <v>0</v>
      </c>
      <c r="J35" s="2">
        <f t="shared" si="7"/>
        <v>7.9464916023913741</v>
      </c>
      <c r="K35" s="3">
        <f t="shared" si="3"/>
        <v>2.5000000000000001E-3</v>
      </c>
      <c r="M35" s="3">
        <f>(H35-MAX(H$2:H35))/MAX(H$2:H35)</f>
        <v>0</v>
      </c>
      <c r="P35" s="20" t="s">
        <v>14</v>
      </c>
      <c r="Q35" s="21">
        <v>4663.415</v>
      </c>
      <c r="R35" s="81">
        <f t="shared" si="4"/>
        <v>8.4530756966729292E-2</v>
      </c>
    </row>
    <row r="36" spans="1:18" s="63" customFormat="1">
      <c r="A36" s="1">
        <v>39507</v>
      </c>
      <c r="B36" s="3">
        <v>-0.28396531735199998</v>
      </c>
      <c r="C36" s="62">
        <f t="shared" si="1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2.4999999999999467E-3</v>
      </c>
      <c r="H36" s="57">
        <f t="shared" si="6"/>
        <v>7.9663578313973522</v>
      </c>
      <c r="I36" s="62">
        <f t="shared" si="5"/>
        <v>0</v>
      </c>
      <c r="J36" s="62">
        <f t="shared" si="7"/>
        <v>7.9663578313973522</v>
      </c>
      <c r="K36" s="3">
        <f t="shared" si="3"/>
        <v>2.5000000000000001E-3</v>
      </c>
      <c r="L36" s="61"/>
      <c r="M36" s="3">
        <f>(H36-MAX(H$2:H36))/MAX(H$2:H36)</f>
        <v>0</v>
      </c>
      <c r="N36" s="61"/>
      <c r="P36" s="29" t="s">
        <v>15</v>
      </c>
      <c r="Q36" s="26">
        <v>5057.6170000000002</v>
      </c>
      <c r="R36" s="81">
        <f t="shared" si="4"/>
        <v>-0.20039457317546983</v>
      </c>
    </row>
    <row r="37" spans="1:18" s="63" customFormat="1">
      <c r="A37" s="1">
        <v>39538</v>
      </c>
      <c r="B37" s="3">
        <v>4.0062854193100003E-2</v>
      </c>
      <c r="C37" s="62">
        <f t="shared" si="1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2.4999999999999467E-3</v>
      </c>
      <c r="H37" s="57">
        <f t="shared" si="6"/>
        <v>7.9862737259758454</v>
      </c>
      <c r="I37" s="62">
        <f t="shared" si="5"/>
        <v>0</v>
      </c>
      <c r="J37" s="62">
        <f t="shared" si="7"/>
        <v>7.9862737259758454</v>
      </c>
      <c r="K37" s="3">
        <f t="shared" si="3"/>
        <v>2.5000000000000001E-3</v>
      </c>
      <c r="L37" s="61"/>
      <c r="M37" s="3">
        <f>(H37-MAX(H$2:H37))/MAX(H$2:H37)</f>
        <v>0</v>
      </c>
      <c r="N37" s="61"/>
      <c r="P37" s="29" t="s">
        <v>16</v>
      </c>
      <c r="Q37" s="26">
        <v>4044.098</v>
      </c>
      <c r="R37" s="81">
        <f t="shared" si="4"/>
        <v>-3.4845842014708861E-2</v>
      </c>
    </row>
    <row r="38" spans="1:18" s="63" customFormat="1">
      <c r="A38" s="1">
        <v>39568</v>
      </c>
      <c r="B38" s="3">
        <v>-3.0233125994699999E-2</v>
      </c>
      <c r="C38" s="62">
        <f t="shared" si="1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2.4999999999999467E-3</v>
      </c>
      <c r="H38" s="57">
        <f t="shared" si="6"/>
        <v>8.0062394102907852</v>
      </c>
      <c r="I38" s="62">
        <f t="shared" si="5"/>
        <v>0</v>
      </c>
      <c r="J38" s="62">
        <f t="shared" si="7"/>
        <v>8.0062394102907852</v>
      </c>
      <c r="K38" s="3">
        <f t="shared" si="3"/>
        <v>2.5000000000000001E-3</v>
      </c>
      <c r="L38" s="61"/>
      <c r="M38" s="3">
        <f>(H38-MAX(H$2:H38))/MAX(H$2:H38)</f>
        <v>0</v>
      </c>
      <c r="N38" s="61"/>
      <c r="P38" s="29" t="s">
        <v>17</v>
      </c>
      <c r="Q38" s="26">
        <v>3903.1779999999999</v>
      </c>
      <c r="R38" s="81">
        <f t="shared" si="4"/>
        <v>-3.7801760514124649E-2</v>
      </c>
    </row>
    <row r="39" spans="1:18" s="63" customFormat="1">
      <c r="A39" s="1">
        <v>39598</v>
      </c>
      <c r="B39" s="3">
        <v>-0.231248863671</v>
      </c>
      <c r="C39" s="62">
        <f t="shared" si="1"/>
        <v>6.5028486375102288</v>
      </c>
      <c r="D39" s="61"/>
      <c r="E39" s="60">
        <v>39598</v>
      </c>
      <c r="F39" s="61">
        <f t="shared" ref="F39:F102" si="10">C39/MIN(C3:C39)-1</f>
        <v>5.7851050328994074</v>
      </c>
      <c r="G39" s="61">
        <f t="shared" si="0"/>
        <v>2.4999999999999467E-3</v>
      </c>
      <c r="H39" s="57">
        <f t="shared" si="6"/>
        <v>8.026255008816511</v>
      </c>
      <c r="I39" s="62">
        <f t="shared" si="5"/>
        <v>0</v>
      </c>
      <c r="J39" s="62">
        <f t="shared" si="7"/>
        <v>8.026255008816511</v>
      </c>
      <c r="K39" s="3">
        <f t="shared" si="3"/>
        <v>2.5000000000000001E-3</v>
      </c>
      <c r="L39" s="61"/>
      <c r="M39" s="3">
        <f>(H39-MAX(H$2:H39))/MAX(H$2:H39)</f>
        <v>0</v>
      </c>
      <c r="N39" s="61"/>
      <c r="P39" s="29" t="s">
        <v>18</v>
      </c>
      <c r="Q39" s="26">
        <v>3755.6309999999999</v>
      </c>
      <c r="R39" s="81">
        <f t="shared" si="4"/>
        <v>-0.25080073095573019</v>
      </c>
    </row>
    <row r="40" spans="1:18" s="63" customFormat="1">
      <c r="A40" s="1">
        <v>39629</v>
      </c>
      <c r="B40" s="3">
        <v>0.19150773123000001</v>
      </c>
      <c r="C40" s="62">
        <f t="shared" si="1"/>
        <v>4.9990722794614779</v>
      </c>
      <c r="D40" s="61"/>
      <c r="E40" s="60">
        <v>39629</v>
      </c>
      <c r="F40" s="61">
        <f t="shared" si="10"/>
        <v>4.2160572041530369</v>
      </c>
      <c r="G40" s="61">
        <f t="shared" si="0"/>
        <v>0.19150773122999998</v>
      </c>
      <c r="H40" s="57">
        <f t="shared" si="6"/>
        <v>8.0463206463385522</v>
      </c>
      <c r="I40" s="62">
        <f t="shared" si="5"/>
        <v>8.0463206463385522</v>
      </c>
      <c r="J40" s="62">
        <f t="shared" si="7"/>
        <v>0</v>
      </c>
      <c r="K40" s="3">
        <f t="shared" si="3"/>
        <v>2.5000000000000001E-3</v>
      </c>
      <c r="L40" s="61"/>
      <c r="M40" s="3">
        <f>(H40-MAX(H$2:H40))/MAX(H$2:H40)</f>
        <v>0</v>
      </c>
      <c r="N40" s="61"/>
      <c r="P40" s="29" t="s">
        <v>19</v>
      </c>
      <c r="Q40" s="26">
        <v>2813.7159999999999</v>
      </c>
      <c r="R40" s="81">
        <f t="shared" si="4"/>
        <v>7.2324641150706137E-2</v>
      </c>
    </row>
    <row r="41" spans="1:18" s="63" customFormat="1">
      <c r="A41" s="1">
        <v>39660</v>
      </c>
      <c r="B41" s="3">
        <v>-0.23493141688800001</v>
      </c>
      <c r="C41" s="62">
        <f t="shared" si="1"/>
        <v>5.9564332699559301</v>
      </c>
      <c r="D41" s="61"/>
      <c r="E41" s="60">
        <v>39660</v>
      </c>
      <c r="F41" s="61">
        <f t="shared" si="10"/>
        <v>5.2149724852862818</v>
      </c>
      <c r="G41" s="61">
        <f t="shared" si="0"/>
        <v>2.4999999999999467E-3</v>
      </c>
      <c r="H41" s="57">
        <f t="shared" si="6"/>
        <v>9.587253258067955</v>
      </c>
      <c r="I41" s="62">
        <f t="shared" si="5"/>
        <v>0</v>
      </c>
      <c r="J41" s="62">
        <f t="shared" si="7"/>
        <v>9.587253258067955</v>
      </c>
      <c r="K41" s="3">
        <f t="shared" si="3"/>
        <v>2.5000000000000001E-3</v>
      </c>
      <c r="L41" s="61"/>
      <c r="M41" s="3">
        <f>(H41-MAX(H$2:H41))/MAX(H$2:H41)</f>
        <v>0</v>
      </c>
      <c r="N41" s="61"/>
      <c r="P41" s="29" t="s">
        <v>20</v>
      </c>
      <c r="Q41" s="26">
        <v>3017.2170000000001</v>
      </c>
      <c r="R41" s="81">
        <f t="shared" si="4"/>
        <v>-0.23533574151279146</v>
      </c>
    </row>
    <row r="42" spans="1:18" s="63" customFormat="1">
      <c r="A42" s="1">
        <v>39689</v>
      </c>
      <c r="B42" s="3">
        <v>-0.17043499698299999</v>
      </c>
      <c r="C42" s="62">
        <f t="shared" si="1"/>
        <v>4.5570799622463607</v>
      </c>
      <c r="D42" s="61"/>
      <c r="E42" s="60">
        <v>39689</v>
      </c>
      <c r="F42" s="61">
        <f t="shared" si="10"/>
        <v>2.8174465567238447</v>
      </c>
      <c r="G42" s="61">
        <f t="shared" si="0"/>
        <v>-0.17043499698300002</v>
      </c>
      <c r="H42" s="57">
        <f t="shared" si="6"/>
        <v>9.6112213912131246</v>
      </c>
      <c r="I42" s="62">
        <f t="shared" si="5"/>
        <v>9.6112213912131246</v>
      </c>
      <c r="J42" s="62">
        <f t="shared" si="7"/>
        <v>0</v>
      </c>
      <c r="K42" s="3">
        <f t="shared" si="3"/>
        <v>2.5000000000000001E-3</v>
      </c>
      <c r="L42" s="61"/>
      <c r="M42" s="3">
        <f>(H42-MAX(H$2:H42))/MAX(H$2:H42)</f>
        <v>0</v>
      </c>
      <c r="N42" s="61"/>
      <c r="P42" s="29" t="s">
        <v>21</v>
      </c>
      <c r="Q42" s="26">
        <v>2307.1579999999999</v>
      </c>
      <c r="R42" s="81">
        <f t="shared" si="4"/>
        <v>-7.4185209682214981E-2</v>
      </c>
    </row>
    <row r="43" spans="1:18" s="63" customFormat="1">
      <c r="A43" s="1">
        <v>39717</v>
      </c>
      <c r="B43" s="3">
        <v>-0.18138116695199999</v>
      </c>
      <c r="C43" s="62">
        <f t="shared" si="1"/>
        <v>3.7803940526296125</v>
      </c>
      <c r="D43" s="61"/>
      <c r="E43" s="60">
        <v>39717</v>
      </c>
      <c r="F43" s="61">
        <f t="shared" si="10"/>
        <v>2.1668200643458526</v>
      </c>
      <c r="G43" s="61">
        <f t="shared" si="0"/>
        <v>-0.18138116695200002</v>
      </c>
      <c r="H43" s="57">
        <f t="shared" si="6"/>
        <v>7.9731329023987705</v>
      </c>
      <c r="I43" s="62">
        <f t="shared" si="5"/>
        <v>7.9731329023987705</v>
      </c>
      <c r="J43" s="62">
        <f t="shared" si="7"/>
        <v>0</v>
      </c>
      <c r="K43" s="3">
        <f t="shared" si="3"/>
        <v>2.5000000000000001E-3</v>
      </c>
      <c r="L43" s="61"/>
      <c r="M43" s="3">
        <f>(H43-MAX(H$2:H43))/MAX(H$2:H43)</f>
        <v>-0.17043499698300002</v>
      </c>
      <c r="N43" s="61"/>
      <c r="P43" s="29" t="s">
        <v>22</v>
      </c>
      <c r="Q43" s="26">
        <v>2136.0010000000002</v>
      </c>
      <c r="R43" s="81">
        <f t="shared" si="4"/>
        <v>-0.26871663449595773</v>
      </c>
    </row>
    <row r="44" spans="1:18" s="75" customFormat="1">
      <c r="A44" s="1">
        <v>39752</v>
      </c>
      <c r="B44" s="3">
        <v>0.30973463986499999</v>
      </c>
      <c r="C44" s="74">
        <f t="shared" si="1"/>
        <v>3.0947017678252529</v>
      </c>
      <c r="D44" s="73"/>
      <c r="E44" s="72">
        <v>39752</v>
      </c>
      <c r="F44" s="73">
        <f t="shared" si="10"/>
        <v>1.5924185455477939</v>
      </c>
      <c r="G44" s="73">
        <f t="shared" si="0"/>
        <v>0.30973463986500005</v>
      </c>
      <c r="H44" s="57">
        <f t="shared" si="6"/>
        <v>6.526956752298295</v>
      </c>
      <c r="I44" s="74">
        <f t="shared" si="5"/>
        <v>6.526956752298295</v>
      </c>
      <c r="J44" s="74">
        <f t="shared" si="7"/>
        <v>0</v>
      </c>
      <c r="K44" s="3">
        <f t="shared" si="3"/>
        <v>2.5000000000000001E-3</v>
      </c>
      <c r="L44" s="73"/>
      <c r="M44" s="3">
        <f>(H44-MAX(H$2:H44))/MAX(H$2:H44)</f>
        <v>-0.32090246529276284</v>
      </c>
      <c r="N44" s="73"/>
      <c r="P44" s="20" t="s">
        <v>23</v>
      </c>
      <c r="Q44" s="21">
        <v>1562.0219999999999</v>
      </c>
      <c r="R44" s="81">
        <f t="shared" si="4"/>
        <v>0.17888864561446649</v>
      </c>
    </row>
    <row r="45" spans="1:18">
      <c r="A45" s="1">
        <v>39780</v>
      </c>
      <c r="B45" s="3">
        <v>0.171300418698</v>
      </c>
      <c r="C45" s="2">
        <f t="shared" si="1"/>
        <v>4.0532381053721869</v>
      </c>
      <c r="E45" s="1">
        <v>39780</v>
      </c>
      <c r="F45" s="3">
        <f t="shared" si="10"/>
        <v>2.2191701955067256</v>
      </c>
      <c r="G45" s="3">
        <f t="shared" si="0"/>
        <v>0.17130041869800006</v>
      </c>
      <c r="H45" s="57">
        <f t="shared" si="6"/>
        <v>8.5485813513858382</v>
      </c>
      <c r="I45" s="2">
        <f t="shared" si="5"/>
        <v>8.5485813513858382</v>
      </c>
      <c r="J45" s="2">
        <f t="shared" si="7"/>
        <v>0</v>
      </c>
      <c r="K45" s="3">
        <f t="shared" si="3"/>
        <v>2.5000000000000001E-3</v>
      </c>
      <c r="M45" s="3">
        <f>(H45-MAX(H$2:H45))/MAX(H$2:H45)</f>
        <v>-0.11056243494700733</v>
      </c>
      <c r="P45" s="20" t="s">
        <v>24</v>
      </c>
      <c r="Q45" s="21">
        <v>1841.45</v>
      </c>
      <c r="R45" s="81">
        <f t="shared" si="4"/>
        <v>5.3209698878601053E-2</v>
      </c>
    </row>
    <row r="46" spans="1:18" s="12" customFormat="1">
      <c r="A46" s="1">
        <v>39813</v>
      </c>
      <c r="B46" s="3">
        <v>0.16836021644800001</v>
      </c>
      <c r="C46" s="14">
        <f t="shared" si="1"/>
        <v>4.7475594899051305</v>
      </c>
      <c r="D46" s="32">
        <f t="shared" ref="D46" si="11">C46/C34-1</f>
        <v>-0.47386399722143102</v>
      </c>
      <c r="E46" s="13">
        <v>39813</v>
      </c>
      <c r="F46" s="3">
        <f t="shared" si="10"/>
        <v>2.7049058260634493</v>
      </c>
      <c r="G46" s="32">
        <f t="shared" si="0"/>
        <v>0.16836021644800003</v>
      </c>
      <c r="H46" s="57">
        <f t="shared" si="6"/>
        <v>10.012956916152147</v>
      </c>
      <c r="I46" s="2">
        <f t="shared" si="5"/>
        <v>10.012956916152147</v>
      </c>
      <c r="J46" s="14">
        <f t="shared" si="7"/>
        <v>0</v>
      </c>
      <c r="K46" s="3">
        <f t="shared" si="3"/>
        <v>2.5000000000000001E-3</v>
      </c>
      <c r="L46" s="32">
        <f t="shared" ref="L46" si="12">H46/H34-1</f>
        <v>0.26319762364333821</v>
      </c>
      <c r="M46" s="3">
        <f>(H46-MAX(H$2:H46))/MAX(H$2:H46)</f>
        <v>0</v>
      </c>
      <c r="N46" s="32"/>
      <c r="P46" s="20" t="s">
        <v>25</v>
      </c>
      <c r="Q46" s="21">
        <v>1939.433</v>
      </c>
      <c r="R46" s="81">
        <f t="shared" si="4"/>
        <v>0.15398778921468281</v>
      </c>
    </row>
    <row r="47" spans="1:18">
      <c r="A47" s="1">
        <v>39836</v>
      </c>
      <c r="B47" s="3">
        <v>0.126847314307</v>
      </c>
      <c r="C47" s="2">
        <f t="shared" si="1"/>
        <v>5.5468596332253153</v>
      </c>
      <c r="E47" s="1">
        <v>39836</v>
      </c>
      <c r="F47" s="3">
        <f t="shared" si="10"/>
        <v>3.315555363339703</v>
      </c>
      <c r="G47" s="3">
        <f t="shared" si="0"/>
        <v>0.12684731430699991</v>
      </c>
      <c r="H47" s="57">
        <f t="shared" si="6"/>
        <v>11.698740509840022</v>
      </c>
      <c r="I47" s="2">
        <f t="shared" si="5"/>
        <v>11.698740509840022</v>
      </c>
      <c r="J47" s="2">
        <f t="shared" si="7"/>
        <v>0</v>
      </c>
      <c r="K47" s="3">
        <f t="shared" si="3"/>
        <v>2.5000000000000001E-3</v>
      </c>
      <c r="M47" s="3">
        <f>(H47-MAX(H$2:H47))/MAX(H$2:H47)</f>
        <v>0</v>
      </c>
      <c r="P47" s="20" t="s">
        <v>26</v>
      </c>
      <c r="Q47" s="21">
        <v>2238.0819999999999</v>
      </c>
      <c r="R47" s="81">
        <f t="shared" si="4"/>
        <v>7.9919770589281347E-2</v>
      </c>
    </row>
    <row r="48" spans="1:18">
      <c r="A48" s="1">
        <v>39871</v>
      </c>
      <c r="B48" s="3">
        <v>0.27471967086900001</v>
      </c>
      <c r="C48" s="2">
        <f t="shared" si="1"/>
        <v>6.2504638805378567</v>
      </c>
      <c r="E48" s="1">
        <v>39871</v>
      </c>
      <c r="F48" s="3">
        <f t="shared" si="10"/>
        <v>3.6042593849494233</v>
      </c>
      <c r="G48" s="3">
        <f t="shared" si="0"/>
        <v>0.27471967086900007</v>
      </c>
      <c r="H48" s="57">
        <f t="shared" si="6"/>
        <v>13.182694324287731</v>
      </c>
      <c r="I48" s="2">
        <f t="shared" si="5"/>
        <v>13.182694324287731</v>
      </c>
      <c r="J48" s="2">
        <f t="shared" si="7"/>
        <v>0</v>
      </c>
      <c r="K48" s="3">
        <f t="shared" si="3"/>
        <v>2.5000000000000001E-3</v>
      </c>
      <c r="M48" s="3">
        <f>(H48-MAX(H$2:H48))/MAX(H$2:H48)</f>
        <v>0</v>
      </c>
      <c r="P48" s="20" t="s">
        <v>27</v>
      </c>
      <c r="Q48" s="21">
        <v>2416.9490000000001</v>
      </c>
      <c r="R48" s="81">
        <f t="shared" si="4"/>
        <v>0.20570520933623349</v>
      </c>
    </row>
    <row r="49" spans="1:19">
      <c r="A49" s="1">
        <v>39903</v>
      </c>
      <c r="B49" s="3">
        <v>0.11532188637599999</v>
      </c>
      <c r="C49" s="2">
        <f t="shared" si="1"/>
        <v>7.9675892605777898</v>
      </c>
      <c r="E49" s="1">
        <v>39903</v>
      </c>
      <c r="F49" s="3">
        <f t="shared" si="10"/>
        <v>4.869140007778233</v>
      </c>
      <c r="G49" s="3">
        <f t="shared" si="0"/>
        <v>0.11532188637599994</v>
      </c>
      <c r="H49" s="57">
        <f t="shared" si="6"/>
        <v>16.80423977022269</v>
      </c>
      <c r="I49" s="2">
        <f t="shared" si="5"/>
        <v>16.80423977022269</v>
      </c>
      <c r="J49" s="2">
        <f t="shared" si="7"/>
        <v>0</v>
      </c>
      <c r="K49" s="3">
        <f t="shared" si="3"/>
        <v>2.5000000000000001E-3</v>
      </c>
      <c r="M49" s="3">
        <f>(H49-MAX(H$2:H49))/MAX(H$2:H49)</f>
        <v>0</v>
      </c>
      <c r="P49" s="20" t="s">
        <v>28</v>
      </c>
      <c r="Q49" s="21">
        <v>2914.1280000000002</v>
      </c>
      <c r="R49" s="81">
        <f t="shared" si="4"/>
        <v>5.9053342886791427E-2</v>
      </c>
    </row>
    <row r="50" spans="1:19">
      <c r="A50" s="1">
        <v>39933</v>
      </c>
      <c r="B50" s="3">
        <v>6.4241351529500001E-2</v>
      </c>
      <c r="C50" s="2">
        <f t="shared" si="1"/>
        <v>8.8864266839767794</v>
      </c>
      <c r="E50" s="1">
        <v>39933</v>
      </c>
      <c r="F50" s="3">
        <f t="shared" si="10"/>
        <v>5.5459803048800707</v>
      </c>
      <c r="G50" s="3">
        <f t="shared" si="0"/>
        <v>2.4999999999999467E-3</v>
      </c>
      <c r="H50" s="57">
        <f t="shared" si="6"/>
        <v>18.742136399639371</v>
      </c>
      <c r="I50" s="2">
        <f t="shared" si="5"/>
        <v>0</v>
      </c>
      <c r="J50" s="2">
        <f t="shared" si="7"/>
        <v>18.742136399639371</v>
      </c>
      <c r="K50" s="3">
        <f t="shared" si="3"/>
        <v>2.5000000000000001E-3</v>
      </c>
      <c r="M50" s="3">
        <f>(H50-MAX(H$2:H50))/MAX(H$2:H50)</f>
        <v>0</v>
      </c>
      <c r="P50" s="20" t="s">
        <v>29</v>
      </c>
      <c r="Q50" s="21">
        <v>3086.2170000000001</v>
      </c>
      <c r="R50" s="81">
        <f t="shared" si="4"/>
        <v>6.1736099567852865E-2</v>
      </c>
    </row>
    <row r="51" spans="1:19">
      <c r="A51" s="1">
        <v>39960</v>
      </c>
      <c r="B51" s="3">
        <v>0.150729543632</v>
      </c>
      <c r="C51" s="2">
        <f t="shared" si="1"/>
        <v>9.4573027444232594</v>
      </c>
      <c r="E51" s="1">
        <v>39960</v>
      </c>
      <c r="F51" s="3">
        <f t="shared" si="10"/>
        <v>3.9615392527005788</v>
      </c>
      <c r="G51" s="3">
        <f t="shared" si="0"/>
        <v>0.15072954363199997</v>
      </c>
      <c r="H51" s="57">
        <f t="shared" si="6"/>
        <v>18.788991740638469</v>
      </c>
      <c r="I51" s="2">
        <f t="shared" si="5"/>
        <v>18.788991740638469</v>
      </c>
      <c r="J51" s="2">
        <f t="shared" si="7"/>
        <v>0</v>
      </c>
      <c r="K51" s="3">
        <f t="shared" si="3"/>
        <v>2.5000000000000001E-3</v>
      </c>
      <c r="M51" s="3">
        <f>(H51-MAX(H$2:H51))/MAX(H$2:H51)</f>
        <v>0</v>
      </c>
      <c r="P51" s="20" t="s">
        <v>30</v>
      </c>
      <c r="Q51" s="21">
        <v>3276.748</v>
      </c>
      <c r="R51" s="81">
        <f t="shared" si="4"/>
        <v>5.3563777257207512E-2</v>
      </c>
    </row>
    <row r="52" spans="1:19">
      <c r="A52" s="1">
        <v>39994</v>
      </c>
      <c r="B52" s="3">
        <v>0.182795574505</v>
      </c>
      <c r="C52" s="2">
        <f t="shared" si="1"/>
        <v>10.882797671079839</v>
      </c>
      <c r="E52" s="1">
        <v>39994</v>
      </c>
      <c r="F52" s="3">
        <f t="shared" si="10"/>
        <v>4.608242405497518</v>
      </c>
      <c r="G52" s="3">
        <f t="shared" si="0"/>
        <v>0.18279557450500006</v>
      </c>
      <c r="H52" s="57">
        <f t="shared" si="6"/>
        <v>21.621047891010321</v>
      </c>
      <c r="I52" s="2">
        <f t="shared" si="5"/>
        <v>21.621047891010321</v>
      </c>
      <c r="J52" s="2">
        <f t="shared" si="7"/>
        <v>0</v>
      </c>
      <c r="K52" s="3">
        <f t="shared" si="3"/>
        <v>2.5000000000000001E-3</v>
      </c>
      <c r="M52" s="3">
        <f>(H52-MAX(H$2:H52))/MAX(H$2:H52)</f>
        <v>0</v>
      </c>
      <c r="P52" s="20" t="s">
        <v>31</v>
      </c>
      <c r="Q52" s="21">
        <v>3452.2629999999999</v>
      </c>
      <c r="R52" s="81">
        <f t="shared" si="4"/>
        <v>0.13797355531719346</v>
      </c>
    </row>
    <row r="53" spans="1:19">
      <c r="A53" s="1">
        <v>40025</v>
      </c>
      <c r="B53" s="3">
        <v>-0.13548927423500001</v>
      </c>
      <c r="C53" s="2">
        <f t="shared" si="1"/>
        <v>12.872124923586554</v>
      </c>
      <c r="E53" s="1">
        <v>40025</v>
      </c>
      <c r="F53" s="3">
        <f t="shared" si="10"/>
        <v>5.6334042979737404</v>
      </c>
      <c r="G53" s="3">
        <f t="shared" si="0"/>
        <v>2.4999999999999467E-3</v>
      </c>
      <c r="H53" s="57">
        <f t="shared" si="6"/>
        <v>25.573279761647672</v>
      </c>
      <c r="I53" s="2">
        <f t="shared" si="5"/>
        <v>0</v>
      </c>
      <c r="J53" s="2">
        <f t="shared" si="7"/>
        <v>25.573279761647672</v>
      </c>
      <c r="K53" s="3">
        <f t="shared" si="3"/>
        <v>2.5000000000000001E-3</v>
      </c>
      <c r="M53" s="3">
        <f>(H53-MAX(H$2:H53))/MAX(H$2:H53)</f>
        <v>0</v>
      </c>
      <c r="P53" s="20" t="s">
        <v>32</v>
      </c>
      <c r="Q53" s="21">
        <v>3928.5839999999998</v>
      </c>
      <c r="R53" s="81">
        <f t="shared" si="4"/>
        <v>-0.16560343370537578</v>
      </c>
    </row>
    <row r="54" spans="1:19">
      <c r="A54" s="1">
        <v>40056</v>
      </c>
      <c r="B54" s="3">
        <v>0.138120700318</v>
      </c>
      <c r="C54" s="2">
        <f t="shared" si="1"/>
        <v>11.128090059827557</v>
      </c>
      <c r="E54" s="1">
        <v>40056</v>
      </c>
      <c r="F54" s="3">
        <f t="shared" si="10"/>
        <v>4.4530075614034459</v>
      </c>
      <c r="G54" s="3">
        <f t="shared" si="0"/>
        <v>0.13812070031800006</v>
      </c>
      <c r="H54" s="57">
        <f t="shared" si="6"/>
        <v>25.637212961051791</v>
      </c>
      <c r="I54" s="2">
        <f t="shared" si="5"/>
        <v>25.637212961051791</v>
      </c>
      <c r="J54" s="2">
        <f t="shared" si="7"/>
        <v>0</v>
      </c>
      <c r="K54" s="3">
        <f t="shared" si="3"/>
        <v>2.5000000000000001E-3</v>
      </c>
      <c r="M54" s="3">
        <f>(H54-MAX(H$2:H54))/MAX(H$2:H54)</f>
        <v>0</v>
      </c>
      <c r="P54" s="20" t="s">
        <v>33</v>
      </c>
      <c r="Q54" s="21">
        <v>3277.9969999999998</v>
      </c>
      <c r="R54" s="81">
        <f t="shared" si="4"/>
        <v>3.7408820081287431E-2</v>
      </c>
    </row>
    <row r="55" spans="1:19">
      <c r="A55" s="1">
        <v>40086</v>
      </c>
      <c r="B55" s="3">
        <v>0.11934290169300001</v>
      </c>
      <c r="C55" s="2">
        <f t="shared" si="1"/>
        <v>12.665109652092713</v>
      </c>
      <c r="E55" s="1">
        <v>40086</v>
      </c>
      <c r="F55" s="3">
        <f t="shared" si="10"/>
        <v>4.587078831694833</v>
      </c>
      <c r="G55" s="3">
        <f t="shared" si="0"/>
        <v>0.1193429016930001</v>
      </c>
      <c r="H55" s="57">
        <f t="shared" si="6"/>
        <v>29.178242769433972</v>
      </c>
      <c r="I55" s="2">
        <f t="shared" si="5"/>
        <v>29.178242769433972</v>
      </c>
      <c r="J55" s="2">
        <f t="shared" si="7"/>
        <v>0</v>
      </c>
      <c r="K55" s="3">
        <f t="shared" si="3"/>
        <v>2.5000000000000001E-3</v>
      </c>
      <c r="M55" s="3">
        <f>(H55-MAX(H$2:H55))/MAX(H$2:H55)</f>
        <v>0</v>
      </c>
      <c r="P55" s="20" t="s">
        <v>34</v>
      </c>
      <c r="Q55" s="21">
        <v>3400.623</v>
      </c>
      <c r="R55" s="81">
        <f t="shared" si="4"/>
        <v>0.125582871138612</v>
      </c>
    </row>
    <row r="56" spans="1:19">
      <c r="A56" s="1">
        <v>40116</v>
      </c>
      <c r="B56" s="3">
        <v>0.194306799068</v>
      </c>
      <c r="C56" s="2">
        <f t="shared" si="1"/>
        <v>14.17660058823348</v>
      </c>
      <c r="E56" s="1">
        <v>40116</v>
      </c>
      <c r="F56" s="3">
        <f t="shared" si="10"/>
        <v>5.2538570314568309</v>
      </c>
      <c r="G56" s="3">
        <f t="shared" si="0"/>
        <v>2.4999999999999467E-3</v>
      </c>
      <c r="H56" s="57">
        <f t="shared" si="6"/>
        <v>32.66045892784102</v>
      </c>
      <c r="I56" s="2">
        <f t="shared" si="5"/>
        <v>0</v>
      </c>
      <c r="J56" s="2">
        <f t="shared" si="7"/>
        <v>32.66045892784102</v>
      </c>
      <c r="K56" s="3">
        <f t="shared" si="3"/>
        <v>2.5000000000000001E-3</v>
      </c>
      <c r="M56" s="3">
        <f>(H56-MAX(H$2:H56))/MAX(H$2:H56)</f>
        <v>0</v>
      </c>
      <c r="P56" s="20" t="s">
        <v>35</v>
      </c>
      <c r="Q56" s="21">
        <v>3827.683</v>
      </c>
      <c r="R56" s="81">
        <f t="shared" si="4"/>
        <v>0.15091244494384726</v>
      </c>
    </row>
    <row r="57" spans="1:19" s="79" customFormat="1">
      <c r="A57" s="1">
        <v>40147</v>
      </c>
      <c r="B57" s="3">
        <v>5.6443841488000003E-2</v>
      </c>
      <c r="C57" s="78">
        <f t="shared" si="1"/>
        <v>16.931210470198653</v>
      </c>
      <c r="D57" s="77"/>
      <c r="E57" s="76">
        <v>40147</v>
      </c>
      <c r="F57" s="77">
        <f t="shared" si="10"/>
        <v>6.4690239730681123</v>
      </c>
      <c r="G57" s="77">
        <f t="shared" si="0"/>
        <v>2.4999999999999467E-3</v>
      </c>
      <c r="H57" s="57">
        <f t="shared" si="6"/>
        <v>32.742110075160618</v>
      </c>
      <c r="I57" s="78">
        <f t="shared" si="5"/>
        <v>0</v>
      </c>
      <c r="J57" s="78">
        <f t="shared" si="7"/>
        <v>32.742110075160618</v>
      </c>
      <c r="K57" s="3">
        <f t="shared" si="3"/>
        <v>2.5000000000000001E-3</v>
      </c>
      <c r="L57" s="77"/>
      <c r="M57" s="3">
        <f>(H57-MAX(H$2:H57))/MAX(H$2:H57)</f>
        <v>0</v>
      </c>
      <c r="N57" s="77"/>
      <c r="P57" s="20" t="s">
        <v>36</v>
      </c>
      <c r="Q57" s="21">
        <v>4405.3280000000004</v>
      </c>
      <c r="R57" s="81">
        <f t="shared" si="4"/>
        <v>1.8143257437357674E-2</v>
      </c>
    </row>
    <row r="58" spans="1:19" s="12" customFormat="1">
      <c r="A58" s="1">
        <v>40178</v>
      </c>
      <c r="B58" s="3">
        <v>-5.84606168982E-2</v>
      </c>
      <c r="C58" s="14">
        <f t="shared" si="1"/>
        <v>17.88687303017851</v>
      </c>
      <c r="D58" s="32">
        <f t="shared" ref="D58" si="13">C58/C46-1</f>
        <v>2.7675932377913055</v>
      </c>
      <c r="E58" s="13">
        <v>40178</v>
      </c>
      <c r="F58" s="3">
        <f t="shared" si="10"/>
        <v>6.8906043782740394</v>
      </c>
      <c r="G58" s="32">
        <f t="shared" si="0"/>
        <v>2.4999999999999467E-3</v>
      </c>
      <c r="H58" s="57">
        <f t="shared" si="6"/>
        <v>32.823965350348516</v>
      </c>
      <c r="I58" s="2">
        <f t="shared" si="5"/>
        <v>0</v>
      </c>
      <c r="J58" s="14">
        <f t="shared" si="7"/>
        <v>32.823965350348516</v>
      </c>
      <c r="K58" s="3">
        <f t="shared" si="3"/>
        <v>2.5000000000000001E-3</v>
      </c>
      <c r="L58" s="32">
        <f t="shared" ref="L58" si="14">H58/H46-1</f>
        <v>2.2781490647781943</v>
      </c>
      <c r="M58" s="3">
        <f>(H58-MAX(H$2:H58))/MAX(H$2:H58)</f>
        <v>0</v>
      </c>
      <c r="N58" s="32"/>
      <c r="P58" s="20" t="s">
        <v>37</v>
      </c>
      <c r="Q58" s="21">
        <v>4485.2550000000001</v>
      </c>
      <c r="R58" s="81">
        <f t="shared" si="4"/>
        <v>-2.4659913427441671E-2</v>
      </c>
    </row>
    <row r="59" spans="1:19">
      <c r="A59" s="1">
        <v>40207</v>
      </c>
      <c r="B59" s="3">
        <v>0.100144203775</v>
      </c>
      <c r="C59" s="2">
        <f t="shared" si="1"/>
        <v>16.841195398454499</v>
      </c>
      <c r="E59" s="1">
        <v>40207</v>
      </c>
      <c r="F59" s="3">
        <f t="shared" si="10"/>
        <v>4.5763635761667221</v>
      </c>
      <c r="G59" s="3">
        <f t="shared" si="0"/>
        <v>0.100144203775</v>
      </c>
      <c r="H59" s="57">
        <f t="shared" si="6"/>
        <v>32.906025263724388</v>
      </c>
      <c r="I59" s="2">
        <f t="shared" si="5"/>
        <v>32.906025263724388</v>
      </c>
      <c r="J59" s="2">
        <f t="shared" si="7"/>
        <v>0</v>
      </c>
      <c r="K59" s="3">
        <f t="shared" si="3"/>
        <v>2.5000000000000001E-3</v>
      </c>
      <c r="M59" s="3">
        <f>(H59-MAX(H$2:H59))/MAX(H$2:H59)</f>
        <v>0</v>
      </c>
      <c r="P59" s="20" t="s">
        <v>38</v>
      </c>
      <c r="Q59" s="21">
        <v>4374.6490000000003</v>
      </c>
      <c r="R59" s="81">
        <f t="shared" si="4"/>
        <v>5.9438368655405194E-2</v>
      </c>
    </row>
    <row r="60" spans="1:19">
      <c r="A60" s="1">
        <v>40235</v>
      </c>
      <c r="B60" s="3">
        <v>0.105806216568</v>
      </c>
      <c r="C60" s="2">
        <f t="shared" si="1"/>
        <v>18.527743502251919</v>
      </c>
      <c r="E60" s="1">
        <v>40235</v>
      </c>
      <c r="F60" s="3">
        <f t="shared" si="10"/>
        <v>4.986923746539869</v>
      </c>
      <c r="G60" s="3">
        <f t="shared" si="0"/>
        <v>0.10580621656800004</v>
      </c>
      <c r="H60" s="57">
        <f t="shared" si="6"/>
        <v>36.201372963160104</v>
      </c>
      <c r="I60" s="2">
        <f t="shared" si="5"/>
        <v>36.201372963160104</v>
      </c>
      <c r="J60" s="2">
        <f t="shared" si="7"/>
        <v>0</v>
      </c>
      <c r="K60" s="3">
        <f t="shared" si="3"/>
        <v>2.5000000000000001E-3</v>
      </c>
      <c r="M60" s="3">
        <f>(H60-MAX(H$2:H60))/MAX(H$2:H60)</f>
        <v>0</v>
      </c>
      <c r="P60" s="20" t="s">
        <v>39</v>
      </c>
      <c r="Q60" s="21">
        <v>4634.6710000000003</v>
      </c>
      <c r="R60" s="81">
        <f t="shared" si="4"/>
        <v>2.621243233877868E-2</v>
      </c>
      <c r="S60">
        <f>1693/309</f>
        <v>5.4789644012944985</v>
      </c>
    </row>
    <row r="61" spans="1:19">
      <c r="A61" s="1">
        <v>40268</v>
      </c>
      <c r="B61" s="3">
        <v>-8.2008318756499998E-2</v>
      </c>
      <c r="C61" s="2">
        <f t="shared" si="1"/>
        <v>20.488093943767542</v>
      </c>
      <c r="E61" s="1">
        <v>40268</v>
      </c>
      <c r="F61" s="3">
        <f t="shared" si="10"/>
        <v>5.6203774970423686</v>
      </c>
      <c r="G61" s="3">
        <f t="shared" si="0"/>
        <v>2.4999999999999467E-3</v>
      </c>
      <c r="H61" s="57">
        <f t="shared" si="6"/>
        <v>40.031703270959163</v>
      </c>
      <c r="I61" s="2">
        <f t="shared" si="5"/>
        <v>0</v>
      </c>
      <c r="J61" s="2">
        <f t="shared" si="7"/>
        <v>40.031703270959163</v>
      </c>
      <c r="K61" s="3">
        <f t="shared" si="3"/>
        <v>2.5000000000000001E-3</v>
      </c>
      <c r="M61" s="3">
        <f>(H61-MAX(H$2:H61))/MAX(H$2:H61)</f>
        <v>0</v>
      </c>
      <c r="P61" s="20" t="s">
        <v>40</v>
      </c>
      <c r="Q61" s="21">
        <v>4756.1570000000002</v>
      </c>
      <c r="R61" s="81">
        <f t="shared" si="4"/>
        <v>-6.6750529892095734E-2</v>
      </c>
    </row>
    <row r="62" spans="1:19">
      <c r="A62" s="1">
        <v>40298</v>
      </c>
      <c r="B62" s="3">
        <v>-9.9008171894300001E-2</v>
      </c>
      <c r="C62" s="2">
        <f t="shared" si="1"/>
        <v>18.807899804913937</v>
      </c>
      <c r="E62" s="1">
        <v>40298</v>
      </c>
      <c r="F62" s="3">
        <f t="shared" si="10"/>
        <v>5.0774514689765589</v>
      </c>
      <c r="G62" s="3">
        <f t="shared" si="0"/>
        <v>2.4999999999999467E-3</v>
      </c>
      <c r="H62" s="57">
        <f t="shared" si="6"/>
        <v>40.131782529136558</v>
      </c>
      <c r="I62" s="2">
        <f t="shared" si="5"/>
        <v>0</v>
      </c>
      <c r="J62" s="2">
        <f t="shared" si="7"/>
        <v>40.131782529136558</v>
      </c>
      <c r="K62" s="3">
        <f t="shared" si="3"/>
        <v>2.5000000000000001E-3</v>
      </c>
      <c r="M62" s="3">
        <f>(H62-MAX(H$2:H62))/MAX(H$2:H62)</f>
        <v>0</v>
      </c>
      <c r="P62" s="20" t="s">
        <v>41</v>
      </c>
      <c r="Q62" s="21">
        <v>4438.6809999999996</v>
      </c>
      <c r="R62" s="81">
        <f t="shared" si="4"/>
        <v>-7.5318996792064996E-2</v>
      </c>
    </row>
    <row r="63" spans="1:19">
      <c r="A63" s="1">
        <v>40329</v>
      </c>
      <c r="B63" s="3">
        <v>-6.1427800604900003E-2</v>
      </c>
      <c r="C63" s="2">
        <f t="shared" si="1"/>
        <v>16.945764028058246</v>
      </c>
      <c r="E63" s="1">
        <v>40329</v>
      </c>
      <c r="F63" s="3">
        <f t="shared" si="10"/>
        <v>4.4757341092568614</v>
      </c>
      <c r="G63" s="3">
        <f t="shared" si="0"/>
        <v>-6.1427800604900051E-2</v>
      </c>
      <c r="H63" s="57">
        <f t="shared" si="6"/>
        <v>40.232111985459397</v>
      </c>
      <c r="I63" s="2">
        <f t="shared" si="5"/>
        <v>40.232111985459397</v>
      </c>
      <c r="J63" s="2">
        <f t="shared" si="7"/>
        <v>0</v>
      </c>
      <c r="K63" s="3">
        <f t="shared" si="3"/>
        <v>2.5000000000000001E-3</v>
      </c>
      <c r="M63" s="3">
        <f>(H63-MAX(H$2:H63))/MAX(H$2:H63)</f>
        <v>0</v>
      </c>
      <c r="P63" s="20" t="s">
        <v>42</v>
      </c>
      <c r="Q63" s="21">
        <v>4104.3639999999996</v>
      </c>
      <c r="R63" s="81">
        <f t="shared" si="4"/>
        <v>-0.10717860306736915</v>
      </c>
    </row>
    <row r="64" spans="1:19" s="11" customFormat="1">
      <c r="A64" s="1">
        <v>40359</v>
      </c>
      <c r="B64" s="3">
        <v>0.22106437344099999</v>
      </c>
      <c r="C64" s="10">
        <f t="shared" si="1"/>
        <v>15.904823014244997</v>
      </c>
      <c r="D64" s="16"/>
      <c r="E64" s="15">
        <v>40359</v>
      </c>
      <c r="F64" s="16">
        <f t="shared" si="10"/>
        <v>4.139371806227981</v>
      </c>
      <c r="G64" s="16">
        <f t="shared" si="0"/>
        <v>0.22106437344100005</v>
      </c>
      <c r="H64" s="57">
        <f t="shared" si="6"/>
        <v>37.760741832502589</v>
      </c>
      <c r="I64" s="10">
        <f t="shared" si="5"/>
        <v>37.760741832502589</v>
      </c>
      <c r="J64" s="10">
        <f t="shared" si="7"/>
        <v>0</v>
      </c>
      <c r="K64" s="3">
        <f t="shared" si="3"/>
        <v>2.5000000000000001E-3</v>
      </c>
      <c r="L64" s="16"/>
      <c r="M64" s="3">
        <f>(H64-MAX(H$2:H64))/MAX(H$2:H64)</f>
        <v>-6.1427800604900024E-2</v>
      </c>
      <c r="N64" s="16"/>
      <c r="P64" s="20" t="s">
        <v>43</v>
      </c>
      <c r="Q64" s="21">
        <v>3664.4639999999999</v>
      </c>
      <c r="R64" s="81">
        <f t="shared" si="4"/>
        <v>0.14372251985556428</v>
      </c>
    </row>
    <row r="65" spans="1:18">
      <c r="A65" s="1">
        <v>40389</v>
      </c>
      <c r="B65" s="3">
        <v>5.7174361372799999E-2</v>
      </c>
      <c r="C65" s="2">
        <f t="shared" si="1"/>
        <v>19.420812748579063</v>
      </c>
      <c r="E65" s="1">
        <v>40389</v>
      </c>
      <c r="F65" s="3">
        <f t="shared" si="10"/>
        <v>5.2755038144521107</v>
      </c>
      <c r="G65" s="3">
        <f t="shared" si="0"/>
        <v>2.4999999999999467E-3</v>
      </c>
      <c r="H65" s="57">
        <f t="shared" si="6"/>
        <v>46.108296566372132</v>
      </c>
      <c r="I65" s="2">
        <f t="shared" si="5"/>
        <v>0</v>
      </c>
      <c r="J65" s="2">
        <f t="shared" si="7"/>
        <v>46.108296566372132</v>
      </c>
      <c r="K65" s="3">
        <f t="shared" si="3"/>
        <v>2.5000000000000001E-3</v>
      </c>
      <c r="M65" s="3">
        <f>(H65-MAX(H$2:H65))/MAX(H$2:H65)</f>
        <v>0</v>
      </c>
      <c r="P65" s="20" t="s">
        <v>44</v>
      </c>
      <c r="Q65" s="21">
        <v>4191.13</v>
      </c>
      <c r="R65" s="81">
        <f t="shared" si="4"/>
        <v>9.5000393688575491E-2</v>
      </c>
    </row>
    <row r="66" spans="1:18">
      <c r="A66" s="1">
        <v>40421</v>
      </c>
      <c r="B66" s="3">
        <v>3.1309644390800001E-2</v>
      </c>
      <c r="C66" s="2">
        <f t="shared" si="1"/>
        <v>20.531185314819805</v>
      </c>
      <c r="E66" s="1">
        <v>40421</v>
      </c>
      <c r="F66" s="3">
        <f t="shared" si="10"/>
        <v>5.6343017373359805</v>
      </c>
      <c r="G66" s="3">
        <f t="shared" si="0"/>
        <v>2.4999999999999467E-3</v>
      </c>
      <c r="H66" s="57">
        <f t="shared" si="6"/>
        <v>46.223567307788059</v>
      </c>
      <c r="I66" s="2">
        <f t="shared" si="5"/>
        <v>0</v>
      </c>
      <c r="J66" s="2">
        <f t="shared" si="7"/>
        <v>46.223567307788059</v>
      </c>
      <c r="K66" s="3">
        <f t="shared" si="3"/>
        <v>2.5000000000000001E-3</v>
      </c>
      <c r="M66" s="3">
        <f>(H66-MAX(H$2:H66))/MAX(H$2:H66)</f>
        <v>0</v>
      </c>
      <c r="P66" s="20" t="s">
        <v>45</v>
      </c>
      <c r="Q66" s="21">
        <v>4589.2889999999998</v>
      </c>
      <c r="R66" s="81">
        <f t="shared" si="4"/>
        <v>1.5539662026078593E-2</v>
      </c>
    </row>
    <row r="67" spans="1:18">
      <c r="A67" s="1">
        <v>40451</v>
      </c>
      <c r="B67" s="3">
        <v>8.8523963486699997E-2</v>
      </c>
      <c r="C67" s="2">
        <f t="shared" si="1"/>
        <v>21.17400942594843</v>
      </c>
      <c r="E67" s="1">
        <v>40451</v>
      </c>
      <c r="F67" s="3">
        <f t="shared" si="10"/>
        <v>5.8420193655132371</v>
      </c>
      <c r="G67" s="3">
        <f t="shared" ref="G67:G128" si="15">H68/H67-1</f>
        <v>2.4999999999999467E-3</v>
      </c>
      <c r="H67" s="57">
        <f t="shared" si="6"/>
        <v>46.33912622605753</v>
      </c>
      <c r="I67" s="2">
        <f t="shared" si="5"/>
        <v>0</v>
      </c>
      <c r="J67" s="2">
        <f t="shared" si="7"/>
        <v>46.33912622605753</v>
      </c>
      <c r="K67" s="3">
        <f t="shared" si="3"/>
        <v>2.5000000000000001E-3</v>
      </c>
      <c r="M67" s="3">
        <f>(H67-MAX(H$2:H67))/MAX(H$2:H67)</f>
        <v>0</v>
      </c>
      <c r="P67" s="20" t="s">
        <v>46</v>
      </c>
      <c r="Q67" s="21">
        <v>4660.6049999999996</v>
      </c>
      <c r="R67" s="81">
        <f t="shared" si="4"/>
        <v>8.4728699385594908E-2</v>
      </c>
    </row>
    <row r="68" spans="1:18">
      <c r="A68" s="1">
        <v>40480</v>
      </c>
      <c r="B68" s="3">
        <v>4.5620959678599998E-2</v>
      </c>
      <c r="C68" s="2">
        <f t="shared" ref="C68:C129" si="16">C67*(1+B67)</f>
        <v>23.048416663238132</v>
      </c>
      <c r="E68" s="1">
        <v>40480</v>
      </c>
      <c r="F68" s="3">
        <f t="shared" si="10"/>
        <v>6.4477020380012258</v>
      </c>
      <c r="G68" s="3">
        <f t="shared" si="15"/>
        <v>2.4999999999999467E-3</v>
      </c>
      <c r="H68" s="57">
        <f t="shared" si="6"/>
        <v>46.45497404162267</v>
      </c>
      <c r="I68" s="2">
        <f t="shared" si="5"/>
        <v>0</v>
      </c>
      <c r="J68" s="2">
        <f t="shared" si="7"/>
        <v>46.45497404162267</v>
      </c>
      <c r="K68" s="3">
        <f t="shared" si="3"/>
        <v>2.5000000000000001E-3</v>
      </c>
      <c r="M68" s="3">
        <f>(H68-MAX(H$2:H68))/MAX(H$2:H68)</f>
        <v>0</v>
      </c>
      <c r="P68" s="20" t="s">
        <v>47</v>
      </c>
      <c r="Q68" s="21">
        <v>5055.4920000000002</v>
      </c>
      <c r="R68" s="81">
        <f t="shared" si="4"/>
        <v>1.0955016841090792E-2</v>
      </c>
    </row>
    <row r="69" spans="1:18">
      <c r="A69" s="1">
        <v>40512</v>
      </c>
      <c r="B69" s="3">
        <v>1.5352518311200001E-2</v>
      </c>
      <c r="C69" s="2">
        <f t="shared" si="16"/>
        <v>24.099907550487291</v>
      </c>
      <c r="E69" s="1">
        <v>40512</v>
      </c>
      <c r="F69" s="3">
        <f t="shared" si="10"/>
        <v>6.7874733523751072</v>
      </c>
      <c r="G69" s="3">
        <f t="shared" si="15"/>
        <v>2.4999999999999467E-3</v>
      </c>
      <c r="H69" s="57">
        <f t="shared" si="6"/>
        <v>46.57111147672672</v>
      </c>
      <c r="I69" s="2">
        <f t="shared" si="5"/>
        <v>0</v>
      </c>
      <c r="J69" s="2">
        <f t="shared" si="7"/>
        <v>46.57111147672672</v>
      </c>
      <c r="K69" s="3">
        <f t="shared" si="3"/>
        <v>2.5000000000000001E-3</v>
      </c>
      <c r="M69" s="3">
        <f>(H69-MAX(H$2:H69))/MAX(H$2:H69)</f>
        <v>0</v>
      </c>
      <c r="P69" s="20" t="s">
        <v>48</v>
      </c>
      <c r="Q69" s="21">
        <v>5110.875</v>
      </c>
      <c r="R69" s="81">
        <f t="shared" si="4"/>
        <v>-3.4076161127008509E-2</v>
      </c>
    </row>
    <row r="70" spans="1:18" s="12" customFormat="1">
      <c r="A70" s="1">
        <v>40543</v>
      </c>
      <c r="B70" s="3">
        <v>-7.1073121838099995E-2</v>
      </c>
      <c r="C70" s="14">
        <f t="shared" si="16"/>
        <v>24.469901822454375</v>
      </c>
      <c r="D70" s="32">
        <f t="shared" ref="D70" si="17">C70/C58-1</f>
        <v>0.36803687157442555</v>
      </c>
      <c r="E70" s="13">
        <v>40543</v>
      </c>
      <c r="F70" s="3">
        <f t="shared" si="10"/>
        <v>6.9070306796154277</v>
      </c>
      <c r="G70" s="32">
        <f t="shared" si="15"/>
        <v>2.4999999999999467E-3</v>
      </c>
      <c r="H70" s="57">
        <f t="shared" si="6"/>
        <v>46.687539255418535</v>
      </c>
      <c r="I70" s="2">
        <f t="shared" si="5"/>
        <v>0</v>
      </c>
      <c r="J70" s="14">
        <f t="shared" si="7"/>
        <v>46.687539255418535</v>
      </c>
      <c r="K70" s="3">
        <f t="shared" si="3"/>
        <v>2.5000000000000001E-3</v>
      </c>
      <c r="L70" s="32">
        <f t="shared" ref="L70" si="18">H70/H58-1</f>
        <v>0.42236133742819781</v>
      </c>
      <c r="M70" s="3">
        <f>(H70-MAX(H$2:H70))/MAX(H$2:H70)</f>
        <v>0</v>
      </c>
      <c r="N70" s="32"/>
      <c r="P70" s="20" t="s">
        <v>49</v>
      </c>
      <c r="Q70" s="21">
        <v>4936.7160000000003</v>
      </c>
      <c r="R70" s="81">
        <f t="shared" si="4"/>
        <v>-6.6006632749382566E-2</v>
      </c>
    </row>
    <row r="71" spans="1:18">
      <c r="A71" s="1">
        <v>40574</v>
      </c>
      <c r="B71" s="3">
        <v>7.7633498256700004E-2</v>
      </c>
      <c r="C71" s="2">
        <f t="shared" si="16"/>
        <v>22.730749508860729</v>
      </c>
      <c r="E71" s="1">
        <v>40574</v>
      </c>
      <c r="F71" s="3">
        <f t="shared" si="10"/>
        <v>6.3450533247455256</v>
      </c>
      <c r="G71" s="3">
        <f t="shared" si="15"/>
        <v>2.4999999999999467E-3</v>
      </c>
      <c r="H71" s="57">
        <f t="shared" si="6"/>
        <v>46.804258103557082</v>
      </c>
      <c r="I71" s="2">
        <f t="shared" si="5"/>
        <v>0</v>
      </c>
      <c r="J71" s="2">
        <f t="shared" si="7"/>
        <v>46.804258103557082</v>
      </c>
      <c r="K71" s="3">
        <f t="shared" si="3"/>
        <v>2.5000000000000001E-3</v>
      </c>
      <c r="M71" s="3">
        <f>(H71-MAX(H$2:H71))/MAX(H$2:H71)</f>
        <v>0</v>
      </c>
      <c r="P71" s="20" t="s">
        <v>50</v>
      </c>
      <c r="Q71" s="21">
        <v>4610.8599999999997</v>
      </c>
      <c r="R71" s="81">
        <f t="shared" si="4"/>
        <v>0.10504504582659191</v>
      </c>
    </row>
    <row r="72" spans="1:18">
      <c r="A72" s="1">
        <v>40602</v>
      </c>
      <c r="B72" s="3">
        <v>-2.30615910849E-2</v>
      </c>
      <c r="C72" s="2">
        <f t="shared" si="16"/>
        <v>24.495417111230353</v>
      </c>
      <c r="E72" s="1">
        <v>40602</v>
      </c>
      <c r="F72" s="3">
        <f t="shared" si="10"/>
        <v>6.9152755092275262</v>
      </c>
      <c r="G72" s="3">
        <f t="shared" si="15"/>
        <v>2.4999999999999467E-3</v>
      </c>
      <c r="H72" s="57">
        <f t="shared" si="6"/>
        <v>46.921268748815969</v>
      </c>
      <c r="I72" s="2">
        <f t="shared" si="5"/>
        <v>0</v>
      </c>
      <c r="J72" s="2">
        <f t="shared" si="7"/>
        <v>46.921268748815969</v>
      </c>
      <c r="K72" s="3">
        <f t="shared" si="3"/>
        <v>2.5000000000000001E-3</v>
      </c>
      <c r="M72" s="3">
        <f>(H72-MAX(H$2:H72))/MAX(H$2:H72)</f>
        <v>0</v>
      </c>
      <c r="P72" s="20" t="s">
        <v>51</v>
      </c>
      <c r="Q72" s="21">
        <v>5095.2079999999996</v>
      </c>
      <c r="R72" s="81">
        <f t="shared" si="4"/>
        <v>-1.8606894949136477E-2</v>
      </c>
    </row>
    <row r="73" spans="1:18">
      <c r="A73" s="1">
        <v>40633</v>
      </c>
      <c r="B73" s="3">
        <v>-8.4677963323899999E-2</v>
      </c>
      <c r="C73" s="2">
        <f t="shared" si="16"/>
        <v>23.930513818357095</v>
      </c>
      <c r="E73" s="1">
        <v>40633</v>
      </c>
      <c r="F73" s="3">
        <f t="shared" si="10"/>
        <v>6.7327366621093967</v>
      </c>
      <c r="G73" s="3">
        <f t="shared" si="15"/>
        <v>2.4999999999999467E-3</v>
      </c>
      <c r="H73" s="57">
        <f t="shared" si="6"/>
        <v>47.038571920688007</v>
      </c>
      <c r="I73" s="2">
        <f t="shared" si="5"/>
        <v>0</v>
      </c>
      <c r="J73" s="2">
        <f t="shared" si="7"/>
        <v>47.038571920688007</v>
      </c>
      <c r="K73" s="3">
        <f t="shared" si="3"/>
        <v>2.5000000000000001E-3</v>
      </c>
      <c r="M73" s="3">
        <f>(H73-MAX(H$2:H73))/MAX(H$2:H73)</f>
        <v>0</v>
      </c>
      <c r="P73" s="20" t="s">
        <v>52</v>
      </c>
      <c r="Q73" s="21">
        <v>5000.402</v>
      </c>
      <c r="R73" s="81">
        <f t="shared" si="4"/>
        <v>-3.2704570552527623E-2</v>
      </c>
    </row>
    <row r="74" spans="1:18">
      <c r="A74" s="1">
        <v>40662</v>
      </c>
      <c r="B74" s="3">
        <v>-6.2397159073000003E-2</v>
      </c>
      <c r="C74" s="2">
        <f t="shared" si="16"/>
        <v>21.904126646924173</v>
      </c>
      <c r="E74" s="1">
        <v>40662</v>
      </c>
      <c r="F74" s="3">
        <f t="shared" si="10"/>
        <v>6.0779442706419209</v>
      </c>
      <c r="G74" s="3">
        <f t="shared" si="15"/>
        <v>2.4999999999999467E-3</v>
      </c>
      <c r="H74" s="57">
        <f t="shared" si="6"/>
        <v>47.156168350489722</v>
      </c>
      <c r="I74" s="2">
        <f t="shared" si="5"/>
        <v>0</v>
      </c>
      <c r="J74" s="2">
        <f t="shared" si="7"/>
        <v>47.156168350489722</v>
      </c>
      <c r="K74" s="3">
        <f t="shared" si="3"/>
        <v>2.5000000000000001E-3</v>
      </c>
      <c r="M74" s="3">
        <f>(H74-MAX(H$2:H74))/MAX(H$2:H74)</f>
        <v>0</v>
      </c>
      <c r="P74" s="20" t="s">
        <v>53</v>
      </c>
      <c r="Q74" s="21">
        <v>4836.866</v>
      </c>
      <c r="R74" s="81">
        <f t="shared" si="4"/>
        <v>-8.1166193150688959E-2</v>
      </c>
    </row>
    <row r="75" spans="1:18">
      <c r="A75" s="1">
        <v>40694</v>
      </c>
      <c r="B75" s="3">
        <v>2.08455917102E-2</v>
      </c>
      <c r="C75" s="2">
        <f t="shared" si="16"/>
        <v>20.537371372180907</v>
      </c>
      <c r="E75" s="1">
        <v>40694</v>
      </c>
      <c r="F75" s="3">
        <f t="shared" si="10"/>
        <v>5.6363006560768483</v>
      </c>
      <c r="G75" s="3">
        <f t="shared" si="15"/>
        <v>2.4999999999999467E-3</v>
      </c>
      <c r="H75" s="57">
        <f t="shared" si="6"/>
        <v>47.274058771365944</v>
      </c>
      <c r="I75" s="2">
        <f t="shared" si="5"/>
        <v>0</v>
      </c>
      <c r="J75" s="2">
        <f t="shared" si="7"/>
        <v>47.274058771365944</v>
      </c>
      <c r="K75" s="3">
        <f t="shared" si="3"/>
        <v>2.5000000000000001E-3</v>
      </c>
      <c r="M75" s="3">
        <f>(H75-MAX(H$2:H75))/MAX(H$2:H75)</f>
        <v>0</v>
      </c>
      <c r="P75" s="20" t="s">
        <v>54</v>
      </c>
      <c r="Q75" s="21">
        <v>4444.2759999999998</v>
      </c>
      <c r="R75" s="81">
        <f t="shared" si="4"/>
        <v>3.0388751733690711E-2</v>
      </c>
    </row>
    <row r="76" spans="1:18">
      <c r="A76" s="1">
        <v>40724</v>
      </c>
      <c r="B76" s="3">
        <v>5.9908686496000001E-2</v>
      </c>
      <c r="C76" s="2">
        <f t="shared" si="16"/>
        <v>20.965485030606139</v>
      </c>
      <c r="E76" s="1">
        <v>40724</v>
      </c>
      <c r="F76" s="3">
        <f t="shared" si="10"/>
        <v>5.7746382700195582</v>
      </c>
      <c r="G76" s="3">
        <f t="shared" si="15"/>
        <v>2.4999999999999467E-3</v>
      </c>
      <c r="H76" s="57">
        <f t="shared" si="6"/>
        <v>47.392243918294355</v>
      </c>
      <c r="I76" s="2">
        <f t="shared" si="5"/>
        <v>0</v>
      </c>
      <c r="J76" s="2">
        <f t="shared" si="7"/>
        <v>47.392243918294355</v>
      </c>
      <c r="K76" s="3">
        <f t="shared" si="3"/>
        <v>2.5000000000000001E-3</v>
      </c>
      <c r="M76" s="3">
        <f>(H76-MAX(H$2:H76))/MAX(H$2:H76)</f>
        <v>0</v>
      </c>
      <c r="P76" s="20" t="s">
        <v>55</v>
      </c>
      <c r="Q76" s="21">
        <v>4579.3320000000003</v>
      </c>
      <c r="R76" s="81">
        <f t="shared" si="4"/>
        <v>1.069763013470082E-2</v>
      </c>
    </row>
    <row r="77" spans="1:18">
      <c r="A77" s="1">
        <v>40753</v>
      </c>
      <c r="B77" s="3">
        <v>3.87489347858E-2</v>
      </c>
      <c r="C77" s="2">
        <f t="shared" si="16"/>
        <v>22.221499700541301</v>
      </c>
      <c r="E77" s="1">
        <v>40753</v>
      </c>
      <c r="F77" s="3">
        <f t="shared" si="10"/>
        <v>6.1804979502619632</v>
      </c>
      <c r="G77" s="3">
        <f t="shared" si="15"/>
        <v>2.4999999999999467E-3</v>
      </c>
      <c r="H77" s="57">
        <f t="shared" si="6"/>
        <v>47.510724528090087</v>
      </c>
      <c r="I77" s="2">
        <f t="shared" si="5"/>
        <v>0</v>
      </c>
      <c r="J77" s="2">
        <f t="shared" si="7"/>
        <v>47.510724528090087</v>
      </c>
      <c r="K77" s="3">
        <f t="shared" si="3"/>
        <v>2.5000000000000001E-3</v>
      </c>
      <c r="M77" s="3">
        <f>(H77-MAX(H$2:H77))/MAX(H$2:H77)</f>
        <v>0</v>
      </c>
      <c r="P77" s="20" t="s">
        <v>56</v>
      </c>
      <c r="Q77" s="21">
        <v>4628.32</v>
      </c>
      <c r="R77" s="81">
        <f t="shared" si="4"/>
        <v>-4.2733000311128033E-2</v>
      </c>
    </row>
    <row r="78" spans="1:18">
      <c r="A78" s="1">
        <v>40786</v>
      </c>
      <c r="B78" s="3">
        <v>-6.8892028255400001E-2</v>
      </c>
      <c r="C78" s="2">
        <f t="shared" si="16"/>
        <v>23.082559143280253</v>
      </c>
      <c r="E78" s="1">
        <v>40786</v>
      </c>
      <c r="F78" s="3">
        <f t="shared" si="10"/>
        <v>6.4587345970662353</v>
      </c>
      <c r="G78" s="3">
        <f t="shared" si="15"/>
        <v>2.4999999999999467E-3</v>
      </c>
      <c r="H78" s="57">
        <f t="shared" si="6"/>
        <v>47.629501339410311</v>
      </c>
      <c r="I78" s="2">
        <f t="shared" si="5"/>
        <v>0</v>
      </c>
      <c r="J78" s="2">
        <f t="shared" si="7"/>
        <v>47.629501339410311</v>
      </c>
      <c r="K78" s="3">
        <f t="shared" si="3"/>
        <v>2.5000000000000001E-3</v>
      </c>
      <c r="M78" s="3">
        <f>(H78-MAX(H$2:H78))/MAX(H$2:H78)</f>
        <v>0</v>
      </c>
      <c r="P78" s="20" t="s">
        <v>57</v>
      </c>
      <c r="Q78" s="21">
        <v>4430.5379999999996</v>
      </c>
      <c r="R78" s="81">
        <f t="shared" si="4"/>
        <v>-0.12948991747729044</v>
      </c>
    </row>
    <row r="79" spans="1:18">
      <c r="A79" s="1">
        <v>40816</v>
      </c>
      <c r="B79" s="3">
        <v>7.0277642120200004E-2</v>
      </c>
      <c r="C79" s="2">
        <f t="shared" si="16"/>
        <v>21.492354826574449</v>
      </c>
      <c r="E79" s="1">
        <v>40816</v>
      </c>
      <c r="F79" s="3">
        <f t="shared" si="10"/>
        <v>5.9448872424556187</v>
      </c>
      <c r="G79" s="3">
        <f t="shared" si="15"/>
        <v>2.4999999999999467E-3</v>
      </c>
      <c r="H79" s="57">
        <f t="shared" si="6"/>
        <v>47.748575092758834</v>
      </c>
      <c r="I79" s="2">
        <f t="shared" si="5"/>
        <v>0</v>
      </c>
      <c r="J79" s="2">
        <f t="shared" si="7"/>
        <v>47.748575092758834</v>
      </c>
      <c r="K79" s="3">
        <f t="shared" si="3"/>
        <v>2.5000000000000001E-3</v>
      </c>
      <c r="M79" s="3">
        <f>(H79-MAX(H$2:H79))/MAX(H$2:H79)</f>
        <v>0</v>
      </c>
      <c r="P79" s="20" t="s">
        <v>58</v>
      </c>
      <c r="Q79" s="21">
        <v>3856.828</v>
      </c>
      <c r="R79" s="81">
        <f t="shared" si="4"/>
        <v>3.6956275986380627E-2</v>
      </c>
    </row>
    <row r="80" spans="1:18">
      <c r="A80" s="1">
        <v>40847</v>
      </c>
      <c r="B80" s="3">
        <v>1.5450976320799999E-2</v>
      </c>
      <c r="C80" s="2">
        <f t="shared" si="16"/>
        <v>23.002786847396802</v>
      </c>
      <c r="E80" s="1">
        <v>40847</v>
      </c>
      <c r="F80" s="3">
        <f t="shared" si="10"/>
        <v>6.4329575426460579</v>
      </c>
      <c r="G80" s="3">
        <f t="shared" si="15"/>
        <v>2.4999999999999467E-3</v>
      </c>
      <c r="H80" s="57">
        <f t="shared" si="6"/>
        <v>47.867946530490727</v>
      </c>
      <c r="I80" s="2">
        <f t="shared" si="5"/>
        <v>0</v>
      </c>
      <c r="J80" s="2">
        <f t="shared" si="7"/>
        <v>47.867946530490727</v>
      </c>
      <c r="K80" s="3">
        <f t="shared" si="3"/>
        <v>2.5000000000000001E-3</v>
      </c>
      <c r="M80" s="3">
        <f>(H80-MAX(H$2:H80))/MAX(H$2:H80)</f>
        <v>0</v>
      </c>
      <c r="P80" s="20" t="s">
        <v>59</v>
      </c>
      <c r="Q80" s="21">
        <v>3999.3620000000001</v>
      </c>
      <c r="R80" s="81">
        <f t="shared" si="4"/>
        <v>-4.4862155513804458E-2</v>
      </c>
    </row>
    <row r="81" spans="1:18">
      <c r="A81" s="1">
        <v>40877</v>
      </c>
      <c r="B81" s="3">
        <v>-0.189678763523</v>
      </c>
      <c r="C81" s="2">
        <f t="shared" si="16"/>
        <v>23.358202362288338</v>
      </c>
      <c r="E81" s="1">
        <v>40877</v>
      </c>
      <c r="F81" s="3">
        <f t="shared" si="10"/>
        <v>4.7628497894878743</v>
      </c>
      <c r="G81" s="3">
        <f t="shared" si="15"/>
        <v>-0.18967876352299995</v>
      </c>
      <c r="H81" s="57">
        <f t="shared" si="6"/>
        <v>47.987616396816954</v>
      </c>
      <c r="I81" s="2">
        <f t="shared" si="5"/>
        <v>47.987616396816954</v>
      </c>
      <c r="J81" s="2">
        <f t="shared" si="7"/>
        <v>0</v>
      </c>
      <c r="K81" s="3">
        <f t="shared" si="3"/>
        <v>2.5000000000000001E-3</v>
      </c>
      <c r="M81" s="3">
        <f>(H81-MAX(H$2:H81))/MAX(H$2:H81)</f>
        <v>0</v>
      </c>
      <c r="P81" s="20" t="s">
        <v>60</v>
      </c>
      <c r="Q81" s="21">
        <v>3819.942</v>
      </c>
      <c r="R81" s="81">
        <f t="shared" si="4"/>
        <v>-0.14481031387387555</v>
      </c>
    </row>
    <row r="82" spans="1:18" s="12" customFormat="1">
      <c r="A82" s="1">
        <v>40907</v>
      </c>
      <c r="B82" s="3">
        <v>-1.5829029818299999E-2</v>
      </c>
      <c r="C82" s="14">
        <f t="shared" si="16"/>
        <v>18.927647420089471</v>
      </c>
      <c r="D82" s="32">
        <f t="shared" ref="D82" si="19">C82/C70-1</f>
        <v>-0.22649271102833568</v>
      </c>
      <c r="E82" s="13">
        <v>40907</v>
      </c>
      <c r="F82" s="3">
        <f t="shared" si="10"/>
        <v>2.9868162706198547</v>
      </c>
      <c r="G82" s="32">
        <f t="shared" si="15"/>
        <v>-1.5829029818300144E-2</v>
      </c>
      <c r="H82" s="57">
        <f t="shared" si="6"/>
        <v>38.885384654252675</v>
      </c>
      <c r="I82" s="2">
        <f t="shared" si="5"/>
        <v>38.885384654252675</v>
      </c>
      <c r="J82" s="14">
        <f t="shared" si="7"/>
        <v>0</v>
      </c>
      <c r="K82" s="3">
        <f t="shared" si="3"/>
        <v>2.5000000000000001E-3</v>
      </c>
      <c r="L82" s="32">
        <f t="shared" ref="L82" si="20">H82/H70-1</f>
        <v>-0.1671142820032081</v>
      </c>
      <c r="M82" s="3">
        <f>(H82-MAX(H$2:H82))/MAX(H$2:H82)</f>
        <v>-0.18967876352299995</v>
      </c>
      <c r="N82" s="32"/>
      <c r="P82" s="20" t="s">
        <v>61</v>
      </c>
      <c r="Q82" s="21">
        <v>3266.7750000000001</v>
      </c>
      <c r="R82" s="81">
        <f t="shared" si="4"/>
        <v>8.4851267687551246E-3</v>
      </c>
    </row>
    <row r="83" spans="1:18">
      <c r="A83" s="1">
        <v>40939</v>
      </c>
      <c r="B83" s="3">
        <v>0.18705633218000001</v>
      </c>
      <c r="C83" s="2">
        <f t="shared" si="16"/>
        <v>18.628041124686604</v>
      </c>
      <c r="E83" s="1">
        <v>40939</v>
      </c>
      <c r="F83" s="3">
        <f t="shared" si="10"/>
        <v>2.3583040416429313</v>
      </c>
      <c r="G83" s="3">
        <f t="shared" si="15"/>
        <v>0.18705633218000006</v>
      </c>
      <c r="H83" s="57">
        <f t="shared" si="6"/>
        <v>38.26986674106444</v>
      </c>
      <c r="I83" s="2">
        <f t="shared" si="5"/>
        <v>38.26986674106444</v>
      </c>
      <c r="J83" s="2">
        <f t="shared" si="7"/>
        <v>0</v>
      </c>
      <c r="K83" s="3">
        <f t="shared" si="3"/>
        <v>2.5000000000000001E-3</v>
      </c>
      <c r="M83" s="3">
        <f>(H83-MAX(H$2:H83))/MAX(H$2:H83)</f>
        <v>-0.20250536253759621</v>
      </c>
      <c r="P83" s="20" t="s">
        <v>62</v>
      </c>
      <c r="Q83" s="21">
        <v>3294.4940000000001</v>
      </c>
      <c r="R83" s="81">
        <f t="shared" si="4"/>
        <v>0.12191553543579059</v>
      </c>
    </row>
    <row r="84" spans="1:18">
      <c r="A84" s="1">
        <v>40968</v>
      </c>
      <c r="B84" s="3">
        <v>-6.8005784360599994E-2</v>
      </c>
      <c r="C84" s="2">
        <f t="shared" si="16"/>
        <v>22.112534173168683</v>
      </c>
      <c r="E84" s="1">
        <v>40968</v>
      </c>
      <c r="F84" s="3">
        <f t="shared" si="10"/>
        <v>2.5377428932948067</v>
      </c>
      <c r="G84" s="3">
        <f t="shared" si="15"/>
        <v>-6.8005784360600008E-2</v>
      </c>
      <c r="H84" s="57">
        <f t="shared" si="6"/>
        <v>45.428487646665324</v>
      </c>
      <c r="I84" s="2">
        <f t="shared" si="5"/>
        <v>45.428487646665324</v>
      </c>
      <c r="J84" s="2">
        <f t="shared" si="7"/>
        <v>0</v>
      </c>
      <c r="K84" s="3">
        <f t="shared" si="3"/>
        <v>2.5000000000000001E-3</v>
      </c>
      <c r="M84" s="3">
        <f>(H84-MAX(H$2:H84))/MAX(H$2:H84)</f>
        <v>-5.3328940720660127E-2</v>
      </c>
      <c r="P84" s="20" t="s">
        <v>63</v>
      </c>
      <c r="Q84" s="21">
        <v>3696.1439999999998</v>
      </c>
      <c r="R84" s="81">
        <f t="shared" si="4"/>
        <v>-7.5561991091256053E-2</v>
      </c>
    </row>
    <row r="85" spans="1:18" s="75" customFormat="1">
      <c r="A85" s="1">
        <v>40998</v>
      </c>
      <c r="B85" s="3">
        <v>3.20272640879E-3</v>
      </c>
      <c r="C85" s="74">
        <f t="shared" si="16"/>
        <v>20.608753942521776</v>
      </c>
      <c r="D85" s="73"/>
      <c r="E85" s="72">
        <v>40998</v>
      </c>
      <c r="F85" s="73">
        <f t="shared" si="10"/>
        <v>1.5865733371184447</v>
      </c>
      <c r="G85" s="73">
        <f t="shared" si="15"/>
        <v>3.2027264087899354E-3</v>
      </c>
      <c r="H85" s="57">
        <f t="shared" si="6"/>
        <v>42.339087711938021</v>
      </c>
      <c r="I85" s="74">
        <f t="shared" si="5"/>
        <v>42.339087711938021</v>
      </c>
      <c r="J85" s="74">
        <f t="shared" si="7"/>
        <v>0</v>
      </c>
      <c r="K85" s="3">
        <f t="shared" si="3"/>
        <v>2.5000000000000001E-3</v>
      </c>
      <c r="L85" s="73"/>
      <c r="M85" s="3">
        <f>(H85-MAX(H$2:H85))/MAX(H$2:H85)</f>
        <v>-0.11770804863843171</v>
      </c>
      <c r="N85" s="73"/>
      <c r="P85" s="20" t="s">
        <v>64</v>
      </c>
      <c r="Q85" s="21">
        <v>3416.8560000000002</v>
      </c>
      <c r="R85" s="81">
        <f t="shared" si="4"/>
        <v>7.2517542442525951E-2</v>
      </c>
    </row>
    <row r="86" spans="1:18">
      <c r="A86" s="1">
        <v>41026</v>
      </c>
      <c r="B86" s="3">
        <v>3.01343576253E-2</v>
      </c>
      <c r="C86" s="2">
        <f t="shared" si="16"/>
        <v>20.674758143025745</v>
      </c>
      <c r="E86" s="1">
        <v>41026</v>
      </c>
      <c r="F86" s="3">
        <f t="shared" si="10"/>
        <v>1.326554742223288</v>
      </c>
      <c r="G86" s="3">
        <f t="shared" si="15"/>
        <v>3.0134357625299923E-2</v>
      </c>
      <c r="H86" s="57">
        <f t="shared" si="6"/>
        <v>42.474688226277117</v>
      </c>
      <c r="I86" s="2">
        <f t="shared" si="5"/>
        <v>42.474688226277117</v>
      </c>
      <c r="J86" s="2">
        <f t="shared" si="7"/>
        <v>0</v>
      </c>
      <c r="K86" s="3">
        <f t="shared" si="3"/>
        <v>2.5000000000000001E-3</v>
      </c>
      <c r="M86" s="3">
        <f>(H86-MAX(H$2:H86))/MAX(H$2:H86)</f>
        <v>-0.11488230890554324</v>
      </c>
      <c r="P86" s="20" t="s">
        <v>65</v>
      </c>
      <c r="Q86" s="21">
        <v>3664.6379999999999</v>
      </c>
      <c r="R86" s="81">
        <f t="shared" si="4"/>
        <v>2.4273884623801756E-2</v>
      </c>
    </row>
    <row r="87" spans="1:18">
      <c r="A87" s="1">
        <v>41060</v>
      </c>
      <c r="B87" s="3">
        <v>2.3719128924599999E-3</v>
      </c>
      <c r="C87" s="2">
        <f t="shared" si="16"/>
        <v>21.297778698724265</v>
      </c>
      <c r="E87" s="1">
        <v>41060</v>
      </c>
      <c r="F87" s="3">
        <f t="shared" si="10"/>
        <v>1.2519929068870135</v>
      </c>
      <c r="G87" s="3">
        <f t="shared" si="15"/>
        <v>2.3719128924599708E-3</v>
      </c>
      <c r="H87" s="57">
        <f t="shared" si="6"/>
        <v>43.754635671310865</v>
      </c>
      <c r="I87" s="2">
        <f t="shared" si="5"/>
        <v>43.754635671310865</v>
      </c>
      <c r="J87" s="2">
        <f t="shared" si="7"/>
        <v>0</v>
      </c>
      <c r="K87" s="3">
        <f t="shared" si="3"/>
        <v>2.5000000000000001E-3</v>
      </c>
      <c r="M87" s="3">
        <f>(H87-MAX(H$2:H87))/MAX(H$2:H87)</f>
        <v>-8.8209855861623179E-2</v>
      </c>
      <c r="P87" s="20" t="s">
        <v>66</v>
      </c>
      <c r="Q87" s="21">
        <v>3753.5929999999998</v>
      </c>
      <c r="R87" s="81">
        <f t="shared" si="4"/>
        <v>-7.5295323707178619E-2</v>
      </c>
    </row>
    <row r="88" spans="1:18">
      <c r="A88" s="1">
        <v>41089</v>
      </c>
      <c r="B88" s="3">
        <v>-0.108882917844</v>
      </c>
      <c r="C88" s="2">
        <f t="shared" si="16"/>
        <v>21.34829517460053</v>
      </c>
      <c r="E88" s="1">
        <v>41089</v>
      </c>
      <c r="F88" s="3">
        <f t="shared" si="10"/>
        <v>0.96165506516140709</v>
      </c>
      <c r="G88" s="3">
        <f t="shared" si="15"/>
        <v>-0.10888291784400017</v>
      </c>
      <c r="H88" s="57">
        <f t="shared" si="6"/>
        <v>43.858417855764536</v>
      </c>
      <c r="I88" s="2">
        <f t="shared" si="5"/>
        <v>43.858417855764536</v>
      </c>
      <c r="J88" s="2">
        <f t="shared" si="7"/>
        <v>0</v>
      </c>
      <c r="K88" s="3">
        <f t="shared" ref="K88:K128" si="21">IF(F88&gt;$F$140,R88*(-1),$F$139)</f>
        <v>2.5000000000000001E-3</v>
      </c>
      <c r="M88" s="3">
        <f>(H88-MAX(H$2:H88))/MAX(H$2:H88)</f>
        <v>-8.6047169063523429E-2</v>
      </c>
      <c r="P88" s="20" t="s">
        <v>67</v>
      </c>
      <c r="Q88" s="21">
        <v>3470.9650000000001</v>
      </c>
      <c r="R88" s="81">
        <f t="shared" ref="R88:R127" si="22">Q89/Q88-1</f>
        <v>-8.9823147165125627E-2</v>
      </c>
    </row>
    <row r="89" spans="1:18">
      <c r="A89" s="1">
        <v>41121</v>
      </c>
      <c r="B89" s="3">
        <v>7.4665078476100002E-2</v>
      </c>
      <c r="C89" s="2">
        <f t="shared" si="16"/>
        <v>19.023830504995036</v>
      </c>
      <c r="E89" s="1">
        <v>41121</v>
      </c>
      <c r="F89" s="3">
        <f t="shared" si="10"/>
        <v>0.70953239978449933</v>
      </c>
      <c r="G89" s="3">
        <f t="shared" si="15"/>
        <v>7.4665078476100044E-2</v>
      </c>
      <c r="H89" s="57">
        <f t="shared" si="6"/>
        <v>39.082985347607497</v>
      </c>
      <c r="I89" s="2">
        <f t="shared" si="5"/>
        <v>39.082985347607497</v>
      </c>
      <c r="J89" s="2">
        <f t="shared" si="7"/>
        <v>0</v>
      </c>
      <c r="K89" s="3">
        <f t="shared" si="21"/>
        <v>2.5000000000000001E-3</v>
      </c>
      <c r="M89" s="3">
        <f>(H89-MAX(H$2:H89))/MAX(H$2:H89)</f>
        <v>-0.18556102006767117</v>
      </c>
      <c r="P89" s="20" t="s">
        <v>68</v>
      </c>
      <c r="Q89" s="21">
        <v>3159.192</v>
      </c>
      <c r="R89" s="81">
        <f t="shared" si="22"/>
        <v>-6.2332393852605472E-3</v>
      </c>
    </row>
    <row r="90" spans="1:18">
      <c r="A90" s="1">
        <v>41152</v>
      </c>
      <c r="B90" s="3">
        <v>1.0425716493800001E-2</v>
      </c>
      <c r="C90" s="2">
        <f t="shared" si="16"/>
        <v>20.444246302566516</v>
      </c>
      <c r="E90" s="1">
        <v>41152</v>
      </c>
      <c r="F90" s="3">
        <f t="shared" si="10"/>
        <v>0.83717477057184464</v>
      </c>
      <c r="G90" s="3">
        <f t="shared" si="15"/>
        <v>1.0425716493799975E-2</v>
      </c>
      <c r="H90" s="57">
        <f t="shared" si="6"/>
        <v>42.001119515666879</v>
      </c>
      <c r="I90" s="2">
        <f t="shared" ref="I90:I128" si="23">IF(F90&gt;=F$138,H90*G$138,IF(F90&gt;=F$137,H90*G$137,H90))</f>
        <v>42.001119515666879</v>
      </c>
      <c r="J90" s="2">
        <f t="shared" si="7"/>
        <v>0</v>
      </c>
      <c r="K90" s="3">
        <f t="shared" si="21"/>
        <v>2.5000000000000001E-3</v>
      </c>
      <c r="M90" s="3">
        <f>(H90-MAX(H$2:H90))/MAX(H$2:H90)</f>
        <v>-0.12475086971702896</v>
      </c>
      <c r="P90" s="20" t="s">
        <v>69</v>
      </c>
      <c r="Q90" s="21">
        <v>3139.5</v>
      </c>
      <c r="R90" s="81">
        <f t="shared" si="22"/>
        <v>1.9191591017677867E-2</v>
      </c>
    </row>
    <row r="91" spans="1:18">
      <c r="A91" s="1">
        <v>41180</v>
      </c>
      <c r="B91" s="3">
        <v>1.07835856491E-3</v>
      </c>
      <c r="C91" s="2">
        <f t="shared" si="16"/>
        <v>20.657392218446493</v>
      </c>
      <c r="E91" s="1">
        <v>41180</v>
      </c>
      <c r="F91" s="3">
        <f t="shared" si="10"/>
        <v>0.63104724600889495</v>
      </c>
      <c r="G91" s="3">
        <f t="shared" si="15"/>
        <v>1.0783585649098981E-3</v>
      </c>
      <c r="H91" s="57">
        <f t="shared" si="6"/>
        <v>42.439011280159434</v>
      </c>
      <c r="I91" s="2">
        <f t="shared" si="23"/>
        <v>42.439011280159434</v>
      </c>
      <c r="J91" s="2">
        <f t="shared" si="7"/>
        <v>0</v>
      </c>
      <c r="K91" s="3">
        <f t="shared" si="21"/>
        <v>2.5000000000000001E-3</v>
      </c>
      <c r="M91" s="3">
        <f>(H91-MAX(H$2:H91))/MAX(H$2:H91)</f>
        <v>-0.11562577042325364</v>
      </c>
      <c r="P91" s="20" t="s">
        <v>70</v>
      </c>
      <c r="Q91" s="21">
        <v>3199.752</v>
      </c>
      <c r="R91" s="81">
        <f t="shared" si="22"/>
        <v>-9.8929542039507545E-3</v>
      </c>
    </row>
    <row r="92" spans="1:18">
      <c r="A92" s="1">
        <v>41213</v>
      </c>
      <c r="B92" s="3">
        <v>-0.111933421432</v>
      </c>
      <c r="C92" s="2">
        <f t="shared" si="16"/>
        <v>20.679668294273956</v>
      </c>
      <c r="E92" s="1">
        <v>41213</v>
      </c>
      <c r="F92" s="3">
        <f t="shared" si="10"/>
        <v>0.45871841176353634</v>
      </c>
      <c r="G92" s="3">
        <f t="shared" si="15"/>
        <v>-0.11193342143199991</v>
      </c>
      <c r="H92" s="57">
        <f t="shared" ref="H92:H129" si="24">I91*(1+B91)+J91*(1+K91)</f>
        <v>42.484775751459701</v>
      </c>
      <c r="I92" s="2">
        <f t="shared" si="23"/>
        <v>42.484775751459701</v>
      </c>
      <c r="J92" s="2">
        <f t="shared" ref="J92:J128" si="25">H92-I92</f>
        <v>0</v>
      </c>
      <c r="K92" s="3">
        <f t="shared" si="21"/>
        <v>2.5000000000000001E-3</v>
      </c>
      <c r="M92" s="3">
        <f>(H92-MAX(H$2:H92))/MAX(H$2:H92)</f>
        <v>-0.114672097898204</v>
      </c>
      <c r="P92" s="20" t="s">
        <v>71</v>
      </c>
      <c r="Q92" s="21">
        <v>3168.0970000000002</v>
      </c>
      <c r="R92" s="81">
        <f t="shared" si="22"/>
        <v>-0.11094136322214898</v>
      </c>
    </row>
    <row r="93" spans="1:18">
      <c r="A93" s="1">
        <v>41243</v>
      </c>
      <c r="B93" s="3">
        <v>0.20203771405000001</v>
      </c>
      <c r="C93" s="2">
        <f t="shared" si="16"/>
        <v>18.364922268017018</v>
      </c>
      <c r="E93" s="1">
        <v>41243</v>
      </c>
      <c r="F93" s="3">
        <f t="shared" si="10"/>
        <v>0.15467630488994799</v>
      </c>
      <c r="G93" s="3">
        <f t="shared" si="15"/>
        <v>0.20203771405000004</v>
      </c>
      <c r="H93" s="57">
        <f t="shared" si="24"/>
        <v>37.72930944282755</v>
      </c>
      <c r="I93" s="2">
        <f t="shared" si="23"/>
        <v>37.72930944282755</v>
      </c>
      <c r="J93" s="2">
        <f t="shared" si="25"/>
        <v>0</v>
      </c>
      <c r="K93" s="3">
        <f t="shared" si="21"/>
        <v>2.5000000000000001E-3</v>
      </c>
      <c r="M93" s="3">
        <f>(H93-MAX(H$2:H93))/MAX(H$2:H93)</f>
        <v>-0.21376987906967274</v>
      </c>
      <c r="P93" s="20" t="s">
        <v>72</v>
      </c>
      <c r="Q93" s="21">
        <v>2816.6239999999998</v>
      </c>
      <c r="R93" s="81">
        <f t="shared" si="22"/>
        <v>0.16304483665551395</v>
      </c>
    </row>
    <row r="94" spans="1:18" s="12" customFormat="1">
      <c r="A94" s="1">
        <v>41274</v>
      </c>
      <c r="B94" s="3">
        <v>6.3176682964699998E-2</v>
      </c>
      <c r="C94" s="14">
        <f t="shared" si="16"/>
        <v>22.075329181753119</v>
      </c>
      <c r="D94" s="32">
        <f t="shared" ref="D94" si="26">C94/C82-1</f>
        <v>0.16630073943171375</v>
      </c>
      <c r="E94" s="13">
        <v>41274</v>
      </c>
      <c r="F94" s="3">
        <f t="shared" si="10"/>
        <v>0.38796446599761403</v>
      </c>
      <c r="G94" s="32">
        <f t="shared" si="15"/>
        <v>6.3176682964700026E-2</v>
      </c>
      <c r="H94" s="57">
        <f t="shared" si="24"/>
        <v>45.352052875341506</v>
      </c>
      <c r="I94" s="2">
        <f t="shared" si="23"/>
        <v>45.352052875341506</v>
      </c>
      <c r="J94" s="14">
        <f t="shared" si="25"/>
        <v>0</v>
      </c>
      <c r="K94" s="3">
        <f t="shared" si="21"/>
        <v>2.5000000000000001E-3</v>
      </c>
      <c r="L94" s="32">
        <f t="shared" ref="L94" si="27">H94/H82-1</f>
        <v>0.16630073943171375</v>
      </c>
      <c r="M94" s="3">
        <f>(H94-MAX(H$2:H94))/MAX(H$2:H94)</f>
        <v>-5.4921742719654346E-2</v>
      </c>
      <c r="N94" s="32"/>
      <c r="P94" s="20" t="s">
        <v>73</v>
      </c>
      <c r="Q94" s="21">
        <v>3275.86</v>
      </c>
      <c r="R94" s="81">
        <f t="shared" si="22"/>
        <v>6.2205955077445196E-2</v>
      </c>
    </row>
    <row r="95" spans="1:18">
      <c r="A95" s="1">
        <v>41305</v>
      </c>
      <c r="B95" s="3">
        <v>6.24826554907E-2</v>
      </c>
      <c r="C95" s="2">
        <f t="shared" si="16"/>
        <v>23.469975254810127</v>
      </c>
      <c r="E95" s="1">
        <v>41305</v>
      </c>
      <c r="F95" s="3">
        <f t="shared" si="10"/>
        <v>0.47565145703221456</v>
      </c>
      <c r="G95" s="3">
        <f t="shared" si="15"/>
        <v>6.248265549070009E-2</v>
      </c>
      <c r="H95" s="57">
        <f t="shared" si="24"/>
        <v>48.217245141645272</v>
      </c>
      <c r="I95" s="2">
        <f t="shared" si="23"/>
        <v>48.217245141645272</v>
      </c>
      <c r="J95" s="2">
        <f t="shared" si="25"/>
        <v>0</v>
      </c>
      <c r="K95" s="3">
        <f t="shared" si="21"/>
        <v>2.5000000000000001E-3</v>
      </c>
      <c r="M95" s="3">
        <f>(H95-MAX(H$2:H95))/MAX(H$2:H95)</f>
        <v>0</v>
      </c>
      <c r="P95" s="20" t="s">
        <v>74</v>
      </c>
      <c r="Q95" s="21">
        <v>3479.6379999999999</v>
      </c>
      <c r="R95" s="81">
        <f t="shared" si="22"/>
        <v>3.6946659393879422E-2</v>
      </c>
    </row>
    <row r="96" spans="1:18">
      <c r="A96" s="1">
        <v>41333</v>
      </c>
      <c r="B96" s="3">
        <v>-5.53699774071E-2</v>
      </c>
      <c r="C96" s="2">
        <f t="shared" si="16"/>
        <v>24.936441633031684</v>
      </c>
      <c r="E96" s="1">
        <v>41333</v>
      </c>
      <c r="F96" s="3">
        <f t="shared" si="10"/>
        <v>0.56785407864630799</v>
      </c>
      <c r="G96" s="3">
        <f t="shared" si="15"/>
        <v>-5.5369977407100035E-2</v>
      </c>
      <c r="H96" s="57">
        <f t="shared" si="24"/>
        <v>51.229986658541328</v>
      </c>
      <c r="I96" s="2">
        <f t="shared" si="23"/>
        <v>51.229986658541328</v>
      </c>
      <c r="J96" s="2">
        <f t="shared" si="25"/>
        <v>0</v>
      </c>
      <c r="K96" s="3">
        <f t="shared" si="21"/>
        <v>2.5000000000000001E-3</v>
      </c>
      <c r="M96" s="3">
        <f>(H96-MAX(H$2:H96))/MAX(H$2:H96)</f>
        <v>0</v>
      </c>
      <c r="P96" s="20" t="s">
        <v>75</v>
      </c>
      <c r="Q96" s="21">
        <v>3608.1990000000001</v>
      </c>
      <c r="R96" s="81">
        <f t="shared" si="22"/>
        <v>-4.4596764202861405E-2</v>
      </c>
    </row>
    <row r="97" spans="1:18">
      <c r="A97" s="1">
        <v>41362</v>
      </c>
      <c r="B97" s="3">
        <v>-7.4039929746600001E-3</v>
      </c>
      <c r="C97" s="2">
        <f t="shared" si="16"/>
        <v>23.555711423197252</v>
      </c>
      <c r="E97" s="1">
        <v>41362</v>
      </c>
      <c r="F97" s="3">
        <f t="shared" si="10"/>
        <v>0.48104203373403243</v>
      </c>
      <c r="G97" s="3">
        <f t="shared" si="15"/>
        <v>-7.4039929746598787E-3</v>
      </c>
      <c r="H97" s="57">
        <f t="shared" si="24"/>
        <v>48.393383454691858</v>
      </c>
      <c r="I97" s="2">
        <f t="shared" si="23"/>
        <v>48.393383454691858</v>
      </c>
      <c r="J97" s="2">
        <f t="shared" si="25"/>
        <v>0</v>
      </c>
      <c r="K97" s="3">
        <f t="shared" si="21"/>
        <v>2.5000000000000001E-3</v>
      </c>
      <c r="M97" s="3">
        <f>(H97-MAX(H$2:H97))/MAX(H$2:H97)</f>
        <v>-5.5369977407100063E-2</v>
      </c>
      <c r="P97" s="20" t="s">
        <v>76</v>
      </c>
      <c r="Q97" s="21">
        <v>3447.2849999999999</v>
      </c>
      <c r="R97" s="81">
        <f t="shared" si="22"/>
        <v>-2.3067138342202531E-2</v>
      </c>
    </row>
    <row r="98" spans="1:18">
      <c r="A98" s="1">
        <v>41390</v>
      </c>
      <c r="B98" s="3">
        <v>0.15287088766699999</v>
      </c>
      <c r="C98" s="2">
        <f t="shared" si="16"/>
        <v>23.381305101306783</v>
      </c>
      <c r="E98" s="1">
        <v>41390</v>
      </c>
      <c r="F98" s="3">
        <f t="shared" si="10"/>
        <v>0.47007640892108937</v>
      </c>
      <c r="G98" s="3">
        <f t="shared" si="15"/>
        <v>0.15287088766699997</v>
      </c>
      <c r="H98" s="57">
        <f t="shared" si="24"/>
        <v>48.035079183573295</v>
      </c>
      <c r="I98" s="2">
        <f t="shared" si="23"/>
        <v>48.035079183573295</v>
      </c>
      <c r="J98" s="2">
        <f t="shared" si="25"/>
        <v>0</v>
      </c>
      <c r="K98" s="3">
        <f t="shared" si="21"/>
        <v>2.5000000000000001E-3</v>
      </c>
      <c r="M98" s="3">
        <f>(H98-MAX(H$2:H98))/MAX(H$2:H98)</f>
        <v>-6.2364011458030742E-2</v>
      </c>
      <c r="P98" s="20" t="s">
        <v>77</v>
      </c>
      <c r="Q98" s="21">
        <v>3367.7660000000001</v>
      </c>
      <c r="R98" s="81">
        <f t="shared" si="22"/>
        <v>0.14058340157837557</v>
      </c>
    </row>
    <row r="99" spans="1:18">
      <c r="A99" s="1">
        <v>41425</v>
      </c>
      <c r="B99" s="3">
        <v>-0.131539831577</v>
      </c>
      <c r="C99" s="2">
        <f t="shared" si="16"/>
        <v>26.955625966956504</v>
      </c>
      <c r="E99" s="1">
        <v>41425</v>
      </c>
      <c r="F99" s="3">
        <f t="shared" si="10"/>
        <v>0.69480829449117198</v>
      </c>
      <c r="G99" s="3">
        <f t="shared" si="15"/>
        <v>-0.131539831577</v>
      </c>
      <c r="H99" s="57">
        <f t="shared" si="24"/>
        <v>55.37824437752078</v>
      </c>
      <c r="I99" s="2">
        <f t="shared" si="23"/>
        <v>55.37824437752078</v>
      </c>
      <c r="J99" s="2">
        <f t="shared" si="25"/>
        <v>0</v>
      </c>
      <c r="K99" s="3">
        <f t="shared" si="21"/>
        <v>2.5000000000000001E-3</v>
      </c>
      <c r="M99" s="3">
        <f>(H99-MAX(H$2:H99))/MAX(H$2:H99)</f>
        <v>0</v>
      </c>
      <c r="P99" s="20" t="s">
        <v>78</v>
      </c>
      <c r="Q99" s="21">
        <v>3841.2179999999998</v>
      </c>
      <c r="R99" s="81">
        <f t="shared" si="22"/>
        <v>-0.15756460580992793</v>
      </c>
    </row>
    <row r="100" spans="1:18">
      <c r="A100" s="1">
        <v>41453</v>
      </c>
      <c r="B100" s="3">
        <v>0.14365426158</v>
      </c>
      <c r="C100" s="2">
        <f t="shared" si="16"/>
        <v>23.409887467210439</v>
      </c>
      <c r="E100" s="1">
        <v>41453</v>
      </c>
      <c r="F100" s="3">
        <f t="shared" si="10"/>
        <v>0.47187349687850078</v>
      </c>
      <c r="G100" s="3">
        <f t="shared" si="15"/>
        <v>0.14365426158000005</v>
      </c>
      <c r="H100" s="57">
        <f t="shared" si="24"/>
        <v>48.093799439071752</v>
      </c>
      <c r="I100" s="2">
        <f t="shared" si="23"/>
        <v>48.093799439071752</v>
      </c>
      <c r="J100" s="2">
        <f t="shared" si="25"/>
        <v>0</v>
      </c>
      <c r="K100" s="3">
        <f t="shared" si="21"/>
        <v>2.5000000000000001E-3</v>
      </c>
      <c r="M100" s="3">
        <f>(H100-MAX(H$2:H100))/MAX(H$2:H100)</f>
        <v>-0.13153983157699994</v>
      </c>
      <c r="P100" s="20" t="s">
        <v>79</v>
      </c>
      <c r="Q100" s="21">
        <v>3235.9780000000001</v>
      </c>
      <c r="R100" s="81">
        <f t="shared" si="22"/>
        <v>6.018736839372818E-2</v>
      </c>
    </row>
    <row r="101" spans="1:18">
      <c r="A101" s="1">
        <v>41486</v>
      </c>
      <c r="B101" s="3">
        <v>8.7005929477000005E-2</v>
      </c>
      <c r="C101" s="2">
        <f t="shared" si="16"/>
        <v>26.772817564983452</v>
      </c>
      <c r="E101" s="1">
        <v>41486</v>
      </c>
      <c r="F101" s="3">
        <f t="shared" si="10"/>
        <v>0.45782362561964107</v>
      </c>
      <c r="G101" s="3">
        <f t="shared" si="15"/>
        <v>8.7005929477000032E-2</v>
      </c>
      <c r="H101" s="57">
        <f t="shared" si="24"/>
        <v>55.002678684068222</v>
      </c>
      <c r="I101" s="2">
        <f t="shared" si="23"/>
        <v>55.002678684068222</v>
      </c>
      <c r="J101" s="2">
        <f t="shared" si="25"/>
        <v>0</v>
      </c>
      <c r="K101" s="3">
        <f t="shared" si="21"/>
        <v>2.5000000000000001E-3</v>
      </c>
      <c r="M101" s="3">
        <f>(H101-MAX(H$2:H101))/MAX(H$2:H101)</f>
        <v>-6.7818273705514531E-3</v>
      </c>
      <c r="P101" s="20" t="s">
        <v>80</v>
      </c>
      <c r="Q101" s="21">
        <v>3430.7429999999999</v>
      </c>
      <c r="R101" s="81">
        <f t="shared" si="22"/>
        <v>6.8033367699066982E-2</v>
      </c>
    </row>
    <row r="102" spans="1:18">
      <c r="A102" s="1">
        <v>41516</v>
      </c>
      <c r="B102" s="3">
        <v>4.8143236264600001E-2</v>
      </c>
      <c r="C102" s="2">
        <f t="shared" si="16"/>
        <v>29.102211441942991</v>
      </c>
      <c r="E102" s="1">
        <v>41516</v>
      </c>
      <c r="F102" s="3">
        <f t="shared" si="10"/>
        <v>0.58466292518020824</v>
      </c>
      <c r="G102" s="3">
        <f t="shared" si="15"/>
        <v>4.8143236264599931E-2</v>
      </c>
      <c r="H102" s="57">
        <f t="shared" si="24"/>
        <v>59.788237866700356</v>
      </c>
      <c r="I102" s="2">
        <f t="shared" si="23"/>
        <v>59.788237866700356</v>
      </c>
      <c r="J102" s="2">
        <f t="shared" si="25"/>
        <v>0</v>
      </c>
      <c r="K102" s="3">
        <f t="shared" si="21"/>
        <v>2.5000000000000001E-3</v>
      </c>
      <c r="M102" s="3">
        <f>(H102-MAX(H$2:H102))/MAX(H$2:H102)</f>
        <v>0</v>
      </c>
      <c r="P102" s="20" t="s">
        <v>81</v>
      </c>
      <c r="Q102" s="21">
        <v>3664.1480000000001</v>
      </c>
      <c r="R102" s="81">
        <f t="shared" si="22"/>
        <v>5.6969587472994965E-2</v>
      </c>
    </row>
    <row r="103" spans="1:18">
      <c r="A103" s="1">
        <v>41547</v>
      </c>
      <c r="B103" s="3">
        <v>-1.8077206026399999E-2</v>
      </c>
      <c r="C103" s="2">
        <f t="shared" si="16"/>
        <v>30.503286083214796</v>
      </c>
      <c r="E103" s="1">
        <v>41547</v>
      </c>
      <c r="F103" s="3">
        <f t="shared" ref="F103:F129" si="28">C103/MIN(C67:C103)-1</f>
        <v>0.660953726786911</v>
      </c>
      <c r="G103" s="3">
        <f t="shared" si="15"/>
        <v>-1.807720602639995E-2</v>
      </c>
      <c r="H103" s="57">
        <f t="shared" si="24"/>
        <v>62.666637128161014</v>
      </c>
      <c r="I103" s="2">
        <f t="shared" si="23"/>
        <v>62.666637128161014</v>
      </c>
      <c r="J103" s="2">
        <f t="shared" si="25"/>
        <v>0</v>
      </c>
      <c r="K103" s="3">
        <f t="shared" si="21"/>
        <v>2.5000000000000001E-3</v>
      </c>
      <c r="M103" s="3">
        <f>(H103-MAX(H$2:H103))/MAX(H$2:H103)</f>
        <v>0</v>
      </c>
      <c r="P103" s="20" t="s">
        <v>82</v>
      </c>
      <c r="Q103" s="21">
        <v>3872.893</v>
      </c>
      <c r="R103" s="81">
        <f t="shared" si="22"/>
        <v>-4.1071106276367564E-2</v>
      </c>
    </row>
    <row r="104" spans="1:18">
      <c r="A104" s="1">
        <v>41578</v>
      </c>
      <c r="B104" s="3">
        <v>8.60046509825E-2</v>
      </c>
      <c r="C104" s="2">
        <f t="shared" si="16"/>
        <v>29.951871896206303</v>
      </c>
      <c r="E104" s="1">
        <v>41578</v>
      </c>
      <c r="F104" s="3">
        <f t="shared" si="28"/>
        <v>0.63092832406746702</v>
      </c>
      <c r="G104" s="3">
        <f t="shared" si="15"/>
        <v>8.6004650982499875E-2</v>
      </c>
      <c r="H104" s="57">
        <f t="shared" si="24"/>
        <v>61.533799417813604</v>
      </c>
      <c r="I104" s="2">
        <f t="shared" si="23"/>
        <v>61.533799417813604</v>
      </c>
      <c r="J104" s="2">
        <f t="shared" si="25"/>
        <v>0</v>
      </c>
      <c r="K104" s="3">
        <f t="shared" si="21"/>
        <v>2.5000000000000001E-3</v>
      </c>
      <c r="M104" s="3">
        <f>(H104-MAX(H$2:H104))/MAX(H$2:H104)</f>
        <v>-1.8077206026399926E-2</v>
      </c>
      <c r="P104" s="20" t="s">
        <v>83</v>
      </c>
      <c r="Q104" s="21">
        <v>3713.8290000000002</v>
      </c>
      <c r="R104" s="81">
        <f t="shared" si="22"/>
        <v>6.2618391961503761E-2</v>
      </c>
    </row>
    <row r="105" spans="1:18">
      <c r="A105" s="1">
        <v>41607</v>
      </c>
      <c r="B105" s="3">
        <v>8.1566474120300006E-2</v>
      </c>
      <c r="C105" s="2">
        <f t="shared" si="16"/>
        <v>32.527872184912077</v>
      </c>
      <c r="E105" s="1">
        <v>41607</v>
      </c>
      <c r="F105" s="3">
        <f t="shared" si="28"/>
        <v>0.77119574535636337</v>
      </c>
      <c r="G105" s="3">
        <f t="shared" si="15"/>
        <v>8.1566474120299937E-2</v>
      </c>
      <c r="H105" s="57">
        <f t="shared" si="24"/>
        <v>66.825992360369824</v>
      </c>
      <c r="I105" s="2">
        <f t="shared" si="23"/>
        <v>66.825992360369824</v>
      </c>
      <c r="J105" s="2">
        <f t="shared" si="25"/>
        <v>0</v>
      </c>
      <c r="K105" s="3">
        <f t="shared" si="21"/>
        <v>2.5000000000000001E-3</v>
      </c>
      <c r="M105" s="3">
        <f>(H105-MAX(H$2:H105))/MAX(H$2:H105)</f>
        <v>0</v>
      </c>
      <c r="P105" s="20" t="s">
        <v>84</v>
      </c>
      <c r="Q105" s="21">
        <v>3946.3829999999998</v>
      </c>
      <c r="R105" s="81">
        <f t="shared" si="22"/>
        <v>-2.9720125998921043E-2</v>
      </c>
    </row>
    <row r="106" spans="1:18" s="12" customFormat="1">
      <c r="A106" s="1">
        <v>41639</v>
      </c>
      <c r="B106" s="3">
        <v>4.7363470349900003E-2</v>
      </c>
      <c r="C106" s="14">
        <f t="shared" si="16"/>
        <v>35.181056029671133</v>
      </c>
      <c r="D106" s="32">
        <f t="shared" ref="D106" si="29">C106/C94-1</f>
        <v>0.59368205746851821</v>
      </c>
      <c r="E106" s="13">
        <v>41639</v>
      </c>
      <c r="F106" s="3">
        <f t="shared" si="28"/>
        <v>0.91566593728195844</v>
      </c>
      <c r="G106" s="32">
        <f t="shared" si="15"/>
        <v>4.7363470349899961E-2</v>
      </c>
      <c r="H106" s="57">
        <f t="shared" si="24"/>
        <v>72.27675293679529</v>
      </c>
      <c r="I106" s="2">
        <f t="shared" si="23"/>
        <v>72.27675293679529</v>
      </c>
      <c r="J106" s="14">
        <f t="shared" si="25"/>
        <v>0</v>
      </c>
      <c r="K106" s="3">
        <f t="shared" si="21"/>
        <v>2.5000000000000001E-3</v>
      </c>
      <c r="L106" s="32">
        <f t="shared" ref="L106" si="30">H106/H94-1</f>
        <v>0.59368205746851843</v>
      </c>
      <c r="M106" s="3">
        <f>(H106-MAX(H$2:H106))/MAX(H$2:H106)</f>
        <v>0</v>
      </c>
      <c r="N106" s="32"/>
      <c r="P106" s="20" t="s">
        <v>85</v>
      </c>
      <c r="Q106" s="21">
        <v>3829.096</v>
      </c>
      <c r="R106" s="81">
        <f t="shared" si="22"/>
        <v>1.4708432486414624E-2</v>
      </c>
    </row>
    <row r="107" spans="1:18">
      <c r="A107" s="1">
        <v>41669</v>
      </c>
      <c r="B107" s="3">
        <v>4.9711648654800003E-2</v>
      </c>
      <c r="C107" s="2">
        <f t="shared" si="16"/>
        <v>36.847352933810633</v>
      </c>
      <c r="E107" s="1">
        <v>41669</v>
      </c>
      <c r="F107" s="3">
        <f t="shared" si="28"/>
        <v>1.006398524102726</v>
      </c>
      <c r="G107" s="3">
        <f t="shared" si="15"/>
        <v>4.9711648654799934E-2</v>
      </c>
      <c r="H107" s="57">
        <f t="shared" si="24"/>
        <v>75.700030781504239</v>
      </c>
      <c r="I107" s="2">
        <f t="shared" si="23"/>
        <v>75.700030781504239</v>
      </c>
      <c r="J107" s="2">
        <f t="shared" si="25"/>
        <v>0</v>
      </c>
      <c r="K107" s="3">
        <f t="shared" si="21"/>
        <v>2.5000000000000001E-3</v>
      </c>
      <c r="M107" s="3">
        <f>(H107-MAX(H$2:H107))/MAX(H$2:H107)</f>
        <v>0</v>
      </c>
      <c r="P107" s="20" t="s">
        <v>86</v>
      </c>
      <c r="Q107" s="21">
        <v>3885.4160000000002</v>
      </c>
      <c r="R107" s="81">
        <f t="shared" si="22"/>
        <v>2.3295575042672434E-2</v>
      </c>
    </row>
    <row r="108" spans="1:18">
      <c r="A108" s="1">
        <v>41698</v>
      </c>
      <c r="B108" s="3">
        <v>-5.4808264361400003E-3</v>
      </c>
      <c r="C108" s="2">
        <f t="shared" si="16"/>
        <v>38.679095596715641</v>
      </c>
      <c r="E108" s="1">
        <v>41698</v>
      </c>
      <c r="F108" s="3">
        <f t="shared" si="28"/>
        <v>1.1061399025944301</v>
      </c>
      <c r="G108" s="3">
        <f t="shared" si="15"/>
        <v>-5.4808264361400072E-3</v>
      </c>
      <c r="H108" s="57">
        <f t="shared" si="24"/>
        <v>79.463204114871914</v>
      </c>
      <c r="I108" s="2">
        <f t="shared" si="23"/>
        <v>79.463204114871914</v>
      </c>
      <c r="J108" s="2">
        <f t="shared" si="25"/>
        <v>0</v>
      </c>
      <c r="K108" s="3">
        <f t="shared" si="21"/>
        <v>2.5000000000000001E-3</v>
      </c>
      <c r="M108" s="3">
        <f>(H108-MAX(H$2:H108))/MAX(H$2:H108)</f>
        <v>0</v>
      </c>
      <c r="P108" s="20" t="s">
        <v>87</v>
      </c>
      <c r="Q108" s="21">
        <v>3975.9290000000001</v>
      </c>
      <c r="R108" s="81">
        <f t="shared" si="22"/>
        <v>-3.4053173484737798E-2</v>
      </c>
    </row>
    <row r="109" spans="1:18">
      <c r="A109" s="1">
        <v>41729</v>
      </c>
      <c r="B109" s="3">
        <v>2.3994364176599999E-2</v>
      </c>
      <c r="C109" s="2">
        <f t="shared" si="16"/>
        <v>38.467102187043174</v>
      </c>
      <c r="E109" s="1">
        <v>41729</v>
      </c>
      <c r="F109" s="3">
        <f t="shared" si="28"/>
        <v>1.0945965153380812</v>
      </c>
      <c r="G109" s="3">
        <f t="shared" si="15"/>
        <v>2.3994364176600058E-2</v>
      </c>
      <c r="H109" s="57">
        <f t="shared" si="24"/>
        <v>79.027680085058734</v>
      </c>
      <c r="I109" s="2">
        <f t="shared" si="23"/>
        <v>79.027680085058734</v>
      </c>
      <c r="J109" s="2">
        <f t="shared" si="25"/>
        <v>0</v>
      </c>
      <c r="K109" s="3">
        <f t="shared" si="21"/>
        <v>2.5000000000000001E-3</v>
      </c>
      <c r="M109" s="3">
        <f>(H109-MAX(H$2:H109))/MAX(H$2:H109)</f>
        <v>-5.4808264361400202E-3</v>
      </c>
      <c r="P109" s="20" t="s">
        <v>88</v>
      </c>
      <c r="Q109" s="21">
        <v>3840.5360000000001</v>
      </c>
      <c r="R109" s="81">
        <f t="shared" si="22"/>
        <v>-1.9363443019411841E-2</v>
      </c>
    </row>
    <row r="110" spans="1:18">
      <c r="A110" s="1">
        <v>41759</v>
      </c>
      <c r="B110" s="3">
        <v>7.54244360433E-2</v>
      </c>
      <c r="C110" s="2">
        <f t="shared" si="16"/>
        <v>39.390095845737576</v>
      </c>
      <c r="E110" s="1">
        <v>41759</v>
      </c>
      <c r="F110" s="3">
        <f t="shared" si="28"/>
        <v>1.1448550269301405</v>
      </c>
      <c r="G110" s="3">
        <f t="shared" si="15"/>
        <v>7.5424436043300069E-2</v>
      </c>
      <c r="H110" s="57">
        <f t="shared" si="24"/>
        <v>80.923899021051483</v>
      </c>
      <c r="I110" s="2">
        <f t="shared" si="23"/>
        <v>80.923899021051483</v>
      </c>
      <c r="J110" s="2">
        <f t="shared" si="25"/>
        <v>0</v>
      </c>
      <c r="K110" s="3">
        <f t="shared" si="21"/>
        <v>2.5000000000000001E-3</v>
      </c>
      <c r="M110" s="3">
        <f>(H110-MAX(H$2:H110))/MAX(H$2:H110)</f>
        <v>0</v>
      </c>
      <c r="P110" s="20" t="s">
        <v>89</v>
      </c>
      <c r="Q110" s="21">
        <v>3766.17</v>
      </c>
      <c r="R110" s="81">
        <f t="shared" si="22"/>
        <v>1.6745924905142262E-2</v>
      </c>
    </row>
    <row r="111" spans="1:18">
      <c r="A111" s="1">
        <v>41789</v>
      </c>
      <c r="B111" s="3">
        <v>8.5388673675200005E-2</v>
      </c>
      <c r="C111" s="2">
        <f t="shared" si="16"/>
        <v>42.361071610593868</v>
      </c>
      <c r="E111" s="1">
        <v>41789</v>
      </c>
      <c r="F111" s="3">
        <f t="shared" si="28"/>
        <v>1.3066295077309831</v>
      </c>
      <c r="G111" s="3">
        <f t="shared" si="15"/>
        <v>8.5388673675200089E-2</v>
      </c>
      <c r="H111" s="57">
        <f t="shared" si="24"/>
        <v>87.027538467139252</v>
      </c>
      <c r="I111" s="2">
        <f t="shared" si="23"/>
        <v>87.027538467139252</v>
      </c>
      <c r="J111" s="2">
        <f t="shared" si="25"/>
        <v>0</v>
      </c>
      <c r="K111" s="3">
        <f t="shared" si="21"/>
        <v>2.5000000000000001E-3</v>
      </c>
      <c r="M111" s="3">
        <f>(H111-MAX(H$2:H111))/MAX(H$2:H111)</f>
        <v>0</v>
      </c>
      <c r="P111" s="20" t="s">
        <v>90</v>
      </c>
      <c r="Q111" s="21">
        <v>3829.2379999999998</v>
      </c>
      <c r="R111" s="81">
        <f t="shared" si="22"/>
        <v>2.4982777252288813E-2</v>
      </c>
    </row>
    <row r="112" spans="1:18">
      <c r="A112" s="1">
        <v>41820</v>
      </c>
      <c r="B112" s="3">
        <v>6.6918008815900001E-2</v>
      </c>
      <c r="C112" s="2">
        <f t="shared" si="16"/>
        <v>45.978227330882653</v>
      </c>
      <c r="E112" s="1">
        <v>41820</v>
      </c>
      <c r="F112" s="3">
        <f t="shared" si="28"/>
        <v>1.5035895420562118</v>
      </c>
      <c r="G112" s="3">
        <f t="shared" si="15"/>
        <v>6.6918008815900043E-2</v>
      </c>
      <c r="H112" s="57">
        <f t="shared" si="24"/>
        <v>94.458704550065733</v>
      </c>
      <c r="I112" s="2">
        <f t="shared" si="23"/>
        <v>94.458704550065733</v>
      </c>
      <c r="J112" s="2">
        <f t="shared" si="25"/>
        <v>0</v>
      </c>
      <c r="K112" s="3">
        <f t="shared" si="21"/>
        <v>2.5000000000000001E-3</v>
      </c>
      <c r="M112" s="3">
        <f>(H112-MAX(H$2:H112))/MAX(H$2:H112)</f>
        <v>0</v>
      </c>
      <c r="P112" s="20" t="s">
        <v>91</v>
      </c>
      <c r="Q112" s="21">
        <v>3924.9029999999998</v>
      </c>
      <c r="R112" s="81">
        <f t="shared" si="22"/>
        <v>8.4624256956159272E-2</v>
      </c>
    </row>
    <row r="113" spans="1:18">
      <c r="A113" s="1">
        <v>41851</v>
      </c>
      <c r="B113" s="3">
        <v>0.103807096237</v>
      </c>
      <c r="C113" s="2">
        <f t="shared" si="16"/>
        <v>49.054998752750116</v>
      </c>
      <c r="E113" s="1">
        <v>41851</v>
      </c>
      <c r="F113" s="3">
        <f t="shared" si="28"/>
        <v>1.6711247691029247</v>
      </c>
      <c r="G113" s="3">
        <f t="shared" si="15"/>
        <v>0.10380709623699991</v>
      </c>
      <c r="H113" s="57">
        <f t="shared" si="24"/>
        <v>100.77969297388553</v>
      </c>
      <c r="I113" s="2">
        <f t="shared" si="23"/>
        <v>100.77969297388553</v>
      </c>
      <c r="J113" s="2">
        <f t="shared" si="25"/>
        <v>0</v>
      </c>
      <c r="K113" s="3">
        <f t="shared" si="21"/>
        <v>2.5000000000000001E-3</v>
      </c>
      <c r="M113" s="3">
        <f>(H113-MAX(H$2:H113))/MAX(H$2:H113)</f>
        <v>0</v>
      </c>
      <c r="P113" s="20" t="s">
        <v>92</v>
      </c>
      <c r="Q113" s="21">
        <v>4257.0450000000001</v>
      </c>
      <c r="R113" s="81">
        <f t="shared" si="22"/>
        <v>4.0129714391085702E-2</v>
      </c>
    </row>
    <row r="114" spans="1:18">
      <c r="A114" s="1">
        <v>41880</v>
      </c>
      <c r="B114" s="3">
        <v>0.227071691504</v>
      </c>
      <c r="C114" s="2">
        <f t="shared" si="16"/>
        <v>54.14725572918276</v>
      </c>
      <c r="E114" s="1">
        <v>41880</v>
      </c>
      <c r="F114" s="3">
        <f t="shared" si="28"/>
        <v>1.9484064750702261</v>
      </c>
      <c r="G114" s="3">
        <f t="shared" si="15"/>
        <v>0.22707169150399986</v>
      </c>
      <c r="H114" s="57">
        <f t="shared" si="24"/>
        <v>111.24134026116097</v>
      </c>
      <c r="I114" s="2">
        <f t="shared" si="23"/>
        <v>111.24134026116097</v>
      </c>
      <c r="J114" s="2">
        <f t="shared" si="25"/>
        <v>0</v>
      </c>
      <c r="K114" s="3">
        <f t="shared" si="21"/>
        <v>2.5000000000000001E-3</v>
      </c>
      <c r="M114" s="3">
        <f>(H114-MAX(H$2:H114))/MAX(H$2:H114)</f>
        <v>0</v>
      </c>
      <c r="P114" s="20" t="s">
        <v>93</v>
      </c>
      <c r="Q114" s="21">
        <v>4427.8789999999999</v>
      </c>
      <c r="R114" s="81">
        <f t="shared" si="22"/>
        <v>0.11026498239902205</v>
      </c>
    </row>
    <row r="115" spans="1:18">
      <c r="A115" s="1">
        <v>41912</v>
      </c>
      <c r="B115" s="3">
        <v>1.2108191060999999E-2</v>
      </c>
      <c r="C115" s="2">
        <f t="shared" si="16"/>
        <v>66.442564677907953</v>
      </c>
      <c r="E115" s="1">
        <v>41912</v>
      </c>
      <c r="F115" s="3">
        <f t="shared" si="28"/>
        <v>2.617906120605769</v>
      </c>
      <c r="G115" s="3">
        <f t="shared" si="15"/>
        <v>1.2108191060999918E-2</v>
      </c>
      <c r="H115" s="57">
        <f t="shared" si="24"/>
        <v>136.50109955943481</v>
      </c>
      <c r="I115" s="2">
        <f t="shared" si="23"/>
        <v>136.50109955943481</v>
      </c>
      <c r="J115" s="2">
        <f t="shared" si="25"/>
        <v>0</v>
      </c>
      <c r="K115" s="3">
        <f t="shared" si="21"/>
        <v>2.5000000000000001E-3</v>
      </c>
      <c r="M115" s="3">
        <f>(H115-MAX(H$2:H115))/MAX(H$2:H115)</f>
        <v>0</v>
      </c>
      <c r="P115" s="20" t="s">
        <v>94</v>
      </c>
      <c r="Q115" s="21">
        <v>4916.1189999999997</v>
      </c>
      <c r="R115" s="81">
        <f t="shared" si="22"/>
        <v>1.4299287710488828E-2</v>
      </c>
    </row>
    <row r="116" spans="1:18">
      <c r="A116" s="1">
        <v>41943</v>
      </c>
      <c r="B116" s="3">
        <v>1.41947495423E-2</v>
      </c>
      <c r="C116" s="2">
        <f t="shared" si="16"/>
        <v>67.247063945610904</v>
      </c>
      <c r="E116" s="1">
        <v>41943</v>
      </c>
      <c r="F116" s="3">
        <f t="shared" si="28"/>
        <v>2.6617124191548247</v>
      </c>
      <c r="G116" s="3">
        <f t="shared" si="15"/>
        <v>1.4194749542300045E-2</v>
      </c>
      <c r="H116" s="57">
        <f t="shared" si="24"/>
        <v>138.15388095293702</v>
      </c>
      <c r="I116" s="2">
        <f t="shared" si="23"/>
        <v>138.15388095293702</v>
      </c>
      <c r="J116" s="2">
        <f t="shared" si="25"/>
        <v>0</v>
      </c>
      <c r="K116" s="3">
        <f t="shared" si="21"/>
        <v>2.5000000000000001E-3</v>
      </c>
      <c r="M116" s="3">
        <f>(H116-MAX(H$2:H116))/MAX(H$2:H116)</f>
        <v>0</v>
      </c>
      <c r="P116" s="20" t="s">
        <v>95</v>
      </c>
      <c r="Q116" s="21">
        <v>4986.4160000000002</v>
      </c>
      <c r="R116" s="81">
        <f t="shared" si="22"/>
        <v>5.1911232436282928E-2</v>
      </c>
    </row>
    <row r="117" spans="1:18">
      <c r="A117" s="1">
        <v>41971</v>
      </c>
      <c r="B117" s="3">
        <v>-0.17212073735399999</v>
      </c>
      <c r="C117" s="2">
        <f t="shared" si="16"/>
        <v>68.201619175773885</v>
      </c>
      <c r="E117" s="1">
        <v>41971</v>
      </c>
      <c r="F117" s="3">
        <f t="shared" si="28"/>
        <v>2.7136895098406568</v>
      </c>
      <c r="G117" s="3">
        <f t="shared" si="15"/>
        <v>-0.17212073735400002</v>
      </c>
      <c r="H117" s="57">
        <f t="shared" si="24"/>
        <v>140.11494069136069</v>
      </c>
      <c r="I117" s="2">
        <f t="shared" si="23"/>
        <v>140.11494069136069</v>
      </c>
      <c r="J117" s="2">
        <f t="shared" si="25"/>
        <v>0</v>
      </c>
      <c r="K117" s="3">
        <f t="shared" si="21"/>
        <v>2.5000000000000001E-3</v>
      </c>
      <c r="M117" s="3">
        <f>(H117-MAX(H$2:H117))/MAX(H$2:H117)</f>
        <v>0</v>
      </c>
      <c r="P117" s="20" t="s">
        <v>96</v>
      </c>
      <c r="Q117" s="21">
        <v>5245.2669999999998</v>
      </c>
      <c r="R117" s="81">
        <f t="shared" si="22"/>
        <v>1.4765120631609507E-2</v>
      </c>
    </row>
    <row r="118" spans="1:18" s="12" customFormat="1">
      <c r="A118" s="1">
        <v>42004</v>
      </c>
      <c r="B118" s="3">
        <v>0.11870143576099999</v>
      </c>
      <c r="C118" s="14">
        <f t="shared" si="16"/>
        <v>56.462706194502978</v>
      </c>
      <c r="D118" s="32">
        <f t="shared" ref="D118" si="31">C118/C106-1</f>
        <v>0.60491788952791081</v>
      </c>
      <c r="E118" s="13">
        <v>42004</v>
      </c>
      <c r="F118" s="3">
        <f t="shared" si="28"/>
        <v>2.0744865331030682</v>
      </c>
      <c r="G118" s="32">
        <f t="shared" si="15"/>
        <v>0.11870143576099967</v>
      </c>
      <c r="H118" s="57">
        <f t="shared" si="24"/>
        <v>115.99825378525171</v>
      </c>
      <c r="I118" s="2">
        <f t="shared" si="23"/>
        <v>115.99825378525171</v>
      </c>
      <c r="J118" s="14">
        <f t="shared" si="25"/>
        <v>0</v>
      </c>
      <c r="K118" s="3">
        <f t="shared" si="21"/>
        <v>2.5000000000000001E-3</v>
      </c>
      <c r="L118" s="32">
        <f t="shared" ref="L118" si="32">H118/H106-1</f>
        <v>0.60491788952791059</v>
      </c>
      <c r="M118" s="3">
        <f>(H118-MAX(H$2:H118))/MAX(H$2:H118)</f>
        <v>-0.17212073735400002</v>
      </c>
      <c r="N118" s="32"/>
      <c r="P118" s="20" t="s">
        <v>97</v>
      </c>
      <c r="Q118" s="21">
        <v>5322.7139999999999</v>
      </c>
      <c r="R118" s="81">
        <f t="shared" si="22"/>
        <v>5.8243595278649307E-2</v>
      </c>
    </row>
    <row r="119" spans="1:18">
      <c r="A119" s="1">
        <v>42034</v>
      </c>
      <c r="B119" s="3">
        <v>9.8112948942600003E-2</v>
      </c>
      <c r="C119" s="2">
        <f t="shared" si="16"/>
        <v>63.164910486741981</v>
      </c>
      <c r="E119" s="1">
        <v>42034</v>
      </c>
      <c r="F119" s="3">
        <f t="shared" si="28"/>
        <v>2.4394324988102611</v>
      </c>
      <c r="G119" s="3">
        <f t="shared" si="15"/>
        <v>9.8112948942600031E-2</v>
      </c>
      <c r="H119" s="57">
        <f t="shared" si="24"/>
        <v>129.76741305532991</v>
      </c>
      <c r="I119" s="2">
        <f t="shared" si="23"/>
        <v>129.76741305532991</v>
      </c>
      <c r="J119" s="2">
        <f t="shared" si="25"/>
        <v>0</v>
      </c>
      <c r="K119" s="3">
        <f t="shared" si="21"/>
        <v>2.5000000000000001E-3</v>
      </c>
      <c r="M119" s="3">
        <f>(H119-MAX(H$2:H119))/MAX(H$2:H119)</f>
        <v>-7.385028024116197E-2</v>
      </c>
      <c r="P119" s="20" t="s">
        <v>98</v>
      </c>
      <c r="Q119" s="21">
        <v>5632.7280000000001</v>
      </c>
      <c r="R119" s="81">
        <f t="shared" si="22"/>
        <v>6.8481027310390186E-2</v>
      </c>
    </row>
    <row r="120" spans="1:18">
      <c r="A120" s="1">
        <v>42062</v>
      </c>
      <c r="B120" s="3">
        <v>0.27319337962700002</v>
      </c>
      <c r="C120" s="2">
        <f t="shared" si="16"/>
        <v>69.362206124291603</v>
      </c>
      <c r="E120" s="1">
        <v>42062</v>
      </c>
      <c r="F120" s="3">
        <f t="shared" si="28"/>
        <v>2.7768853639575517</v>
      </c>
      <c r="G120" s="3">
        <f t="shared" si="15"/>
        <v>0.27319337962700008</v>
      </c>
      <c r="H120" s="57">
        <f t="shared" si="24"/>
        <v>142.49927662684078</v>
      </c>
      <c r="I120" s="2">
        <f t="shared" si="23"/>
        <v>142.49927662684078</v>
      </c>
      <c r="J120" s="2">
        <f t="shared" si="25"/>
        <v>0</v>
      </c>
      <c r="K120" s="3">
        <f t="shared" si="21"/>
        <v>2.5000000000000001E-3</v>
      </c>
      <c r="M120" s="3">
        <f>(H120-MAX(H$2:H120))/MAX(H$2:H120)</f>
        <v>0</v>
      </c>
      <c r="P120" s="20" t="s">
        <v>99</v>
      </c>
      <c r="Q120" s="21">
        <v>6018.4629999999997</v>
      </c>
      <c r="R120" s="81">
        <f t="shared" si="22"/>
        <v>0.20514224312752294</v>
      </c>
    </row>
    <row r="121" spans="1:18">
      <c r="A121" s="1">
        <v>42094</v>
      </c>
      <c r="B121" s="3">
        <v>0.13210054194900001</v>
      </c>
      <c r="C121" s="2">
        <f t="shared" si="16"/>
        <v>88.311501633771428</v>
      </c>
      <c r="E121" s="1">
        <v>42094</v>
      </c>
      <c r="F121" s="3">
        <f t="shared" si="28"/>
        <v>3.8087054410008676</v>
      </c>
      <c r="G121" s="3">
        <f t="shared" si="15"/>
        <v>0.13210054194900001</v>
      </c>
      <c r="H121" s="57">
        <f t="shared" si="24"/>
        <v>181.42913560293019</v>
      </c>
      <c r="I121" s="2">
        <f t="shared" si="23"/>
        <v>181.42913560293019</v>
      </c>
      <c r="J121" s="2">
        <f t="shared" si="25"/>
        <v>0</v>
      </c>
      <c r="K121" s="3">
        <f t="shared" si="21"/>
        <v>2.5000000000000001E-3</v>
      </c>
      <c r="M121" s="3">
        <f>(H121-MAX(H$2:H121))/MAX(H$2:H121)</f>
        <v>0</v>
      </c>
      <c r="P121" s="20" t="s">
        <v>100</v>
      </c>
      <c r="Q121" s="21">
        <v>7253.1040000000003</v>
      </c>
      <c r="R121" s="81">
        <f t="shared" si="22"/>
        <v>0.16773080876821855</v>
      </c>
    </row>
    <row r="122" spans="1:18">
      <c r="A122" s="1">
        <v>42124</v>
      </c>
      <c r="B122" s="3">
        <v>0.50068300938800003</v>
      </c>
      <c r="C122" s="2">
        <f t="shared" si="16"/>
        <v>99.977498859922633</v>
      </c>
      <c r="E122" s="1">
        <v>42124</v>
      </c>
      <c r="F122" s="3">
        <f t="shared" si="28"/>
        <v>4.443938035830187</v>
      </c>
      <c r="G122" s="3">
        <f t="shared" si="15"/>
        <v>0.50068300938800014</v>
      </c>
      <c r="H122" s="57">
        <f t="shared" si="24"/>
        <v>205.39602274141589</v>
      </c>
      <c r="I122" s="2">
        <f t="shared" si="23"/>
        <v>205.39602274141589</v>
      </c>
      <c r="J122" s="2">
        <f t="shared" si="25"/>
        <v>0</v>
      </c>
      <c r="K122" s="3">
        <f t="shared" si="21"/>
        <v>2.5000000000000001E-3</v>
      </c>
      <c r="M122" s="3">
        <f>(H122-MAX(H$2:H122))/MAX(H$2:H122)</f>
        <v>0</v>
      </c>
      <c r="P122" s="20" t="s">
        <v>101</v>
      </c>
      <c r="Q122" s="21">
        <v>8469.6730000000007</v>
      </c>
      <c r="R122" s="81">
        <f t="shared" si="22"/>
        <v>0.17676857182089534</v>
      </c>
    </row>
    <row r="123" spans="1:18" s="43" customFormat="1">
      <c r="A123" s="1">
        <v>42153</v>
      </c>
      <c r="B123" s="3">
        <v>-0.331717271127</v>
      </c>
      <c r="C123" s="42">
        <f t="shared" si="16"/>
        <v>150.03453386019405</v>
      </c>
      <c r="D123" s="41"/>
      <c r="E123" s="40">
        <v>42153</v>
      </c>
      <c r="F123" s="41">
        <f t="shared" si="28"/>
        <v>7.1696253145314444</v>
      </c>
      <c r="G123" s="41">
        <f t="shared" si="15"/>
        <v>2.4999999999999467E-3</v>
      </c>
      <c r="H123" s="57">
        <f t="shared" si="24"/>
        <v>308.2343215239141</v>
      </c>
      <c r="I123" s="42">
        <f t="shared" si="23"/>
        <v>0</v>
      </c>
      <c r="J123" s="42">
        <f t="shared" si="25"/>
        <v>308.2343215239141</v>
      </c>
      <c r="K123" s="3">
        <f t="shared" si="21"/>
        <v>2.5000000000000001E-3</v>
      </c>
      <c r="L123" s="41"/>
      <c r="M123" s="3">
        <f>(H123-MAX(H$2:H123))/MAX(H$2:H123)</f>
        <v>0</v>
      </c>
      <c r="N123" s="41"/>
      <c r="P123" s="20" t="s">
        <v>102</v>
      </c>
      <c r="Q123" s="21">
        <v>9966.8449999999993</v>
      </c>
      <c r="R123" s="81">
        <f t="shared" si="22"/>
        <v>-0.10643528619136733</v>
      </c>
    </row>
    <row r="124" spans="1:18" ht="13.8" customHeight="1">
      <c r="A124" s="1">
        <v>42185</v>
      </c>
      <c r="B124" s="3">
        <v>-8.0081347969199995E-2</v>
      </c>
      <c r="C124" s="2">
        <f t="shared" si="16"/>
        <v>100.265487713279</v>
      </c>
      <c r="E124" s="1">
        <v>42185</v>
      </c>
      <c r="F124" s="3">
        <f t="shared" si="28"/>
        <v>4.4596194990650142</v>
      </c>
      <c r="G124" s="3">
        <f t="shared" si="15"/>
        <v>-8.0081347969199967E-2</v>
      </c>
      <c r="H124" s="57">
        <f t="shared" si="24"/>
        <v>309.00490732772386</v>
      </c>
      <c r="I124" s="2">
        <f t="shared" si="23"/>
        <v>309.00490732772386</v>
      </c>
      <c r="J124" s="2">
        <f t="shared" si="25"/>
        <v>0</v>
      </c>
      <c r="K124" s="3">
        <f t="shared" si="21"/>
        <v>2.5000000000000001E-3</v>
      </c>
      <c r="M124" s="3">
        <f>(H124-MAX(H$2:H124))/MAX(H$2:H124)</f>
        <v>0</v>
      </c>
      <c r="P124" s="20" t="s">
        <v>103</v>
      </c>
      <c r="Q124" s="21">
        <v>8906.0210000000006</v>
      </c>
      <c r="R124" s="81">
        <f t="shared" si="22"/>
        <v>-0.1323847091759609</v>
      </c>
    </row>
    <row r="125" spans="1:18">
      <c r="A125" s="1">
        <v>42216</v>
      </c>
      <c r="B125" s="3">
        <v>-0.18994221582500001</v>
      </c>
      <c r="C125" s="2">
        <f t="shared" si="16"/>
        <v>92.236092302410356</v>
      </c>
      <c r="E125" s="1">
        <v>42216</v>
      </c>
      <c r="F125" s="3">
        <f t="shared" si="28"/>
        <v>4.0224058101809597</v>
      </c>
      <c r="G125" s="3">
        <f t="shared" si="15"/>
        <v>-0.18994221582500004</v>
      </c>
      <c r="H125" s="57">
        <f t="shared" si="24"/>
        <v>284.25937781982202</v>
      </c>
      <c r="I125" s="2">
        <f t="shared" si="23"/>
        <v>284.25937781982202</v>
      </c>
      <c r="J125" s="2">
        <f t="shared" si="25"/>
        <v>0</v>
      </c>
      <c r="K125" s="3">
        <f t="shared" si="21"/>
        <v>2.5000000000000001E-3</v>
      </c>
      <c r="M125" s="3">
        <f>(H125-MAX(H$2:H125))/MAX(H$2:H125)</f>
        <v>-8.008134796919994E-2</v>
      </c>
      <c r="P125" s="39">
        <v>42216</v>
      </c>
      <c r="Q125" s="21">
        <v>7727</v>
      </c>
      <c r="R125" s="81">
        <f t="shared" si="22"/>
        <v>-0.14831111686294807</v>
      </c>
    </row>
    <row r="126" spans="1:18">
      <c r="A126" s="1">
        <v>42247</v>
      </c>
      <c r="B126" s="3">
        <v>0.19563024206599999</v>
      </c>
      <c r="C126" s="2">
        <f t="shared" si="16"/>
        <v>74.716564551451299</v>
      </c>
      <c r="E126" s="1">
        <v>42247</v>
      </c>
      <c r="F126" s="3">
        <f t="shared" si="28"/>
        <v>3.0684389218228336</v>
      </c>
      <c r="G126" s="3">
        <f t="shared" si="15"/>
        <v>0.1956302420660001</v>
      </c>
      <c r="H126" s="57">
        <f t="shared" si="24"/>
        <v>230.26652172768917</v>
      </c>
      <c r="I126" s="2">
        <f t="shared" si="23"/>
        <v>230.26652172768917</v>
      </c>
      <c r="J126" s="2">
        <f t="shared" si="25"/>
        <v>0</v>
      </c>
      <c r="K126" s="3">
        <f t="shared" si="21"/>
        <v>2.5000000000000001E-3</v>
      </c>
      <c r="M126" s="3">
        <f>(H126-MAX(H$2:H126))/MAX(H$2:H126)</f>
        <v>-0.25481273511467722</v>
      </c>
      <c r="P126" s="15">
        <v>42247</v>
      </c>
      <c r="Q126" s="21">
        <v>6581</v>
      </c>
      <c r="R126" s="81">
        <f t="shared" si="22"/>
        <v>-6.9594286582586262E-2</v>
      </c>
    </row>
    <row r="127" spans="1:18">
      <c r="A127" s="1">
        <v>42277</v>
      </c>
      <c r="B127" s="3">
        <v>0.19600000000000001</v>
      </c>
      <c r="C127" s="2">
        <f t="shared" si="16"/>
        <v>89.333384160991642</v>
      </c>
      <c r="E127" s="1">
        <v>42277</v>
      </c>
      <c r="F127" s="3">
        <f t="shared" si="28"/>
        <v>3.8643486129297706</v>
      </c>
      <c r="G127" s="3">
        <f t="shared" si="15"/>
        <v>0.19599999999999995</v>
      </c>
      <c r="H127" s="57">
        <f t="shared" si="24"/>
        <v>275.31361711297285</v>
      </c>
      <c r="I127" s="2">
        <f t="shared" si="23"/>
        <v>275.31361711297285</v>
      </c>
      <c r="J127" s="2">
        <f t="shared" si="25"/>
        <v>0</v>
      </c>
      <c r="K127" s="3">
        <f t="shared" si="21"/>
        <v>2.5000000000000001E-3</v>
      </c>
      <c r="M127" s="3">
        <f>(H127-MAX(H$2:H127))/MAX(H$2:H127)</f>
        <v>-0.10903157010066108</v>
      </c>
      <c r="P127" s="15">
        <v>42277</v>
      </c>
      <c r="Q127" s="21">
        <v>6123</v>
      </c>
      <c r="R127" s="81">
        <f t="shared" si="22"/>
        <v>0.18095704719908534</v>
      </c>
    </row>
    <row r="128" spans="1:18" s="12" customFormat="1">
      <c r="A128" s="13">
        <v>42308</v>
      </c>
      <c r="B128" s="32">
        <v>6.5000000000000002E-2</v>
      </c>
      <c r="C128" s="14">
        <f t="shared" si="16"/>
        <v>106.842727456546</v>
      </c>
      <c r="D128" s="32">
        <f>C128/C118-1</f>
        <v>0.89227075104217835</v>
      </c>
      <c r="E128" s="13">
        <v>42308</v>
      </c>
      <c r="F128" s="3">
        <f t="shared" si="28"/>
        <v>4.8177609410640052</v>
      </c>
      <c r="G128" s="3">
        <f t="shared" si="15"/>
        <v>6.4999999999999947E-2</v>
      </c>
      <c r="H128" s="57">
        <f t="shared" si="24"/>
        <v>329.27508606711552</v>
      </c>
      <c r="I128" s="2">
        <f t="shared" si="23"/>
        <v>329.27508606711552</v>
      </c>
      <c r="J128" s="14">
        <f t="shared" si="25"/>
        <v>0</v>
      </c>
      <c r="K128" s="3">
        <f t="shared" si="21"/>
        <v>2.5000000000000001E-3</v>
      </c>
      <c r="L128" s="32">
        <f>H128/H118-1</f>
        <v>1.8386210595609875</v>
      </c>
      <c r="M128" s="3">
        <f>(H128-MAX(H$2:H128))/MAX(H$2:H128)</f>
        <v>0</v>
      </c>
      <c r="N128" s="32"/>
      <c r="P128" s="15">
        <v>42304</v>
      </c>
      <c r="Q128" s="21">
        <v>7231</v>
      </c>
      <c r="R128" s="81"/>
    </row>
    <row r="129" spans="2:14" customFormat="1">
      <c r="B129" s="3"/>
      <c r="C129" s="14">
        <f t="shared" si="16"/>
        <v>113.78750474122148</v>
      </c>
      <c r="F129" s="3">
        <f t="shared" si="28"/>
        <v>5.1959154022331653</v>
      </c>
      <c r="H129" s="57">
        <f t="shared" si="24"/>
        <v>350.67796666147802</v>
      </c>
      <c r="K129" s="3"/>
      <c r="M129" s="3"/>
    </row>
    <row r="130" spans="2:14" customFormat="1">
      <c r="B130" s="3"/>
      <c r="C130" s="14"/>
      <c r="F130" s="3"/>
      <c r="H130" s="5"/>
      <c r="K130" s="3"/>
      <c r="M130" s="3"/>
    </row>
    <row r="131" spans="2:14" customFormat="1">
      <c r="B131" s="3"/>
      <c r="C131" s="14"/>
      <c r="F131" s="3"/>
      <c r="H131" s="5"/>
      <c r="K131" s="3"/>
      <c r="M131" s="3">
        <f>MIN(M2:M128)</f>
        <v>-0.32090246529276284</v>
      </c>
    </row>
    <row r="132" spans="2:14" customFormat="1">
      <c r="B132" s="3"/>
      <c r="C132" s="2"/>
      <c r="D132" s="3"/>
      <c r="H132" s="4"/>
      <c r="I132" s="2"/>
      <c r="J132" s="2"/>
      <c r="K132" s="3">
        <f>AVERAGE(K2:K128)</f>
        <v>2.5000000000000018E-3</v>
      </c>
      <c r="L132" s="3"/>
      <c r="M132" s="3">
        <f>_xlfn.PERCENTILE.INC(M2:M128,0.2)</f>
        <v>-5.5280330469610915E-2</v>
      </c>
      <c r="N132" s="3"/>
    </row>
    <row r="133" spans="2:14" customFormat="1">
      <c r="B133" s="3"/>
      <c r="C133" s="2"/>
      <c r="D133" s="3"/>
      <c r="E133" t="s">
        <v>121</v>
      </c>
      <c r="F133" s="58">
        <f>MAX(F2:F128)</f>
        <v>8.4151083866631105</v>
      </c>
      <c r="H133" s="4"/>
      <c r="I133" s="2"/>
      <c r="J133" s="2"/>
      <c r="K133" s="3"/>
      <c r="L133" s="3"/>
      <c r="M133" s="3"/>
      <c r="N133" s="3"/>
    </row>
    <row r="134" spans="2:14" customFormat="1">
      <c r="B134" s="3"/>
      <c r="E134" t="s">
        <v>113</v>
      </c>
      <c r="F134" s="58">
        <f>MIN(F3:F128)</f>
        <v>0</v>
      </c>
      <c r="H134" s="5"/>
      <c r="K134" s="3"/>
      <c r="L134" t="s">
        <v>150</v>
      </c>
      <c r="M134" s="2">
        <f>COUNTIF(M2:M128,"&lt;0")</f>
        <v>38</v>
      </c>
    </row>
    <row r="135" spans="2:14" customFormat="1">
      <c r="B135" s="3"/>
      <c r="E135" t="s">
        <v>122</v>
      </c>
      <c r="F135" s="58">
        <f>MEDIAN(F2:F128)</f>
        <v>2.7768853639575517</v>
      </c>
      <c r="H135" s="5"/>
      <c r="K135" s="3"/>
      <c r="L135" t="s">
        <v>151</v>
      </c>
      <c r="M135" s="3">
        <f>AVERAGEIF(M2:M128,"&lt;0")</f>
        <v>-9.587769564476907E-2</v>
      </c>
    </row>
    <row r="136" spans="2:14" customFormat="1">
      <c r="B136" s="3"/>
      <c r="E136" t="s">
        <v>125</v>
      </c>
      <c r="F136" s="3">
        <f>_xlfn.PERCENTILE.INC(F2:F128,0.7)</f>
        <v>5.0050292910272063</v>
      </c>
      <c r="H136" s="5"/>
      <c r="K136" s="3"/>
      <c r="L136" s="59">
        <v>0.05</v>
      </c>
      <c r="M136" s="3">
        <f>_xlfn.PERCENTILE.INC(M2:M128,5%)</f>
        <v>-0.17161501524270001</v>
      </c>
    </row>
    <row r="137" spans="2:14" customFormat="1">
      <c r="B137" s="3"/>
      <c r="E137" t="s">
        <v>127</v>
      </c>
      <c r="F137" s="3">
        <v>5</v>
      </c>
      <c r="G137" s="59">
        <v>1</v>
      </c>
      <c r="H137" s="5"/>
      <c r="K137" s="3"/>
      <c r="L137" s="58"/>
      <c r="M137" s="3"/>
    </row>
    <row r="138" spans="2:14" customFormat="1">
      <c r="B138" s="3"/>
      <c r="E138" t="s">
        <v>126</v>
      </c>
      <c r="F138" s="3">
        <v>5</v>
      </c>
      <c r="G138" s="59">
        <v>0</v>
      </c>
      <c r="H138" s="5"/>
      <c r="K138" s="3"/>
      <c r="M138" s="2">
        <f>COUNTIF(M2:M128,"&lt;-10%")</f>
        <v>16</v>
      </c>
    </row>
    <row r="139" spans="2:14" customFormat="1">
      <c r="B139" s="3"/>
      <c r="E139" t="s">
        <v>129</v>
      </c>
      <c r="F139" s="58">
        <v>2.5000000000000001E-3</v>
      </c>
      <c r="H139" s="5"/>
      <c r="K139" s="3"/>
      <c r="M139" s="3"/>
    </row>
    <row r="140" spans="2:14" customFormat="1">
      <c r="B140" s="3"/>
      <c r="E140" t="s">
        <v>141</v>
      </c>
      <c r="F140" s="59">
        <v>10</v>
      </c>
      <c r="H140" s="5"/>
      <c r="K140" s="3"/>
      <c r="M140" s="3"/>
    </row>
    <row r="141" spans="2:14" customFormat="1">
      <c r="B141" s="3"/>
      <c r="E141" t="s">
        <v>128</v>
      </c>
      <c r="H141" s="5"/>
      <c r="K141" s="3"/>
      <c r="M141" s="3"/>
    </row>
    <row r="142" spans="2:14" customFormat="1">
      <c r="B142" s="3"/>
      <c r="H142" s="5"/>
      <c r="K142" s="3"/>
      <c r="M142" s="3"/>
    </row>
    <row r="143" spans="2:14" customFormat="1">
      <c r="B143" s="3"/>
      <c r="H143" s="5"/>
      <c r="K143" s="3"/>
      <c r="M143" s="3"/>
    </row>
    <row r="144" spans="2:14" customFormat="1">
      <c r="B144" s="3"/>
      <c r="H144" s="5"/>
      <c r="K144" s="3"/>
      <c r="M144" s="3"/>
    </row>
    <row r="145" spans="2:13" customFormat="1">
      <c r="B145" s="3"/>
      <c r="H145" s="5"/>
      <c r="K145" s="3"/>
      <c r="M145" s="3"/>
    </row>
    <row r="146" spans="2:13" customFormat="1">
      <c r="B146" s="3"/>
      <c r="H146" s="5"/>
      <c r="K146" s="3"/>
      <c r="M146" s="3"/>
    </row>
    <row r="147" spans="2:13" customFormat="1">
      <c r="B147" s="3"/>
      <c r="H147" s="5"/>
      <c r="K147" s="3"/>
      <c r="M147" s="3"/>
    </row>
    <row r="148" spans="2:13" customFormat="1">
      <c r="B148" s="3"/>
      <c r="H148" s="5"/>
      <c r="K148" s="3"/>
      <c r="M148" s="3"/>
    </row>
    <row r="149" spans="2:13" customFormat="1">
      <c r="B149" s="3"/>
      <c r="H149" s="5"/>
      <c r="K149" s="3"/>
      <c r="M149" s="3"/>
    </row>
    <row r="150" spans="2:13" customFormat="1">
      <c r="B150" s="3"/>
      <c r="H150" s="5"/>
      <c r="K150" s="3"/>
      <c r="M150" s="3"/>
    </row>
    <row r="151" spans="2:13" customFormat="1">
      <c r="B151" s="3"/>
      <c r="H151" s="5"/>
      <c r="K151" s="3"/>
      <c r="M151" s="3"/>
    </row>
    <row r="152" spans="2:13" customFormat="1">
      <c r="B152" s="3"/>
      <c r="H152" s="5"/>
      <c r="K152" s="3"/>
      <c r="M152" s="3"/>
    </row>
    <row r="153" spans="2:13" customFormat="1">
      <c r="B153" s="3"/>
      <c r="H153" s="5"/>
      <c r="K153" s="3"/>
      <c r="M153" s="3"/>
    </row>
    <row r="154" spans="2:13" customFormat="1">
      <c r="B154" s="3"/>
      <c r="H154" s="5"/>
      <c r="K154" s="3"/>
      <c r="M154" s="3"/>
    </row>
    <row r="155" spans="2:13" customFormat="1">
      <c r="B155" s="3"/>
      <c r="H155" s="5"/>
      <c r="K155" s="3"/>
      <c r="M155" s="3"/>
    </row>
    <row r="156" spans="2:13" customFormat="1">
      <c r="B156" s="3"/>
      <c r="H156" s="5"/>
      <c r="K156" s="3"/>
      <c r="M156" s="3"/>
    </row>
    <row r="157" spans="2:13" customFormat="1">
      <c r="B157" s="3"/>
      <c r="H157" s="5"/>
      <c r="K157" s="3"/>
      <c r="M157" s="3"/>
    </row>
    <row r="158" spans="2:13" customFormat="1">
      <c r="B158" s="3"/>
      <c r="H158" s="5"/>
      <c r="K158" s="3"/>
      <c r="M158" s="3"/>
    </row>
    <row r="159" spans="2:13" customFormat="1">
      <c r="B159" s="3"/>
      <c r="H159" s="5"/>
      <c r="K159" s="3"/>
      <c r="M159" s="3"/>
    </row>
    <row r="160" spans="2:13" customFormat="1">
      <c r="B160" s="3"/>
      <c r="H160" s="5"/>
      <c r="K160" s="3"/>
      <c r="M160" s="3"/>
    </row>
    <row r="161" spans="2:13" customFormat="1">
      <c r="B161" s="3"/>
      <c r="H161" s="5"/>
      <c r="K161" s="3"/>
      <c r="M161" s="3"/>
    </row>
    <row r="162" spans="2:13" customFormat="1">
      <c r="B162" s="3"/>
      <c r="H162" s="5"/>
      <c r="K162" s="3"/>
      <c r="M162" s="3"/>
    </row>
    <row r="163" spans="2:13" customFormat="1">
      <c r="B163" s="3"/>
      <c r="H163" s="5"/>
      <c r="K163" s="3"/>
      <c r="M163" s="3"/>
    </row>
    <row r="164" spans="2:13" customFormat="1">
      <c r="B164" s="3"/>
      <c r="H164" s="5"/>
      <c r="K164" s="3"/>
      <c r="M164" s="3"/>
    </row>
    <row r="165" spans="2:13" customFormat="1">
      <c r="B165" s="3"/>
      <c r="H165" s="5"/>
      <c r="K165" s="3"/>
      <c r="M165" s="3"/>
    </row>
    <row r="166" spans="2:13" customFormat="1">
      <c r="B166" s="3"/>
      <c r="H166" s="5"/>
      <c r="K166" s="3"/>
      <c r="M166" s="3"/>
    </row>
    <row r="167" spans="2:13" customFormat="1">
      <c r="B167" s="3"/>
      <c r="H167" s="5"/>
      <c r="K167" s="3"/>
      <c r="M167" s="3"/>
    </row>
    <row r="168" spans="2:13" customFormat="1">
      <c r="B168" s="3"/>
      <c r="H168" s="5"/>
      <c r="K168" s="3"/>
      <c r="M168" s="3"/>
    </row>
    <row r="169" spans="2:13" customFormat="1">
      <c r="B169" s="3"/>
      <c r="H169" s="5"/>
      <c r="K169" s="3"/>
      <c r="M169" s="3"/>
    </row>
    <row r="170" spans="2:13" customFormat="1">
      <c r="B170" s="3"/>
      <c r="H170" s="5"/>
      <c r="K170" s="3"/>
      <c r="M170" s="3"/>
    </row>
    <row r="171" spans="2:13" customFormat="1">
      <c r="B171" s="3"/>
      <c r="H171" s="5"/>
      <c r="K171" s="3"/>
      <c r="M171" s="3"/>
    </row>
    <row r="172" spans="2:13" customFormat="1">
      <c r="B172" s="3"/>
      <c r="H172" s="5"/>
      <c r="K172" s="3"/>
      <c r="M172" s="3"/>
    </row>
    <row r="173" spans="2:13" customFormat="1">
      <c r="B173" s="3"/>
      <c r="H173" s="5"/>
      <c r="K173" s="3"/>
      <c r="M173" s="3"/>
    </row>
    <row r="174" spans="2:13" customFormat="1">
      <c r="B174" s="3"/>
      <c r="H174" s="5"/>
      <c r="K174" s="3"/>
      <c r="M174" s="3"/>
    </row>
    <row r="175" spans="2:13" customFormat="1">
      <c r="B175" s="3"/>
      <c r="H175" s="5"/>
      <c r="K175" s="3"/>
      <c r="M175" s="3"/>
    </row>
    <row r="176" spans="2:13" customFormat="1">
      <c r="B176" s="3"/>
      <c r="H176" s="5"/>
      <c r="K176" s="3"/>
      <c r="M176" s="3"/>
    </row>
    <row r="177" spans="2:13" customFormat="1">
      <c r="B177" s="3"/>
      <c r="H177" s="5"/>
      <c r="K177" s="3"/>
      <c r="M177" s="3"/>
    </row>
    <row r="178" spans="2:13" customFormat="1">
      <c r="B178" s="3"/>
      <c r="H178" s="5"/>
      <c r="K178" s="3"/>
      <c r="M178" s="3"/>
    </row>
    <row r="179" spans="2:13" customFormat="1">
      <c r="B179" s="3"/>
      <c r="H179" s="5"/>
      <c r="K179" s="3"/>
      <c r="M179" s="3"/>
    </row>
    <row r="180" spans="2:13" customFormat="1">
      <c r="B180" s="3"/>
      <c r="H180" s="5"/>
      <c r="K180" s="3"/>
      <c r="M180" s="3"/>
    </row>
    <row r="181" spans="2:13" customFormat="1">
      <c r="B181" s="3"/>
      <c r="H181" s="5"/>
      <c r="K181" s="3"/>
      <c r="M181" s="3"/>
    </row>
    <row r="182" spans="2:13" customFormat="1">
      <c r="B182" s="3"/>
      <c r="H182" s="5"/>
      <c r="K182" s="3"/>
      <c r="M182" s="3"/>
    </row>
    <row r="183" spans="2:13" customFormat="1">
      <c r="B183" s="3"/>
      <c r="H183" s="5"/>
      <c r="K183" s="3"/>
      <c r="M183" s="3"/>
    </row>
    <row r="184" spans="2:13" customFormat="1">
      <c r="B184" s="3"/>
      <c r="H184" s="5"/>
      <c r="K184" s="3"/>
      <c r="M184" s="3"/>
    </row>
    <row r="185" spans="2:13" customFormat="1">
      <c r="B185" s="3"/>
      <c r="H185" s="5"/>
      <c r="K185" s="3"/>
      <c r="M185" s="3"/>
    </row>
    <row r="186" spans="2:13" customFormat="1">
      <c r="B186" s="3"/>
      <c r="H186" s="5"/>
      <c r="K186" s="3"/>
      <c r="M186" s="3"/>
    </row>
    <row r="187" spans="2:13" customFormat="1">
      <c r="B187" s="3"/>
      <c r="H187" s="5"/>
      <c r="K187" s="3"/>
      <c r="M187" s="3"/>
    </row>
    <row r="188" spans="2:13" customFormat="1">
      <c r="B188" s="3"/>
      <c r="H188" s="5"/>
      <c r="K188" s="3"/>
      <c r="M188" s="3"/>
    </row>
    <row r="189" spans="2:13" customFormat="1">
      <c r="B189" s="3"/>
      <c r="H189" s="5"/>
      <c r="K189" s="3"/>
      <c r="M189" s="3"/>
    </row>
    <row r="190" spans="2:13" customFormat="1">
      <c r="B190" s="3"/>
      <c r="H190" s="5"/>
      <c r="K190" s="3"/>
      <c r="M190" s="3"/>
    </row>
    <row r="191" spans="2:13" customFormat="1">
      <c r="B191" s="3"/>
      <c r="H191" s="5"/>
      <c r="K191" s="3"/>
      <c r="M191" s="3"/>
    </row>
    <row r="192" spans="2:13" customFormat="1">
      <c r="B192" s="3"/>
      <c r="H192" s="5"/>
      <c r="K192" s="3"/>
      <c r="M192" s="3"/>
    </row>
    <row r="193" spans="2:13" customFormat="1">
      <c r="B193" s="3"/>
      <c r="H193" s="5"/>
      <c r="K193" s="3"/>
      <c r="M193" s="3"/>
    </row>
    <row r="194" spans="2:13" customFormat="1">
      <c r="B194" s="3"/>
      <c r="H194" s="5"/>
      <c r="K194" s="3"/>
      <c r="M194" s="3"/>
    </row>
    <row r="195" spans="2:13" customFormat="1">
      <c r="B195" s="3"/>
      <c r="H195" s="5"/>
      <c r="K195" s="3"/>
      <c r="M195" s="3"/>
    </row>
    <row r="196" spans="2:13" customFormat="1">
      <c r="B196" s="3"/>
      <c r="H196" s="5"/>
      <c r="K196" s="3"/>
      <c r="M196" s="3"/>
    </row>
    <row r="197" spans="2:13" customFormat="1">
      <c r="B197" s="3"/>
      <c r="H197" s="5"/>
      <c r="K197" s="3"/>
      <c r="M197" s="3"/>
    </row>
    <row r="198" spans="2:13" customFormat="1">
      <c r="B198" s="3"/>
      <c r="H198" s="5"/>
      <c r="K198" s="3"/>
      <c r="M198" s="3"/>
    </row>
    <row r="199" spans="2:13" customFormat="1">
      <c r="B199" s="3"/>
      <c r="H199" s="5"/>
      <c r="K199" s="3"/>
      <c r="M199" s="3"/>
    </row>
    <row r="200" spans="2:13" customFormat="1">
      <c r="B200" s="3"/>
      <c r="H200" s="5"/>
      <c r="K200" s="3"/>
      <c r="M200" s="3"/>
    </row>
    <row r="201" spans="2:13" customFormat="1">
      <c r="B201" s="3"/>
      <c r="H201" s="5"/>
      <c r="K201" s="3"/>
      <c r="M201" s="3"/>
    </row>
    <row r="202" spans="2:13" customFormat="1">
      <c r="B202" s="3"/>
      <c r="H202" s="5"/>
      <c r="K202" s="3"/>
      <c r="M202" s="3"/>
    </row>
    <row r="203" spans="2:13" customFormat="1">
      <c r="B203" s="3"/>
      <c r="H203" s="5"/>
      <c r="K203" s="3"/>
      <c r="M203" s="3"/>
    </row>
    <row r="204" spans="2:13" customFormat="1">
      <c r="B204" s="3"/>
      <c r="H204" s="5"/>
      <c r="K204" s="3"/>
      <c r="M204" s="3"/>
    </row>
    <row r="205" spans="2:13" customFormat="1">
      <c r="B205" s="3"/>
      <c r="H205" s="5"/>
      <c r="K205" s="3"/>
      <c r="M205" s="3"/>
    </row>
    <row r="206" spans="2:13" customFormat="1">
      <c r="B206" s="3"/>
      <c r="H206" s="5"/>
      <c r="K206" s="3"/>
      <c r="M206" s="3"/>
    </row>
    <row r="207" spans="2:13" customFormat="1">
      <c r="B207" s="3"/>
      <c r="H207" s="5"/>
      <c r="K207" s="3"/>
      <c r="M207" s="3"/>
    </row>
    <row r="208" spans="2:13" customFormat="1">
      <c r="B208" s="3"/>
      <c r="H208" s="5"/>
      <c r="K208" s="3"/>
      <c r="M208" s="3"/>
    </row>
    <row r="209" spans="2:13" customFormat="1">
      <c r="B209" s="3"/>
      <c r="H209" s="5"/>
      <c r="K209" s="3"/>
      <c r="M209" s="3"/>
    </row>
    <row r="210" spans="2:13" customFormat="1">
      <c r="B210" s="3"/>
      <c r="H210" s="5"/>
      <c r="K210" s="3"/>
      <c r="M210" s="3"/>
    </row>
    <row r="211" spans="2:13" customFormat="1">
      <c r="B211" s="3"/>
      <c r="H211" s="5"/>
      <c r="K211" s="3"/>
      <c r="M211" s="3"/>
    </row>
    <row r="212" spans="2:13" customFormat="1">
      <c r="B212" s="3"/>
      <c r="H212" s="5"/>
      <c r="K212" s="3"/>
      <c r="M212" s="3"/>
    </row>
    <row r="213" spans="2:13" customFormat="1">
      <c r="B213" s="3"/>
      <c r="H213" s="5"/>
      <c r="K213" s="3"/>
      <c r="M213" s="3"/>
    </row>
    <row r="214" spans="2:13" customFormat="1">
      <c r="B214" s="3"/>
      <c r="H214" s="5"/>
      <c r="K214" s="3"/>
      <c r="M214" s="3"/>
    </row>
    <row r="215" spans="2:13" customFormat="1">
      <c r="B215" s="3"/>
      <c r="H215" s="5"/>
      <c r="K215" s="3"/>
      <c r="M215" s="3"/>
    </row>
    <row r="216" spans="2:13" customFormat="1">
      <c r="B216" s="3"/>
      <c r="H216" s="5"/>
      <c r="K216" s="3"/>
      <c r="M216" s="3"/>
    </row>
    <row r="217" spans="2:13" customFormat="1">
      <c r="B217" s="3"/>
      <c r="H217" s="5"/>
      <c r="K217" s="3"/>
      <c r="M217" s="3"/>
    </row>
    <row r="218" spans="2:13" customFormat="1">
      <c r="B218" s="3"/>
      <c r="H218" s="5"/>
      <c r="K218" s="3"/>
      <c r="M218" s="3"/>
    </row>
    <row r="219" spans="2:13" customFormat="1">
      <c r="B219" s="3"/>
      <c r="H219" s="5"/>
      <c r="K219" s="3"/>
      <c r="M219" s="3"/>
    </row>
    <row r="220" spans="2:13" customFormat="1">
      <c r="B220" s="3"/>
      <c r="H220" s="5"/>
      <c r="K220" s="3"/>
      <c r="M220" s="3"/>
    </row>
    <row r="221" spans="2:13" customFormat="1">
      <c r="B221" s="3"/>
      <c r="H221" s="5"/>
      <c r="K221" s="3"/>
      <c r="M221" s="3"/>
    </row>
    <row r="222" spans="2:13" customFormat="1">
      <c r="B222" s="3"/>
      <c r="H222" s="5"/>
      <c r="K222" s="3"/>
      <c r="M222" s="3"/>
    </row>
    <row r="223" spans="2:13" customFormat="1">
      <c r="B223" s="3"/>
      <c r="H223" s="5"/>
      <c r="K223" s="3"/>
      <c r="M223" s="3"/>
    </row>
    <row r="224" spans="2:13" customFormat="1">
      <c r="B224" s="3"/>
      <c r="H224" s="5"/>
      <c r="K224" s="3"/>
      <c r="M224" s="3"/>
    </row>
    <row r="225" spans="2:13" customFormat="1">
      <c r="B225" s="3"/>
      <c r="H225" s="5"/>
      <c r="K225" s="3"/>
      <c r="M225" s="3"/>
    </row>
    <row r="226" spans="2:13" customFormat="1">
      <c r="B226" s="3"/>
      <c r="H226" s="5"/>
      <c r="K226" s="3"/>
      <c r="M226" s="3"/>
    </row>
    <row r="227" spans="2:13" customFormat="1">
      <c r="B227" s="3"/>
      <c r="H227" s="5"/>
      <c r="K227" s="3"/>
      <c r="M227" s="3"/>
    </row>
    <row r="228" spans="2:13" customFormat="1">
      <c r="B228" s="3"/>
      <c r="H228" s="5"/>
      <c r="K228" s="3"/>
      <c r="M228" s="3"/>
    </row>
    <row r="229" spans="2:13" customFormat="1">
      <c r="B229" s="3"/>
      <c r="H229" s="5"/>
      <c r="K229" s="3"/>
      <c r="M229" s="3"/>
    </row>
    <row r="230" spans="2:13" customFormat="1">
      <c r="B230" s="3"/>
      <c r="H230" s="5"/>
      <c r="K230" s="3"/>
      <c r="M230" s="3"/>
    </row>
    <row r="231" spans="2:13" customFormat="1">
      <c r="B231" s="3"/>
      <c r="H231" s="5"/>
      <c r="K231" s="3"/>
      <c r="M231" s="3"/>
    </row>
    <row r="232" spans="2:13" customFormat="1">
      <c r="B232" s="3"/>
      <c r="H232" s="5"/>
      <c r="K232" s="3"/>
      <c r="M232" s="3"/>
    </row>
    <row r="233" spans="2:13" customFormat="1">
      <c r="B233" s="3"/>
      <c r="H233" s="5"/>
      <c r="K233" s="3"/>
      <c r="M233" s="3"/>
    </row>
    <row r="234" spans="2:13" customFormat="1">
      <c r="B234" s="3"/>
      <c r="H234" s="5"/>
      <c r="K234" s="3"/>
      <c r="M234" s="3"/>
    </row>
    <row r="235" spans="2:13" customFormat="1">
      <c r="B235" s="3"/>
      <c r="H235" s="5"/>
      <c r="K235" s="3"/>
      <c r="M235" s="3"/>
    </row>
    <row r="236" spans="2:13" customFormat="1">
      <c r="B236" s="3"/>
      <c r="H236" s="5"/>
      <c r="K236" s="3"/>
      <c r="M236" s="3"/>
    </row>
    <row r="237" spans="2:13" customFormat="1">
      <c r="B237" s="3"/>
      <c r="H237" s="5"/>
      <c r="K237" s="3"/>
      <c r="M237" s="3"/>
    </row>
    <row r="238" spans="2:13" customFormat="1">
      <c r="B238" s="3"/>
      <c r="H238" s="5"/>
      <c r="K238" s="3"/>
      <c r="M238" s="3"/>
    </row>
    <row r="239" spans="2:13" customFormat="1">
      <c r="B239" s="3"/>
      <c r="H239" s="5"/>
      <c r="K239" s="3"/>
      <c r="M239" s="3"/>
    </row>
    <row r="240" spans="2:13" customFormat="1">
      <c r="B240" s="3"/>
      <c r="H240" s="5"/>
      <c r="K240" s="3"/>
      <c r="M240" s="3"/>
    </row>
    <row r="241" spans="2:13" customFormat="1">
      <c r="B241" s="3"/>
      <c r="H241" s="5"/>
      <c r="K241" s="3"/>
      <c r="M241" s="3"/>
    </row>
    <row r="242" spans="2:13" customFormat="1">
      <c r="B242" s="3"/>
      <c r="H242" s="5"/>
      <c r="K242" s="3"/>
      <c r="M242" s="3"/>
    </row>
    <row r="243" spans="2:13" customFormat="1">
      <c r="B243" s="3"/>
      <c r="H243" s="5"/>
      <c r="K243" s="3"/>
      <c r="M243" s="3"/>
    </row>
    <row r="244" spans="2:13" customFormat="1">
      <c r="B244" s="3"/>
      <c r="H244" s="5"/>
      <c r="K244" s="3"/>
      <c r="M244" s="3"/>
    </row>
    <row r="245" spans="2:13" customFormat="1">
      <c r="B245" s="3"/>
      <c r="H245" s="5"/>
      <c r="K245" s="3"/>
      <c r="M245" s="3"/>
    </row>
    <row r="246" spans="2:13" customFormat="1">
      <c r="B246" s="3"/>
      <c r="H246" s="5"/>
      <c r="K246" s="3"/>
      <c r="M246" s="3"/>
    </row>
    <row r="247" spans="2:13" customFormat="1">
      <c r="B247" s="3"/>
      <c r="H247" s="5"/>
      <c r="K247" s="3"/>
      <c r="M247" s="3"/>
    </row>
    <row r="248" spans="2:13" customFormat="1">
      <c r="B248" s="3"/>
      <c r="H248" s="5"/>
      <c r="K248" s="3"/>
      <c r="M248" s="3"/>
    </row>
    <row r="249" spans="2:13" customFormat="1">
      <c r="B249" s="3"/>
      <c r="H249" s="5"/>
      <c r="K249" s="3"/>
      <c r="M249" s="3"/>
    </row>
    <row r="250" spans="2:13" customFormat="1">
      <c r="B250" s="3"/>
      <c r="H250" s="5"/>
      <c r="K250" s="3"/>
      <c r="M250" s="3"/>
    </row>
    <row r="251" spans="2:13" customFormat="1">
      <c r="B251" s="3"/>
      <c r="H251" s="5"/>
      <c r="K251" s="3"/>
      <c r="M251" s="3"/>
    </row>
    <row r="252" spans="2:13" customFormat="1">
      <c r="B252" s="3"/>
      <c r="H252" s="5"/>
      <c r="K252" s="3"/>
      <c r="M252" s="3"/>
    </row>
    <row r="253" spans="2:13" customFormat="1">
      <c r="B253" s="3"/>
      <c r="H253" s="5"/>
      <c r="K253" s="3"/>
      <c r="M253" s="3"/>
    </row>
    <row r="254" spans="2:13" customFormat="1">
      <c r="B254" s="3"/>
      <c r="H254" s="5"/>
      <c r="K254" s="3"/>
      <c r="M254" s="3"/>
    </row>
    <row r="255" spans="2:13" customFormat="1">
      <c r="B255" s="3"/>
      <c r="H255" s="5"/>
      <c r="K255" s="3"/>
      <c r="M255" s="3"/>
    </row>
    <row r="256" spans="2:13" customFormat="1">
      <c r="B256" s="3"/>
      <c r="H256" s="5"/>
      <c r="K256" s="3"/>
      <c r="M256" s="3"/>
    </row>
    <row r="257" spans="2:13" customFormat="1">
      <c r="B257" s="3"/>
      <c r="H257" s="5"/>
      <c r="K257" s="3"/>
      <c r="M257" s="3"/>
    </row>
    <row r="258" spans="2:13" customFormat="1">
      <c r="B258" s="3"/>
      <c r="H258" s="5"/>
      <c r="K258" s="3"/>
      <c r="M258" s="3"/>
    </row>
    <row r="259" spans="2:13" customFormat="1">
      <c r="B259" s="3"/>
      <c r="H259" s="5"/>
      <c r="K259" s="3"/>
      <c r="M259" s="3"/>
    </row>
    <row r="260" spans="2:13" customFormat="1">
      <c r="B260" s="3"/>
      <c r="H260" s="5"/>
      <c r="K260" s="3"/>
      <c r="M260" s="3"/>
    </row>
    <row r="261" spans="2:13" customFormat="1">
      <c r="B261" s="3"/>
      <c r="H261" s="5"/>
      <c r="K261" s="3"/>
      <c r="M261" s="3"/>
    </row>
    <row r="262" spans="2:13" customFormat="1">
      <c r="B262" s="3"/>
      <c r="H262" s="5"/>
      <c r="K262" s="3"/>
      <c r="M262" s="3"/>
    </row>
    <row r="263" spans="2:13" customFormat="1">
      <c r="B263" s="3"/>
      <c r="H263" s="5"/>
      <c r="K263" s="3"/>
      <c r="M263" s="3"/>
    </row>
    <row r="264" spans="2:13" customFormat="1">
      <c r="B264" s="3"/>
      <c r="H264" s="5"/>
      <c r="K264" s="3"/>
      <c r="M264" s="3"/>
    </row>
    <row r="265" spans="2:13" customFormat="1">
      <c r="B265" s="3"/>
      <c r="H265" s="5"/>
      <c r="K265" s="3"/>
      <c r="M265" s="3"/>
    </row>
    <row r="266" spans="2:13" customFormat="1">
      <c r="B266" s="3"/>
      <c r="H266" s="5"/>
      <c r="K266" s="3"/>
      <c r="M266" s="3"/>
    </row>
    <row r="267" spans="2:13" customFormat="1">
      <c r="B267" s="3"/>
      <c r="H267" s="5"/>
      <c r="K267" s="3"/>
      <c r="M267" s="3"/>
    </row>
    <row r="268" spans="2:13" customFormat="1">
      <c r="B268" s="3"/>
      <c r="H268" s="5"/>
      <c r="K268" s="3"/>
      <c r="M268" s="3"/>
    </row>
    <row r="269" spans="2:13" customFormat="1">
      <c r="B269" s="3"/>
      <c r="H269" s="5"/>
      <c r="K269" s="3"/>
      <c r="M269" s="3"/>
    </row>
    <row r="270" spans="2:13" customFormat="1">
      <c r="B270" s="3"/>
      <c r="H270" s="5"/>
      <c r="K270" s="3"/>
      <c r="M270" s="3"/>
    </row>
    <row r="271" spans="2:13" customFormat="1">
      <c r="B271" s="3"/>
      <c r="H271" s="5"/>
      <c r="K271" s="3"/>
      <c r="M271" s="3"/>
    </row>
    <row r="272" spans="2:13" customFormat="1">
      <c r="B272" s="3"/>
      <c r="H272" s="5"/>
      <c r="K272" s="3"/>
      <c r="M272" s="3"/>
    </row>
    <row r="273" spans="2:13" customFormat="1">
      <c r="B273" s="3"/>
      <c r="H273" s="5"/>
      <c r="K273" s="3"/>
      <c r="M273" s="3"/>
    </row>
    <row r="274" spans="2:13" customFormat="1">
      <c r="B274" s="3"/>
      <c r="H274" s="5"/>
      <c r="K274" s="3"/>
      <c r="M274" s="3"/>
    </row>
    <row r="275" spans="2:13" customFormat="1">
      <c r="B275" s="3"/>
      <c r="H275" s="5"/>
      <c r="K275" s="3"/>
      <c r="M275" s="3"/>
    </row>
    <row r="276" spans="2:13" customFormat="1">
      <c r="B276" s="3"/>
      <c r="H276" s="5"/>
      <c r="K276" s="3"/>
      <c r="M276" s="3"/>
    </row>
    <row r="277" spans="2:13" customFormat="1">
      <c r="B277" s="3"/>
      <c r="H277" s="5"/>
      <c r="K277" s="3"/>
      <c r="M277" s="3"/>
    </row>
    <row r="278" spans="2:13" customFormat="1">
      <c r="B278" s="3"/>
      <c r="H278" s="5"/>
      <c r="K278" s="3"/>
      <c r="M278" s="3"/>
    </row>
    <row r="279" spans="2:13" customFormat="1">
      <c r="B279" s="3"/>
      <c r="H279" s="5"/>
      <c r="K279" s="3"/>
      <c r="M279" s="3"/>
    </row>
    <row r="280" spans="2:13" customFormat="1">
      <c r="B280" s="3"/>
      <c r="H280" s="5"/>
      <c r="K280" s="3"/>
      <c r="M280" s="3"/>
    </row>
    <row r="281" spans="2:13" customFormat="1">
      <c r="B281" s="3"/>
      <c r="H281" s="5"/>
      <c r="K281" s="3"/>
      <c r="M281" s="3"/>
    </row>
    <row r="282" spans="2:13" customFormat="1">
      <c r="B282" s="3"/>
      <c r="H282" s="5"/>
      <c r="K282" s="3"/>
      <c r="M282" s="3"/>
    </row>
    <row r="283" spans="2:13" customFormat="1">
      <c r="B283" s="3"/>
      <c r="H283" s="5"/>
      <c r="K283" s="3"/>
      <c r="M283" s="3"/>
    </row>
    <row r="284" spans="2:13" customFormat="1">
      <c r="B284" s="3"/>
      <c r="H284" s="5"/>
      <c r="K284" s="3"/>
      <c r="M284" s="3"/>
    </row>
    <row r="285" spans="2:13" customFormat="1">
      <c r="B285" s="3"/>
      <c r="H285" s="5"/>
      <c r="K285" s="3"/>
      <c r="M285" s="3"/>
    </row>
    <row r="286" spans="2:13" customFormat="1">
      <c r="B286" s="3"/>
      <c r="H286" s="5"/>
      <c r="K286" s="3"/>
      <c r="M286" s="3"/>
    </row>
    <row r="287" spans="2:13" customFormat="1">
      <c r="B287" s="3"/>
      <c r="H287" s="5"/>
      <c r="K287" s="3"/>
      <c r="M287" s="3"/>
    </row>
    <row r="288" spans="2:13" customFormat="1">
      <c r="B288" s="3"/>
      <c r="H288" s="5"/>
      <c r="K288" s="3"/>
      <c r="M288" s="3"/>
    </row>
    <row r="289" spans="2:13" customFormat="1">
      <c r="B289" s="3"/>
      <c r="H289" s="5"/>
      <c r="K289" s="3"/>
      <c r="M289" s="3"/>
    </row>
    <row r="290" spans="2:13" customFormat="1">
      <c r="B290" s="3"/>
      <c r="H290" s="5"/>
      <c r="K290" s="3"/>
      <c r="M290" s="3"/>
    </row>
    <row r="291" spans="2:13" customFormat="1">
      <c r="B291" s="3"/>
      <c r="H291" s="5"/>
      <c r="K291" s="3"/>
      <c r="M291" s="3"/>
    </row>
    <row r="292" spans="2:13" customFormat="1">
      <c r="B292" s="3"/>
      <c r="H292" s="5"/>
      <c r="K292" s="3"/>
      <c r="M292" s="3"/>
    </row>
    <row r="293" spans="2:13" customFormat="1">
      <c r="B293" s="3"/>
      <c r="H293" s="5"/>
      <c r="K293" s="3"/>
      <c r="M293" s="3"/>
    </row>
    <row r="294" spans="2:13" customFormat="1">
      <c r="B294" s="3"/>
      <c r="H294" s="5"/>
      <c r="K294" s="3"/>
      <c r="M294" s="3"/>
    </row>
    <row r="295" spans="2:13" customFormat="1">
      <c r="B295" s="3"/>
      <c r="H295" s="5"/>
      <c r="K295" s="3"/>
      <c r="M295" s="3"/>
    </row>
    <row r="296" spans="2:13" customFormat="1">
      <c r="B296" s="3"/>
      <c r="H296" s="5"/>
      <c r="K296" s="3"/>
      <c r="M296" s="3"/>
    </row>
    <row r="297" spans="2:13" customFormat="1">
      <c r="B297" s="3"/>
      <c r="H297" s="5"/>
      <c r="K297" s="3"/>
      <c r="M297" s="3"/>
    </row>
    <row r="298" spans="2:13" customFormat="1">
      <c r="B298" s="3"/>
      <c r="H298" s="5"/>
      <c r="K298" s="3"/>
      <c r="M298" s="3"/>
    </row>
    <row r="299" spans="2:13" customFormat="1">
      <c r="B299" s="3"/>
      <c r="H299" s="5"/>
      <c r="K299" s="3"/>
      <c r="M299" s="3"/>
    </row>
    <row r="300" spans="2:13" customFormat="1">
      <c r="B300" s="3"/>
      <c r="H300" s="5"/>
      <c r="K300" s="3"/>
      <c r="M300" s="3"/>
    </row>
    <row r="301" spans="2:13" customFormat="1">
      <c r="B301" s="3"/>
      <c r="H301" s="5"/>
      <c r="K301" s="3"/>
      <c r="M301" s="3"/>
    </row>
    <row r="302" spans="2:13" customFormat="1">
      <c r="B302" s="3"/>
      <c r="H302" s="5"/>
      <c r="K302" s="3"/>
      <c r="M302" s="3"/>
    </row>
    <row r="303" spans="2:13" customFormat="1">
      <c r="B303" s="3"/>
      <c r="H303" s="5"/>
      <c r="K303" s="3"/>
      <c r="M303" s="3"/>
    </row>
    <row r="304" spans="2:13" customFormat="1">
      <c r="B304" s="3"/>
      <c r="H304" s="5"/>
      <c r="K304" s="3"/>
      <c r="M304" s="3"/>
    </row>
    <row r="305" spans="2:13" customFormat="1">
      <c r="B305" s="3"/>
      <c r="H305" s="5"/>
      <c r="K305" s="3"/>
      <c r="M305" s="3"/>
    </row>
    <row r="306" spans="2:13" customFormat="1">
      <c r="B306" s="3"/>
      <c r="H306" s="5"/>
      <c r="K306" s="3"/>
      <c r="M306" s="3"/>
    </row>
    <row r="307" spans="2:13" customFormat="1">
      <c r="B307" s="3"/>
      <c r="H307" s="5"/>
      <c r="K307" s="3"/>
      <c r="M307" s="3"/>
    </row>
    <row r="308" spans="2:13" customFormat="1">
      <c r="B308" s="3"/>
      <c r="H308" s="5"/>
      <c r="K308" s="3"/>
      <c r="M308" s="3"/>
    </row>
    <row r="309" spans="2:13" customFormat="1">
      <c r="B309" s="3"/>
      <c r="H309" s="5"/>
      <c r="K309" s="3"/>
      <c r="M309" s="3"/>
    </row>
    <row r="310" spans="2:13" customFormat="1">
      <c r="B310" s="3"/>
      <c r="H310" s="5"/>
      <c r="K310" s="3"/>
      <c r="M310" s="3"/>
    </row>
    <row r="311" spans="2:13" customFormat="1">
      <c r="B311" s="3"/>
      <c r="H311" s="5"/>
      <c r="K311" s="3"/>
      <c r="M311" s="3"/>
    </row>
    <row r="312" spans="2:13" customFormat="1">
      <c r="B312" s="3"/>
      <c r="H312" s="5"/>
      <c r="K312" s="3"/>
      <c r="M312" s="3"/>
    </row>
    <row r="313" spans="2:13" customFormat="1">
      <c r="B313" s="3"/>
      <c r="H313" s="5"/>
      <c r="K313" s="3"/>
      <c r="M313" s="3"/>
    </row>
    <row r="314" spans="2:13" customFormat="1">
      <c r="B314" s="3"/>
      <c r="H314" s="5"/>
      <c r="K314" s="3"/>
      <c r="M314" s="3"/>
    </row>
    <row r="315" spans="2:13" customFormat="1">
      <c r="B315" s="3"/>
      <c r="H315" s="5"/>
      <c r="K315" s="3"/>
      <c r="M315" s="3"/>
    </row>
    <row r="316" spans="2:13" customFormat="1">
      <c r="B316" s="3"/>
      <c r="H316" s="5"/>
      <c r="K316" s="3"/>
      <c r="M316" s="3"/>
    </row>
    <row r="317" spans="2:13" customFormat="1">
      <c r="B317" s="3"/>
      <c r="H317" s="5"/>
      <c r="K317" s="3"/>
      <c r="M317" s="3"/>
    </row>
    <row r="318" spans="2:13" customFormat="1">
      <c r="B318" s="3"/>
      <c r="H318" s="5"/>
      <c r="K318" s="3"/>
      <c r="M318" s="3"/>
    </row>
    <row r="319" spans="2:13" customFormat="1">
      <c r="B319" s="3"/>
      <c r="H319" s="5"/>
      <c r="K319" s="3"/>
      <c r="M319" s="3"/>
    </row>
    <row r="320" spans="2:13" customFormat="1">
      <c r="B320" s="3"/>
      <c r="H320" s="5"/>
      <c r="K320" s="3"/>
      <c r="M320" s="3"/>
    </row>
    <row r="321" spans="2:13" customFormat="1">
      <c r="B321" s="3"/>
      <c r="H321" s="5"/>
      <c r="K321" s="3"/>
      <c r="M321" s="3"/>
    </row>
    <row r="322" spans="2:13" customFormat="1">
      <c r="B322" s="3"/>
      <c r="H322" s="5"/>
      <c r="K322" s="3"/>
      <c r="M322" s="3"/>
    </row>
    <row r="323" spans="2:13" customFormat="1">
      <c r="B323" s="3"/>
      <c r="H323" s="5"/>
      <c r="K323" s="3"/>
      <c r="M323" s="3"/>
    </row>
    <row r="324" spans="2:13" customFormat="1">
      <c r="B324" s="3"/>
      <c r="H324" s="5"/>
      <c r="K324" s="3"/>
      <c r="M324" s="3"/>
    </row>
    <row r="325" spans="2:13" customFormat="1">
      <c r="B325" s="3"/>
      <c r="H325" s="5"/>
      <c r="K325" s="3"/>
      <c r="M325" s="3"/>
    </row>
    <row r="326" spans="2:13" customFormat="1">
      <c r="B326" s="3"/>
      <c r="H326" s="5"/>
      <c r="K326" s="3"/>
      <c r="M326" s="3"/>
    </row>
    <row r="327" spans="2:13" customFormat="1">
      <c r="B327" s="3"/>
      <c r="H327" s="5"/>
      <c r="K327" s="3"/>
      <c r="M327" s="3"/>
    </row>
    <row r="328" spans="2:13" customFormat="1">
      <c r="B328" s="3"/>
      <c r="H328" s="5"/>
      <c r="K328" s="3"/>
      <c r="M328" s="3"/>
    </row>
    <row r="329" spans="2:13" customFormat="1">
      <c r="B329" s="3"/>
      <c r="H329" s="5"/>
      <c r="K329" s="3"/>
      <c r="M329" s="3"/>
    </row>
    <row r="330" spans="2:13" customFormat="1">
      <c r="B330" s="3"/>
      <c r="H330" s="5"/>
      <c r="K330" s="3"/>
      <c r="M330" s="3"/>
    </row>
    <row r="331" spans="2:13" customFormat="1">
      <c r="B331" s="3"/>
      <c r="H331" s="5"/>
      <c r="K331" s="3"/>
      <c r="M331" s="3"/>
    </row>
    <row r="332" spans="2:13" customFormat="1">
      <c r="B332" s="3"/>
      <c r="H332" s="5"/>
      <c r="K332" s="3"/>
      <c r="M332" s="3"/>
    </row>
    <row r="333" spans="2:13" customFormat="1">
      <c r="B333" s="3"/>
      <c r="H333" s="5"/>
      <c r="K333" s="3"/>
      <c r="M333" s="3"/>
    </row>
    <row r="334" spans="2:13" customFormat="1">
      <c r="B334" s="3"/>
      <c r="H334" s="5"/>
      <c r="K334" s="3"/>
      <c r="M334" s="3"/>
    </row>
    <row r="335" spans="2:13" customFormat="1">
      <c r="B335" s="3"/>
      <c r="H335" s="5"/>
      <c r="K335" s="3"/>
      <c r="M335" s="3"/>
    </row>
    <row r="336" spans="2:13" customFormat="1">
      <c r="B336" s="3"/>
      <c r="H336" s="5"/>
      <c r="K336" s="3"/>
      <c r="M336" s="3"/>
    </row>
    <row r="337" spans="2:13" customFormat="1">
      <c r="B337" s="3"/>
      <c r="H337" s="5"/>
      <c r="K337" s="3"/>
      <c r="M337" s="3"/>
    </row>
    <row r="338" spans="2:13" customFormat="1">
      <c r="B338" s="3"/>
      <c r="H338" s="5"/>
      <c r="K338" s="3"/>
      <c r="M338" s="3"/>
    </row>
    <row r="339" spans="2:13" customFormat="1">
      <c r="B339" s="3"/>
      <c r="H339" s="5"/>
      <c r="K339" s="3"/>
      <c r="M339" s="3"/>
    </row>
    <row r="340" spans="2:13" customFormat="1">
      <c r="B340" s="3"/>
      <c r="H340" s="5"/>
      <c r="K340" s="3"/>
      <c r="M340" s="3"/>
    </row>
    <row r="341" spans="2:13" customFormat="1">
      <c r="B341" s="3"/>
      <c r="H341" s="5"/>
      <c r="K341" s="3"/>
      <c r="M341" s="3"/>
    </row>
    <row r="342" spans="2:13" customFormat="1">
      <c r="B342" s="3"/>
      <c r="H342" s="5"/>
      <c r="K342" s="3"/>
      <c r="M342" s="3"/>
    </row>
    <row r="343" spans="2:13" customFormat="1">
      <c r="B343" s="3"/>
      <c r="H343" s="5"/>
      <c r="K343" s="3"/>
      <c r="M343" s="3"/>
    </row>
    <row r="344" spans="2:13" customFormat="1">
      <c r="B344" s="3"/>
      <c r="H344" s="5"/>
      <c r="K344" s="3"/>
      <c r="M344" s="3"/>
    </row>
    <row r="345" spans="2:13" customFormat="1">
      <c r="B345" s="3"/>
      <c r="H345" s="5"/>
      <c r="K345" s="3"/>
      <c r="M345" s="3"/>
    </row>
    <row r="346" spans="2:13" customFormat="1">
      <c r="B346" s="3"/>
      <c r="H346" s="5"/>
      <c r="K346" s="3"/>
      <c r="M346" s="3"/>
    </row>
    <row r="347" spans="2:13" customFormat="1">
      <c r="B347" s="3"/>
      <c r="H347" s="5"/>
      <c r="K347" s="3"/>
      <c r="M347" s="3"/>
    </row>
    <row r="348" spans="2:13" customFormat="1">
      <c r="B348" s="3"/>
      <c r="H348" s="5"/>
      <c r="K348" s="3"/>
      <c r="M348" s="3"/>
    </row>
    <row r="349" spans="2:13" customFormat="1">
      <c r="B349" s="3"/>
      <c r="H349" s="5"/>
      <c r="K349" s="3"/>
      <c r="M349" s="3"/>
    </row>
    <row r="350" spans="2:13" customFormat="1">
      <c r="B350" s="3"/>
      <c r="H350" s="5"/>
      <c r="K350" s="3"/>
      <c r="M350" s="3"/>
    </row>
    <row r="351" spans="2:13" customFormat="1">
      <c r="B351" s="3"/>
      <c r="H351" s="5"/>
      <c r="K351" s="3"/>
      <c r="M351" s="3"/>
    </row>
    <row r="352" spans="2:13" customFormat="1">
      <c r="B352" s="3"/>
      <c r="H352" s="5"/>
      <c r="K352" s="3"/>
      <c r="M352" s="3"/>
    </row>
    <row r="353" spans="2:13" customFormat="1">
      <c r="B353" s="3"/>
      <c r="H353" s="5"/>
      <c r="K353" s="3"/>
      <c r="M353" s="3"/>
    </row>
    <row r="354" spans="2:13" customFormat="1">
      <c r="B354" s="3"/>
      <c r="H354" s="5"/>
      <c r="K354" s="3"/>
      <c r="M354" s="3"/>
    </row>
    <row r="355" spans="2:13" customFormat="1">
      <c r="B355" s="3"/>
      <c r="H355" s="5"/>
      <c r="K355" s="3"/>
      <c r="M355" s="3"/>
    </row>
    <row r="356" spans="2:13" customFormat="1">
      <c r="B356" s="3"/>
      <c r="H356" s="5"/>
      <c r="K356" s="3"/>
      <c r="M356" s="3"/>
    </row>
    <row r="357" spans="2:13" customFormat="1">
      <c r="B357" s="3"/>
      <c r="H357" s="5"/>
      <c r="K357" s="3"/>
      <c r="M357" s="3"/>
    </row>
    <row r="358" spans="2:13" customFormat="1">
      <c r="B358" s="3"/>
      <c r="H358" s="5"/>
      <c r="K358" s="3"/>
      <c r="M358" s="3"/>
    </row>
    <row r="359" spans="2:13" customFormat="1">
      <c r="B359" s="3"/>
      <c r="H359" s="5"/>
      <c r="K359" s="3"/>
      <c r="M359" s="3"/>
    </row>
    <row r="360" spans="2:13" customFormat="1">
      <c r="B360" s="3"/>
      <c r="H360" s="5"/>
      <c r="K360" s="3"/>
      <c r="M360" s="3"/>
    </row>
    <row r="361" spans="2:13" customFormat="1">
      <c r="B361" s="3"/>
      <c r="H361" s="5"/>
      <c r="K361" s="3"/>
      <c r="M361" s="3"/>
    </row>
    <row r="362" spans="2:13" customFormat="1">
      <c r="B362" s="3"/>
      <c r="H362" s="5"/>
      <c r="K362" s="3"/>
      <c r="M362" s="3"/>
    </row>
    <row r="363" spans="2:13" customFormat="1">
      <c r="B363" s="3"/>
      <c r="H363" s="5"/>
      <c r="K363" s="3"/>
      <c r="M363" s="3"/>
    </row>
    <row r="364" spans="2:13" customFormat="1">
      <c r="B364" s="3"/>
      <c r="H364" s="5"/>
      <c r="K364" s="3"/>
      <c r="M364" s="3"/>
    </row>
    <row r="365" spans="2:13" customFormat="1">
      <c r="B365" s="3"/>
      <c r="H365" s="5"/>
      <c r="K365" s="3"/>
      <c r="M365" s="3"/>
    </row>
    <row r="366" spans="2:13" customFormat="1">
      <c r="B366" s="3"/>
      <c r="H366" s="5"/>
      <c r="K366" s="3"/>
      <c r="M366" s="3"/>
    </row>
    <row r="367" spans="2:13" customFormat="1">
      <c r="B367" s="3"/>
      <c r="H367" s="5"/>
      <c r="K367" s="3"/>
      <c r="M367" s="3"/>
    </row>
    <row r="368" spans="2:13" customFormat="1">
      <c r="B368" s="3"/>
      <c r="H368" s="5"/>
      <c r="K368" s="3"/>
      <c r="M368" s="3"/>
    </row>
    <row r="369" spans="2:13" customFormat="1">
      <c r="B369" s="3"/>
      <c r="H369" s="5"/>
      <c r="K369" s="3"/>
      <c r="M369" s="3"/>
    </row>
    <row r="370" spans="2:13" customFormat="1">
      <c r="B370" s="3"/>
      <c r="H370" s="5"/>
      <c r="K370" s="3"/>
      <c r="M370" s="3"/>
    </row>
    <row r="371" spans="2:13" customFormat="1">
      <c r="B371" s="3"/>
      <c r="H371" s="5"/>
      <c r="K371" s="3"/>
      <c r="M371" s="3"/>
    </row>
    <row r="372" spans="2:13" customFormat="1">
      <c r="B372" s="3"/>
      <c r="H372" s="5"/>
      <c r="K372" s="3"/>
      <c r="M372" s="3"/>
    </row>
    <row r="373" spans="2:13" customFormat="1">
      <c r="B373" s="3"/>
      <c r="H373" s="5"/>
      <c r="K373" s="3"/>
      <c r="M373" s="3"/>
    </row>
    <row r="374" spans="2:13" customFormat="1">
      <c r="B374" s="3"/>
      <c r="H374" s="5"/>
      <c r="K374" s="3"/>
      <c r="M374" s="3"/>
    </row>
    <row r="375" spans="2:13" customFormat="1">
      <c r="B375" s="3"/>
      <c r="H375" s="5"/>
      <c r="K375" s="3"/>
      <c r="M375" s="3"/>
    </row>
    <row r="376" spans="2:13" customFormat="1">
      <c r="B376" s="3"/>
      <c r="H376" s="5"/>
      <c r="K376" s="3"/>
      <c r="M376" s="3"/>
    </row>
    <row r="377" spans="2:13" customFormat="1">
      <c r="B377" s="3"/>
      <c r="H377" s="5"/>
      <c r="K377" s="3"/>
      <c r="M377" s="3"/>
    </row>
    <row r="378" spans="2:13" customFormat="1">
      <c r="B378" s="3"/>
      <c r="H378" s="5"/>
      <c r="K378" s="3"/>
      <c r="M378" s="3"/>
    </row>
    <row r="379" spans="2:13" customFormat="1">
      <c r="B379" s="3"/>
      <c r="H379" s="5"/>
      <c r="K379" s="3"/>
      <c r="M379" s="3"/>
    </row>
    <row r="380" spans="2:13" customFormat="1">
      <c r="B380" s="3"/>
      <c r="H380" s="5"/>
      <c r="K380" s="3"/>
      <c r="M380" s="3"/>
    </row>
    <row r="381" spans="2:13" customFormat="1">
      <c r="B381" s="3"/>
      <c r="H381" s="5"/>
      <c r="K381" s="3"/>
      <c r="M381" s="3"/>
    </row>
    <row r="382" spans="2:13" customFormat="1">
      <c r="B382" s="3"/>
      <c r="H382" s="5"/>
      <c r="K382" s="3"/>
      <c r="M382" s="3"/>
    </row>
    <row r="383" spans="2:13" customFormat="1">
      <c r="B383" s="3"/>
      <c r="H383" s="5"/>
      <c r="K383" s="3"/>
      <c r="M383" s="3"/>
    </row>
    <row r="384" spans="2:13" customFormat="1">
      <c r="B384" s="3"/>
      <c r="H384" s="5"/>
      <c r="K384" s="3"/>
      <c r="M384" s="3"/>
    </row>
    <row r="385" spans="2:13" customFormat="1">
      <c r="B385" s="3"/>
      <c r="H385" s="5"/>
      <c r="K385" s="3"/>
      <c r="M385" s="3"/>
    </row>
    <row r="386" spans="2:13" customFormat="1">
      <c r="B386" s="3"/>
      <c r="H386" s="5"/>
      <c r="K386" s="3"/>
      <c r="M386" s="3"/>
    </row>
    <row r="387" spans="2:13" customFormat="1">
      <c r="B387" s="3"/>
      <c r="H387" s="5"/>
      <c r="K387" s="3"/>
      <c r="M387" s="3"/>
    </row>
    <row r="388" spans="2:13" customFormat="1">
      <c r="B388" s="3"/>
      <c r="H388" s="5"/>
      <c r="K388" s="3"/>
      <c r="M388" s="3"/>
    </row>
    <row r="389" spans="2:13" customFormat="1">
      <c r="B389" s="3"/>
      <c r="H389" s="5"/>
      <c r="K389" s="3"/>
      <c r="M389" s="3"/>
    </row>
    <row r="390" spans="2:13" customFormat="1">
      <c r="B390" s="3"/>
      <c r="H390" s="5"/>
      <c r="K390" s="3"/>
      <c r="M390" s="3"/>
    </row>
    <row r="391" spans="2:13" customFormat="1">
      <c r="B391" s="3"/>
      <c r="H391" s="5"/>
      <c r="K391" s="3"/>
      <c r="M391" s="3"/>
    </row>
    <row r="392" spans="2:13" customFormat="1">
      <c r="B392" s="3"/>
      <c r="H392" s="5"/>
      <c r="K392" s="3"/>
      <c r="M392" s="3"/>
    </row>
    <row r="393" spans="2:13" customFormat="1">
      <c r="B393" s="3"/>
      <c r="H393" s="5"/>
      <c r="K393" s="3"/>
      <c r="M393" s="3"/>
    </row>
    <row r="394" spans="2:13" customFormat="1">
      <c r="B394" s="3"/>
      <c r="H394" s="5"/>
      <c r="K394" s="3"/>
      <c r="M394" s="3"/>
    </row>
    <row r="395" spans="2:13" customFormat="1">
      <c r="B395" s="3"/>
      <c r="H395" s="5"/>
      <c r="K395" s="3"/>
      <c r="M395" s="3"/>
    </row>
    <row r="396" spans="2:13" customFormat="1">
      <c r="B396" s="3"/>
      <c r="H396" s="5"/>
      <c r="K396" s="3"/>
      <c r="M396" s="3"/>
    </row>
    <row r="397" spans="2:13" customFormat="1">
      <c r="B397" s="3"/>
      <c r="H397" s="5"/>
      <c r="K397" s="3"/>
      <c r="M397" s="3"/>
    </row>
    <row r="398" spans="2:13" customFormat="1">
      <c r="B398" s="3"/>
      <c r="H398" s="5"/>
      <c r="K398" s="3"/>
      <c r="M398" s="3"/>
    </row>
    <row r="399" spans="2:13" customFormat="1">
      <c r="B399" s="3"/>
      <c r="H399" s="5"/>
      <c r="K399" s="3"/>
      <c r="M399" s="3"/>
    </row>
    <row r="400" spans="2:13" customFormat="1">
      <c r="B400" s="3"/>
      <c r="H400" s="5"/>
      <c r="K400" s="3"/>
      <c r="M400" s="3"/>
    </row>
    <row r="401" spans="2:13" customFormat="1">
      <c r="B401" s="3"/>
      <c r="H401" s="5"/>
      <c r="K401" s="3"/>
      <c r="M401" s="3"/>
    </row>
    <row r="402" spans="2:13" customFormat="1">
      <c r="B402" s="3"/>
      <c r="H402" s="5"/>
      <c r="K402" s="3"/>
      <c r="M402" s="3"/>
    </row>
    <row r="403" spans="2:13" customFormat="1">
      <c r="B403" s="3"/>
      <c r="H403" s="5"/>
      <c r="K403" s="3"/>
      <c r="M403" s="3"/>
    </row>
    <row r="404" spans="2:13" customFormat="1">
      <c r="B404" s="3"/>
      <c r="H404" s="5"/>
      <c r="K404" s="3"/>
      <c r="M404" s="3"/>
    </row>
    <row r="405" spans="2:13" customFormat="1">
      <c r="B405" s="3"/>
      <c r="H405" s="5"/>
      <c r="K405" s="3"/>
      <c r="M405" s="3"/>
    </row>
    <row r="406" spans="2:13" customFormat="1">
      <c r="B406" s="3"/>
      <c r="H406" s="5"/>
      <c r="K406" s="3"/>
      <c r="M406" s="3"/>
    </row>
    <row r="407" spans="2:13" customFormat="1">
      <c r="B407" s="3"/>
      <c r="H407" s="5"/>
      <c r="K407" s="3"/>
      <c r="M407" s="3"/>
    </row>
    <row r="408" spans="2:13" customFormat="1">
      <c r="B408" s="3"/>
      <c r="H408" s="5"/>
      <c r="K408" s="3"/>
      <c r="M408" s="3"/>
    </row>
    <row r="409" spans="2:13" customFormat="1">
      <c r="B409" s="3"/>
      <c r="H409" s="5"/>
      <c r="K409" s="3"/>
      <c r="M409" s="3"/>
    </row>
    <row r="410" spans="2:13" customFormat="1">
      <c r="B410" s="3"/>
      <c r="H410" s="5"/>
      <c r="K410" s="3"/>
      <c r="M410" s="3"/>
    </row>
    <row r="411" spans="2:13" customFormat="1">
      <c r="B411" s="3"/>
      <c r="H411" s="5"/>
      <c r="K411" s="3"/>
      <c r="M411" s="3"/>
    </row>
    <row r="412" spans="2:13" customFormat="1">
      <c r="B412" s="3"/>
      <c r="H412" s="5"/>
      <c r="K412" s="3"/>
      <c r="M412" s="3"/>
    </row>
    <row r="413" spans="2:13" customFormat="1">
      <c r="B413" s="3"/>
      <c r="H413" s="5"/>
      <c r="K413" s="3"/>
      <c r="M413" s="3"/>
    </row>
    <row r="414" spans="2:13" customFormat="1">
      <c r="B414" s="3"/>
      <c r="H414" s="5"/>
      <c r="K414" s="3"/>
      <c r="M414" s="3"/>
    </row>
    <row r="415" spans="2:13" customFormat="1">
      <c r="B415" s="3"/>
      <c r="H415" s="5"/>
      <c r="K415" s="3"/>
      <c r="M415" s="3"/>
    </row>
    <row r="416" spans="2:13" customFormat="1">
      <c r="B416" s="3"/>
      <c r="H416" s="5"/>
      <c r="K416" s="3"/>
      <c r="M416" s="3"/>
    </row>
    <row r="417" spans="2:13" customFormat="1">
      <c r="B417" s="3"/>
      <c r="H417" s="5"/>
      <c r="K417" s="3"/>
      <c r="M417" s="3"/>
    </row>
    <row r="418" spans="2:13" customFormat="1">
      <c r="B418" s="3"/>
      <c r="H418" s="5"/>
      <c r="K418" s="3"/>
      <c r="M418" s="3"/>
    </row>
    <row r="419" spans="2:13" customFormat="1">
      <c r="B419" s="3"/>
      <c r="H419" s="5"/>
      <c r="K419" s="3"/>
      <c r="M419" s="3"/>
    </row>
    <row r="420" spans="2:13" customFormat="1">
      <c r="B420" s="3"/>
      <c r="H420" s="5"/>
      <c r="K420" s="3"/>
      <c r="M420" s="3"/>
    </row>
    <row r="421" spans="2:13" customFormat="1">
      <c r="B421" s="3"/>
      <c r="H421" s="5"/>
      <c r="K421" s="3"/>
      <c r="M421" s="3"/>
    </row>
    <row r="422" spans="2:13" customFormat="1">
      <c r="B422" s="3"/>
      <c r="H422" s="5"/>
      <c r="K422" s="3"/>
      <c r="M422" s="3"/>
    </row>
    <row r="423" spans="2:13" customFormat="1">
      <c r="B423" s="3"/>
      <c r="H423" s="5"/>
      <c r="K423" s="3"/>
      <c r="M423" s="3"/>
    </row>
    <row r="424" spans="2:13" customFormat="1">
      <c r="B424" s="3"/>
      <c r="H424" s="5"/>
      <c r="K424" s="3"/>
      <c r="M424" s="3"/>
    </row>
    <row r="425" spans="2:13" customFormat="1">
      <c r="B425" s="3"/>
      <c r="H425" s="5"/>
      <c r="K425" s="3"/>
      <c r="M425" s="3"/>
    </row>
    <row r="426" spans="2:13" customFormat="1">
      <c r="B426" s="3"/>
      <c r="H426" s="5"/>
      <c r="K426" s="3"/>
      <c r="M426" s="3"/>
    </row>
    <row r="427" spans="2:13" customFormat="1">
      <c r="B427" s="3"/>
      <c r="H427" s="5"/>
      <c r="K427" s="3"/>
      <c r="M427" s="3"/>
    </row>
    <row r="428" spans="2:13" customFormat="1">
      <c r="B428" s="3"/>
      <c r="H428" s="5"/>
      <c r="K428" s="3"/>
      <c r="M428" s="3"/>
    </row>
    <row r="429" spans="2:13" customFormat="1">
      <c r="B429" s="3"/>
      <c r="H429" s="5"/>
      <c r="K429" s="3"/>
      <c r="M429" s="3"/>
    </row>
    <row r="430" spans="2:13" customFormat="1">
      <c r="B430" s="3"/>
      <c r="H430" s="5"/>
      <c r="K430" s="3"/>
      <c r="M430" s="3"/>
    </row>
    <row r="431" spans="2:13" customFormat="1">
      <c r="B431" s="3"/>
      <c r="H431" s="5"/>
      <c r="K431" s="3"/>
      <c r="M431" s="3"/>
    </row>
    <row r="432" spans="2:13" customFormat="1">
      <c r="B432" s="3"/>
      <c r="H432" s="5"/>
      <c r="K432" s="3"/>
      <c r="M432" s="3"/>
    </row>
    <row r="433" spans="2:13" customFormat="1">
      <c r="B433" s="3"/>
      <c r="H433" s="5"/>
      <c r="K433" s="3"/>
      <c r="M433" s="3"/>
    </row>
    <row r="434" spans="2:13" customFormat="1">
      <c r="B434" s="3"/>
      <c r="H434" s="5"/>
      <c r="K434" s="3"/>
      <c r="M434" s="3"/>
    </row>
    <row r="435" spans="2:13" customFormat="1">
      <c r="B435" s="3"/>
      <c r="H435" s="5"/>
      <c r="K435" s="3"/>
      <c r="M435" s="3"/>
    </row>
    <row r="436" spans="2:13" customFormat="1">
      <c r="B436" s="3"/>
      <c r="H436" s="5"/>
      <c r="K436" s="3"/>
      <c r="M436" s="3"/>
    </row>
    <row r="437" spans="2:13" customFormat="1">
      <c r="B437" s="3"/>
      <c r="H437" s="5"/>
      <c r="K437" s="3"/>
      <c r="M437" s="3"/>
    </row>
    <row r="438" spans="2:13" customFormat="1">
      <c r="B438" s="3"/>
      <c r="H438" s="5"/>
      <c r="K438" s="3"/>
      <c r="M438" s="3"/>
    </row>
    <row r="439" spans="2:13" customFormat="1">
      <c r="B439" s="3"/>
      <c r="H439" s="5"/>
      <c r="K439" s="3"/>
      <c r="M439" s="3"/>
    </row>
    <row r="440" spans="2:13" customFormat="1">
      <c r="B440" s="3"/>
      <c r="H440" s="5"/>
      <c r="K440" s="3"/>
      <c r="M440" s="3"/>
    </row>
    <row r="441" spans="2:13" customFormat="1">
      <c r="B441" s="3"/>
      <c r="H441" s="5"/>
      <c r="K441" s="3"/>
      <c r="M441" s="3"/>
    </row>
    <row r="442" spans="2:13" customFormat="1">
      <c r="B442" s="3"/>
      <c r="H442" s="5"/>
      <c r="K442" s="3"/>
      <c r="M442" s="3"/>
    </row>
    <row r="443" spans="2:13" customFormat="1">
      <c r="B443" s="3"/>
      <c r="H443" s="5"/>
      <c r="K443" s="3"/>
      <c r="M443" s="3"/>
    </row>
    <row r="444" spans="2:13" customFormat="1">
      <c r="B444" s="3"/>
      <c r="H444" s="5"/>
      <c r="K444" s="3"/>
      <c r="M444" s="3"/>
    </row>
    <row r="445" spans="2:13" customFormat="1">
      <c r="B445" s="3"/>
      <c r="H445" s="5"/>
      <c r="K445" s="3"/>
      <c r="M445" s="3"/>
    </row>
    <row r="446" spans="2:13" customFormat="1">
      <c r="B446" s="3"/>
      <c r="H446" s="5"/>
      <c r="K446" s="3"/>
      <c r="M446" s="3"/>
    </row>
    <row r="447" spans="2:13" customFormat="1">
      <c r="B447" s="3"/>
      <c r="H447" s="5"/>
      <c r="K447" s="3"/>
      <c r="M447" s="3"/>
    </row>
    <row r="448" spans="2:13" customFormat="1">
      <c r="B448" s="3"/>
      <c r="H448" s="5"/>
      <c r="K448" s="3"/>
      <c r="M448" s="3"/>
    </row>
    <row r="449" spans="2:13" customFormat="1">
      <c r="B449" s="3"/>
      <c r="H449" s="5"/>
      <c r="K449" s="3"/>
      <c r="M449" s="3"/>
    </row>
    <row r="450" spans="2:13" customFormat="1">
      <c r="B450" s="3"/>
      <c r="H450" s="5"/>
      <c r="K450" s="3"/>
      <c r="M450" s="3"/>
    </row>
    <row r="451" spans="2:13" customFormat="1">
      <c r="B451" s="3"/>
      <c r="H451" s="5"/>
      <c r="K451" s="3"/>
      <c r="M451" s="3"/>
    </row>
    <row r="452" spans="2:13" customFormat="1">
      <c r="B452" s="3"/>
      <c r="H452" s="5"/>
      <c r="K452" s="3"/>
      <c r="M452" s="3"/>
    </row>
    <row r="453" spans="2:13" customFormat="1">
      <c r="B453" s="3"/>
      <c r="H453" s="5"/>
      <c r="K453" s="3"/>
      <c r="M453" s="3"/>
    </row>
    <row r="454" spans="2:13" customFormat="1">
      <c r="B454" s="3"/>
      <c r="H454" s="5"/>
      <c r="K454" s="3"/>
      <c r="M454" s="3"/>
    </row>
    <row r="455" spans="2:13" customFormat="1">
      <c r="B455" s="3"/>
      <c r="H455" s="5"/>
      <c r="K455" s="3"/>
      <c r="M455" s="3"/>
    </row>
    <row r="456" spans="2:13" customFormat="1">
      <c r="B456" s="3"/>
      <c r="H456" s="5"/>
      <c r="K456" s="3"/>
      <c r="M456" s="3"/>
    </row>
    <row r="457" spans="2:13" customFormat="1">
      <c r="B457" s="3"/>
      <c r="H457" s="5"/>
      <c r="K457" s="3"/>
      <c r="M457" s="3"/>
    </row>
    <row r="458" spans="2:13" customFormat="1">
      <c r="B458" s="3"/>
      <c r="H458" s="5"/>
      <c r="K458" s="3"/>
      <c r="M458" s="3"/>
    </row>
    <row r="459" spans="2:13" customFormat="1">
      <c r="B459" s="3"/>
      <c r="H459" s="5"/>
      <c r="K459" s="3"/>
      <c r="M459" s="3"/>
    </row>
    <row r="460" spans="2:13" customFormat="1">
      <c r="B460" s="3"/>
      <c r="H460" s="5"/>
      <c r="K460" s="3"/>
      <c r="M460" s="3"/>
    </row>
    <row r="461" spans="2:13" customFormat="1">
      <c r="B461" s="3"/>
      <c r="H461" s="5"/>
      <c r="K461" s="3"/>
      <c r="M461" s="3"/>
    </row>
    <row r="462" spans="2:13" customFormat="1">
      <c r="B462" s="3"/>
      <c r="H462" s="5"/>
      <c r="K462" s="3"/>
      <c r="M462" s="3"/>
    </row>
    <row r="463" spans="2:13" customFormat="1">
      <c r="B463" s="3"/>
      <c r="H463" s="5"/>
      <c r="K463" s="3"/>
      <c r="M463" s="3"/>
    </row>
    <row r="464" spans="2:13" customFormat="1">
      <c r="B464" s="3"/>
      <c r="H464" s="5"/>
      <c r="K464" s="3"/>
      <c r="M464" s="3"/>
    </row>
    <row r="465" spans="2:13" customFormat="1">
      <c r="B465" s="3"/>
      <c r="H465" s="5"/>
      <c r="K465" s="3"/>
      <c r="M465" s="3"/>
    </row>
    <row r="466" spans="2:13" customFormat="1">
      <c r="B466" s="3"/>
      <c r="H466" s="5"/>
      <c r="K466" s="3"/>
      <c r="M466" s="3"/>
    </row>
    <row r="467" spans="2:13" customFormat="1">
      <c r="B467" s="3"/>
      <c r="H467" s="5"/>
      <c r="K467" s="3"/>
      <c r="M467" s="3"/>
    </row>
    <row r="468" spans="2:13" customFormat="1">
      <c r="B468" s="3"/>
      <c r="H468" s="5"/>
      <c r="K468" s="3"/>
      <c r="M468" s="3"/>
    </row>
    <row r="469" spans="2:13" customFormat="1">
      <c r="B469" s="3"/>
      <c r="H469" s="5"/>
      <c r="K469" s="3"/>
      <c r="M469" s="3"/>
    </row>
    <row r="470" spans="2:13" customFormat="1">
      <c r="B470" s="3"/>
      <c r="H470" s="5"/>
      <c r="K470" s="3"/>
      <c r="M470" s="3"/>
    </row>
    <row r="471" spans="2:13" customFormat="1">
      <c r="B471" s="3"/>
      <c r="H471" s="5"/>
      <c r="K471" s="3"/>
      <c r="M471" s="3"/>
    </row>
    <row r="472" spans="2:13" customFormat="1">
      <c r="B472" s="3"/>
      <c r="H472" s="5"/>
      <c r="K472" s="3"/>
      <c r="M472" s="3"/>
    </row>
    <row r="473" spans="2:13" customFormat="1">
      <c r="B473" s="3"/>
      <c r="H473" s="5"/>
      <c r="K473" s="3"/>
      <c r="M473" s="3"/>
    </row>
    <row r="474" spans="2:13" customFormat="1">
      <c r="B474" s="3"/>
      <c r="H474" s="5"/>
      <c r="K474" s="3"/>
      <c r="M474" s="3"/>
    </row>
    <row r="475" spans="2:13" customFormat="1">
      <c r="B475" s="3"/>
      <c r="H475" s="5"/>
      <c r="K475" s="3"/>
      <c r="M475" s="3"/>
    </row>
    <row r="476" spans="2:13" customFormat="1">
      <c r="B476" s="3"/>
      <c r="H476" s="5"/>
      <c r="K476" s="3"/>
      <c r="M476" s="3"/>
    </row>
    <row r="477" spans="2:13" customFormat="1">
      <c r="B477" s="3"/>
      <c r="H477" s="5"/>
      <c r="K477" s="3"/>
      <c r="M477" s="3"/>
    </row>
    <row r="478" spans="2:13" customFormat="1">
      <c r="B478" s="3"/>
      <c r="H478" s="5"/>
      <c r="K478" s="3"/>
      <c r="M478" s="3"/>
    </row>
    <row r="479" spans="2:13" customFormat="1">
      <c r="B479" s="3"/>
      <c r="H479" s="5"/>
      <c r="K479" s="3"/>
      <c r="M479" s="3"/>
    </row>
    <row r="480" spans="2:13" customFormat="1">
      <c r="B480" s="3"/>
      <c r="H480" s="5"/>
      <c r="K480" s="3"/>
      <c r="M480" s="3"/>
    </row>
    <row r="481" spans="2:13" customFormat="1">
      <c r="B481" s="3"/>
      <c r="H481" s="5"/>
      <c r="K481" s="3"/>
      <c r="M481" s="3"/>
    </row>
    <row r="482" spans="2:13" customFormat="1">
      <c r="B482" s="3"/>
      <c r="H482" s="5"/>
      <c r="K482" s="3"/>
      <c r="M482" s="3"/>
    </row>
    <row r="483" spans="2:13" customFormat="1">
      <c r="B483" s="3"/>
      <c r="H483" s="5"/>
      <c r="K483" s="3"/>
      <c r="M483" s="3"/>
    </row>
    <row r="484" spans="2:13" customFormat="1">
      <c r="B484" s="3"/>
      <c r="H484" s="5"/>
      <c r="K484" s="3"/>
      <c r="M484" s="3"/>
    </row>
    <row r="485" spans="2:13" customFormat="1">
      <c r="B485" s="3"/>
      <c r="H485" s="5"/>
      <c r="K485" s="3"/>
      <c r="M485" s="3"/>
    </row>
    <row r="486" spans="2:13" customFormat="1">
      <c r="B486" s="3"/>
      <c r="H486" s="5"/>
      <c r="K486" s="3"/>
      <c r="M486" s="3"/>
    </row>
    <row r="487" spans="2:13" customFormat="1">
      <c r="B487" s="3"/>
      <c r="H487" s="5"/>
      <c r="K487" s="3"/>
      <c r="M487" s="3"/>
    </row>
    <row r="488" spans="2:13" customFormat="1">
      <c r="B488" s="3"/>
      <c r="H488" s="5"/>
      <c r="K488" s="3"/>
      <c r="M488" s="3"/>
    </row>
    <row r="489" spans="2:13" customFormat="1">
      <c r="B489" s="3"/>
      <c r="H489" s="5"/>
      <c r="K489" s="3"/>
      <c r="M489" s="3"/>
    </row>
    <row r="490" spans="2:13" customFormat="1">
      <c r="B490" s="3"/>
      <c r="H490" s="5"/>
      <c r="K490" s="3"/>
      <c r="M490" s="3"/>
    </row>
    <row r="491" spans="2:13" customFormat="1">
      <c r="B491" s="3"/>
      <c r="H491" s="5"/>
      <c r="K491" s="3"/>
      <c r="M491" s="3"/>
    </row>
    <row r="492" spans="2:13" customFormat="1">
      <c r="B492" s="3"/>
      <c r="H492" s="5"/>
      <c r="K492" s="3"/>
      <c r="M492" s="3"/>
    </row>
    <row r="493" spans="2:13" customFormat="1">
      <c r="B493" s="3"/>
      <c r="H493" s="5"/>
      <c r="K493" s="3"/>
      <c r="M493" s="3"/>
    </row>
    <row r="494" spans="2:13" customFormat="1">
      <c r="B494" s="3"/>
      <c r="H494" s="5"/>
      <c r="K494" s="3"/>
      <c r="M494" s="3"/>
    </row>
    <row r="495" spans="2:13" customFormat="1">
      <c r="B495" s="3"/>
      <c r="H495" s="5"/>
      <c r="K495" s="3"/>
      <c r="M495" s="3"/>
    </row>
    <row r="496" spans="2:13" customFormat="1">
      <c r="B496" s="3"/>
      <c r="H496" s="5"/>
      <c r="K496" s="3"/>
      <c r="M496" s="3"/>
    </row>
    <row r="497" spans="2:13" customFormat="1">
      <c r="B497" s="3"/>
      <c r="H497" s="5"/>
      <c r="K497" s="3"/>
      <c r="M497" s="3"/>
    </row>
    <row r="498" spans="2:13" customFormat="1">
      <c r="B498" s="3"/>
      <c r="H498" s="5"/>
      <c r="K498" s="3"/>
      <c r="M498" s="3"/>
    </row>
    <row r="499" spans="2:13" customFormat="1">
      <c r="B499" s="3"/>
      <c r="H499" s="5"/>
      <c r="K499" s="3"/>
      <c r="M499" s="3"/>
    </row>
    <row r="500" spans="2:13" customFormat="1">
      <c r="B500" s="3"/>
      <c r="H500" s="5"/>
      <c r="K500" s="3"/>
      <c r="M500" s="3"/>
    </row>
    <row r="501" spans="2:13" customFormat="1">
      <c r="B501" s="3"/>
      <c r="H501" s="5"/>
      <c r="K501" s="3"/>
      <c r="M501" s="3"/>
    </row>
    <row r="502" spans="2:13" customFormat="1">
      <c r="B502" s="3"/>
      <c r="H502" s="5"/>
      <c r="K502" s="3"/>
      <c r="M502" s="3"/>
    </row>
    <row r="503" spans="2:13" customFormat="1">
      <c r="B503" s="3"/>
      <c r="H503" s="5"/>
      <c r="K503" s="3"/>
      <c r="M503" s="3"/>
    </row>
    <row r="504" spans="2:13" customFormat="1">
      <c r="B504" s="3"/>
      <c r="H504" s="5"/>
      <c r="K504" s="3"/>
      <c r="M504" s="3"/>
    </row>
    <row r="505" spans="2:13" customFormat="1">
      <c r="B505" s="3"/>
      <c r="H505" s="5"/>
      <c r="K505" s="3"/>
      <c r="M505" s="3"/>
    </row>
    <row r="506" spans="2:13" customFormat="1">
      <c r="B506" s="3"/>
      <c r="H506" s="5"/>
      <c r="K506" s="3"/>
      <c r="M506" s="3"/>
    </row>
    <row r="507" spans="2:13" customFormat="1">
      <c r="B507" s="3"/>
      <c r="H507" s="5"/>
      <c r="K507" s="3"/>
      <c r="M507" s="3"/>
    </row>
    <row r="508" spans="2:13" customFormat="1">
      <c r="B508" s="3"/>
      <c r="H508" s="5"/>
      <c r="K508" s="3"/>
      <c r="M508" s="3"/>
    </row>
    <row r="509" spans="2:13" customFormat="1">
      <c r="B509" s="3"/>
      <c r="H509" s="5"/>
      <c r="K509" s="3"/>
      <c r="M509" s="3"/>
    </row>
    <row r="510" spans="2:13" customFormat="1">
      <c r="B510" s="3"/>
      <c r="H510" s="5"/>
      <c r="K510" s="3"/>
      <c r="M510" s="3"/>
    </row>
    <row r="511" spans="2:13" customFormat="1">
      <c r="B511" s="3"/>
      <c r="H511" s="5"/>
      <c r="K511" s="3"/>
      <c r="M511" s="3"/>
    </row>
    <row r="512" spans="2:13" customFormat="1">
      <c r="B512" s="3"/>
      <c r="H512" s="5"/>
      <c r="K512" s="3"/>
      <c r="M512" s="3"/>
    </row>
    <row r="513" spans="2:13" customFormat="1">
      <c r="B513" s="3"/>
      <c r="H513" s="5"/>
      <c r="K513" s="3"/>
      <c r="M513" s="3"/>
    </row>
    <row r="514" spans="2:13" customFormat="1">
      <c r="B514" s="3"/>
      <c r="H514" s="5"/>
      <c r="K514" s="3"/>
      <c r="M514" s="3"/>
    </row>
    <row r="515" spans="2:13" customFormat="1">
      <c r="B515" s="3"/>
      <c r="H515" s="5"/>
      <c r="K515" s="3"/>
      <c r="M515" s="3"/>
    </row>
    <row r="516" spans="2:13" customFormat="1">
      <c r="B516" s="3"/>
      <c r="H516" s="5"/>
      <c r="K516" s="3"/>
      <c r="M516" s="3"/>
    </row>
    <row r="517" spans="2:13" customFormat="1">
      <c r="B517" s="3"/>
      <c r="H517" s="5"/>
      <c r="K517" s="3"/>
      <c r="M517" s="3"/>
    </row>
    <row r="518" spans="2:13" customFormat="1">
      <c r="B518" s="3"/>
      <c r="H518" s="5"/>
      <c r="K518" s="3"/>
      <c r="M518" s="3"/>
    </row>
    <row r="519" spans="2:13" customFormat="1">
      <c r="B519" s="3"/>
      <c r="H519" s="5"/>
      <c r="K519" s="3"/>
      <c r="M519" s="3"/>
    </row>
    <row r="520" spans="2:13" customFormat="1">
      <c r="B520" s="3"/>
      <c r="H520" s="5"/>
      <c r="K520" s="3"/>
      <c r="M520" s="3"/>
    </row>
    <row r="521" spans="2:13" customFormat="1">
      <c r="B521" s="3"/>
      <c r="H521" s="5"/>
      <c r="K521" s="3"/>
      <c r="M521" s="3"/>
    </row>
    <row r="522" spans="2:13" customFormat="1">
      <c r="B522" s="3"/>
      <c r="H522" s="5"/>
      <c r="K522" s="3"/>
      <c r="M522" s="3"/>
    </row>
    <row r="523" spans="2:13" customFormat="1">
      <c r="B523" s="3"/>
      <c r="H523" s="5"/>
      <c r="K523" s="3"/>
      <c r="M523" s="3"/>
    </row>
    <row r="524" spans="2:13" customFormat="1">
      <c r="B524" s="3"/>
      <c r="H524" s="5"/>
      <c r="K524" s="3"/>
      <c r="M524" s="3"/>
    </row>
    <row r="525" spans="2:13" customFormat="1">
      <c r="B525" s="3"/>
      <c r="H525" s="5"/>
      <c r="K525" s="3"/>
      <c r="M525" s="3"/>
    </row>
    <row r="526" spans="2:13" customFormat="1">
      <c r="B526" s="3"/>
      <c r="H526" s="5"/>
      <c r="K526" s="3"/>
      <c r="M526" s="3"/>
    </row>
    <row r="527" spans="2:13" customFormat="1">
      <c r="B527" s="3"/>
      <c r="H527" s="5"/>
      <c r="K527" s="3"/>
      <c r="M527" s="3"/>
    </row>
    <row r="528" spans="2:13" customFormat="1">
      <c r="B528" s="3"/>
      <c r="H528" s="5"/>
      <c r="K528" s="3"/>
      <c r="M528" s="3"/>
    </row>
    <row r="529" spans="2:13" customFormat="1">
      <c r="B529" s="3"/>
      <c r="H529" s="5"/>
      <c r="K529" s="3"/>
      <c r="M529" s="3"/>
    </row>
    <row r="530" spans="2:13" customFormat="1">
      <c r="B530" s="3"/>
      <c r="H530" s="5"/>
      <c r="K530" s="3"/>
      <c r="M530" s="3"/>
    </row>
    <row r="531" spans="2:13" customFormat="1">
      <c r="B531" s="3"/>
      <c r="H531" s="5"/>
      <c r="K531" s="3"/>
      <c r="M531" s="3"/>
    </row>
    <row r="532" spans="2:13" customFormat="1">
      <c r="B532" s="3"/>
      <c r="H532" s="5"/>
      <c r="K532" s="3"/>
      <c r="M532" s="3"/>
    </row>
    <row r="533" spans="2:13" customFormat="1">
      <c r="B533" s="3"/>
      <c r="H533" s="5"/>
      <c r="K533" s="3"/>
      <c r="M533" s="3"/>
    </row>
    <row r="534" spans="2:13" customFormat="1">
      <c r="B534" s="3"/>
      <c r="H534" s="5"/>
      <c r="K534" s="3"/>
      <c r="M534" s="3"/>
    </row>
    <row r="535" spans="2:13" customFormat="1">
      <c r="B535" s="3"/>
      <c r="H535" s="5"/>
      <c r="K535" s="3"/>
      <c r="M535" s="3"/>
    </row>
    <row r="536" spans="2:13" customFormat="1">
      <c r="B536" s="3"/>
      <c r="H536" s="5"/>
      <c r="K536" s="3"/>
      <c r="M536" s="3"/>
    </row>
    <row r="537" spans="2:13" customFormat="1">
      <c r="B537" s="3"/>
      <c r="H537" s="5"/>
      <c r="K537" s="3"/>
      <c r="M537" s="3"/>
    </row>
    <row r="538" spans="2:13" customFormat="1">
      <c r="B538" s="3"/>
      <c r="H538" s="5"/>
      <c r="K538" s="3"/>
      <c r="M538" s="3"/>
    </row>
    <row r="539" spans="2:13" customFormat="1">
      <c r="B539" s="3"/>
      <c r="H539" s="5"/>
      <c r="K539" s="3"/>
      <c r="M539" s="3"/>
    </row>
    <row r="540" spans="2:13" customFormat="1">
      <c r="B540" s="3"/>
      <c r="H540" s="5"/>
      <c r="K540" s="3"/>
      <c r="M540" s="3"/>
    </row>
    <row r="541" spans="2:13" customFormat="1">
      <c r="B541" s="3"/>
      <c r="H541" s="5"/>
      <c r="K541" s="3"/>
      <c r="M541" s="3"/>
    </row>
    <row r="542" spans="2:13" customFormat="1">
      <c r="B542" s="3"/>
      <c r="H542" s="5"/>
      <c r="K542" s="3"/>
      <c r="M542" s="3"/>
    </row>
    <row r="543" spans="2:13" customFormat="1">
      <c r="B543" s="3"/>
      <c r="H543" s="5"/>
      <c r="K543" s="3"/>
      <c r="M543" s="3"/>
    </row>
    <row r="544" spans="2:13" customFormat="1">
      <c r="B544" s="3"/>
      <c r="H544" s="5"/>
      <c r="K544" s="3"/>
      <c r="M544" s="3"/>
    </row>
    <row r="545" spans="2:13" customFormat="1">
      <c r="B545" s="3"/>
      <c r="H545" s="5"/>
      <c r="K545" s="3"/>
      <c r="M545" s="3"/>
    </row>
    <row r="546" spans="2:13" customFormat="1">
      <c r="B546" s="3"/>
      <c r="H546" s="5"/>
      <c r="K546" s="3"/>
      <c r="M546" s="3"/>
    </row>
    <row r="547" spans="2:13" customFormat="1">
      <c r="B547" s="3"/>
      <c r="H547" s="5"/>
      <c r="K547" s="3"/>
      <c r="M547" s="3"/>
    </row>
    <row r="548" spans="2:13" customFormat="1">
      <c r="B548" s="3"/>
      <c r="H548" s="5"/>
      <c r="K548" s="3"/>
      <c r="M548" s="3"/>
    </row>
    <row r="549" spans="2:13" customFormat="1">
      <c r="B549" s="3"/>
      <c r="H549" s="5"/>
      <c r="K549" s="3"/>
      <c r="M549" s="3"/>
    </row>
    <row r="550" spans="2:13" customFormat="1">
      <c r="B550" s="3"/>
      <c r="H550" s="5"/>
      <c r="K550" s="3"/>
      <c r="M550" s="3"/>
    </row>
    <row r="551" spans="2:13" customFormat="1">
      <c r="B551" s="3"/>
      <c r="H551" s="5"/>
      <c r="K551" s="3"/>
      <c r="M551" s="3"/>
    </row>
    <row r="552" spans="2:13" customFormat="1">
      <c r="B552" s="3"/>
      <c r="H552" s="5"/>
      <c r="K552" s="3"/>
      <c r="M552" s="3"/>
    </row>
    <row r="553" spans="2:13" customFormat="1">
      <c r="B553" s="3"/>
      <c r="H553" s="5"/>
      <c r="K553" s="3"/>
      <c r="M553" s="3"/>
    </row>
    <row r="554" spans="2:13" customFormat="1">
      <c r="B554" s="3"/>
      <c r="H554" s="5"/>
      <c r="K554" s="3"/>
      <c r="M554" s="3"/>
    </row>
    <row r="555" spans="2:13" customFormat="1">
      <c r="B555" s="3"/>
      <c r="H555" s="5"/>
      <c r="K555" s="3"/>
      <c r="M555" s="3"/>
    </row>
    <row r="556" spans="2:13" customFormat="1">
      <c r="B556" s="3"/>
      <c r="H556" s="5"/>
      <c r="K556" s="3"/>
      <c r="M556" s="3"/>
    </row>
    <row r="557" spans="2:13" customFormat="1">
      <c r="B557" s="3"/>
      <c r="H557" s="5"/>
      <c r="K557" s="3"/>
      <c r="M557" s="3"/>
    </row>
    <row r="558" spans="2:13" customFormat="1">
      <c r="B558" s="3"/>
      <c r="H558" s="5"/>
      <c r="K558" s="3"/>
      <c r="M558" s="3"/>
    </row>
    <row r="559" spans="2:13" customFormat="1">
      <c r="B559" s="3"/>
      <c r="H559" s="5"/>
      <c r="K559" s="3"/>
      <c r="M559" s="3"/>
    </row>
    <row r="560" spans="2:13" customFormat="1">
      <c r="B560" s="3"/>
      <c r="H560" s="5"/>
      <c r="K560" s="3"/>
      <c r="M560" s="3"/>
    </row>
    <row r="561" spans="2:13" customFormat="1">
      <c r="B561" s="3"/>
      <c r="H561" s="5"/>
      <c r="K561" s="3"/>
      <c r="M561" s="3"/>
    </row>
    <row r="562" spans="2:13" customFormat="1">
      <c r="B562" s="3"/>
      <c r="H562" s="5"/>
      <c r="K562" s="3"/>
      <c r="M562" s="3"/>
    </row>
    <row r="563" spans="2:13" customFormat="1">
      <c r="B563" s="3"/>
      <c r="H563" s="5"/>
      <c r="K563" s="3"/>
      <c r="M563" s="3"/>
    </row>
    <row r="564" spans="2:13" customFormat="1">
      <c r="B564" s="3"/>
      <c r="H564" s="5"/>
      <c r="K564" s="3"/>
      <c r="M564" s="3"/>
    </row>
    <row r="565" spans="2:13" customFormat="1">
      <c r="B565" s="3"/>
      <c r="H565" s="5"/>
      <c r="K565" s="3"/>
      <c r="M565" s="3"/>
    </row>
    <row r="566" spans="2:13" customFormat="1">
      <c r="B566" s="3"/>
      <c r="H566" s="5"/>
      <c r="K566" s="3"/>
      <c r="M566" s="3"/>
    </row>
    <row r="567" spans="2:13" customFormat="1">
      <c r="B567" s="3"/>
      <c r="H567" s="5"/>
      <c r="K567" s="3"/>
      <c r="M567" s="3"/>
    </row>
    <row r="568" spans="2:13" customFormat="1">
      <c r="B568" s="3"/>
      <c r="H568" s="5"/>
      <c r="K568" s="3"/>
      <c r="M568" s="3"/>
    </row>
    <row r="569" spans="2:13" customFormat="1">
      <c r="B569" s="3"/>
      <c r="H569" s="5"/>
      <c r="K569" s="3"/>
      <c r="M569" s="3"/>
    </row>
    <row r="570" spans="2:13" customFormat="1">
      <c r="B570" s="3"/>
      <c r="H570" s="5"/>
      <c r="K570" s="3"/>
      <c r="M570" s="3"/>
    </row>
    <row r="571" spans="2:13" customFormat="1">
      <c r="B571" s="3"/>
      <c r="H571" s="5"/>
      <c r="K571" s="3"/>
      <c r="M571" s="3"/>
    </row>
    <row r="572" spans="2:13" customFormat="1">
      <c r="B572" s="3"/>
      <c r="H572" s="5"/>
      <c r="K572" s="3"/>
      <c r="M572" s="3"/>
    </row>
    <row r="573" spans="2:13" customFormat="1">
      <c r="B573" s="3"/>
      <c r="H573" s="5"/>
      <c r="K573" s="3"/>
      <c r="M573" s="3"/>
    </row>
    <row r="574" spans="2:13" customFormat="1">
      <c r="B574" s="3"/>
      <c r="H574" s="5"/>
      <c r="K574" s="3"/>
      <c r="M574" s="3"/>
    </row>
    <row r="575" spans="2:13" customFormat="1">
      <c r="B575" s="3"/>
      <c r="H575" s="5"/>
      <c r="K575" s="3"/>
      <c r="M575" s="3"/>
    </row>
    <row r="576" spans="2:13" customFormat="1">
      <c r="B576" s="3"/>
      <c r="H576" s="5"/>
      <c r="K576" s="3"/>
      <c r="M576" s="3"/>
    </row>
    <row r="577" spans="2:13" customFormat="1">
      <c r="B577" s="3"/>
      <c r="H577" s="5"/>
      <c r="K577" s="3"/>
      <c r="M577" s="3"/>
    </row>
    <row r="578" spans="2:13" customFormat="1">
      <c r="B578" s="3"/>
      <c r="H578" s="5"/>
      <c r="K578" s="3"/>
      <c r="M578" s="3"/>
    </row>
    <row r="579" spans="2:13" customFormat="1">
      <c r="B579" s="3"/>
      <c r="H579" s="5"/>
      <c r="K579" s="3"/>
      <c r="M579" s="3"/>
    </row>
    <row r="580" spans="2:13" customFormat="1">
      <c r="B580" s="3"/>
      <c r="H580" s="5"/>
      <c r="K580" s="3"/>
      <c r="M580" s="3"/>
    </row>
    <row r="581" spans="2:13" customFormat="1">
      <c r="B581" s="3"/>
      <c r="H581" s="5"/>
      <c r="K581" s="3"/>
      <c r="M581" s="3"/>
    </row>
    <row r="582" spans="2:13" customFormat="1">
      <c r="B582" s="3"/>
      <c r="H582" s="5"/>
      <c r="K582" s="3"/>
      <c r="M582" s="3"/>
    </row>
    <row r="583" spans="2:13" customFormat="1">
      <c r="B583" s="3"/>
      <c r="H583" s="5"/>
      <c r="K583" s="3"/>
      <c r="M583" s="3"/>
    </row>
    <row r="584" spans="2:13" customFormat="1">
      <c r="B584" s="3"/>
      <c r="H584" s="5"/>
      <c r="K584" s="3"/>
      <c r="M584" s="3"/>
    </row>
    <row r="585" spans="2:13" customFormat="1">
      <c r="B585" s="3"/>
      <c r="H585" s="5"/>
      <c r="K585" s="3"/>
      <c r="M585" s="3"/>
    </row>
    <row r="586" spans="2:13" customFormat="1">
      <c r="B586" s="3"/>
      <c r="H586" s="5"/>
      <c r="K586" s="3"/>
      <c r="M586" s="3"/>
    </row>
    <row r="587" spans="2:13" customFormat="1">
      <c r="B587" s="3"/>
      <c r="H587" s="5"/>
      <c r="K587" s="3"/>
      <c r="M587" s="3"/>
    </row>
    <row r="588" spans="2:13" customFormat="1">
      <c r="B588" s="3"/>
      <c r="H588" s="5"/>
      <c r="K588" s="3"/>
      <c r="M588" s="3"/>
    </row>
    <row r="589" spans="2:13" customFormat="1">
      <c r="B589" s="3"/>
      <c r="H589" s="5"/>
      <c r="K589" s="3"/>
      <c r="M589" s="3"/>
    </row>
    <row r="590" spans="2:13" customFormat="1">
      <c r="B590" s="3"/>
      <c r="H590" s="5"/>
      <c r="K590" s="3"/>
      <c r="M590" s="3"/>
    </row>
    <row r="591" spans="2:13" customFormat="1">
      <c r="B591" s="3"/>
      <c r="H591" s="5"/>
      <c r="K591" s="3"/>
      <c r="M591" s="3"/>
    </row>
    <row r="592" spans="2:13" customFormat="1">
      <c r="B592" s="3"/>
      <c r="H592" s="5"/>
      <c r="K592" s="3"/>
      <c r="M592" s="3"/>
    </row>
    <row r="593" spans="2:13" customFormat="1">
      <c r="B593" s="3"/>
      <c r="H593" s="5"/>
      <c r="K593" s="3"/>
      <c r="M593" s="3"/>
    </row>
    <row r="594" spans="2:13" customFormat="1">
      <c r="B594" s="3"/>
      <c r="H594" s="5"/>
      <c r="K594" s="3"/>
      <c r="M594" s="3"/>
    </row>
    <row r="595" spans="2:13" customFormat="1">
      <c r="B595" s="3"/>
      <c r="H595" s="5"/>
      <c r="K595" s="3"/>
      <c r="M595" s="3"/>
    </row>
    <row r="596" spans="2:13" customFormat="1">
      <c r="B596" s="3"/>
      <c r="H596" s="5"/>
      <c r="K596" s="3"/>
      <c r="M596" s="3"/>
    </row>
    <row r="597" spans="2:13" customFormat="1">
      <c r="B597" s="3"/>
      <c r="H597" s="5"/>
      <c r="K597" s="3"/>
      <c r="M597" s="3"/>
    </row>
    <row r="598" spans="2:13" customFormat="1">
      <c r="B598" s="3"/>
      <c r="H598" s="5"/>
      <c r="K598" s="3"/>
      <c r="M598" s="3"/>
    </row>
    <row r="599" spans="2:13" customFormat="1">
      <c r="B599" s="3"/>
      <c r="H599" s="5"/>
      <c r="K599" s="3"/>
      <c r="M599" s="3"/>
    </row>
    <row r="600" spans="2:13" customFormat="1">
      <c r="B600" s="3"/>
      <c r="H600" s="5"/>
      <c r="K600" s="3"/>
      <c r="M600" s="3"/>
    </row>
    <row r="601" spans="2:13" customFormat="1">
      <c r="B601" s="3"/>
      <c r="H601" s="5"/>
      <c r="K601" s="3"/>
      <c r="M601" s="3"/>
    </row>
    <row r="602" spans="2:13" customFormat="1">
      <c r="B602" s="3"/>
      <c r="H602" s="5"/>
      <c r="K602" s="3"/>
      <c r="M602" s="3"/>
    </row>
    <row r="603" spans="2:13" customFormat="1">
      <c r="B603" s="3"/>
      <c r="H603" s="5"/>
      <c r="K603" s="3"/>
      <c r="M603" s="3"/>
    </row>
    <row r="604" spans="2:13" customFormat="1">
      <c r="B604" s="3"/>
      <c r="H604" s="5"/>
      <c r="K604" s="3"/>
      <c r="M604" s="3"/>
    </row>
    <row r="605" spans="2:13" customFormat="1">
      <c r="B605" s="3"/>
      <c r="H605" s="5"/>
      <c r="K605" s="3"/>
      <c r="M605" s="3"/>
    </row>
    <row r="606" spans="2:13" customFormat="1">
      <c r="B606" s="3"/>
      <c r="H606" s="5"/>
      <c r="K606" s="3"/>
      <c r="M606" s="3"/>
    </row>
    <row r="607" spans="2:13" customFormat="1">
      <c r="B607" s="3"/>
      <c r="H607" s="5"/>
      <c r="K607" s="3"/>
      <c r="M607" s="3"/>
    </row>
    <row r="608" spans="2:13" customFormat="1">
      <c r="B608" s="3"/>
      <c r="H608" s="5"/>
      <c r="K608" s="3"/>
      <c r="M608" s="3"/>
    </row>
    <row r="609" spans="2:13" customFormat="1">
      <c r="B609" s="3"/>
      <c r="H609" s="5"/>
      <c r="K609" s="3"/>
      <c r="M609" s="3"/>
    </row>
    <row r="610" spans="2:13" customFormat="1">
      <c r="B610" s="3"/>
      <c r="H610" s="5"/>
      <c r="K610" s="3"/>
      <c r="M610" s="3"/>
    </row>
    <row r="611" spans="2:13" customFormat="1">
      <c r="B611" s="3"/>
      <c r="H611" s="5"/>
      <c r="K611" s="3"/>
      <c r="M611" s="3"/>
    </row>
    <row r="612" spans="2:13" customFormat="1">
      <c r="B612" s="3"/>
      <c r="H612" s="5"/>
      <c r="K612" s="3"/>
      <c r="M612" s="3"/>
    </row>
    <row r="613" spans="2:13" customFormat="1">
      <c r="B613" s="3"/>
      <c r="H613" s="5"/>
      <c r="K613" s="3"/>
      <c r="M613" s="3"/>
    </row>
    <row r="614" spans="2:13" customFormat="1">
      <c r="B614" s="3"/>
      <c r="H614" s="5"/>
      <c r="K614" s="3"/>
      <c r="M614" s="3"/>
    </row>
    <row r="615" spans="2:13" customFormat="1">
      <c r="B615" s="3"/>
      <c r="H615" s="5"/>
      <c r="K615" s="3"/>
      <c r="M615" s="3"/>
    </row>
    <row r="616" spans="2:13" customFormat="1">
      <c r="B616" s="3"/>
      <c r="H616" s="5"/>
      <c r="K616" s="3"/>
      <c r="M616" s="3"/>
    </row>
    <row r="617" spans="2:13" customFormat="1">
      <c r="B617" s="3"/>
      <c r="H617" s="5"/>
      <c r="K617" s="3"/>
      <c r="M617" s="3"/>
    </row>
    <row r="618" spans="2:13" customFormat="1">
      <c r="B618" s="3"/>
      <c r="H618" s="5"/>
      <c r="K618" s="3"/>
      <c r="M618" s="3"/>
    </row>
    <row r="619" spans="2:13" customFormat="1">
      <c r="B619" s="3"/>
      <c r="H619" s="5"/>
      <c r="K619" s="3"/>
      <c r="M619" s="3"/>
    </row>
    <row r="620" spans="2:13" customFormat="1">
      <c r="B620" s="3"/>
      <c r="H620" s="5"/>
      <c r="K620" s="3"/>
      <c r="M620" s="3"/>
    </row>
    <row r="621" spans="2:13" customFormat="1">
      <c r="B621" s="3"/>
      <c r="H621" s="5"/>
      <c r="K621" s="3"/>
      <c r="M621" s="3"/>
    </row>
    <row r="622" spans="2:13" customFormat="1">
      <c r="B622" s="3"/>
      <c r="H622" s="5"/>
      <c r="K622" s="3"/>
      <c r="M622" s="3"/>
    </row>
    <row r="623" spans="2:13" customFormat="1">
      <c r="B623" s="3"/>
      <c r="H623" s="5"/>
      <c r="K623" s="3"/>
      <c r="M623" s="3"/>
    </row>
    <row r="624" spans="2:13" customFormat="1">
      <c r="B624" s="3"/>
      <c r="H624" s="5"/>
      <c r="K624" s="3"/>
      <c r="M624" s="3"/>
    </row>
    <row r="625" spans="2:13" customFormat="1">
      <c r="B625" s="3"/>
      <c r="H625" s="5"/>
      <c r="K625" s="3"/>
      <c r="M625" s="3"/>
    </row>
    <row r="626" spans="2:13" customFormat="1">
      <c r="B626" s="3"/>
      <c r="H626" s="5"/>
      <c r="K626" s="3"/>
      <c r="M626" s="3"/>
    </row>
    <row r="627" spans="2:13" customFormat="1">
      <c r="B627" s="3"/>
      <c r="H627" s="5"/>
      <c r="K627" s="3"/>
      <c r="M627" s="3"/>
    </row>
    <row r="628" spans="2:13" customFormat="1">
      <c r="B628" s="3"/>
      <c r="H628" s="5"/>
      <c r="K628" s="3"/>
      <c r="M628" s="3"/>
    </row>
    <row r="629" spans="2:13" customFormat="1">
      <c r="B629" s="3"/>
      <c r="H629" s="5"/>
      <c r="K629" s="3"/>
      <c r="M629" s="3"/>
    </row>
    <row r="630" spans="2:13" customFormat="1">
      <c r="B630" s="3"/>
      <c r="H630" s="5"/>
      <c r="K630" s="3"/>
      <c r="M630" s="3"/>
    </row>
    <row r="631" spans="2:13" customFormat="1">
      <c r="B631" s="3"/>
      <c r="H631" s="5"/>
      <c r="K631" s="3"/>
      <c r="M631" s="3"/>
    </row>
    <row r="632" spans="2:13" customFormat="1">
      <c r="B632" s="3"/>
      <c r="H632" s="5"/>
      <c r="K632" s="3"/>
      <c r="M632" s="3"/>
    </row>
    <row r="633" spans="2:13" customFormat="1">
      <c r="B633" s="3"/>
      <c r="H633" s="5"/>
      <c r="K633" s="3"/>
      <c r="M633" s="3"/>
    </row>
    <row r="634" spans="2:13" customFormat="1">
      <c r="B634" s="3"/>
      <c r="H634" s="5"/>
      <c r="K634" s="3"/>
      <c r="M634" s="3"/>
    </row>
    <row r="635" spans="2:13" customFormat="1">
      <c r="B635" s="3"/>
      <c r="H635" s="5"/>
      <c r="K635" s="3"/>
      <c r="M635" s="3"/>
    </row>
    <row r="636" spans="2:13" customFormat="1">
      <c r="B636" s="3"/>
      <c r="H636" s="5"/>
      <c r="K636" s="3"/>
      <c r="M636" s="3"/>
    </row>
    <row r="637" spans="2:13" customFormat="1">
      <c r="B637" s="3"/>
      <c r="H637" s="5"/>
      <c r="K637" s="3"/>
      <c r="M637" s="3"/>
    </row>
    <row r="638" spans="2:13" customFormat="1">
      <c r="B638" s="3"/>
      <c r="H638" s="5"/>
      <c r="K638" s="3"/>
      <c r="M638" s="3"/>
    </row>
    <row r="639" spans="2:13" customFormat="1">
      <c r="B639" s="3"/>
      <c r="H639" s="5"/>
      <c r="K639" s="3"/>
      <c r="M639" s="3"/>
    </row>
    <row r="640" spans="2:13" customFormat="1">
      <c r="B640" s="3"/>
      <c r="H640" s="5"/>
      <c r="K640" s="3"/>
      <c r="M640" s="3"/>
    </row>
    <row r="641" spans="2:13" customFormat="1">
      <c r="B641" s="3"/>
      <c r="H641" s="5"/>
      <c r="K641" s="3"/>
      <c r="M641" s="3"/>
    </row>
    <row r="642" spans="2:13" customFormat="1">
      <c r="B642" s="3"/>
      <c r="H642" s="5"/>
      <c r="K642" s="3"/>
      <c r="M642" s="3"/>
    </row>
    <row r="643" spans="2:13" customFormat="1">
      <c r="B643" s="3"/>
      <c r="H643" s="5"/>
      <c r="K643" s="3"/>
      <c r="M643" s="3"/>
    </row>
    <row r="644" spans="2:13" customFormat="1">
      <c r="B644" s="3"/>
      <c r="H644" s="5"/>
      <c r="K644" s="3"/>
      <c r="M644" s="3"/>
    </row>
    <row r="645" spans="2:13" customFormat="1">
      <c r="B645" s="3"/>
      <c r="H645" s="5"/>
      <c r="K645" s="3"/>
      <c r="M645" s="3"/>
    </row>
    <row r="646" spans="2:13" customFormat="1">
      <c r="B646" s="3"/>
      <c r="H646" s="5"/>
      <c r="K646" s="3"/>
      <c r="M646" s="3"/>
    </row>
    <row r="647" spans="2:13" customFormat="1">
      <c r="B647" s="3"/>
      <c r="H647" s="5"/>
      <c r="K647" s="3"/>
      <c r="M647" s="3"/>
    </row>
    <row r="648" spans="2:13" customFormat="1">
      <c r="B648" s="3"/>
      <c r="H648" s="5"/>
      <c r="K648" s="3"/>
      <c r="M648" s="3"/>
    </row>
    <row r="649" spans="2:13" customFormat="1">
      <c r="B649" s="3"/>
      <c r="H649" s="5"/>
      <c r="K649" s="3"/>
      <c r="M649" s="3"/>
    </row>
    <row r="650" spans="2:13" customFormat="1">
      <c r="B650" s="3"/>
      <c r="H650" s="5"/>
      <c r="K650" s="3"/>
      <c r="M650" s="3"/>
    </row>
    <row r="651" spans="2:13" customFormat="1">
      <c r="B651" s="3"/>
      <c r="H651" s="5"/>
      <c r="K651" s="3"/>
      <c r="M651" s="3"/>
    </row>
    <row r="652" spans="2:13" customFormat="1">
      <c r="B652" s="3"/>
      <c r="H652" s="5"/>
      <c r="K652" s="3"/>
      <c r="M652" s="3"/>
    </row>
    <row r="653" spans="2:13" customFormat="1">
      <c r="B653" s="3"/>
      <c r="H653" s="5"/>
      <c r="K653" s="3"/>
      <c r="M653" s="3"/>
    </row>
    <row r="654" spans="2:13" customFormat="1">
      <c r="B654" s="3"/>
      <c r="H654" s="5"/>
      <c r="K654" s="3"/>
      <c r="M654" s="3"/>
    </row>
    <row r="655" spans="2:13" customFormat="1">
      <c r="B655" s="3"/>
      <c r="H655" s="5"/>
      <c r="K655" s="3"/>
      <c r="M655" s="3"/>
    </row>
    <row r="656" spans="2:13" customFormat="1">
      <c r="B656" s="3"/>
      <c r="H656" s="5"/>
      <c r="K656" s="3"/>
      <c r="M656" s="3"/>
    </row>
    <row r="657" spans="2:13" customFormat="1">
      <c r="B657" s="3"/>
      <c r="H657" s="5"/>
      <c r="K657" s="3"/>
      <c r="M657" s="3"/>
    </row>
    <row r="658" spans="2:13" customFormat="1">
      <c r="B658" s="3"/>
      <c r="H658" s="5"/>
      <c r="K658" s="3"/>
      <c r="M658" s="3"/>
    </row>
    <row r="659" spans="2:13" customFormat="1">
      <c r="B659" s="3"/>
      <c r="H659" s="5"/>
      <c r="K659" s="3"/>
      <c r="M659" s="3"/>
    </row>
    <row r="660" spans="2:13" customFormat="1">
      <c r="B660" s="3"/>
      <c r="H660" s="5"/>
      <c r="K660" s="3"/>
      <c r="M660" s="3"/>
    </row>
    <row r="661" spans="2:13" customFormat="1">
      <c r="B661" s="3"/>
      <c r="H661" s="5"/>
      <c r="K661" s="3"/>
      <c r="M661" s="3"/>
    </row>
    <row r="662" spans="2:13" customFormat="1">
      <c r="B662" s="3"/>
      <c r="H662" s="5"/>
      <c r="K662" s="3"/>
      <c r="M662" s="3"/>
    </row>
    <row r="663" spans="2:13" customFormat="1">
      <c r="B663" s="3"/>
      <c r="H663" s="5"/>
      <c r="K663" s="3"/>
      <c r="M663" s="3"/>
    </row>
    <row r="664" spans="2:13" customFormat="1">
      <c r="B664" s="3"/>
      <c r="H664" s="5"/>
      <c r="K664" s="3"/>
      <c r="M664" s="3"/>
    </row>
    <row r="665" spans="2:13" customFormat="1">
      <c r="B665" s="3"/>
      <c r="H665" s="5"/>
      <c r="K665" s="3"/>
      <c r="M665" s="3"/>
    </row>
    <row r="666" spans="2:13" customFormat="1">
      <c r="B666" s="3"/>
      <c r="H666" s="5"/>
      <c r="K666" s="3"/>
      <c r="M666" s="3"/>
    </row>
    <row r="667" spans="2:13" customFormat="1">
      <c r="B667" s="3"/>
      <c r="H667" s="5"/>
      <c r="K667" s="3"/>
      <c r="M667" s="3"/>
    </row>
    <row r="668" spans="2:13" customFormat="1">
      <c r="B668" s="3"/>
      <c r="H668" s="5"/>
      <c r="K668" s="3"/>
      <c r="M668" s="3"/>
    </row>
    <row r="669" spans="2:13" customFormat="1">
      <c r="B669" s="3"/>
      <c r="H669" s="5"/>
      <c r="K669" s="3"/>
      <c r="M669" s="3"/>
    </row>
    <row r="670" spans="2:13" customFormat="1">
      <c r="B670" s="3"/>
      <c r="H670" s="5"/>
      <c r="K670" s="3"/>
      <c r="M670" s="3"/>
    </row>
    <row r="671" spans="2:13" customFormat="1">
      <c r="B671" s="3"/>
      <c r="H671" s="5"/>
      <c r="K671" s="3"/>
      <c r="M671" s="3"/>
    </row>
    <row r="672" spans="2:13" customFormat="1">
      <c r="B672" s="3"/>
      <c r="H672" s="5"/>
      <c r="K672" s="3"/>
      <c r="M672" s="3"/>
    </row>
    <row r="673" spans="2:13" customFormat="1">
      <c r="B673" s="3"/>
      <c r="H673" s="5"/>
      <c r="K673" s="3"/>
      <c r="M673" s="3"/>
    </row>
    <row r="674" spans="2:13" customFormat="1">
      <c r="B674" s="3"/>
      <c r="H674" s="5"/>
      <c r="K674" s="3"/>
      <c r="M674" s="3"/>
    </row>
    <row r="675" spans="2:13" customFormat="1">
      <c r="B675" s="3"/>
      <c r="H675" s="5"/>
      <c r="K675" s="3"/>
      <c r="M675" s="3"/>
    </row>
    <row r="676" spans="2:13" customFormat="1">
      <c r="B676" s="3"/>
      <c r="H676" s="5"/>
      <c r="K676" s="3"/>
      <c r="M676" s="3"/>
    </row>
    <row r="677" spans="2:13" customFormat="1">
      <c r="B677" s="3"/>
      <c r="H677" s="5"/>
      <c r="K677" s="3"/>
      <c r="M677" s="3"/>
    </row>
    <row r="678" spans="2:13" customFormat="1">
      <c r="B678" s="3"/>
      <c r="H678" s="5"/>
      <c r="K678" s="3"/>
      <c r="M678" s="3"/>
    </row>
    <row r="679" spans="2:13" customFormat="1">
      <c r="B679" s="3"/>
      <c r="H679" s="5"/>
      <c r="K679" s="3"/>
      <c r="M679" s="3"/>
    </row>
    <row r="680" spans="2:13" customFormat="1">
      <c r="B680" s="3"/>
      <c r="H680" s="5"/>
      <c r="K680" s="3"/>
      <c r="M680" s="3"/>
    </row>
    <row r="681" spans="2:13" customFormat="1">
      <c r="B681" s="3"/>
      <c r="H681" s="5"/>
      <c r="K681" s="3"/>
      <c r="M681" s="3"/>
    </row>
    <row r="682" spans="2:13" customFormat="1">
      <c r="B682" s="3"/>
      <c r="H682" s="5"/>
      <c r="K682" s="3"/>
      <c r="M682" s="3"/>
    </row>
    <row r="683" spans="2:13" customFormat="1">
      <c r="B683" s="3"/>
      <c r="H683" s="5"/>
      <c r="K683" s="3"/>
      <c r="M683" s="3"/>
    </row>
    <row r="684" spans="2:13" customFormat="1">
      <c r="B684" s="3"/>
      <c r="H684" s="5"/>
      <c r="K684" s="3"/>
      <c r="M684" s="3"/>
    </row>
    <row r="685" spans="2:13" customFormat="1">
      <c r="B685" s="3"/>
      <c r="H685" s="5"/>
      <c r="K685" s="3"/>
      <c r="M685" s="3"/>
    </row>
    <row r="686" spans="2:13" customFormat="1">
      <c r="B686" s="3"/>
      <c r="H686" s="5"/>
      <c r="K686" s="3"/>
      <c r="M686" s="3"/>
    </row>
    <row r="687" spans="2:13" customFormat="1">
      <c r="B687" s="3"/>
      <c r="H687" s="5"/>
      <c r="K687" s="3"/>
      <c r="M687" s="3"/>
    </row>
    <row r="688" spans="2:13" customFormat="1">
      <c r="B688" s="3"/>
      <c r="H688" s="5"/>
      <c r="K688" s="3"/>
      <c r="M688" s="3"/>
    </row>
    <row r="689" spans="2:13" customFormat="1">
      <c r="B689" s="3"/>
      <c r="H689" s="5"/>
      <c r="K689" s="3"/>
      <c r="M689" s="3"/>
    </row>
    <row r="690" spans="2:13" customFormat="1">
      <c r="B690" s="3"/>
      <c r="H690" s="5"/>
      <c r="K690" s="3"/>
      <c r="M690" s="3"/>
    </row>
    <row r="691" spans="2:13" customFormat="1">
      <c r="B691" s="3"/>
      <c r="H691" s="5"/>
      <c r="K691" s="3"/>
      <c r="M691" s="3"/>
    </row>
    <row r="692" spans="2:13" customFormat="1">
      <c r="B692" s="3"/>
      <c r="H692" s="5"/>
      <c r="K692" s="3"/>
      <c r="M692" s="3"/>
    </row>
    <row r="693" spans="2:13" customFormat="1">
      <c r="B693" s="3"/>
      <c r="H693" s="5"/>
      <c r="K693" s="3"/>
      <c r="M693" s="3"/>
    </row>
    <row r="694" spans="2:13" customFormat="1">
      <c r="B694" s="3"/>
      <c r="H694" s="5"/>
      <c r="K694" s="3"/>
      <c r="M694" s="3"/>
    </row>
    <row r="695" spans="2:13" customFormat="1">
      <c r="B695" s="3"/>
      <c r="H695" s="5"/>
      <c r="K695" s="3"/>
      <c r="M695" s="3"/>
    </row>
    <row r="696" spans="2:13" customFormat="1">
      <c r="B696" s="3"/>
      <c r="H696" s="5"/>
      <c r="K696" s="3"/>
      <c r="M696" s="3"/>
    </row>
    <row r="697" spans="2:13" customFormat="1">
      <c r="B697" s="3"/>
      <c r="H697" s="5"/>
      <c r="K697" s="3"/>
      <c r="M697" s="3"/>
    </row>
    <row r="698" spans="2:13" customFormat="1">
      <c r="B698" s="3"/>
      <c r="H698" s="5"/>
      <c r="K698" s="3"/>
      <c r="M698" s="3"/>
    </row>
    <row r="699" spans="2:13" customFormat="1">
      <c r="B699" s="3"/>
      <c r="H699" s="5"/>
      <c r="K699" s="3"/>
      <c r="M699" s="3"/>
    </row>
    <row r="700" spans="2:13" customFormat="1">
      <c r="B700" s="3"/>
      <c r="H700" s="5"/>
      <c r="K700" s="3"/>
      <c r="M700" s="3"/>
    </row>
    <row r="701" spans="2:13" customFormat="1">
      <c r="B701" s="3"/>
      <c r="H701" s="5"/>
      <c r="K701" s="3"/>
      <c r="M701" s="3"/>
    </row>
    <row r="702" spans="2:13" customFormat="1">
      <c r="B702" s="3"/>
      <c r="H702" s="5"/>
      <c r="K702" s="3"/>
      <c r="M702" s="3"/>
    </row>
    <row r="703" spans="2:13" customFormat="1">
      <c r="B703" s="3"/>
      <c r="H703" s="5"/>
      <c r="K703" s="3"/>
      <c r="M703" s="3"/>
    </row>
    <row r="704" spans="2:13" customFormat="1">
      <c r="B704" s="3"/>
      <c r="H704" s="5"/>
      <c r="K704" s="3"/>
      <c r="M704" s="3"/>
    </row>
    <row r="705" spans="2:13" customFormat="1">
      <c r="B705" s="3"/>
      <c r="H705" s="5"/>
      <c r="K705" s="3"/>
      <c r="M705" s="3"/>
    </row>
    <row r="706" spans="2:13" customFormat="1">
      <c r="B706" s="3"/>
      <c r="H706" s="5"/>
      <c r="K706" s="3"/>
      <c r="M706" s="3"/>
    </row>
    <row r="707" spans="2:13" customFormat="1">
      <c r="B707" s="3"/>
      <c r="H707" s="5"/>
      <c r="K707" s="3"/>
      <c r="M707" s="3"/>
    </row>
    <row r="708" spans="2:13" customFormat="1">
      <c r="B708" s="3"/>
      <c r="H708" s="5"/>
      <c r="K708" s="3"/>
      <c r="M708" s="3"/>
    </row>
    <row r="709" spans="2:13" customFormat="1">
      <c r="B709" s="3"/>
      <c r="H709" s="5"/>
      <c r="K709" s="3"/>
      <c r="M709" s="3"/>
    </row>
    <row r="710" spans="2:13" customFormat="1">
      <c r="B710" s="3"/>
      <c r="H710" s="5"/>
      <c r="K710" s="3"/>
      <c r="M710" s="3"/>
    </row>
    <row r="711" spans="2:13" customFormat="1">
      <c r="B711" s="3"/>
      <c r="H711" s="5"/>
      <c r="K711" s="3"/>
      <c r="M711" s="3"/>
    </row>
    <row r="712" spans="2:13" customFormat="1">
      <c r="B712" s="3"/>
      <c r="H712" s="5"/>
      <c r="K712" s="3"/>
      <c r="M712" s="3"/>
    </row>
    <row r="713" spans="2:13" customFormat="1">
      <c r="B713" s="3"/>
      <c r="H713" s="5"/>
      <c r="K713" s="3"/>
      <c r="M713" s="3"/>
    </row>
    <row r="714" spans="2:13" customFormat="1">
      <c r="B714" s="3"/>
      <c r="H714" s="5"/>
      <c r="K714" s="3"/>
      <c r="M714" s="3"/>
    </row>
    <row r="715" spans="2:13" customFormat="1">
      <c r="B715" s="3"/>
      <c r="H715" s="5"/>
      <c r="K715" s="3"/>
      <c r="M715" s="3"/>
    </row>
    <row r="716" spans="2:13" customFormat="1">
      <c r="B716" s="3"/>
      <c r="H716" s="5"/>
      <c r="K716" s="3"/>
      <c r="M716" s="3"/>
    </row>
    <row r="717" spans="2:13" customFormat="1">
      <c r="B717" s="3"/>
      <c r="H717" s="5"/>
      <c r="K717" s="3"/>
      <c r="M717" s="3"/>
    </row>
    <row r="718" spans="2:13" customFormat="1">
      <c r="B718" s="3"/>
      <c r="H718" s="5"/>
      <c r="K718" s="3"/>
      <c r="M718" s="3"/>
    </row>
    <row r="719" spans="2:13" customFormat="1">
      <c r="B719" s="3"/>
      <c r="H719" s="5"/>
      <c r="K719" s="3"/>
      <c r="M719" s="3"/>
    </row>
    <row r="720" spans="2:13" customFormat="1">
      <c r="B720" s="3"/>
      <c r="H720" s="5"/>
      <c r="K720" s="3"/>
      <c r="M720" s="3"/>
    </row>
    <row r="721" spans="2:13" customFormat="1">
      <c r="B721" s="3"/>
      <c r="H721" s="5"/>
      <c r="K721" s="3"/>
      <c r="M721" s="3"/>
    </row>
    <row r="722" spans="2:13" customFormat="1">
      <c r="B722" s="3"/>
      <c r="H722" s="5"/>
      <c r="K722" s="3"/>
      <c r="M722" s="3"/>
    </row>
    <row r="723" spans="2:13" customFormat="1">
      <c r="B723" s="3"/>
      <c r="H723" s="5"/>
      <c r="K723" s="3"/>
      <c r="M723" s="3"/>
    </row>
    <row r="724" spans="2:13" customFormat="1">
      <c r="B724" s="3"/>
      <c r="H724" s="5"/>
      <c r="K724" s="3"/>
      <c r="M724" s="3"/>
    </row>
    <row r="725" spans="2:13" customFormat="1">
      <c r="B725" s="3"/>
      <c r="H725" s="5"/>
      <c r="K725" s="3"/>
      <c r="M725" s="3"/>
    </row>
    <row r="726" spans="2:13" customFormat="1">
      <c r="B726" s="3"/>
      <c r="H726" s="5"/>
      <c r="K726" s="3"/>
      <c r="M726" s="3"/>
    </row>
    <row r="727" spans="2:13" customFormat="1">
      <c r="B727" s="3"/>
      <c r="H727" s="5"/>
      <c r="K727" s="3"/>
      <c r="M727" s="3"/>
    </row>
    <row r="728" spans="2:13" customFormat="1">
      <c r="B728" s="3"/>
      <c r="H728" s="5"/>
      <c r="K728" s="3"/>
      <c r="M728" s="3"/>
    </row>
    <row r="729" spans="2:13" customFormat="1">
      <c r="B729" s="3"/>
      <c r="H729" s="5"/>
      <c r="K729" s="3"/>
      <c r="M729" s="3"/>
    </row>
    <row r="730" spans="2:13" customFormat="1">
      <c r="B730" s="3"/>
      <c r="H730" s="5"/>
      <c r="K730" s="3"/>
      <c r="M730" s="3"/>
    </row>
    <row r="731" spans="2:13" customFormat="1">
      <c r="B731" s="3"/>
      <c r="H731" s="5"/>
      <c r="K731" s="3"/>
      <c r="M731" s="3"/>
    </row>
    <row r="732" spans="2:13" customFormat="1">
      <c r="B732" s="3"/>
      <c r="H732" s="5"/>
      <c r="K732" s="3"/>
      <c r="M732" s="3"/>
    </row>
    <row r="733" spans="2:13" customFormat="1">
      <c r="B733" s="3"/>
      <c r="H733" s="5"/>
      <c r="K733" s="3"/>
      <c r="M733" s="3"/>
    </row>
    <row r="734" spans="2:13" customFormat="1">
      <c r="B734" s="3"/>
      <c r="H734" s="5"/>
      <c r="K734" s="3"/>
      <c r="M734" s="3"/>
    </row>
    <row r="735" spans="2:13" customFormat="1">
      <c r="B735" s="3"/>
      <c r="H735" s="5"/>
      <c r="K735" s="3"/>
      <c r="M735" s="3"/>
    </row>
    <row r="736" spans="2:13" customFormat="1">
      <c r="B736" s="3"/>
      <c r="H736" s="5"/>
      <c r="K736" s="3"/>
      <c r="M736" s="3"/>
    </row>
    <row r="737" spans="2:13" customFormat="1">
      <c r="B737" s="3"/>
      <c r="H737" s="5"/>
      <c r="K737" s="3"/>
      <c r="M737" s="3"/>
    </row>
    <row r="738" spans="2:13" customFormat="1">
      <c r="B738" s="3"/>
      <c r="H738" s="5"/>
      <c r="K738" s="3"/>
      <c r="M738" s="3"/>
    </row>
    <row r="739" spans="2:13" customFormat="1">
      <c r="B739" s="3"/>
      <c r="H739" s="5"/>
      <c r="K739" s="3"/>
      <c r="M739" s="3"/>
    </row>
    <row r="740" spans="2:13" customFormat="1">
      <c r="B740" s="3"/>
      <c r="H740" s="5"/>
      <c r="K740" s="3"/>
      <c r="M740" s="3"/>
    </row>
    <row r="741" spans="2:13" customFormat="1">
      <c r="B741" s="3"/>
      <c r="H741" s="5"/>
      <c r="K741" s="3"/>
      <c r="M741" s="3"/>
    </row>
    <row r="742" spans="2:13" customFormat="1">
      <c r="B742" s="3"/>
      <c r="H742" s="5"/>
      <c r="K742" s="3"/>
      <c r="M742" s="3"/>
    </row>
    <row r="743" spans="2:13" customFormat="1">
      <c r="B743" s="3"/>
      <c r="H743" s="5"/>
      <c r="K743" s="3"/>
      <c r="M743" s="3"/>
    </row>
    <row r="744" spans="2:13" customFormat="1">
      <c r="B744" s="3"/>
      <c r="H744" s="5"/>
      <c r="K744" s="3"/>
      <c r="M744" s="3"/>
    </row>
    <row r="745" spans="2:13" customFormat="1">
      <c r="B745" s="3"/>
      <c r="H745" s="5"/>
      <c r="K745" s="3"/>
      <c r="M745" s="3"/>
    </row>
    <row r="746" spans="2:13" customFormat="1">
      <c r="B746" s="3"/>
      <c r="H746" s="5"/>
      <c r="K746" s="3"/>
      <c r="M746" s="3"/>
    </row>
    <row r="747" spans="2:13" customFormat="1">
      <c r="B747" s="3"/>
      <c r="H747" s="5"/>
      <c r="K747" s="3"/>
      <c r="M747" s="3"/>
    </row>
    <row r="748" spans="2:13" customFormat="1">
      <c r="B748" s="3"/>
      <c r="H748" s="5"/>
      <c r="K748" s="3"/>
      <c r="M748" s="3"/>
    </row>
    <row r="749" spans="2:13" customFormat="1">
      <c r="B749" s="3"/>
      <c r="H749" s="5"/>
      <c r="K749" s="3"/>
      <c r="M749" s="3"/>
    </row>
    <row r="750" spans="2:13" customFormat="1">
      <c r="B750" s="3"/>
      <c r="H750" s="5"/>
      <c r="K750" s="3"/>
      <c r="M750" s="3"/>
    </row>
    <row r="751" spans="2:13" customFormat="1">
      <c r="B751" s="3"/>
      <c r="H751" s="5"/>
      <c r="K751" s="3"/>
      <c r="M751" s="3"/>
    </row>
    <row r="752" spans="2:13" customFormat="1">
      <c r="B752" s="3"/>
      <c r="H752" s="5"/>
      <c r="K752" s="3"/>
      <c r="M752" s="3"/>
    </row>
    <row r="753" spans="2:13" customFormat="1">
      <c r="B753" s="3"/>
      <c r="H753" s="5"/>
      <c r="K753" s="3"/>
      <c r="M753" s="3"/>
    </row>
    <row r="754" spans="2:13" customFormat="1">
      <c r="B754" s="3"/>
      <c r="H754" s="5"/>
      <c r="K754" s="3"/>
      <c r="M754" s="3"/>
    </row>
    <row r="755" spans="2:13" customFormat="1">
      <c r="B755" s="3"/>
      <c r="H755" s="5"/>
      <c r="K755" s="3"/>
      <c r="M755" s="3"/>
    </row>
    <row r="756" spans="2:13" customFormat="1">
      <c r="B756" s="3"/>
      <c r="H756" s="5"/>
      <c r="K756" s="3"/>
      <c r="M756" s="3"/>
    </row>
    <row r="757" spans="2:13" customFormat="1">
      <c r="B757" s="3"/>
      <c r="H757" s="5"/>
      <c r="K757" s="3"/>
      <c r="M757" s="3"/>
    </row>
    <row r="758" spans="2:13" customFormat="1">
      <c r="B758" s="3"/>
      <c r="H758" s="5"/>
      <c r="K758" s="3"/>
      <c r="M758" s="3"/>
    </row>
    <row r="759" spans="2:13" customFormat="1">
      <c r="B759" s="3"/>
      <c r="H759" s="5"/>
      <c r="K759" s="3"/>
      <c r="M759" s="3"/>
    </row>
    <row r="760" spans="2:13" customFormat="1">
      <c r="B760" s="3"/>
      <c r="H760" s="5"/>
      <c r="K760" s="3"/>
      <c r="M760" s="3"/>
    </row>
    <row r="761" spans="2:13" customFormat="1">
      <c r="B761" s="3"/>
      <c r="H761" s="5"/>
      <c r="K761" s="3"/>
      <c r="M761" s="3"/>
    </row>
    <row r="762" spans="2:13" customFormat="1">
      <c r="B762" s="3"/>
      <c r="H762" s="5"/>
      <c r="K762" s="3"/>
      <c r="M762" s="3"/>
    </row>
    <row r="763" spans="2:13" customFormat="1">
      <c r="B763" s="3"/>
      <c r="H763" s="5"/>
      <c r="K763" s="3"/>
      <c r="M763" s="3"/>
    </row>
    <row r="764" spans="2:13" customFormat="1">
      <c r="B764" s="3"/>
      <c r="H764" s="5"/>
      <c r="K764" s="3"/>
      <c r="M764" s="3"/>
    </row>
    <row r="765" spans="2:13" customFormat="1">
      <c r="B765" s="3"/>
      <c r="H765" s="5"/>
      <c r="K765" s="3"/>
      <c r="M765" s="3"/>
    </row>
    <row r="766" spans="2:13" customFormat="1">
      <c r="B766" s="3"/>
      <c r="H766" s="5"/>
      <c r="K766" s="3"/>
      <c r="M766" s="3"/>
    </row>
    <row r="767" spans="2:13" customFormat="1">
      <c r="B767" s="3"/>
      <c r="H767" s="5"/>
      <c r="K767" s="3"/>
      <c r="M767" s="3"/>
    </row>
    <row r="768" spans="2:13" customFormat="1">
      <c r="B768" s="3"/>
      <c r="H768" s="5"/>
      <c r="K768" s="3"/>
      <c r="M768" s="3"/>
    </row>
    <row r="769" spans="2:13" customFormat="1">
      <c r="B769" s="3"/>
      <c r="H769" s="5"/>
      <c r="K769" s="3"/>
      <c r="M769" s="3"/>
    </row>
    <row r="770" spans="2:13" customFormat="1">
      <c r="B770" s="3"/>
      <c r="H770" s="5"/>
      <c r="K770" s="3"/>
      <c r="M770" s="3"/>
    </row>
    <row r="771" spans="2:13" customFormat="1">
      <c r="B771" s="3"/>
      <c r="H771" s="5"/>
      <c r="K771" s="3"/>
      <c r="M771" s="3"/>
    </row>
    <row r="772" spans="2:13" customFormat="1">
      <c r="B772" s="3"/>
      <c r="H772" s="5"/>
      <c r="K772" s="3"/>
      <c r="M772" s="3"/>
    </row>
    <row r="773" spans="2:13" customFormat="1">
      <c r="B773" s="3"/>
      <c r="H773" s="5"/>
      <c r="K773" s="3"/>
      <c r="M773" s="3"/>
    </row>
    <row r="774" spans="2:13" customFormat="1">
      <c r="B774" s="3"/>
      <c r="H774" s="5"/>
      <c r="K774" s="3"/>
      <c r="M774" s="3"/>
    </row>
    <row r="775" spans="2:13" customFormat="1">
      <c r="B775" s="3"/>
      <c r="H775" s="5"/>
      <c r="K775" s="3"/>
      <c r="M775" s="3"/>
    </row>
    <row r="776" spans="2:13" customFormat="1">
      <c r="B776" s="3"/>
      <c r="H776" s="5"/>
      <c r="K776" s="3"/>
      <c r="M776" s="3"/>
    </row>
    <row r="777" spans="2:13" customFormat="1">
      <c r="B777" s="3"/>
      <c r="H777" s="5"/>
      <c r="K777" s="3"/>
      <c r="M777" s="3"/>
    </row>
    <row r="778" spans="2:13" customFormat="1">
      <c r="B778" s="3"/>
      <c r="H778" s="5"/>
      <c r="K778" s="3"/>
      <c r="M778" s="3"/>
    </row>
    <row r="779" spans="2:13" customFormat="1">
      <c r="B779" s="3"/>
      <c r="H779" s="5"/>
      <c r="K779" s="3"/>
      <c r="M779" s="3"/>
    </row>
    <row r="780" spans="2:13" customFormat="1">
      <c r="B780" s="3"/>
      <c r="H780" s="5"/>
      <c r="K780" s="3"/>
      <c r="M780" s="3"/>
    </row>
    <row r="781" spans="2:13" customFormat="1">
      <c r="B781" s="3"/>
      <c r="H781" s="5"/>
      <c r="K781" s="3"/>
      <c r="M781" s="3"/>
    </row>
    <row r="782" spans="2:13" customFormat="1">
      <c r="B782" s="3"/>
      <c r="H782" s="5"/>
      <c r="K782" s="3"/>
      <c r="M782" s="3"/>
    </row>
    <row r="783" spans="2:13" customFormat="1">
      <c r="B783" s="3"/>
      <c r="H783" s="5"/>
      <c r="K783" s="3"/>
      <c r="M783" s="3"/>
    </row>
    <row r="784" spans="2:13" customFormat="1">
      <c r="B784" s="3"/>
      <c r="H784" s="5"/>
      <c r="K784" s="3"/>
      <c r="M784" s="3"/>
    </row>
    <row r="785" spans="2:13" customFormat="1">
      <c r="B785" s="3"/>
      <c r="H785" s="5"/>
      <c r="K785" s="3"/>
      <c r="M785" s="3"/>
    </row>
    <row r="786" spans="2:13" customFormat="1">
      <c r="B786" s="3"/>
      <c r="H786" s="5"/>
      <c r="K786" s="3"/>
      <c r="M786" s="3"/>
    </row>
    <row r="787" spans="2:13" customFormat="1">
      <c r="B787" s="3"/>
      <c r="H787" s="5"/>
      <c r="K787" s="3"/>
      <c r="M787" s="3"/>
    </row>
    <row r="788" spans="2:13" customFormat="1">
      <c r="B788" s="3"/>
      <c r="H788" s="5"/>
      <c r="K788" s="3"/>
      <c r="M788" s="3"/>
    </row>
    <row r="789" spans="2:13" customFormat="1">
      <c r="B789" s="3"/>
      <c r="H789" s="5"/>
      <c r="K789" s="3"/>
      <c r="M789" s="3"/>
    </row>
    <row r="790" spans="2:13" customFormat="1">
      <c r="B790" s="3"/>
      <c r="H790" s="5"/>
      <c r="K790" s="3"/>
      <c r="M790" s="3"/>
    </row>
    <row r="791" spans="2:13" customFormat="1">
      <c r="B791" s="3"/>
      <c r="H791" s="5"/>
      <c r="K791" s="3"/>
      <c r="M791" s="3"/>
    </row>
    <row r="792" spans="2:13" customFormat="1">
      <c r="B792" s="3"/>
      <c r="H792" s="5"/>
      <c r="K792" s="3"/>
      <c r="M792" s="3"/>
    </row>
    <row r="793" spans="2:13" customFormat="1">
      <c r="B793" s="3"/>
      <c r="H793" s="5"/>
      <c r="K793" s="3"/>
      <c r="M793" s="3"/>
    </row>
    <row r="794" spans="2:13" customFormat="1">
      <c r="B794" s="3"/>
      <c r="H794" s="5"/>
      <c r="K794" s="3"/>
      <c r="M794" s="3"/>
    </row>
    <row r="795" spans="2:13" customFormat="1">
      <c r="B795" s="3"/>
      <c r="H795" s="5"/>
      <c r="K795" s="3"/>
      <c r="M795" s="3"/>
    </row>
    <row r="796" spans="2:13" customFormat="1">
      <c r="B796" s="3"/>
      <c r="H796" s="5"/>
      <c r="K796" s="3"/>
      <c r="M796" s="3"/>
    </row>
    <row r="797" spans="2:13" customFormat="1">
      <c r="B797" s="3"/>
      <c r="H797" s="5"/>
      <c r="K797" s="3"/>
      <c r="M797" s="3"/>
    </row>
    <row r="798" spans="2:13" customFormat="1">
      <c r="B798" s="3"/>
      <c r="H798" s="5"/>
      <c r="K798" s="3"/>
      <c r="M798" s="3"/>
    </row>
    <row r="799" spans="2:13" customFormat="1">
      <c r="B799" s="3"/>
      <c r="H799" s="5"/>
      <c r="K799" s="3"/>
      <c r="M799" s="3"/>
    </row>
    <row r="800" spans="2:13" customFormat="1">
      <c r="B800" s="3"/>
      <c r="H800" s="5"/>
      <c r="K800" s="3"/>
      <c r="M800" s="3"/>
    </row>
    <row r="801" spans="2:13" customFormat="1">
      <c r="B801" s="3"/>
      <c r="H801" s="5"/>
      <c r="K801" s="3"/>
      <c r="M801" s="3"/>
    </row>
    <row r="802" spans="2:13" customFormat="1">
      <c r="B802" s="3"/>
      <c r="H802" s="5"/>
      <c r="K802" s="3"/>
      <c r="M802" s="3"/>
    </row>
    <row r="803" spans="2:13" customFormat="1">
      <c r="B803" s="3"/>
      <c r="H803" s="5"/>
      <c r="K803" s="3"/>
      <c r="M803" s="3"/>
    </row>
    <row r="804" spans="2:13" customFormat="1">
      <c r="B804" s="3"/>
      <c r="H804" s="5"/>
      <c r="K804" s="3"/>
      <c r="M804" s="3"/>
    </row>
    <row r="805" spans="2:13" customFormat="1">
      <c r="B805" s="3"/>
      <c r="H805" s="5"/>
      <c r="K805" s="3"/>
      <c r="M805" s="3"/>
    </row>
    <row r="806" spans="2:13" customFormat="1">
      <c r="B806" s="3"/>
      <c r="H806" s="5"/>
      <c r="K806" s="3"/>
      <c r="M806" s="3"/>
    </row>
    <row r="807" spans="2:13" customFormat="1">
      <c r="B807" s="3"/>
      <c r="H807" s="5"/>
      <c r="K807" s="3"/>
      <c r="M807" s="3"/>
    </row>
    <row r="808" spans="2:13" customFormat="1">
      <c r="B808" s="3"/>
      <c r="H808" s="5"/>
      <c r="K808" s="3"/>
      <c r="M808" s="3"/>
    </row>
    <row r="809" spans="2:13" customFormat="1">
      <c r="B809" s="3"/>
      <c r="H809" s="5"/>
      <c r="K809" s="3"/>
      <c r="M809" s="3"/>
    </row>
    <row r="810" spans="2:13" customFormat="1">
      <c r="B810" s="3"/>
      <c r="H810" s="5"/>
      <c r="K810" s="3"/>
      <c r="M810" s="3"/>
    </row>
    <row r="811" spans="2:13" customFormat="1">
      <c r="B811" s="3"/>
      <c r="H811" s="5"/>
      <c r="K811" s="3"/>
      <c r="M811" s="3"/>
    </row>
    <row r="812" spans="2:13" customFormat="1">
      <c r="B812" s="3"/>
      <c r="H812" s="5"/>
      <c r="K812" s="3"/>
      <c r="M812" s="3"/>
    </row>
    <row r="813" spans="2:13" customFormat="1">
      <c r="B813" s="3"/>
      <c r="H813" s="5"/>
      <c r="K813" s="3"/>
      <c r="M813" s="3"/>
    </row>
    <row r="814" spans="2:13" customFormat="1">
      <c r="B814" s="3"/>
      <c r="H814" s="5"/>
      <c r="K814" s="3"/>
      <c r="M814" s="3"/>
    </row>
    <row r="815" spans="2:13" customFormat="1">
      <c r="B815" s="3"/>
      <c r="H815" s="5"/>
      <c r="K815" s="3"/>
      <c r="M815" s="3"/>
    </row>
    <row r="816" spans="2:13" customFormat="1">
      <c r="B816" s="3"/>
      <c r="H816" s="5"/>
      <c r="K816" s="3"/>
      <c r="M816" s="3"/>
    </row>
    <row r="817" spans="2:13" customFormat="1">
      <c r="B817" s="3"/>
      <c r="H817" s="5"/>
      <c r="K817" s="3"/>
      <c r="M817" s="3"/>
    </row>
    <row r="818" spans="2:13" customFormat="1">
      <c r="B818" s="3"/>
      <c r="H818" s="5"/>
      <c r="K818" s="3"/>
      <c r="M818" s="3"/>
    </row>
    <row r="819" spans="2:13" customFormat="1">
      <c r="B819" s="3"/>
      <c r="H819" s="5"/>
      <c r="K819" s="3"/>
      <c r="M819" s="3"/>
    </row>
    <row r="820" spans="2:13" customFormat="1">
      <c r="B820" s="3"/>
      <c r="H820" s="5"/>
      <c r="K820" s="3"/>
      <c r="M820" s="3"/>
    </row>
    <row r="821" spans="2:13" customFormat="1">
      <c r="B821" s="3"/>
      <c r="H821" s="5"/>
      <c r="K821" s="3"/>
      <c r="M821" s="3"/>
    </row>
    <row r="822" spans="2:13" customFormat="1">
      <c r="B822" s="3"/>
      <c r="H822" s="5"/>
      <c r="K822" s="3"/>
      <c r="M822" s="3"/>
    </row>
    <row r="823" spans="2:13" customFormat="1">
      <c r="B823" s="3"/>
      <c r="H823" s="5"/>
      <c r="K823" s="3"/>
      <c r="M823" s="3"/>
    </row>
    <row r="824" spans="2:13" customFormat="1">
      <c r="B824" s="3"/>
      <c r="H824" s="5"/>
      <c r="K824" s="3"/>
      <c r="M824" s="3"/>
    </row>
    <row r="825" spans="2:13" customFormat="1">
      <c r="B825" s="3"/>
      <c r="H825" s="5"/>
      <c r="K825" s="3"/>
      <c r="M825" s="3"/>
    </row>
    <row r="826" spans="2:13" customFormat="1">
      <c r="B826" s="3"/>
      <c r="H826" s="5"/>
      <c r="K826" s="3"/>
      <c r="M826" s="3"/>
    </row>
    <row r="827" spans="2:13" customFormat="1">
      <c r="B827" s="3"/>
      <c r="H827" s="5"/>
      <c r="K827" s="3"/>
      <c r="M827" s="3"/>
    </row>
    <row r="828" spans="2:13" customFormat="1">
      <c r="B828" s="3"/>
      <c r="H828" s="5"/>
      <c r="K828" s="3"/>
      <c r="M828" s="3"/>
    </row>
    <row r="829" spans="2:13" customFormat="1">
      <c r="B829" s="3"/>
      <c r="H829" s="5"/>
      <c r="K829" s="3"/>
      <c r="M829" s="3"/>
    </row>
    <row r="830" spans="2:13" customFormat="1">
      <c r="B830" s="3"/>
      <c r="H830" s="5"/>
      <c r="K830" s="3"/>
      <c r="M830" s="3"/>
    </row>
    <row r="831" spans="2:13" customFormat="1">
      <c r="B831" s="3"/>
      <c r="H831" s="5"/>
      <c r="K831" s="3"/>
      <c r="M831" s="3"/>
    </row>
    <row r="832" spans="2:13" customFormat="1">
      <c r="B832" s="3"/>
      <c r="H832" s="5"/>
      <c r="K832" s="3"/>
      <c r="M832" s="3"/>
    </row>
    <row r="833" spans="2:13" customFormat="1">
      <c r="B833" s="3"/>
      <c r="H833" s="5"/>
      <c r="K833" s="3"/>
      <c r="M833" s="3"/>
    </row>
    <row r="834" spans="2:13" customFormat="1">
      <c r="B834" s="3"/>
      <c r="H834" s="5"/>
      <c r="K834" s="3"/>
      <c r="M834" s="3"/>
    </row>
    <row r="835" spans="2:13" customFormat="1">
      <c r="B835" s="3"/>
      <c r="H835" s="5"/>
      <c r="K835" s="3"/>
      <c r="M835" s="3"/>
    </row>
    <row r="836" spans="2:13" customFormat="1">
      <c r="B836" s="3"/>
      <c r="H836" s="5"/>
      <c r="K836" s="3"/>
      <c r="M836" s="3"/>
    </row>
    <row r="837" spans="2:13" customFormat="1">
      <c r="B837" s="3"/>
      <c r="H837" s="5"/>
      <c r="K837" s="3"/>
      <c r="M837" s="3"/>
    </row>
    <row r="838" spans="2:13" customFormat="1">
      <c r="B838" s="3"/>
      <c r="H838" s="5"/>
      <c r="K838" s="3"/>
      <c r="M838" s="3"/>
    </row>
    <row r="839" spans="2:13" customFormat="1">
      <c r="B839" s="3"/>
      <c r="H839" s="5"/>
      <c r="K839" s="3"/>
      <c r="M839" s="3"/>
    </row>
    <row r="840" spans="2:13" customFormat="1">
      <c r="B840" s="3"/>
      <c r="H840" s="5"/>
      <c r="K840" s="3"/>
      <c r="M840" s="3"/>
    </row>
    <row r="841" spans="2:13" customFormat="1">
      <c r="B841" s="3"/>
      <c r="H841" s="5"/>
      <c r="K841" s="3"/>
      <c r="M841" s="3"/>
    </row>
    <row r="842" spans="2:13" customFormat="1">
      <c r="B842" s="3"/>
      <c r="H842" s="5"/>
      <c r="K842" s="3"/>
      <c r="M842" s="3"/>
    </row>
    <row r="843" spans="2:13" customFormat="1">
      <c r="B843" s="3"/>
      <c r="H843" s="5"/>
      <c r="K843" s="3"/>
      <c r="M843" s="3"/>
    </row>
    <row r="844" spans="2:13" customFormat="1">
      <c r="B844" s="3"/>
      <c r="H844" s="5"/>
      <c r="K844" s="3"/>
      <c r="M844" s="3"/>
    </row>
    <row r="845" spans="2:13" customFormat="1">
      <c r="B845" s="3"/>
      <c r="H845" s="5"/>
      <c r="K845" s="3"/>
      <c r="M845" s="3"/>
    </row>
    <row r="846" spans="2:13" customFormat="1">
      <c r="B846" s="3"/>
      <c r="H846" s="5"/>
      <c r="K846" s="3"/>
      <c r="M846" s="3"/>
    </row>
    <row r="847" spans="2:13" customFormat="1">
      <c r="B847" s="3"/>
      <c r="H847" s="5"/>
      <c r="K847" s="3"/>
      <c r="M847" s="3"/>
    </row>
    <row r="848" spans="2:13" customFormat="1">
      <c r="B848" s="3"/>
      <c r="H848" s="5"/>
      <c r="K848" s="3"/>
      <c r="M848" s="3"/>
    </row>
    <row r="849" spans="2:13" customFormat="1">
      <c r="B849" s="3"/>
      <c r="H849" s="5"/>
      <c r="K849" s="3"/>
      <c r="M849" s="3"/>
    </row>
    <row r="850" spans="2:13" customFormat="1">
      <c r="B850" s="3"/>
      <c r="H850" s="5"/>
      <c r="K850" s="3"/>
      <c r="M850" s="3"/>
    </row>
    <row r="851" spans="2:13" customFormat="1">
      <c r="B851" s="3"/>
      <c r="H851" s="5"/>
      <c r="K851" s="3"/>
      <c r="M851" s="3"/>
    </row>
    <row r="852" spans="2:13" customFormat="1">
      <c r="B852" s="3"/>
      <c r="H852" s="5"/>
      <c r="K852" s="3"/>
      <c r="M852" s="3"/>
    </row>
    <row r="853" spans="2:13" customFormat="1">
      <c r="B853" s="3"/>
      <c r="H853" s="5"/>
      <c r="K853" s="3"/>
      <c r="M853" s="3"/>
    </row>
    <row r="854" spans="2:13" customFormat="1">
      <c r="B854" s="3"/>
      <c r="H854" s="5"/>
      <c r="K854" s="3"/>
      <c r="M854" s="3"/>
    </row>
    <row r="855" spans="2:13" customFormat="1">
      <c r="B855" s="3"/>
      <c r="H855" s="5"/>
      <c r="K855" s="3"/>
      <c r="M855" s="3"/>
    </row>
    <row r="856" spans="2:13" customFormat="1">
      <c r="B856" s="3"/>
      <c r="H856" s="5"/>
      <c r="K856" s="3"/>
      <c r="M856" s="3"/>
    </row>
    <row r="857" spans="2:13" customFormat="1">
      <c r="B857" s="3"/>
      <c r="H857" s="5"/>
      <c r="K857" s="3"/>
      <c r="M857" s="3"/>
    </row>
    <row r="858" spans="2:13" customFormat="1">
      <c r="B858" s="3"/>
      <c r="H858" s="5"/>
      <c r="K858" s="3"/>
      <c r="M858" s="3"/>
    </row>
    <row r="859" spans="2:13" customFormat="1">
      <c r="B859" s="3"/>
      <c r="H859" s="5"/>
      <c r="K859" s="3"/>
      <c r="M859" s="3"/>
    </row>
    <row r="860" spans="2:13" customFormat="1">
      <c r="B860" s="3"/>
      <c r="H860" s="5"/>
      <c r="K860" s="3"/>
      <c r="M860" s="3"/>
    </row>
    <row r="861" spans="2:13" customFormat="1">
      <c r="B861" s="3"/>
      <c r="H861" s="5"/>
      <c r="K861" s="3"/>
      <c r="M861" s="3"/>
    </row>
    <row r="862" spans="2:13" customFormat="1">
      <c r="B862" s="3"/>
      <c r="H862" s="5"/>
      <c r="K862" s="3"/>
      <c r="M862" s="3"/>
    </row>
    <row r="863" spans="2:13" customFormat="1">
      <c r="B863" s="3"/>
      <c r="H863" s="5"/>
      <c r="K863" s="3"/>
      <c r="M863" s="3"/>
    </row>
    <row r="864" spans="2:13" customFormat="1">
      <c r="B864" s="3"/>
      <c r="H864" s="5"/>
      <c r="K864" s="3"/>
      <c r="M864" s="3"/>
    </row>
    <row r="865" spans="2:13" customFormat="1">
      <c r="B865" s="3"/>
      <c r="H865" s="5"/>
      <c r="K865" s="3"/>
      <c r="M865" s="3"/>
    </row>
    <row r="866" spans="2:13" customFormat="1">
      <c r="B866" s="3"/>
      <c r="H866" s="5"/>
      <c r="K866" s="3"/>
      <c r="M866" s="3"/>
    </row>
    <row r="867" spans="2:13" customFormat="1">
      <c r="B867" s="3"/>
      <c r="H867" s="5"/>
      <c r="K867" s="3"/>
      <c r="M867" s="3"/>
    </row>
    <row r="868" spans="2:13" customFormat="1">
      <c r="B868" s="3"/>
      <c r="H868" s="5"/>
      <c r="K868" s="3"/>
      <c r="M868" s="3"/>
    </row>
    <row r="869" spans="2:13" customFormat="1">
      <c r="B869" s="3"/>
      <c r="H869" s="5"/>
      <c r="K869" s="3"/>
      <c r="M869" s="3"/>
    </row>
    <row r="870" spans="2:13" customFormat="1">
      <c r="B870" s="3"/>
      <c r="H870" s="5"/>
      <c r="K870" s="3"/>
      <c r="M870" s="3"/>
    </row>
    <row r="871" spans="2:13" customFormat="1">
      <c r="B871" s="3"/>
      <c r="H871" s="5"/>
      <c r="K871" s="3"/>
      <c r="M871" s="3"/>
    </row>
    <row r="872" spans="2:13" customFormat="1">
      <c r="B872" s="3"/>
      <c r="H872" s="5"/>
      <c r="K872" s="3"/>
      <c r="M872" s="3"/>
    </row>
    <row r="873" spans="2:13" customFormat="1">
      <c r="B873" s="3"/>
      <c r="H873" s="5"/>
      <c r="K873" s="3"/>
      <c r="M873" s="3"/>
    </row>
    <row r="874" spans="2:13" customFormat="1">
      <c r="B874" s="3"/>
      <c r="H874" s="5"/>
      <c r="K874" s="3"/>
      <c r="M874" s="3"/>
    </row>
    <row r="875" spans="2:13" customFormat="1">
      <c r="B875" s="3"/>
      <c r="H875" s="5"/>
      <c r="K875" s="3"/>
      <c r="M875" s="3"/>
    </row>
    <row r="876" spans="2:13" customFormat="1">
      <c r="B876" s="3"/>
      <c r="H876" s="5"/>
      <c r="K876" s="3"/>
      <c r="M876" s="3"/>
    </row>
    <row r="877" spans="2:13" customFormat="1">
      <c r="B877" s="3"/>
      <c r="H877" s="5"/>
      <c r="K877" s="3"/>
      <c r="M877" s="3"/>
    </row>
    <row r="878" spans="2:13" customFormat="1">
      <c r="B878" s="3"/>
      <c r="H878" s="5"/>
      <c r="K878" s="3"/>
      <c r="M878" s="3"/>
    </row>
    <row r="879" spans="2:13" customFormat="1">
      <c r="B879" s="3"/>
      <c r="H879" s="5"/>
      <c r="K879" s="3"/>
      <c r="M879" s="3"/>
    </row>
    <row r="880" spans="2:13" customFormat="1">
      <c r="B880" s="3"/>
      <c r="H880" s="5"/>
      <c r="K880" s="3"/>
      <c r="M880" s="3"/>
    </row>
    <row r="881" spans="2:13" customFormat="1">
      <c r="B881" s="3"/>
      <c r="H881" s="5"/>
      <c r="K881" s="3"/>
      <c r="M881" s="3"/>
    </row>
    <row r="882" spans="2:13" customFormat="1">
      <c r="B882" s="3"/>
      <c r="H882" s="5"/>
      <c r="K882" s="3"/>
      <c r="M882" s="3"/>
    </row>
    <row r="883" spans="2:13" customFormat="1">
      <c r="B883" s="3"/>
      <c r="H883" s="5"/>
      <c r="K883" s="3"/>
      <c r="M883" s="3"/>
    </row>
    <row r="884" spans="2:13" customFormat="1">
      <c r="B884" s="3"/>
      <c r="H884" s="5"/>
      <c r="K884" s="3"/>
      <c r="M884" s="3"/>
    </row>
    <row r="885" spans="2:13" customFormat="1">
      <c r="B885" s="3"/>
      <c r="H885" s="5"/>
      <c r="K885" s="3"/>
      <c r="M885" s="3"/>
    </row>
    <row r="886" spans="2:13" customFormat="1">
      <c r="B886" s="3"/>
      <c r="H886" s="5"/>
      <c r="K886" s="3"/>
      <c r="M886" s="3"/>
    </row>
    <row r="887" spans="2:13" customFormat="1">
      <c r="B887" s="3"/>
      <c r="H887" s="5"/>
      <c r="K887" s="3"/>
      <c r="M887" s="3"/>
    </row>
    <row r="888" spans="2:13" customFormat="1">
      <c r="B888" s="3"/>
      <c r="H888" s="5"/>
      <c r="K888" s="3"/>
      <c r="M888" s="3"/>
    </row>
    <row r="889" spans="2:13" customFormat="1">
      <c r="B889" s="3"/>
      <c r="H889" s="5"/>
      <c r="K889" s="3"/>
      <c r="M889" s="3"/>
    </row>
    <row r="890" spans="2:13" customFormat="1">
      <c r="B890" s="3"/>
      <c r="H890" s="5"/>
      <c r="K890" s="3"/>
      <c r="M890" s="3"/>
    </row>
    <row r="891" spans="2:13" customFormat="1">
      <c r="B891" s="3"/>
      <c r="H891" s="5"/>
      <c r="K891" s="3"/>
      <c r="M891" s="3"/>
    </row>
    <row r="892" spans="2:13" customFormat="1">
      <c r="B892" s="3"/>
      <c r="H892" s="5"/>
      <c r="K892" s="3"/>
      <c r="M892" s="3"/>
    </row>
    <row r="893" spans="2:13" customFormat="1">
      <c r="B893" s="3"/>
      <c r="H893" s="5"/>
      <c r="K893" s="3"/>
      <c r="M893" s="3"/>
    </row>
    <row r="894" spans="2:13" customFormat="1">
      <c r="B894" s="3"/>
      <c r="H894" s="5"/>
      <c r="K894" s="3"/>
      <c r="M894" s="3"/>
    </row>
    <row r="895" spans="2:13" customFormat="1">
      <c r="B895" s="3"/>
      <c r="H895" s="5"/>
      <c r="K895" s="3"/>
      <c r="M895" s="3"/>
    </row>
    <row r="896" spans="2:13" customFormat="1">
      <c r="B896" s="3"/>
      <c r="H896" s="5"/>
      <c r="K896" s="3"/>
      <c r="M896" s="3"/>
    </row>
    <row r="897" spans="2:13" customFormat="1">
      <c r="B897" s="3"/>
      <c r="H897" s="5"/>
      <c r="K897" s="3"/>
      <c r="M897" s="3"/>
    </row>
    <row r="898" spans="2:13" customFormat="1">
      <c r="B898" s="3"/>
      <c r="H898" s="5"/>
      <c r="K898" s="3"/>
      <c r="M898" s="3"/>
    </row>
    <row r="899" spans="2:13" customFormat="1">
      <c r="B899" s="3"/>
      <c r="H899" s="5"/>
      <c r="K899" s="3"/>
      <c r="M899" s="3"/>
    </row>
    <row r="900" spans="2:13" customFormat="1">
      <c r="B900" s="3"/>
      <c r="H900" s="5"/>
      <c r="K900" s="3"/>
      <c r="M900" s="3"/>
    </row>
    <row r="901" spans="2:13" customFormat="1">
      <c r="B901" s="3"/>
      <c r="H901" s="5"/>
      <c r="K901" s="3"/>
      <c r="M901" s="3"/>
    </row>
    <row r="902" spans="2:13" customFormat="1">
      <c r="B902" s="3"/>
      <c r="H902" s="5"/>
      <c r="K902" s="3"/>
      <c r="M902" s="3"/>
    </row>
    <row r="903" spans="2:13" customFormat="1">
      <c r="B903" s="3"/>
      <c r="H903" s="5"/>
      <c r="K903" s="3"/>
      <c r="M903" s="3"/>
    </row>
    <row r="904" spans="2:13" customFormat="1">
      <c r="B904" s="3"/>
      <c r="H904" s="5"/>
      <c r="K904" s="3"/>
      <c r="M904" s="3"/>
    </row>
    <row r="905" spans="2:13" customFormat="1">
      <c r="B905" s="3"/>
      <c r="H905" s="5"/>
      <c r="K905" s="3"/>
      <c r="M905" s="3"/>
    </row>
    <row r="906" spans="2:13" customFormat="1">
      <c r="B906" s="3"/>
      <c r="H906" s="5"/>
      <c r="K906" s="3"/>
      <c r="M906" s="3"/>
    </row>
    <row r="907" spans="2:13" customFormat="1">
      <c r="B907" s="3"/>
      <c r="H907" s="5"/>
      <c r="K907" s="3"/>
      <c r="M907" s="3"/>
    </row>
    <row r="908" spans="2:13" customFormat="1">
      <c r="B908" s="3"/>
      <c r="H908" s="5"/>
      <c r="K908" s="3"/>
      <c r="M908" s="3"/>
    </row>
    <row r="909" spans="2:13" customFormat="1">
      <c r="B909" s="3"/>
      <c r="H909" s="5"/>
      <c r="K909" s="3"/>
      <c r="M909" s="3"/>
    </row>
    <row r="910" spans="2:13" customFormat="1">
      <c r="B910" s="3"/>
      <c r="H910" s="5"/>
      <c r="K910" s="3"/>
      <c r="M910" s="3"/>
    </row>
    <row r="911" spans="2:13" customFormat="1">
      <c r="B911" s="3"/>
      <c r="H911" s="5"/>
      <c r="K911" s="3"/>
      <c r="M911" s="3"/>
    </row>
    <row r="912" spans="2:13" customFormat="1">
      <c r="B912" s="3"/>
      <c r="H912" s="5"/>
      <c r="K912" s="3"/>
      <c r="M912" s="3"/>
    </row>
    <row r="913" spans="2:13" customFormat="1">
      <c r="B913" s="3"/>
      <c r="H913" s="5"/>
      <c r="K913" s="3"/>
      <c r="M913" s="3"/>
    </row>
    <row r="914" spans="2:13" customFormat="1">
      <c r="B914" s="3"/>
      <c r="H914" s="5"/>
      <c r="K914" s="3"/>
      <c r="M914" s="3"/>
    </row>
    <row r="915" spans="2:13" customFormat="1">
      <c r="B915" s="3"/>
      <c r="H915" s="5"/>
      <c r="K915" s="3"/>
      <c r="M915" s="3"/>
    </row>
    <row r="916" spans="2:13" customFormat="1">
      <c r="B916" s="3"/>
      <c r="H916" s="5"/>
      <c r="K916" s="3"/>
      <c r="M916" s="3"/>
    </row>
    <row r="917" spans="2:13" customFormat="1">
      <c r="B917" s="3"/>
      <c r="H917" s="5"/>
      <c r="K917" s="3"/>
      <c r="M917" s="3"/>
    </row>
    <row r="918" spans="2:13" customFormat="1">
      <c r="B918" s="3"/>
      <c r="H918" s="5"/>
      <c r="K918" s="3"/>
      <c r="M918" s="3"/>
    </row>
    <row r="919" spans="2:13" customFormat="1">
      <c r="B919" s="3"/>
      <c r="H919" s="5"/>
      <c r="K919" s="3"/>
      <c r="M919" s="3"/>
    </row>
    <row r="920" spans="2:13" customFormat="1">
      <c r="B920" s="3"/>
      <c r="H920" s="5"/>
      <c r="K920" s="3"/>
      <c r="M920" s="3"/>
    </row>
    <row r="921" spans="2:13" customFormat="1">
      <c r="B921" s="3"/>
      <c r="H921" s="5"/>
      <c r="K921" s="3"/>
      <c r="M921" s="3"/>
    </row>
    <row r="922" spans="2:13" customFormat="1">
      <c r="B922" s="3"/>
      <c r="H922" s="5"/>
      <c r="K922" s="3"/>
      <c r="M922" s="3"/>
    </row>
    <row r="923" spans="2:13" customFormat="1">
      <c r="B923" s="3"/>
      <c r="H923" s="5"/>
      <c r="K923" s="3"/>
      <c r="M923" s="3"/>
    </row>
    <row r="924" spans="2:13" customFormat="1">
      <c r="B924" s="3"/>
      <c r="H924" s="5"/>
      <c r="K924" s="3"/>
      <c r="M924" s="3"/>
    </row>
    <row r="925" spans="2:13" customFormat="1">
      <c r="B925" s="3"/>
      <c r="H925" s="5"/>
      <c r="K925" s="3"/>
      <c r="M925" s="3"/>
    </row>
    <row r="926" spans="2:13" customFormat="1">
      <c r="B926" s="3"/>
      <c r="H926" s="5"/>
      <c r="K926" s="3"/>
      <c r="M926" s="3"/>
    </row>
    <row r="927" spans="2:13" customFormat="1">
      <c r="B927" s="3"/>
      <c r="H927" s="5"/>
      <c r="K927" s="3"/>
      <c r="M927" s="3"/>
    </row>
    <row r="928" spans="2:13" customFormat="1">
      <c r="B928" s="3"/>
      <c r="H928" s="5"/>
      <c r="K928" s="3"/>
      <c r="M928" s="3"/>
    </row>
    <row r="929" spans="2:13" customFormat="1">
      <c r="B929" s="3"/>
      <c r="H929" s="5"/>
      <c r="K929" s="3"/>
      <c r="M929" s="3"/>
    </row>
    <row r="930" spans="2:13" customFormat="1">
      <c r="B930" s="3"/>
      <c r="H930" s="5"/>
      <c r="K930" s="3"/>
      <c r="M930" s="3"/>
    </row>
    <row r="931" spans="2:13" customFormat="1">
      <c r="B931" s="3"/>
      <c r="H931" s="5"/>
      <c r="K931" s="3"/>
      <c r="M931" s="3"/>
    </row>
    <row r="932" spans="2:13" customFormat="1">
      <c r="B932" s="3"/>
      <c r="H932" s="5"/>
      <c r="K932" s="3"/>
      <c r="M932" s="3"/>
    </row>
    <row r="933" spans="2:13" customFormat="1">
      <c r="B933" s="3"/>
      <c r="H933" s="5"/>
      <c r="K933" s="3"/>
      <c r="M933" s="3"/>
    </row>
    <row r="934" spans="2:13" customFormat="1">
      <c r="B934" s="3"/>
      <c r="H934" s="5"/>
      <c r="K934" s="3"/>
      <c r="M934" s="3"/>
    </row>
    <row r="935" spans="2:13" customFormat="1">
      <c r="B935" s="3"/>
      <c r="H935" s="5"/>
      <c r="K935" s="3"/>
      <c r="M935" s="3"/>
    </row>
    <row r="936" spans="2:13" customFormat="1">
      <c r="B936" s="3"/>
      <c r="H936" s="5"/>
      <c r="K936" s="3"/>
      <c r="M936" s="3"/>
    </row>
    <row r="937" spans="2:13" customFormat="1">
      <c r="B937" s="3"/>
      <c r="H937" s="5"/>
      <c r="K937" s="3"/>
      <c r="M937" s="3"/>
    </row>
    <row r="938" spans="2:13" customFormat="1">
      <c r="B938" s="3"/>
      <c r="H938" s="5"/>
      <c r="K938" s="3"/>
      <c r="M938" s="3"/>
    </row>
    <row r="939" spans="2:13" customFormat="1">
      <c r="B939" s="3"/>
      <c r="H939" s="5"/>
      <c r="K939" s="3"/>
      <c r="M939" s="3"/>
    </row>
    <row r="940" spans="2:13" customFormat="1">
      <c r="B940" s="3"/>
      <c r="H940" s="5"/>
      <c r="K940" s="3"/>
      <c r="M940" s="3"/>
    </row>
    <row r="941" spans="2:13" customFormat="1">
      <c r="B941" s="3"/>
      <c r="H941" s="5"/>
      <c r="K941" s="3"/>
      <c r="M941" s="3"/>
    </row>
    <row r="942" spans="2:13" customFormat="1">
      <c r="B942" s="3"/>
      <c r="H942" s="5"/>
      <c r="K942" s="3"/>
      <c r="M942" s="3"/>
    </row>
    <row r="943" spans="2:13" customFormat="1">
      <c r="B943" s="3"/>
      <c r="H943" s="5"/>
      <c r="K943" s="3"/>
      <c r="M943" s="3"/>
    </row>
    <row r="944" spans="2:13" customFormat="1">
      <c r="B944" s="3"/>
      <c r="H944" s="5"/>
      <c r="K944" s="3"/>
      <c r="M944" s="3"/>
    </row>
    <row r="945" spans="2:13" customFormat="1">
      <c r="B945" s="3"/>
      <c r="H945" s="5"/>
      <c r="K945" s="3"/>
      <c r="M945" s="3"/>
    </row>
    <row r="946" spans="2:13" customFormat="1">
      <c r="B946" s="3"/>
      <c r="H946" s="5"/>
      <c r="K946" s="3"/>
      <c r="M946" s="3"/>
    </row>
    <row r="947" spans="2:13" customFormat="1">
      <c r="B947" s="3"/>
      <c r="H947" s="5"/>
      <c r="K947" s="3"/>
      <c r="M947" s="3"/>
    </row>
    <row r="948" spans="2:13" customFormat="1">
      <c r="B948" s="3"/>
      <c r="H948" s="5"/>
      <c r="K948" s="3"/>
      <c r="M948" s="3"/>
    </row>
    <row r="949" spans="2:13" customFormat="1">
      <c r="B949" s="3"/>
      <c r="H949" s="5"/>
      <c r="K949" s="3"/>
      <c r="M949" s="3"/>
    </row>
    <row r="950" spans="2:13" customFormat="1">
      <c r="B950" s="3"/>
      <c r="H950" s="5"/>
      <c r="K950" s="3"/>
      <c r="M950" s="3"/>
    </row>
    <row r="951" spans="2:13" customFormat="1">
      <c r="B951" s="3"/>
      <c r="H951" s="5"/>
      <c r="K951" s="3"/>
      <c r="M951" s="3"/>
    </row>
    <row r="952" spans="2:13" customFormat="1">
      <c r="B952" s="3"/>
      <c r="H952" s="5"/>
      <c r="K952" s="3"/>
      <c r="M952" s="3"/>
    </row>
    <row r="953" spans="2:13" customFormat="1">
      <c r="B953" s="3"/>
      <c r="H953" s="5"/>
      <c r="K953" s="3"/>
      <c r="M953" s="3"/>
    </row>
    <row r="954" spans="2:13" customFormat="1">
      <c r="B954" s="3"/>
      <c r="H954" s="5"/>
      <c r="K954" s="3"/>
      <c r="M954" s="3"/>
    </row>
    <row r="955" spans="2:13" customFormat="1">
      <c r="B955" s="3"/>
      <c r="H955" s="5"/>
      <c r="K955" s="3"/>
      <c r="M955" s="3"/>
    </row>
    <row r="956" spans="2:13" customFormat="1">
      <c r="B956" s="3"/>
      <c r="H956" s="5"/>
      <c r="K956" s="3"/>
      <c r="M956" s="3"/>
    </row>
    <row r="957" spans="2:13" customFormat="1">
      <c r="B957" s="3"/>
      <c r="H957" s="5"/>
      <c r="K957" s="3"/>
      <c r="M957" s="3"/>
    </row>
    <row r="958" spans="2:13" customFormat="1">
      <c r="B958" s="3"/>
      <c r="H958" s="5"/>
      <c r="K958" s="3"/>
      <c r="M958" s="3"/>
    </row>
    <row r="959" spans="2:13" customFormat="1">
      <c r="B959" s="3"/>
      <c r="H959" s="5"/>
      <c r="K959" s="3"/>
      <c r="M959" s="3"/>
    </row>
    <row r="960" spans="2:13" customFormat="1">
      <c r="B960" s="3"/>
      <c r="H960" s="5"/>
      <c r="K960" s="3"/>
      <c r="M960" s="3"/>
    </row>
    <row r="961" spans="2:13" customFormat="1">
      <c r="B961" s="3"/>
      <c r="H961" s="5"/>
      <c r="K961" s="3"/>
      <c r="M961" s="3"/>
    </row>
    <row r="962" spans="2:13" customFormat="1">
      <c r="B962" s="3"/>
      <c r="H962" s="5"/>
      <c r="K962" s="3"/>
      <c r="M962" s="3"/>
    </row>
    <row r="963" spans="2:13" customFormat="1">
      <c r="B963" s="3"/>
      <c r="H963" s="5"/>
      <c r="K963" s="3"/>
      <c r="M963" s="3"/>
    </row>
    <row r="964" spans="2:13" customFormat="1">
      <c r="B964" s="3"/>
      <c r="H964" s="5"/>
      <c r="K964" s="3"/>
      <c r="M964" s="3"/>
    </row>
    <row r="965" spans="2:13" customFormat="1">
      <c r="B965" s="3"/>
      <c r="H965" s="5"/>
      <c r="K965" s="3"/>
      <c r="M965" s="3"/>
    </row>
    <row r="966" spans="2:13" customFormat="1">
      <c r="B966" s="3"/>
      <c r="H966" s="5"/>
      <c r="K966" s="3"/>
      <c r="M966" s="3"/>
    </row>
    <row r="967" spans="2:13" customFormat="1">
      <c r="B967" s="3"/>
      <c r="H967" s="5"/>
      <c r="K967" s="3"/>
      <c r="M967" s="3"/>
    </row>
    <row r="968" spans="2:13" customFormat="1">
      <c r="B968" s="3"/>
      <c r="H968" s="5"/>
      <c r="K968" s="3"/>
      <c r="M968" s="3"/>
    </row>
    <row r="969" spans="2:13" customFormat="1">
      <c r="B969" s="3"/>
      <c r="H969" s="5"/>
      <c r="K969" s="3"/>
      <c r="M969" s="3"/>
    </row>
    <row r="970" spans="2:13" customFormat="1">
      <c r="B970" s="3"/>
      <c r="H970" s="5"/>
      <c r="K970" s="3"/>
      <c r="M970" s="3"/>
    </row>
    <row r="971" spans="2:13" customFormat="1">
      <c r="B971" s="3"/>
      <c r="H971" s="5"/>
      <c r="K971" s="3"/>
      <c r="M971" s="3"/>
    </row>
    <row r="972" spans="2:13" customFormat="1">
      <c r="B972" s="3"/>
      <c r="H972" s="5"/>
      <c r="K972" s="3"/>
      <c r="M972" s="3"/>
    </row>
    <row r="973" spans="2:13" customFormat="1">
      <c r="B973" s="3"/>
      <c r="H973" s="5"/>
      <c r="K973" s="3"/>
      <c r="M973" s="3"/>
    </row>
    <row r="974" spans="2:13" customFormat="1">
      <c r="B974" s="3"/>
      <c r="H974" s="5"/>
      <c r="K974" s="3"/>
      <c r="M974" s="3"/>
    </row>
    <row r="975" spans="2:13" customFormat="1">
      <c r="B975" s="3"/>
      <c r="H975" s="5"/>
      <c r="K975" s="3"/>
      <c r="M975" s="3"/>
    </row>
    <row r="976" spans="2:13" customFormat="1">
      <c r="B976" s="3"/>
      <c r="H976" s="5"/>
      <c r="K976" s="3"/>
      <c r="M976" s="3"/>
    </row>
    <row r="977" spans="2:13" customFormat="1">
      <c r="B977" s="3"/>
      <c r="H977" s="5"/>
      <c r="K977" s="3"/>
      <c r="M977" s="3"/>
    </row>
    <row r="978" spans="2:13" customFormat="1">
      <c r="B978" s="3"/>
      <c r="H978" s="5"/>
      <c r="K978" s="3"/>
      <c r="M978" s="3"/>
    </row>
    <row r="979" spans="2:13" customFormat="1">
      <c r="B979" s="3"/>
      <c r="H979" s="5"/>
      <c r="K979" s="3"/>
      <c r="M979" s="3"/>
    </row>
    <row r="980" spans="2:13" customFormat="1">
      <c r="B980" s="3"/>
      <c r="H980" s="5"/>
      <c r="K980" s="3"/>
      <c r="M980" s="3"/>
    </row>
    <row r="981" spans="2:13" customFormat="1">
      <c r="B981" s="3"/>
      <c r="H981" s="5"/>
      <c r="K981" s="3"/>
      <c r="M981" s="3"/>
    </row>
    <row r="982" spans="2:13" customFormat="1">
      <c r="B982" s="3"/>
      <c r="H982" s="5"/>
      <c r="K982" s="3"/>
      <c r="M982" s="3"/>
    </row>
    <row r="983" spans="2:13" customFormat="1">
      <c r="B983" s="3"/>
      <c r="H983" s="5"/>
      <c r="K983" s="3"/>
      <c r="M983" s="3"/>
    </row>
    <row r="984" spans="2:13" customFormat="1">
      <c r="B984" s="3"/>
      <c r="H984" s="5"/>
      <c r="K984" s="3"/>
      <c r="M984" s="3"/>
    </row>
    <row r="985" spans="2:13" customFormat="1">
      <c r="B985" s="3"/>
      <c r="H985" s="5"/>
      <c r="K985" s="3"/>
      <c r="M985" s="3"/>
    </row>
    <row r="986" spans="2:13" customFormat="1">
      <c r="B986" s="3"/>
      <c r="H986" s="5"/>
      <c r="K986" s="3"/>
      <c r="M986" s="3"/>
    </row>
    <row r="987" spans="2:13" customFormat="1">
      <c r="B987" s="3"/>
      <c r="H987" s="5"/>
      <c r="K987" s="3"/>
      <c r="M987" s="3"/>
    </row>
    <row r="988" spans="2:13" customFormat="1">
      <c r="B988" s="3"/>
      <c r="H988" s="5"/>
      <c r="K988" s="3"/>
      <c r="M988" s="3"/>
    </row>
    <row r="989" spans="2:13" customFormat="1">
      <c r="B989" s="3"/>
      <c r="H989" s="5"/>
      <c r="K989" s="3"/>
      <c r="M989" s="3"/>
    </row>
    <row r="990" spans="2:13" customFormat="1">
      <c r="B990" s="3"/>
      <c r="H990" s="5"/>
      <c r="K990" s="3"/>
      <c r="M990" s="3"/>
    </row>
    <row r="991" spans="2:13" customFormat="1">
      <c r="B991" s="3"/>
      <c r="H991" s="5"/>
      <c r="K991" s="3"/>
      <c r="M991" s="3"/>
    </row>
    <row r="992" spans="2:13" customFormat="1">
      <c r="B992" s="3"/>
      <c r="H992" s="5"/>
      <c r="K992" s="3"/>
      <c r="M992" s="3"/>
    </row>
    <row r="993" spans="2:13" customFormat="1">
      <c r="B993" s="3"/>
      <c r="H993" s="5"/>
      <c r="K993" s="3"/>
      <c r="M993" s="3"/>
    </row>
    <row r="994" spans="2:13" customFormat="1">
      <c r="B994" s="3"/>
      <c r="H994" s="5"/>
      <c r="K994" s="3"/>
      <c r="M994" s="3"/>
    </row>
    <row r="995" spans="2:13" customFormat="1">
      <c r="B995" s="3"/>
      <c r="H995" s="5"/>
      <c r="K995" s="3"/>
      <c r="M995" s="3"/>
    </row>
    <row r="996" spans="2:13" customFormat="1">
      <c r="B996" s="3"/>
      <c r="H996" s="5"/>
      <c r="K996" s="3"/>
      <c r="M996" s="3"/>
    </row>
    <row r="997" spans="2:13" customFormat="1">
      <c r="B997" s="3"/>
      <c r="H997" s="5"/>
      <c r="K997" s="3"/>
      <c r="M997" s="3"/>
    </row>
    <row r="998" spans="2:13" customFormat="1">
      <c r="B998" s="3"/>
      <c r="H998" s="5"/>
      <c r="K998" s="3"/>
      <c r="M998" s="3"/>
    </row>
    <row r="999" spans="2:13" customFormat="1">
      <c r="B999" s="3"/>
      <c r="H999" s="5"/>
      <c r="K999" s="3"/>
      <c r="M999" s="3"/>
    </row>
    <row r="1000" spans="2:13" customFormat="1">
      <c r="B1000" s="3"/>
      <c r="H1000" s="5"/>
      <c r="K1000" s="3"/>
      <c r="M1000" s="3"/>
    </row>
    <row r="1001" spans="2:13" customFormat="1">
      <c r="B1001" s="3"/>
      <c r="H1001" s="5"/>
      <c r="K1001" s="3"/>
      <c r="M1001" s="3"/>
    </row>
    <row r="1002" spans="2:13" customFormat="1">
      <c r="B1002" s="3"/>
      <c r="H1002" s="5"/>
      <c r="K1002" s="3"/>
      <c r="M1002" s="3"/>
    </row>
    <row r="1003" spans="2:13" customFormat="1">
      <c r="B1003" s="3"/>
      <c r="H1003" s="5"/>
      <c r="K1003" s="3"/>
      <c r="M1003" s="3"/>
    </row>
    <row r="1004" spans="2:13" customFormat="1">
      <c r="B1004" s="3"/>
      <c r="H1004" s="5"/>
      <c r="K1004" s="3"/>
      <c r="M1004" s="3"/>
    </row>
    <row r="1005" spans="2:13" customFormat="1">
      <c r="B1005" s="3"/>
      <c r="H1005" s="5"/>
      <c r="K1005" s="3"/>
      <c r="M1005" s="3"/>
    </row>
    <row r="1006" spans="2:13" customFormat="1">
      <c r="B1006" s="3"/>
      <c r="H1006" s="5"/>
      <c r="K1006" s="3"/>
      <c r="M1006" s="3"/>
    </row>
    <row r="1007" spans="2:13" customFormat="1">
      <c r="B1007" s="3"/>
      <c r="H1007" s="5"/>
      <c r="K1007" s="3"/>
      <c r="M1007" s="3"/>
    </row>
    <row r="1008" spans="2:13" customFormat="1">
      <c r="B1008" s="3"/>
      <c r="H1008" s="5"/>
      <c r="K1008" s="3"/>
      <c r="M1008" s="3"/>
    </row>
    <row r="1009" spans="2:13" customFormat="1">
      <c r="B1009" s="3"/>
      <c r="H1009" s="5"/>
      <c r="K1009" s="3"/>
      <c r="M1009" s="3"/>
    </row>
    <row r="1010" spans="2:13" customFormat="1">
      <c r="B1010" s="3"/>
      <c r="H1010" s="5"/>
      <c r="K1010" s="3"/>
      <c r="M1010" s="3"/>
    </row>
    <row r="1011" spans="2:13" customFormat="1">
      <c r="B1011" s="3"/>
      <c r="H1011" s="5"/>
      <c r="K1011" s="3"/>
      <c r="M1011" s="3"/>
    </row>
    <row r="1012" spans="2:13" customFormat="1">
      <c r="B1012" s="3"/>
      <c r="H1012" s="5"/>
      <c r="K1012" s="3"/>
      <c r="M1012" s="3"/>
    </row>
    <row r="1013" spans="2:13" customFormat="1">
      <c r="B1013" s="3"/>
      <c r="H1013" s="5"/>
      <c r="K1013" s="3"/>
      <c r="M1013" s="3"/>
    </row>
    <row r="1014" spans="2:13" customFormat="1">
      <c r="B1014" s="3"/>
      <c r="H1014" s="5"/>
      <c r="K1014" s="3"/>
      <c r="M1014" s="3"/>
    </row>
    <row r="1015" spans="2:13" customFormat="1">
      <c r="B1015" s="3"/>
      <c r="H1015" s="5"/>
      <c r="K1015" s="3"/>
      <c r="M1015" s="3"/>
    </row>
    <row r="1016" spans="2:13" customFormat="1">
      <c r="B1016" s="3"/>
      <c r="H1016" s="5"/>
      <c r="K1016" s="3"/>
      <c r="M1016" s="3"/>
    </row>
    <row r="1017" spans="2:13" customFormat="1">
      <c r="B1017" s="3"/>
      <c r="H1017" s="5"/>
      <c r="K1017" s="3"/>
      <c r="M1017" s="3"/>
    </row>
    <row r="1018" spans="2:13" customFormat="1">
      <c r="B1018" s="3"/>
      <c r="H1018" s="5"/>
      <c r="K1018" s="3"/>
      <c r="M1018" s="3"/>
    </row>
    <row r="1019" spans="2:13" customFormat="1">
      <c r="B1019" s="3"/>
      <c r="H1019" s="5"/>
      <c r="K1019" s="3"/>
      <c r="M1019" s="3"/>
    </row>
    <row r="1020" spans="2:13" customFormat="1">
      <c r="B1020" s="3"/>
      <c r="H1020" s="5"/>
      <c r="K1020" s="3"/>
      <c r="M1020" s="3"/>
    </row>
    <row r="1021" spans="2:13" customFormat="1">
      <c r="B1021" s="3"/>
      <c r="H1021" s="5"/>
      <c r="K1021" s="3"/>
      <c r="M1021" s="3"/>
    </row>
    <row r="1022" spans="2:13" customFormat="1">
      <c r="B1022" s="3"/>
      <c r="H1022" s="5"/>
      <c r="K1022" s="3"/>
      <c r="M1022" s="3"/>
    </row>
    <row r="1023" spans="2:13" customFormat="1">
      <c r="B1023" s="3"/>
      <c r="H1023" s="5"/>
      <c r="K1023" s="3"/>
      <c r="M1023" s="3"/>
    </row>
    <row r="1024" spans="2:13" customFormat="1">
      <c r="B1024" s="3"/>
      <c r="H1024" s="5"/>
      <c r="K1024" s="3"/>
      <c r="M1024" s="3"/>
    </row>
    <row r="1025" spans="2:13" customFormat="1">
      <c r="B1025" s="3"/>
      <c r="H1025" s="5"/>
      <c r="K1025" s="3"/>
      <c r="M1025" s="3"/>
    </row>
    <row r="1026" spans="2:13" customFormat="1">
      <c r="B1026" s="3"/>
      <c r="H1026" s="5"/>
      <c r="K1026" s="3"/>
      <c r="M1026" s="3"/>
    </row>
    <row r="1027" spans="2:13" customFormat="1">
      <c r="B1027" s="3"/>
      <c r="H1027" s="5"/>
      <c r="K1027" s="3"/>
      <c r="M1027" s="3"/>
    </row>
    <row r="1028" spans="2:13" customFormat="1">
      <c r="B1028" s="3"/>
      <c r="H1028" s="5"/>
      <c r="K1028" s="3"/>
      <c r="M1028" s="3"/>
    </row>
    <row r="1029" spans="2:13" customFormat="1">
      <c r="B1029" s="3"/>
      <c r="H1029" s="5"/>
      <c r="K1029" s="3"/>
      <c r="M1029" s="3"/>
    </row>
    <row r="1030" spans="2:13" customFormat="1">
      <c r="B1030" s="3"/>
      <c r="H1030" s="5"/>
      <c r="K1030" s="3"/>
      <c r="M1030" s="3"/>
    </row>
    <row r="1031" spans="2:13" customFormat="1">
      <c r="B1031" s="3"/>
      <c r="H1031" s="5"/>
      <c r="K1031" s="3"/>
      <c r="M1031" s="3"/>
    </row>
    <row r="1032" spans="2:13" customFormat="1">
      <c r="B1032" s="3"/>
      <c r="H1032" s="5"/>
      <c r="K1032" s="3"/>
      <c r="M1032" s="3"/>
    </row>
    <row r="1033" spans="2:13" customFormat="1">
      <c r="B1033" s="3"/>
      <c r="H1033" s="5"/>
      <c r="K1033" s="3"/>
      <c r="M1033" s="3"/>
    </row>
    <row r="1034" spans="2:13" customFormat="1">
      <c r="B1034" s="3"/>
      <c r="H1034" s="5"/>
      <c r="K1034" s="3"/>
      <c r="M1034" s="3"/>
    </row>
    <row r="1035" spans="2:13" customFormat="1">
      <c r="B1035" s="3"/>
      <c r="H1035" s="5"/>
      <c r="K1035" s="3"/>
      <c r="M1035" s="3"/>
    </row>
    <row r="1036" spans="2:13" customFormat="1">
      <c r="B1036" s="3"/>
      <c r="H1036" s="5"/>
      <c r="K1036" s="3"/>
      <c r="M1036" s="3"/>
    </row>
    <row r="1037" spans="2:13" customFormat="1">
      <c r="B1037" s="3"/>
      <c r="H1037" s="5"/>
      <c r="K1037" s="3"/>
      <c r="M1037" s="3"/>
    </row>
    <row r="1038" spans="2:13" customFormat="1">
      <c r="B1038" s="3"/>
      <c r="H1038" s="5"/>
      <c r="K1038" s="3"/>
      <c r="M1038" s="3"/>
    </row>
    <row r="1039" spans="2:13" customFormat="1">
      <c r="B1039" s="3"/>
      <c r="H1039" s="5"/>
      <c r="K1039" s="3"/>
      <c r="M1039" s="3"/>
    </row>
    <row r="1040" spans="2:13" customFormat="1">
      <c r="B1040" s="3"/>
      <c r="H1040" s="5"/>
      <c r="K1040" s="3"/>
      <c r="M1040" s="3"/>
    </row>
    <row r="1041" spans="2:13" customFormat="1">
      <c r="B1041" s="3"/>
      <c r="H1041" s="5"/>
      <c r="K1041" s="3"/>
      <c r="M1041" s="3"/>
    </row>
    <row r="1042" spans="2:13" customFormat="1">
      <c r="B1042" s="3"/>
      <c r="H1042" s="5"/>
      <c r="K1042" s="3"/>
      <c r="M1042" s="3"/>
    </row>
    <row r="1043" spans="2:13" customFormat="1">
      <c r="B1043" s="3"/>
      <c r="H1043" s="5"/>
      <c r="K1043" s="3"/>
      <c r="M1043" s="3"/>
    </row>
    <row r="1044" spans="2:13" customFormat="1">
      <c r="B1044" s="3"/>
      <c r="H1044" s="5"/>
      <c r="K1044" s="3"/>
      <c r="M1044" s="3"/>
    </row>
    <row r="1045" spans="2:13" customFormat="1">
      <c r="B1045" s="3"/>
      <c r="H1045" s="5"/>
      <c r="K1045" s="3"/>
      <c r="M1045" s="3"/>
    </row>
    <row r="1046" spans="2:13" customFormat="1">
      <c r="B1046" s="3"/>
      <c r="H1046" s="5"/>
      <c r="K1046" s="3"/>
      <c r="M1046" s="3"/>
    </row>
    <row r="1047" spans="2:13" customFormat="1">
      <c r="B1047" s="3"/>
      <c r="H1047" s="5"/>
      <c r="K1047" s="3"/>
      <c r="M1047" s="3"/>
    </row>
    <row r="1048" spans="2:13" customFormat="1">
      <c r="B1048" s="3"/>
      <c r="H1048" s="5"/>
      <c r="K1048" s="3"/>
      <c r="M1048" s="3"/>
    </row>
    <row r="1049" spans="2:13" customFormat="1">
      <c r="B1049" s="3"/>
      <c r="H1049" s="5"/>
      <c r="K1049" s="3"/>
      <c r="M1049" s="3"/>
    </row>
    <row r="1050" spans="2:13" customFormat="1">
      <c r="B1050" s="3"/>
      <c r="H1050" s="5"/>
      <c r="K1050" s="3"/>
      <c r="M1050" s="3"/>
    </row>
    <row r="1051" spans="2:13" customFormat="1">
      <c r="B1051" s="3"/>
      <c r="H1051" s="5"/>
      <c r="K1051" s="3"/>
      <c r="M1051" s="3"/>
    </row>
    <row r="1052" spans="2:13" customFormat="1">
      <c r="B1052" s="3"/>
      <c r="H1052" s="5"/>
      <c r="K1052" s="3"/>
      <c r="M1052" s="3"/>
    </row>
    <row r="1053" spans="2:13" customFormat="1">
      <c r="B1053" s="3"/>
      <c r="H1053" s="5"/>
      <c r="K1053" s="3"/>
      <c r="M1053" s="3"/>
    </row>
    <row r="1054" spans="2:13" customFormat="1">
      <c r="B1054" s="3"/>
      <c r="H1054" s="5"/>
      <c r="K1054" s="3"/>
      <c r="M1054" s="3"/>
    </row>
    <row r="1055" spans="2:13" customFormat="1">
      <c r="B1055" s="3"/>
      <c r="H1055" s="5"/>
      <c r="K1055" s="3"/>
      <c r="M1055" s="3"/>
    </row>
    <row r="1056" spans="2:13" customFormat="1">
      <c r="B1056" s="3"/>
      <c r="H1056" s="5"/>
      <c r="K1056" s="3"/>
      <c r="M1056" s="3"/>
    </row>
    <row r="1057" spans="2:13" customFormat="1">
      <c r="B1057" s="3"/>
      <c r="H1057" s="5"/>
      <c r="K1057" s="3"/>
      <c r="M1057" s="3"/>
    </row>
    <row r="1058" spans="2:13" customFormat="1">
      <c r="B1058" s="3"/>
      <c r="H1058" s="5"/>
      <c r="K1058" s="3"/>
      <c r="M1058" s="3"/>
    </row>
    <row r="1059" spans="2:13" customFormat="1">
      <c r="B1059" s="3"/>
      <c r="H1059" s="5"/>
      <c r="K1059" s="3"/>
      <c r="M1059" s="3"/>
    </row>
    <row r="1060" spans="2:13" customFormat="1">
      <c r="B1060" s="3"/>
      <c r="H1060" s="5"/>
      <c r="K1060" s="3"/>
      <c r="M1060" s="3"/>
    </row>
    <row r="1061" spans="2:13" customFormat="1">
      <c r="B1061" s="3"/>
      <c r="H1061" s="5"/>
      <c r="K1061" s="3"/>
      <c r="M1061" s="3"/>
    </row>
    <row r="1062" spans="2:13" customFormat="1">
      <c r="B1062" s="3"/>
      <c r="H1062" s="5"/>
      <c r="K1062" s="3"/>
      <c r="M1062" s="3"/>
    </row>
    <row r="1063" spans="2:13" customFormat="1">
      <c r="B1063" s="3"/>
      <c r="H1063" s="5"/>
      <c r="K1063" s="3"/>
      <c r="M1063" s="3"/>
    </row>
    <row r="1064" spans="2:13" customFormat="1">
      <c r="B1064" s="3"/>
      <c r="H1064" s="5"/>
      <c r="K1064" s="3"/>
      <c r="M1064" s="3"/>
    </row>
    <row r="1065" spans="2:13" customFormat="1">
      <c r="B1065" s="3"/>
      <c r="H1065" s="5"/>
      <c r="K1065" s="3"/>
      <c r="M1065" s="3"/>
    </row>
    <row r="1066" spans="2:13" customFormat="1">
      <c r="B1066" s="3"/>
      <c r="H1066" s="5"/>
      <c r="K1066" s="3"/>
      <c r="M1066" s="3"/>
    </row>
    <row r="1067" spans="2:13" customFormat="1">
      <c r="B1067" s="3"/>
      <c r="H1067" s="5"/>
      <c r="K1067" s="3"/>
      <c r="M1067" s="3"/>
    </row>
    <row r="1068" spans="2:13" customFormat="1">
      <c r="B1068" s="3"/>
      <c r="H1068" s="5"/>
      <c r="K1068" s="3"/>
      <c r="M1068" s="3"/>
    </row>
    <row r="1069" spans="2:13" customFormat="1">
      <c r="B1069" s="3"/>
      <c r="H1069" s="5"/>
      <c r="K1069" s="3"/>
      <c r="M1069" s="3"/>
    </row>
    <row r="1070" spans="2:13" customFormat="1">
      <c r="B1070" s="3"/>
      <c r="H1070" s="5"/>
      <c r="K1070" s="3"/>
      <c r="M1070" s="3"/>
    </row>
    <row r="1071" spans="2:13" customFormat="1">
      <c r="B1071" s="3"/>
      <c r="H1071" s="5"/>
      <c r="K1071" s="3"/>
      <c r="M1071" s="3"/>
    </row>
    <row r="1072" spans="2:13" customFormat="1">
      <c r="B1072" s="3"/>
      <c r="H1072" s="5"/>
      <c r="K1072" s="3"/>
      <c r="M1072" s="3"/>
    </row>
    <row r="1073" spans="2:13" customFormat="1">
      <c r="B1073" s="3"/>
      <c r="H1073" s="5"/>
      <c r="K1073" s="3"/>
      <c r="M1073" s="3"/>
    </row>
    <row r="1074" spans="2:13" customFormat="1">
      <c r="B1074" s="3"/>
      <c r="H1074" s="5"/>
      <c r="K1074" s="3"/>
      <c r="M1074" s="3"/>
    </row>
    <row r="1075" spans="2:13" customFormat="1">
      <c r="B1075" s="3"/>
      <c r="H1075" s="5"/>
      <c r="K1075" s="3"/>
      <c r="M1075" s="3"/>
    </row>
    <row r="1076" spans="2:13" customFormat="1">
      <c r="B1076" s="3"/>
      <c r="H1076" s="5"/>
      <c r="K1076" s="3"/>
      <c r="M1076" s="3"/>
    </row>
    <row r="1077" spans="2:13" customFormat="1">
      <c r="B1077" s="3"/>
      <c r="H1077" s="5"/>
      <c r="K1077" s="3"/>
      <c r="M1077" s="3"/>
    </row>
    <row r="1078" spans="2:13" customFormat="1">
      <c r="B1078" s="3"/>
      <c r="H1078" s="5"/>
      <c r="K1078" s="3"/>
      <c r="M1078" s="3"/>
    </row>
    <row r="1079" spans="2:13" customFormat="1">
      <c r="B1079" s="3"/>
      <c r="H1079" s="5"/>
      <c r="K1079" s="3"/>
      <c r="M1079" s="3"/>
    </row>
    <row r="1080" spans="2:13" customFormat="1">
      <c r="B1080" s="3"/>
      <c r="H1080" s="5"/>
      <c r="K1080" s="3"/>
      <c r="M1080" s="3"/>
    </row>
    <row r="1081" spans="2:13" customFormat="1">
      <c r="B1081" s="3"/>
      <c r="H1081" s="5"/>
      <c r="K1081" s="3"/>
      <c r="M1081" s="3"/>
    </row>
    <row r="1082" spans="2:13" customFormat="1">
      <c r="B1082" s="3"/>
      <c r="H1082" s="5"/>
      <c r="K1082" s="3"/>
      <c r="M1082" s="3"/>
    </row>
    <row r="1083" spans="2:13" customFormat="1">
      <c r="B1083" s="3"/>
      <c r="H1083" s="5"/>
      <c r="K1083" s="3"/>
      <c r="M1083" s="3"/>
    </row>
    <row r="1084" spans="2:13" customFormat="1">
      <c r="B1084" s="3"/>
      <c r="H1084" s="5"/>
      <c r="K1084" s="3"/>
      <c r="M1084" s="3"/>
    </row>
    <row r="1085" spans="2:13" customFormat="1">
      <c r="B1085" s="3"/>
      <c r="H1085" s="5"/>
      <c r="K1085" s="3"/>
      <c r="M1085" s="3"/>
    </row>
    <row r="1086" spans="2:13" customFormat="1">
      <c r="B1086" s="3"/>
      <c r="H1086" s="5"/>
      <c r="K1086" s="3"/>
      <c r="M1086" s="3"/>
    </row>
    <row r="1087" spans="2:13" customFormat="1">
      <c r="B1087" s="3"/>
      <c r="H1087" s="5"/>
      <c r="K1087" s="3"/>
      <c r="M1087" s="3"/>
    </row>
    <row r="1088" spans="2:13" customFormat="1">
      <c r="B1088" s="3"/>
      <c r="H1088" s="5"/>
      <c r="K1088" s="3"/>
      <c r="M1088" s="3"/>
    </row>
    <row r="1089" spans="2:13" customFormat="1">
      <c r="B1089" s="3"/>
      <c r="H1089" s="5"/>
      <c r="K1089" s="3"/>
      <c r="M1089" s="3"/>
    </row>
    <row r="1090" spans="2:13" customFormat="1">
      <c r="B1090" s="3"/>
      <c r="H1090" s="5"/>
      <c r="K1090" s="3"/>
      <c r="M1090" s="3"/>
    </row>
    <row r="1091" spans="2:13" customFormat="1">
      <c r="B1091" s="3"/>
      <c r="H1091" s="5"/>
      <c r="K1091" s="3"/>
      <c r="M1091" s="3"/>
    </row>
    <row r="1092" spans="2:13" customFormat="1">
      <c r="B1092" s="3"/>
      <c r="H1092" s="5"/>
      <c r="K1092" s="3"/>
      <c r="M1092" s="3"/>
    </row>
    <row r="1093" spans="2:13" customFormat="1">
      <c r="B1093" s="3"/>
      <c r="H1093" s="5"/>
      <c r="K1093" s="3"/>
      <c r="M1093" s="3"/>
    </row>
    <row r="1094" spans="2:13" customFormat="1">
      <c r="B1094" s="3"/>
      <c r="H1094" s="5"/>
      <c r="K1094" s="3"/>
      <c r="M1094" s="3"/>
    </row>
    <row r="1095" spans="2:13" customFormat="1">
      <c r="B1095" s="3"/>
      <c r="H1095" s="5"/>
      <c r="K1095" s="3"/>
      <c r="M1095" s="3"/>
    </row>
    <row r="1096" spans="2:13" customFormat="1">
      <c r="B1096" s="3"/>
      <c r="H1096" s="5"/>
      <c r="K1096" s="3"/>
      <c r="M1096" s="3"/>
    </row>
    <row r="1097" spans="2:13" customFormat="1">
      <c r="B1097" s="3"/>
      <c r="H1097" s="5"/>
      <c r="K1097" s="3"/>
      <c r="M1097" s="3"/>
    </row>
    <row r="1098" spans="2:13" customFormat="1">
      <c r="B1098" s="3"/>
      <c r="H1098" s="5"/>
      <c r="K1098" s="3"/>
      <c r="M1098" s="3"/>
    </row>
    <row r="1099" spans="2:13" customFormat="1">
      <c r="B1099" s="3"/>
      <c r="H1099" s="5"/>
      <c r="K1099" s="3"/>
      <c r="M1099" s="3"/>
    </row>
    <row r="1100" spans="2:13" customFormat="1">
      <c r="B1100" s="3"/>
      <c r="H1100" s="5"/>
      <c r="K1100" s="3"/>
      <c r="M1100" s="3"/>
    </row>
    <row r="1101" spans="2:13" customFormat="1">
      <c r="B1101" s="3"/>
      <c r="H1101" s="5"/>
      <c r="K1101" s="3"/>
      <c r="M1101" s="3"/>
    </row>
    <row r="1102" spans="2:13" customFormat="1">
      <c r="B1102" s="3"/>
      <c r="H1102" s="5"/>
      <c r="K1102" s="3"/>
      <c r="M1102" s="3"/>
    </row>
    <row r="1103" spans="2:13" customFormat="1">
      <c r="B1103" s="3"/>
      <c r="H1103" s="5"/>
      <c r="K1103" s="3"/>
      <c r="M1103" s="3"/>
    </row>
    <row r="1104" spans="2:13" customFormat="1">
      <c r="B1104" s="3"/>
      <c r="H1104" s="5"/>
      <c r="K1104" s="3"/>
      <c r="M1104" s="3"/>
    </row>
    <row r="1105" spans="2:13" customFormat="1">
      <c r="B1105" s="3"/>
      <c r="H1105" s="5"/>
      <c r="K1105" s="3"/>
      <c r="M1105" s="3"/>
    </row>
    <row r="1106" spans="2:13" customFormat="1">
      <c r="B1106" s="3"/>
      <c r="H1106" s="5"/>
      <c r="K1106" s="3"/>
      <c r="M1106" s="3"/>
    </row>
    <row r="1107" spans="2:13" customFormat="1">
      <c r="B1107" s="3"/>
      <c r="H1107" s="5"/>
      <c r="K1107" s="3"/>
      <c r="M1107" s="3"/>
    </row>
    <row r="1108" spans="2:13" customFormat="1">
      <c r="B1108" s="3"/>
      <c r="H1108" s="5"/>
      <c r="K1108" s="3"/>
      <c r="M1108" s="3"/>
    </row>
    <row r="1109" spans="2:13" customFormat="1">
      <c r="B1109" s="3"/>
      <c r="H1109" s="5"/>
      <c r="K1109" s="3"/>
      <c r="M1109" s="3"/>
    </row>
    <row r="1110" spans="2:13" customFormat="1">
      <c r="B1110" s="3"/>
      <c r="H1110" s="5"/>
      <c r="K1110" s="3"/>
      <c r="M1110" s="3"/>
    </row>
    <row r="1111" spans="2:13" customFormat="1">
      <c r="B1111" s="3"/>
      <c r="H1111" s="5"/>
      <c r="K1111" s="3"/>
      <c r="M1111" s="3"/>
    </row>
    <row r="1112" spans="2:13" customFormat="1">
      <c r="B1112" s="3"/>
      <c r="H1112" s="5"/>
      <c r="K1112" s="3"/>
      <c r="M1112" s="3"/>
    </row>
    <row r="1113" spans="2:13" customFormat="1">
      <c r="B1113" s="3"/>
      <c r="H1113" s="5"/>
      <c r="K1113" s="3"/>
      <c r="M1113" s="3"/>
    </row>
    <row r="1114" spans="2:13" customFormat="1">
      <c r="B1114" s="3"/>
      <c r="H1114" s="5"/>
      <c r="K1114" s="3"/>
      <c r="M1114" s="3"/>
    </row>
    <row r="1115" spans="2:13" customFormat="1">
      <c r="B1115" s="3"/>
      <c r="H1115" s="5"/>
      <c r="K1115" s="3"/>
      <c r="M1115" s="3"/>
    </row>
    <row r="1116" spans="2:13" customFormat="1">
      <c r="B1116" s="3"/>
      <c r="H1116" s="5"/>
      <c r="K1116" s="3"/>
      <c r="M1116" s="3"/>
    </row>
    <row r="1117" spans="2:13" customFormat="1">
      <c r="B1117" s="3"/>
      <c r="H1117" s="5"/>
      <c r="K1117" s="3"/>
      <c r="M1117" s="3"/>
    </row>
    <row r="1118" spans="2:13" customFormat="1">
      <c r="B1118" s="3"/>
      <c r="H1118" s="5"/>
      <c r="K1118" s="3"/>
      <c r="M1118" s="3"/>
    </row>
    <row r="1119" spans="2:13" customFormat="1">
      <c r="B1119" s="3"/>
      <c r="H1119" s="5"/>
      <c r="K1119" s="3"/>
      <c r="M1119" s="3"/>
    </row>
    <row r="1120" spans="2:13" customFormat="1">
      <c r="B1120" s="3"/>
      <c r="H1120" s="5"/>
      <c r="K1120" s="3"/>
      <c r="M1120" s="3"/>
    </row>
    <row r="1121" spans="2:13" customFormat="1">
      <c r="B1121" s="3"/>
      <c r="H1121" s="5"/>
      <c r="K1121" s="3"/>
      <c r="M1121" s="3"/>
    </row>
    <row r="1122" spans="2:13" customFormat="1">
      <c r="B1122" s="3"/>
      <c r="H1122" s="5"/>
      <c r="K1122" s="3"/>
      <c r="M1122" s="3"/>
    </row>
    <row r="1123" spans="2:13" customFormat="1">
      <c r="B1123" s="3"/>
      <c r="H1123" s="5"/>
      <c r="K1123" s="3"/>
      <c r="M1123" s="3"/>
    </row>
    <row r="1124" spans="2:13" customFormat="1">
      <c r="B1124" s="3"/>
      <c r="H1124" s="5"/>
      <c r="K1124" s="3"/>
      <c r="M1124" s="3"/>
    </row>
    <row r="1125" spans="2:13" customFormat="1">
      <c r="B1125" s="3"/>
      <c r="H1125" s="5"/>
      <c r="K1125" s="3"/>
      <c r="M1125" s="3"/>
    </row>
    <row r="1126" spans="2:13" customFormat="1">
      <c r="B1126" s="3"/>
      <c r="H1126" s="5"/>
      <c r="K1126" s="3"/>
      <c r="M1126" s="3"/>
    </row>
    <row r="1127" spans="2:13" customFormat="1">
      <c r="B1127" s="3"/>
      <c r="H1127" s="5"/>
      <c r="K1127" s="3"/>
      <c r="M1127" s="3"/>
    </row>
    <row r="1128" spans="2:13" customFormat="1">
      <c r="B1128" s="3"/>
      <c r="H1128" s="5"/>
      <c r="K1128" s="3"/>
      <c r="M1128" s="3"/>
    </row>
    <row r="1129" spans="2:13" customFormat="1">
      <c r="B1129" s="3"/>
      <c r="H1129" s="5"/>
      <c r="K1129" s="3"/>
      <c r="M1129" s="3"/>
    </row>
    <row r="1130" spans="2:13" customFormat="1">
      <c r="B1130" s="3"/>
      <c r="H1130" s="5"/>
      <c r="K1130" s="3"/>
      <c r="M1130" s="3"/>
    </row>
    <row r="1131" spans="2:13" customFormat="1">
      <c r="B1131" s="3"/>
      <c r="H1131" s="5"/>
      <c r="K1131" s="3"/>
      <c r="M1131" s="3"/>
    </row>
    <row r="1132" spans="2:13" customFormat="1">
      <c r="B1132" s="3"/>
      <c r="H1132" s="5"/>
      <c r="K1132" s="3"/>
      <c r="M1132" s="3"/>
    </row>
    <row r="1133" spans="2:13" customFormat="1">
      <c r="B1133" s="3"/>
      <c r="H1133" s="5"/>
      <c r="K1133" s="3"/>
      <c r="M1133" s="3"/>
    </row>
    <row r="1134" spans="2:13" customFormat="1">
      <c r="B1134" s="3"/>
      <c r="H1134" s="5"/>
      <c r="K1134" s="3"/>
      <c r="M1134" s="3"/>
    </row>
    <row r="1135" spans="2:13" customFormat="1">
      <c r="B1135" s="3"/>
      <c r="H1135" s="5"/>
      <c r="K1135" s="3"/>
      <c r="M1135" s="3"/>
    </row>
    <row r="1136" spans="2:13" customFormat="1">
      <c r="B1136" s="3"/>
      <c r="H1136" s="5"/>
      <c r="K1136" s="3"/>
      <c r="M1136" s="3"/>
    </row>
    <row r="1137" spans="2:13" customFormat="1">
      <c r="B1137" s="3"/>
      <c r="H1137" s="5"/>
      <c r="K1137" s="3"/>
      <c r="M1137" s="3"/>
    </row>
    <row r="1138" spans="2:13" customFormat="1">
      <c r="B1138" s="3"/>
      <c r="H1138" s="5"/>
      <c r="K1138" s="3"/>
      <c r="M1138" s="3"/>
    </row>
    <row r="1139" spans="2:13" customFormat="1">
      <c r="B1139" s="3"/>
      <c r="H1139" s="5"/>
      <c r="K1139" s="3"/>
      <c r="M1139" s="3"/>
    </row>
    <row r="1140" spans="2:13" customFormat="1">
      <c r="B1140" s="3"/>
      <c r="H1140" s="5"/>
      <c r="K1140" s="3"/>
      <c r="M1140" s="3"/>
    </row>
    <row r="1141" spans="2:13" customFormat="1">
      <c r="B1141" s="3"/>
      <c r="H1141" s="5"/>
      <c r="K1141" s="3"/>
      <c r="M1141" s="3"/>
    </row>
    <row r="1142" spans="2:13" customFormat="1">
      <c r="B1142" s="3"/>
      <c r="H1142" s="5"/>
      <c r="K1142" s="3"/>
      <c r="M1142" s="3"/>
    </row>
    <row r="1143" spans="2:13" customFormat="1">
      <c r="B1143" s="3"/>
      <c r="H1143" s="5"/>
      <c r="K1143" s="3"/>
      <c r="M1143" s="3"/>
    </row>
    <row r="1144" spans="2:13" customFormat="1">
      <c r="B1144" s="3"/>
      <c r="H1144" s="5"/>
      <c r="K1144" s="3"/>
      <c r="M1144" s="3"/>
    </row>
    <row r="1145" spans="2:13" customFormat="1">
      <c r="B1145" s="3"/>
      <c r="H1145" s="5"/>
      <c r="K1145" s="3"/>
      <c r="M1145" s="3"/>
    </row>
    <row r="1146" spans="2:13" customFormat="1">
      <c r="B1146" s="3"/>
      <c r="H1146" s="5"/>
      <c r="K1146" s="3"/>
      <c r="M1146" s="3"/>
    </row>
    <row r="1147" spans="2:13" customFormat="1">
      <c r="B1147" s="3"/>
      <c r="H1147" s="5"/>
      <c r="K1147" s="3"/>
      <c r="M1147" s="3"/>
    </row>
    <row r="1148" spans="2:13" customFormat="1">
      <c r="B1148" s="3"/>
      <c r="H1148" s="5"/>
      <c r="K1148" s="3"/>
      <c r="M1148" s="3"/>
    </row>
    <row r="1149" spans="2:13" customFormat="1">
      <c r="B1149" s="3"/>
      <c r="H1149" s="5"/>
      <c r="K1149" s="3"/>
      <c r="M1149" s="3"/>
    </row>
    <row r="1150" spans="2:13" customFormat="1">
      <c r="B1150" s="3"/>
      <c r="H1150" s="5"/>
      <c r="K1150" s="3"/>
      <c r="M1150" s="3"/>
    </row>
    <row r="1151" spans="2:13" customFormat="1">
      <c r="B1151" s="3"/>
      <c r="H1151" s="5"/>
      <c r="K1151" s="3"/>
      <c r="M1151" s="3"/>
    </row>
    <row r="1152" spans="2:13" customFormat="1">
      <c r="B1152" s="3"/>
      <c r="H1152" s="5"/>
      <c r="K1152" s="3"/>
      <c r="M1152" s="3"/>
    </row>
    <row r="1153" spans="2:13" customFormat="1">
      <c r="B1153" s="3"/>
      <c r="H1153" s="5"/>
      <c r="K1153" s="3"/>
      <c r="M1153" s="3"/>
    </row>
    <row r="1154" spans="2:13" customFormat="1">
      <c r="B1154" s="3"/>
      <c r="H1154" s="5"/>
      <c r="K1154" s="3"/>
      <c r="M1154" s="3"/>
    </row>
    <row r="1155" spans="2:13" customFormat="1">
      <c r="B1155" s="3"/>
      <c r="H1155" s="5"/>
      <c r="K1155" s="3"/>
      <c r="M1155" s="3"/>
    </row>
    <row r="1156" spans="2:13" customFormat="1">
      <c r="B1156" s="3"/>
      <c r="H1156" s="5"/>
      <c r="K1156" s="3"/>
      <c r="M1156" s="3"/>
    </row>
    <row r="1157" spans="2:13" customFormat="1">
      <c r="B1157" s="3"/>
      <c r="H1157" s="5"/>
      <c r="K1157" s="3"/>
      <c r="M1157" s="3"/>
    </row>
    <row r="1158" spans="2:13" customFormat="1">
      <c r="B1158" s="3"/>
      <c r="H1158" s="5"/>
      <c r="K1158" s="3"/>
      <c r="M1158" s="3"/>
    </row>
    <row r="1159" spans="2:13" customFormat="1">
      <c r="B1159" s="3"/>
      <c r="H1159" s="5"/>
      <c r="K1159" s="3"/>
      <c r="M1159" s="3"/>
    </row>
    <row r="1160" spans="2:13" customFormat="1">
      <c r="B1160" s="3"/>
      <c r="H1160" s="5"/>
      <c r="K1160" s="3"/>
      <c r="M1160" s="3"/>
    </row>
    <row r="1161" spans="2:13" customFormat="1">
      <c r="B1161" s="3"/>
      <c r="H1161" s="5"/>
      <c r="K1161" s="3"/>
      <c r="M1161" s="3"/>
    </row>
    <row r="1162" spans="2:13" customFormat="1">
      <c r="B1162" s="3"/>
      <c r="H1162" s="5"/>
      <c r="K1162" s="3"/>
      <c r="M1162" s="3"/>
    </row>
    <row r="1163" spans="2:13" customFormat="1">
      <c r="B1163" s="3"/>
      <c r="H1163" s="5"/>
      <c r="K1163" s="3"/>
      <c r="M1163" s="3"/>
    </row>
    <row r="1164" spans="2:13" customFormat="1">
      <c r="B1164" s="3"/>
      <c r="H1164" s="5"/>
      <c r="K1164" s="3"/>
      <c r="M1164" s="3"/>
    </row>
    <row r="1165" spans="2:13" customFormat="1">
      <c r="B1165" s="3"/>
      <c r="H1165" s="5"/>
      <c r="K1165" s="3"/>
      <c r="M1165" s="3"/>
    </row>
    <row r="1166" spans="2:13" customFormat="1">
      <c r="B1166" s="3"/>
      <c r="H1166" s="5"/>
      <c r="K1166" s="3"/>
      <c r="M1166" s="3"/>
    </row>
    <row r="1167" spans="2:13" customFormat="1">
      <c r="B1167" s="3"/>
      <c r="H1167" s="5"/>
      <c r="K1167" s="3"/>
      <c r="M1167" s="3"/>
    </row>
    <row r="1168" spans="2:13" customFormat="1">
      <c r="B1168" s="3"/>
      <c r="H1168" s="5"/>
      <c r="K1168" s="3"/>
      <c r="M1168" s="3"/>
    </row>
    <row r="1169" spans="2:13" customFormat="1">
      <c r="B1169" s="3"/>
      <c r="H1169" s="5"/>
      <c r="K1169" s="3"/>
      <c r="M1169" s="3"/>
    </row>
    <row r="1170" spans="2:13" customFormat="1">
      <c r="B1170" s="3"/>
      <c r="H1170" s="5"/>
      <c r="K1170" s="3"/>
      <c r="M1170" s="3"/>
    </row>
    <row r="1171" spans="2:13" customFormat="1">
      <c r="B1171" s="3"/>
      <c r="H1171" s="5"/>
      <c r="K1171" s="3"/>
      <c r="M1171" s="3"/>
    </row>
    <row r="1172" spans="2:13" customFormat="1">
      <c r="B1172" s="3"/>
      <c r="H1172" s="5"/>
      <c r="K1172" s="3"/>
      <c r="M1172" s="3"/>
    </row>
    <row r="1173" spans="2:13" customFormat="1">
      <c r="B1173" s="3"/>
      <c r="H1173" s="5"/>
      <c r="K1173" s="3"/>
      <c r="M1173" s="3"/>
    </row>
    <row r="1174" spans="2:13" customFormat="1">
      <c r="B1174" s="3"/>
      <c r="H1174" s="5"/>
      <c r="K1174" s="3"/>
      <c r="M1174" s="3"/>
    </row>
    <row r="1175" spans="2:13" customFormat="1">
      <c r="B1175" s="3"/>
      <c r="H1175" s="5"/>
      <c r="K1175" s="3"/>
      <c r="M1175" s="3"/>
    </row>
    <row r="1176" spans="2:13" customFormat="1">
      <c r="B1176" s="3"/>
      <c r="H1176" s="5"/>
      <c r="K1176" s="3"/>
      <c r="M1176" s="3"/>
    </row>
    <row r="1177" spans="2:13" customFormat="1">
      <c r="B1177" s="3"/>
      <c r="H1177" s="5"/>
      <c r="K1177" s="3"/>
      <c r="M1177" s="3"/>
    </row>
    <row r="1178" spans="2:13" customFormat="1">
      <c r="B1178" s="3"/>
      <c r="H1178" s="5"/>
      <c r="K1178" s="3"/>
      <c r="M1178" s="3"/>
    </row>
    <row r="1179" spans="2:13" customFormat="1">
      <c r="B1179" s="3"/>
      <c r="H1179" s="5"/>
      <c r="K1179" s="3"/>
      <c r="M1179" s="3"/>
    </row>
    <row r="1180" spans="2:13" customFormat="1">
      <c r="B1180" s="3"/>
      <c r="H1180" s="5"/>
      <c r="K1180" s="3"/>
      <c r="M1180" s="3"/>
    </row>
    <row r="1181" spans="2:13" customFormat="1">
      <c r="B1181" s="3"/>
      <c r="H1181" s="5"/>
      <c r="K1181" s="3"/>
      <c r="M1181" s="3"/>
    </row>
    <row r="1182" spans="2:13" customFormat="1">
      <c r="B1182" s="3"/>
      <c r="H1182" s="5"/>
      <c r="K1182" s="3"/>
      <c r="M1182" s="3"/>
    </row>
    <row r="1183" spans="2:13" customFormat="1">
      <c r="B1183" s="3"/>
      <c r="H1183" s="5"/>
      <c r="K1183" s="3"/>
      <c r="M1183" s="3"/>
    </row>
    <row r="1184" spans="2:13" customFormat="1">
      <c r="B1184" s="3"/>
      <c r="H1184" s="5"/>
      <c r="K1184" s="3"/>
      <c r="M1184" s="3"/>
    </row>
    <row r="1185" spans="2:13" customFormat="1">
      <c r="B1185" s="3"/>
      <c r="H1185" s="5"/>
      <c r="K1185" s="3"/>
      <c r="M1185" s="3"/>
    </row>
    <row r="1186" spans="2:13" customFormat="1">
      <c r="B1186" s="3"/>
      <c r="H1186" s="5"/>
      <c r="K1186" s="3"/>
      <c r="M1186" s="3"/>
    </row>
    <row r="1187" spans="2:13" customFormat="1">
      <c r="B1187" s="3"/>
      <c r="H1187" s="5"/>
      <c r="K1187" s="3"/>
      <c r="M1187" s="3"/>
    </row>
    <row r="1188" spans="2:13" customFormat="1">
      <c r="B1188" s="3"/>
      <c r="H1188" s="5"/>
      <c r="K1188" s="3"/>
      <c r="M1188" s="3"/>
    </row>
    <row r="1189" spans="2:13" customFormat="1">
      <c r="B1189" s="3"/>
      <c r="H1189" s="5"/>
      <c r="K1189" s="3"/>
      <c r="M1189" s="3"/>
    </row>
    <row r="1190" spans="2:13" customFormat="1">
      <c r="B1190" s="3"/>
      <c r="H1190" s="5"/>
      <c r="K1190" s="3"/>
      <c r="M1190" s="3"/>
    </row>
    <row r="1191" spans="2:13" customFormat="1">
      <c r="B1191" s="3"/>
      <c r="H1191" s="5"/>
      <c r="K1191" s="3"/>
      <c r="M1191" s="3"/>
    </row>
    <row r="1192" spans="2:13" customFormat="1">
      <c r="B1192" s="3"/>
      <c r="H1192" s="5"/>
      <c r="K1192" s="3"/>
      <c r="M1192" s="3"/>
    </row>
    <row r="1193" spans="2:13" customFormat="1">
      <c r="B1193" s="3"/>
      <c r="H1193" s="5"/>
      <c r="K1193" s="3"/>
      <c r="M1193" s="3"/>
    </row>
    <row r="1194" spans="2:13" customFormat="1">
      <c r="B1194" s="3"/>
      <c r="H1194" s="5"/>
      <c r="K1194" s="3"/>
      <c r="M1194" s="3"/>
    </row>
    <row r="1195" spans="2:13" customFormat="1">
      <c r="B1195" s="3"/>
      <c r="H1195" s="5"/>
      <c r="K1195" s="3"/>
      <c r="M1195" s="3"/>
    </row>
    <row r="1196" spans="2:13" customFormat="1">
      <c r="B1196" s="3"/>
      <c r="H1196" s="5"/>
      <c r="K1196" s="3"/>
      <c r="M1196" s="3"/>
    </row>
    <row r="1197" spans="2:13" customFormat="1">
      <c r="B1197" s="3"/>
      <c r="H1197" s="5"/>
      <c r="K1197" s="3"/>
      <c r="M1197" s="3"/>
    </row>
    <row r="1198" spans="2:13" customFormat="1">
      <c r="B1198" s="3"/>
      <c r="H1198" s="5"/>
      <c r="K1198" s="3"/>
      <c r="M1198" s="3"/>
    </row>
    <row r="1199" spans="2:13" customFormat="1">
      <c r="B1199" s="3"/>
      <c r="H1199" s="5"/>
      <c r="K1199" s="3"/>
      <c r="M1199" s="3"/>
    </row>
    <row r="1200" spans="2:13" customFormat="1">
      <c r="B1200" s="3"/>
      <c r="H1200" s="5"/>
      <c r="K1200" s="3"/>
      <c r="M1200" s="3"/>
    </row>
    <row r="1201" spans="2:13" customFormat="1">
      <c r="B1201" s="3"/>
      <c r="H1201" s="5"/>
      <c r="K1201" s="3"/>
      <c r="M1201" s="3"/>
    </row>
    <row r="1202" spans="2:13" customFormat="1">
      <c r="B1202" s="3"/>
      <c r="H1202" s="5"/>
      <c r="K1202" s="3"/>
      <c r="M1202" s="3"/>
    </row>
    <row r="1203" spans="2:13" customFormat="1">
      <c r="B1203" s="3"/>
      <c r="H1203" s="5"/>
      <c r="K1203" s="3"/>
      <c r="M1203" s="3"/>
    </row>
    <row r="1204" spans="2:13" customFormat="1">
      <c r="B1204" s="3"/>
      <c r="H1204" s="5"/>
      <c r="K1204" s="3"/>
      <c r="M1204" s="3"/>
    </row>
    <row r="1205" spans="2:13" customFormat="1">
      <c r="B1205" s="3"/>
      <c r="H1205" s="5"/>
      <c r="K1205" s="3"/>
      <c r="M1205" s="3"/>
    </row>
    <row r="1206" spans="2:13" customFormat="1">
      <c r="B1206" s="3"/>
      <c r="H1206" s="5"/>
      <c r="K1206" s="3"/>
      <c r="M1206" s="3"/>
    </row>
    <row r="1207" spans="2:13" customFormat="1">
      <c r="B1207" s="3"/>
      <c r="H1207" s="5"/>
      <c r="K1207" s="3"/>
      <c r="M1207" s="3"/>
    </row>
    <row r="1208" spans="2:13" customFormat="1">
      <c r="B1208" s="3"/>
      <c r="H1208" s="5"/>
      <c r="K1208" s="3"/>
      <c r="M1208" s="3"/>
    </row>
    <row r="1209" spans="2:13" customFormat="1">
      <c r="B1209" s="3"/>
      <c r="H1209" s="5"/>
      <c r="K1209" s="3"/>
      <c r="M1209" s="3"/>
    </row>
    <row r="1210" spans="2:13" customFormat="1">
      <c r="B1210" s="3"/>
      <c r="H1210" s="5"/>
      <c r="K1210" s="3"/>
      <c r="M1210" s="3"/>
    </row>
    <row r="1211" spans="2:13" customFormat="1">
      <c r="B1211" s="3"/>
      <c r="H1211" s="5"/>
      <c r="K1211" s="3"/>
      <c r="M1211" s="3"/>
    </row>
    <row r="1212" spans="2:13" customFormat="1">
      <c r="B1212" s="3"/>
      <c r="H1212" s="5"/>
      <c r="K1212" s="3"/>
      <c r="M1212" s="3"/>
    </row>
    <row r="1213" spans="2:13" customFormat="1">
      <c r="B1213" s="3"/>
      <c r="H1213" s="5"/>
      <c r="K1213" s="3"/>
      <c r="M1213" s="3"/>
    </row>
    <row r="1214" spans="2:13" customFormat="1">
      <c r="B1214" s="3"/>
      <c r="H1214" s="5"/>
      <c r="K1214" s="3"/>
      <c r="M1214" s="3"/>
    </row>
    <row r="1215" spans="2:13" customFormat="1">
      <c r="B1215" s="3"/>
      <c r="H1215" s="5"/>
      <c r="K1215" s="3"/>
      <c r="M1215" s="3"/>
    </row>
    <row r="1216" spans="2:13" customFormat="1">
      <c r="B1216" s="3"/>
      <c r="H1216" s="5"/>
      <c r="K1216" s="3"/>
      <c r="M1216" s="3"/>
    </row>
    <row r="1217" spans="2:13" customFormat="1">
      <c r="B1217" s="3"/>
      <c r="H1217" s="5"/>
      <c r="K1217" s="3"/>
      <c r="M1217" s="3"/>
    </row>
    <row r="1218" spans="2:13" customFormat="1">
      <c r="B1218" s="3"/>
      <c r="H1218" s="5"/>
      <c r="K1218" s="3"/>
      <c r="M1218" s="3"/>
    </row>
    <row r="1219" spans="2:13" customFormat="1">
      <c r="B1219" s="3"/>
      <c r="H1219" s="5"/>
      <c r="K1219" s="3"/>
      <c r="M1219" s="3"/>
    </row>
    <row r="1220" spans="2:13" customFormat="1">
      <c r="B1220" s="3"/>
      <c r="H1220" s="5"/>
      <c r="K1220" s="3"/>
      <c r="M1220" s="3"/>
    </row>
    <row r="1221" spans="2:13" customFormat="1">
      <c r="B1221" s="3"/>
      <c r="H1221" s="5"/>
      <c r="K1221" s="3"/>
      <c r="M1221" s="3"/>
    </row>
    <row r="1222" spans="2:13" customFormat="1">
      <c r="B1222" s="3"/>
      <c r="H1222" s="5"/>
      <c r="K1222" s="3"/>
      <c r="M1222" s="3"/>
    </row>
    <row r="1223" spans="2:13" customFormat="1">
      <c r="B1223" s="3"/>
      <c r="H1223" s="5"/>
      <c r="K1223" s="3"/>
      <c r="M1223" s="3"/>
    </row>
    <row r="1224" spans="2:13" customFormat="1">
      <c r="B1224" s="3"/>
      <c r="H1224" s="5"/>
      <c r="K1224" s="3"/>
      <c r="M1224" s="3"/>
    </row>
    <row r="1225" spans="2:13" customFormat="1">
      <c r="B1225" s="3"/>
      <c r="H1225" s="5"/>
      <c r="K1225" s="3"/>
      <c r="M1225" s="3"/>
    </row>
    <row r="1226" spans="2:13" customFormat="1">
      <c r="B1226" s="3"/>
      <c r="H1226" s="5"/>
      <c r="K1226" s="3"/>
      <c r="M1226" s="3"/>
    </row>
    <row r="1227" spans="2:13" customFormat="1">
      <c r="B1227" s="3"/>
      <c r="H1227" s="5"/>
      <c r="K1227" s="3"/>
      <c r="M1227" s="3"/>
    </row>
    <row r="1228" spans="2:13" customFormat="1">
      <c r="B1228" s="3"/>
      <c r="H1228" s="5"/>
      <c r="K1228" s="3"/>
      <c r="M1228" s="3"/>
    </row>
    <row r="1229" spans="2:13" customFormat="1">
      <c r="B1229" s="3"/>
      <c r="H1229" s="5"/>
      <c r="K1229" s="3"/>
      <c r="M1229" s="3"/>
    </row>
    <row r="1230" spans="2:13" customFormat="1">
      <c r="B1230" s="3"/>
      <c r="H1230" s="5"/>
      <c r="K1230" s="3"/>
      <c r="M1230" s="3"/>
    </row>
    <row r="1231" spans="2:13" customFormat="1">
      <c r="B1231" s="3"/>
      <c r="H1231" s="5"/>
      <c r="K1231" s="3"/>
      <c r="M1231" s="3"/>
    </row>
    <row r="1232" spans="2:13" customFormat="1">
      <c r="B1232" s="3"/>
      <c r="H1232" s="5"/>
      <c r="K1232" s="3"/>
      <c r="M1232" s="3"/>
    </row>
    <row r="1233" spans="2:13" customFormat="1">
      <c r="B1233" s="3"/>
      <c r="H1233" s="5"/>
      <c r="K1233" s="3"/>
      <c r="M1233" s="3"/>
    </row>
    <row r="1234" spans="2:13" customFormat="1">
      <c r="B1234" s="3"/>
      <c r="H1234" s="5"/>
      <c r="K1234" s="3"/>
      <c r="M1234" s="3"/>
    </row>
    <row r="1235" spans="2:13" customFormat="1">
      <c r="B1235" s="3"/>
      <c r="H1235" s="5"/>
      <c r="K1235" s="3"/>
      <c r="M1235" s="3"/>
    </row>
    <row r="1236" spans="2:13" customFormat="1">
      <c r="B1236" s="3"/>
      <c r="H1236" s="5"/>
      <c r="K1236" s="3"/>
      <c r="M1236" s="3"/>
    </row>
    <row r="1237" spans="2:13" customFormat="1">
      <c r="B1237" s="3"/>
      <c r="H1237" s="5"/>
      <c r="K1237" s="3"/>
      <c r="M1237" s="3"/>
    </row>
    <row r="1238" spans="2:13" customFormat="1">
      <c r="B1238" s="3"/>
      <c r="H1238" s="5"/>
      <c r="K1238" s="3"/>
      <c r="M1238" s="3"/>
    </row>
    <row r="1239" spans="2:13" customFormat="1">
      <c r="B1239" s="3"/>
      <c r="H1239" s="5"/>
      <c r="K1239" s="3"/>
      <c r="M1239" s="3"/>
    </row>
    <row r="1240" spans="2:13" customFormat="1">
      <c r="B1240" s="3"/>
      <c r="H1240" s="5"/>
      <c r="K1240" s="3"/>
      <c r="M1240" s="3"/>
    </row>
    <row r="1241" spans="2:13" customFormat="1">
      <c r="B1241" s="3"/>
      <c r="H1241" s="5"/>
      <c r="K1241" s="3"/>
      <c r="M1241" s="3"/>
    </row>
    <row r="1242" spans="2:13" customFormat="1">
      <c r="B1242" s="3"/>
      <c r="H1242" s="5"/>
      <c r="K1242" s="3"/>
      <c r="M1242" s="3"/>
    </row>
    <row r="1243" spans="2:13" customFormat="1">
      <c r="B1243" s="3"/>
      <c r="H1243" s="5"/>
      <c r="K1243" s="3"/>
      <c r="M1243" s="3"/>
    </row>
    <row r="1244" spans="2:13" customFormat="1">
      <c r="B1244" s="3"/>
      <c r="H1244" s="5"/>
      <c r="K1244" s="3"/>
      <c r="M1244" s="3"/>
    </row>
    <row r="1245" spans="2:13" customFormat="1">
      <c r="B1245" s="3"/>
      <c r="H1245" s="5"/>
      <c r="K1245" s="3"/>
      <c r="M1245" s="3"/>
    </row>
    <row r="1246" spans="2:13" customFormat="1">
      <c r="B1246" s="3"/>
      <c r="H1246" s="5"/>
      <c r="K1246" s="3"/>
      <c r="M1246" s="3"/>
    </row>
    <row r="1247" spans="2:13" customFormat="1">
      <c r="B1247" s="3"/>
      <c r="H1247" s="5"/>
      <c r="K1247" s="3"/>
      <c r="M1247" s="3"/>
    </row>
    <row r="1248" spans="2:13" customFormat="1">
      <c r="B1248" s="3"/>
      <c r="H1248" s="5"/>
      <c r="K1248" s="3"/>
      <c r="M1248" s="3"/>
    </row>
    <row r="1249" spans="2:13" customFormat="1">
      <c r="B1249" s="3"/>
      <c r="H1249" s="5"/>
      <c r="K1249" s="3"/>
      <c r="M1249" s="3"/>
    </row>
    <row r="1250" spans="2:13" customFormat="1">
      <c r="B1250" s="3"/>
      <c r="H1250" s="5"/>
      <c r="K1250" s="3"/>
      <c r="M1250" s="3"/>
    </row>
    <row r="1251" spans="2:13" customFormat="1">
      <c r="B1251" s="3"/>
      <c r="H1251" s="5"/>
      <c r="K1251" s="3"/>
      <c r="M1251" s="3"/>
    </row>
    <row r="1252" spans="2:13" customFormat="1">
      <c r="B1252" s="3"/>
      <c r="H1252" s="5"/>
      <c r="K1252" s="3"/>
      <c r="M1252" s="3"/>
    </row>
    <row r="1253" spans="2:13" customFormat="1">
      <c r="B1253" s="3"/>
      <c r="H1253" s="5"/>
      <c r="K1253" s="3"/>
      <c r="M1253" s="3"/>
    </row>
    <row r="1254" spans="2:13" customFormat="1">
      <c r="B1254" s="3"/>
      <c r="H1254" s="5"/>
      <c r="K1254" s="3"/>
      <c r="M1254" s="3"/>
    </row>
    <row r="1255" spans="2:13" customFormat="1">
      <c r="B1255" s="3"/>
      <c r="H1255" s="5"/>
      <c r="K1255" s="3"/>
      <c r="M1255" s="3"/>
    </row>
    <row r="1256" spans="2:13" customFormat="1">
      <c r="B1256" s="3"/>
      <c r="H1256" s="5"/>
      <c r="K1256" s="3"/>
      <c r="M1256" s="3"/>
    </row>
    <row r="1257" spans="2:13" customFormat="1">
      <c r="B1257" s="3"/>
      <c r="H1257" s="5"/>
      <c r="K1257" s="3"/>
      <c r="M1257" s="3"/>
    </row>
    <row r="1258" spans="2:13" customFormat="1">
      <c r="B1258" s="3"/>
      <c r="H1258" s="5"/>
      <c r="K1258" s="3"/>
      <c r="M1258" s="3"/>
    </row>
    <row r="1259" spans="2:13" customFormat="1">
      <c r="B1259" s="3"/>
      <c r="H1259" s="5"/>
      <c r="K1259" s="3"/>
      <c r="M1259" s="3"/>
    </row>
    <row r="1260" spans="2:13" customFormat="1">
      <c r="B1260" s="3"/>
      <c r="H1260" s="5"/>
      <c r="K1260" s="3"/>
      <c r="M1260" s="3"/>
    </row>
    <row r="1261" spans="2:13" customFormat="1">
      <c r="B1261" s="3"/>
      <c r="H1261" s="5"/>
      <c r="K1261" s="3"/>
      <c r="M1261" s="3"/>
    </row>
    <row r="1262" spans="2:13" customFormat="1">
      <c r="B1262" s="3"/>
      <c r="H1262" s="5"/>
      <c r="K1262" s="3"/>
      <c r="M1262" s="3"/>
    </row>
    <row r="1263" spans="2:13" customFormat="1">
      <c r="B1263" s="3"/>
      <c r="H1263" s="5"/>
      <c r="K1263" s="3"/>
      <c r="M1263" s="3"/>
    </row>
    <row r="1264" spans="2:13" customFormat="1">
      <c r="B1264" s="3"/>
      <c r="H1264" s="5"/>
      <c r="K1264" s="3"/>
      <c r="M1264" s="3"/>
    </row>
    <row r="1265" spans="2:13" customFormat="1">
      <c r="B1265" s="3"/>
      <c r="H1265" s="5"/>
      <c r="K1265" s="3"/>
      <c r="M1265" s="3"/>
    </row>
    <row r="1266" spans="2:13" customFormat="1">
      <c r="B1266" s="3"/>
      <c r="H1266" s="5"/>
      <c r="K1266" s="3"/>
      <c r="M1266" s="3"/>
    </row>
    <row r="1267" spans="2:13" customFormat="1">
      <c r="B1267" s="3"/>
      <c r="H1267" s="5"/>
      <c r="K1267" s="3"/>
      <c r="M1267" s="3"/>
    </row>
    <row r="1268" spans="2:13" customFormat="1">
      <c r="B1268" s="3"/>
      <c r="H1268" s="5"/>
      <c r="K1268" s="3"/>
      <c r="M1268" s="3"/>
    </row>
    <row r="1269" spans="2:13" customFormat="1">
      <c r="B1269" s="3"/>
      <c r="H1269" s="5"/>
      <c r="K1269" s="3"/>
      <c r="M1269" s="3"/>
    </row>
    <row r="1270" spans="2:13" customFormat="1">
      <c r="B1270" s="3"/>
      <c r="H1270" s="5"/>
      <c r="K1270" s="3"/>
      <c r="M1270" s="3"/>
    </row>
    <row r="1271" spans="2:13" customFormat="1">
      <c r="B1271" s="3"/>
      <c r="H1271" s="5"/>
      <c r="K1271" s="3"/>
      <c r="M1271" s="3"/>
    </row>
    <row r="1272" spans="2:13" customFormat="1">
      <c r="B1272" s="3"/>
      <c r="H1272" s="5"/>
      <c r="K1272" s="3"/>
      <c r="M1272" s="3"/>
    </row>
    <row r="1273" spans="2:13" customFormat="1">
      <c r="B1273" s="3"/>
      <c r="H1273" s="5"/>
      <c r="K1273" s="3"/>
      <c r="M1273" s="3"/>
    </row>
    <row r="1274" spans="2:13" customFormat="1">
      <c r="B1274" s="3"/>
      <c r="H1274" s="5"/>
      <c r="K1274" s="3"/>
      <c r="M1274" s="3"/>
    </row>
    <row r="1275" spans="2:13" customFormat="1">
      <c r="B1275" s="3"/>
      <c r="H1275" s="5"/>
      <c r="K1275" s="3"/>
      <c r="M1275" s="3"/>
    </row>
    <row r="1276" spans="2:13" customFormat="1">
      <c r="B1276" s="3"/>
      <c r="H1276" s="5"/>
      <c r="K1276" s="3"/>
      <c r="M1276" s="3"/>
    </row>
    <row r="1277" spans="2:13" customFormat="1">
      <c r="B1277" s="3"/>
      <c r="H1277" s="5"/>
      <c r="K1277" s="3"/>
      <c r="M1277" s="3"/>
    </row>
    <row r="1278" spans="2:13" customFormat="1">
      <c r="B1278" s="3"/>
      <c r="H1278" s="5"/>
      <c r="K1278" s="3"/>
      <c r="M1278" s="3"/>
    </row>
    <row r="1279" spans="2:13" customFormat="1">
      <c r="B1279" s="3"/>
      <c r="H1279" s="5"/>
      <c r="K1279" s="3"/>
      <c r="M1279" s="3"/>
    </row>
    <row r="1280" spans="2:13" customFormat="1">
      <c r="B1280" s="3"/>
      <c r="H1280" s="5"/>
      <c r="K1280" s="3"/>
      <c r="M1280" s="3"/>
    </row>
    <row r="1281" spans="2:13" customFormat="1">
      <c r="B1281" s="3"/>
      <c r="H1281" s="5"/>
      <c r="K1281" s="3"/>
      <c r="M1281" s="3"/>
    </row>
    <row r="1282" spans="2:13" customFormat="1">
      <c r="B1282" s="3"/>
      <c r="H1282" s="5"/>
      <c r="K1282" s="3"/>
      <c r="M1282" s="3"/>
    </row>
    <row r="1283" spans="2:13" customFormat="1">
      <c r="B1283" s="3"/>
      <c r="H1283" s="5"/>
      <c r="K1283" s="3"/>
      <c r="M1283" s="3"/>
    </row>
    <row r="1284" spans="2:13" customFormat="1">
      <c r="B1284" s="3"/>
      <c r="H1284" s="5"/>
      <c r="K1284" s="3"/>
      <c r="M1284" s="3"/>
    </row>
    <row r="1285" spans="2:13" customFormat="1">
      <c r="B1285" s="3"/>
      <c r="H1285" s="5"/>
      <c r="K1285" s="3"/>
      <c r="M1285" s="3"/>
    </row>
    <row r="1286" spans="2:13" customFormat="1">
      <c r="B1286" s="3"/>
      <c r="H1286" s="5"/>
      <c r="K1286" s="3"/>
      <c r="M1286" s="3"/>
    </row>
    <row r="1287" spans="2:13" customFormat="1">
      <c r="B1287" s="3"/>
      <c r="H1287" s="5"/>
      <c r="K1287" s="3"/>
      <c r="M1287" s="3"/>
    </row>
    <row r="1288" spans="2:13" customFormat="1">
      <c r="B1288" s="3"/>
      <c r="H1288" s="5"/>
      <c r="K1288" s="3"/>
      <c r="M1288" s="3"/>
    </row>
    <row r="1289" spans="2:13" customFormat="1">
      <c r="B1289" s="3"/>
      <c r="H1289" s="5"/>
      <c r="K1289" s="3"/>
      <c r="M1289" s="3"/>
    </row>
    <row r="1290" spans="2:13" customFormat="1">
      <c r="B1290" s="3"/>
      <c r="H1290" s="5"/>
      <c r="K1290" s="3"/>
      <c r="M1290" s="3"/>
    </row>
    <row r="1291" spans="2:13" customFormat="1">
      <c r="B1291" s="3"/>
      <c r="H1291" s="5"/>
      <c r="K1291" s="3"/>
      <c r="M1291" s="3"/>
    </row>
    <row r="1292" spans="2:13" customFormat="1">
      <c r="B1292" s="3"/>
      <c r="H1292" s="5"/>
      <c r="K1292" s="3"/>
      <c r="M1292" s="3"/>
    </row>
    <row r="1293" spans="2:13" customFormat="1">
      <c r="B1293" s="3"/>
      <c r="H1293" s="5"/>
      <c r="K1293" s="3"/>
      <c r="M1293" s="3"/>
    </row>
    <row r="1294" spans="2:13" customFormat="1">
      <c r="B1294" s="3"/>
      <c r="H1294" s="5"/>
      <c r="K1294" s="3"/>
      <c r="M1294" s="3"/>
    </row>
    <row r="1295" spans="2:13" customFormat="1">
      <c r="B1295" s="3"/>
      <c r="H1295" s="5"/>
      <c r="K1295" s="3"/>
      <c r="M1295" s="3"/>
    </row>
    <row r="1296" spans="2:13" customFormat="1">
      <c r="B1296" s="3"/>
      <c r="H1296" s="5"/>
      <c r="K1296" s="3"/>
      <c r="M1296" s="3"/>
    </row>
    <row r="1297" spans="2:13" customFormat="1">
      <c r="B1297" s="3"/>
      <c r="H1297" s="5"/>
      <c r="K1297" s="3"/>
      <c r="M1297" s="3"/>
    </row>
    <row r="1298" spans="2:13" customFormat="1">
      <c r="B1298" s="3"/>
      <c r="H1298" s="5"/>
      <c r="K1298" s="3"/>
      <c r="M1298" s="3"/>
    </row>
    <row r="1299" spans="2:13" customFormat="1">
      <c r="B1299" s="3"/>
      <c r="H1299" s="5"/>
      <c r="K1299" s="3"/>
      <c r="M1299" s="3"/>
    </row>
    <row r="1300" spans="2:13" customFormat="1">
      <c r="B1300" s="3"/>
      <c r="H1300" s="5"/>
      <c r="K1300" s="3"/>
      <c r="M1300" s="3"/>
    </row>
    <row r="1301" spans="2:13" customFormat="1">
      <c r="B1301" s="3"/>
      <c r="H1301" s="5"/>
      <c r="K1301" s="3"/>
      <c r="M1301" s="3"/>
    </row>
    <row r="1302" spans="2:13" customFormat="1">
      <c r="B1302" s="3"/>
      <c r="H1302" s="5"/>
      <c r="K1302" s="3"/>
      <c r="M1302" s="3"/>
    </row>
    <row r="1303" spans="2:13" customFormat="1">
      <c r="B1303" s="3"/>
      <c r="H1303" s="5"/>
      <c r="K1303" s="3"/>
      <c r="M1303" s="3"/>
    </row>
    <row r="1304" spans="2:13" customFormat="1">
      <c r="B1304" s="3"/>
      <c r="H1304" s="5"/>
      <c r="K1304" s="3"/>
      <c r="M1304" s="3"/>
    </row>
    <row r="1305" spans="2:13" customFormat="1">
      <c r="B1305" s="3"/>
      <c r="H1305" s="5"/>
      <c r="K1305" s="3"/>
      <c r="M1305" s="3"/>
    </row>
    <row r="1306" spans="2:13" customFormat="1">
      <c r="B1306" s="3"/>
      <c r="H1306" s="5"/>
      <c r="K1306" s="3"/>
      <c r="M1306" s="3"/>
    </row>
    <row r="1307" spans="2:13" customFormat="1">
      <c r="B1307" s="3"/>
      <c r="H1307" s="5"/>
      <c r="K1307" s="3"/>
      <c r="M1307" s="3"/>
    </row>
    <row r="1308" spans="2:13" customFormat="1">
      <c r="B1308" s="3"/>
      <c r="H1308" s="5"/>
      <c r="K1308" s="3"/>
      <c r="M1308" s="3"/>
    </row>
    <row r="1309" spans="2:13" customFormat="1">
      <c r="B1309" s="3"/>
      <c r="H1309" s="5"/>
      <c r="K1309" s="3"/>
      <c r="M1309" s="3"/>
    </row>
    <row r="1310" spans="2:13" customFormat="1">
      <c r="B1310" s="3"/>
      <c r="H1310" s="5"/>
      <c r="K1310" s="3"/>
      <c r="M1310" s="3"/>
    </row>
    <row r="1311" spans="2:13" customFormat="1">
      <c r="B1311" s="3"/>
      <c r="H1311" s="5"/>
      <c r="K1311" s="3"/>
      <c r="M1311" s="3"/>
    </row>
    <row r="1312" spans="2:13" customFormat="1">
      <c r="B1312" s="3"/>
      <c r="H1312" s="5"/>
      <c r="K1312" s="3"/>
      <c r="M1312" s="3"/>
    </row>
    <row r="1313" spans="2:13" customFormat="1">
      <c r="B1313" s="3"/>
      <c r="H1313" s="5"/>
      <c r="K1313" s="3"/>
      <c r="M1313" s="3"/>
    </row>
    <row r="1314" spans="2:13" customFormat="1">
      <c r="B1314" s="3"/>
      <c r="H1314" s="5"/>
      <c r="K1314" s="3"/>
      <c r="M1314" s="3"/>
    </row>
    <row r="1315" spans="2:13" customFormat="1">
      <c r="B1315" s="3"/>
      <c r="H1315" s="5"/>
      <c r="K1315" s="3"/>
      <c r="M1315" s="3"/>
    </row>
    <row r="1316" spans="2:13" customFormat="1">
      <c r="B1316" s="3"/>
      <c r="H1316" s="5"/>
      <c r="K1316" s="3"/>
      <c r="M1316" s="3"/>
    </row>
    <row r="1317" spans="2:13" customFormat="1">
      <c r="B1317" s="3"/>
      <c r="H1317" s="5"/>
      <c r="K1317" s="3"/>
      <c r="M1317" s="3"/>
    </row>
    <row r="1318" spans="2:13" customFormat="1">
      <c r="B1318" s="3"/>
      <c r="H1318" s="5"/>
      <c r="K1318" s="3"/>
      <c r="M1318" s="3"/>
    </row>
    <row r="1319" spans="2:13" customFormat="1">
      <c r="B1319" s="3"/>
      <c r="H1319" s="5"/>
      <c r="K1319" s="3"/>
      <c r="M1319" s="3"/>
    </row>
    <row r="1320" spans="2:13" customFormat="1">
      <c r="B1320" s="3"/>
      <c r="H1320" s="5"/>
      <c r="K1320" s="3"/>
      <c r="M1320" s="3"/>
    </row>
    <row r="1321" spans="2:13" customFormat="1">
      <c r="B1321" s="3"/>
      <c r="H1321" s="5"/>
      <c r="K1321" s="3"/>
      <c r="M1321" s="3"/>
    </row>
    <row r="1322" spans="2:13" customFormat="1">
      <c r="B1322" s="3"/>
      <c r="H1322" s="5"/>
      <c r="K1322" s="3"/>
      <c r="M1322" s="3"/>
    </row>
    <row r="1323" spans="2:13" customFormat="1">
      <c r="B1323" s="3"/>
      <c r="H1323" s="5"/>
      <c r="K1323" s="3"/>
      <c r="M1323" s="3"/>
    </row>
    <row r="1324" spans="2:13" customFormat="1">
      <c r="B1324" s="3"/>
      <c r="H1324" s="5"/>
      <c r="K1324" s="3"/>
      <c r="M1324" s="3"/>
    </row>
    <row r="1325" spans="2:13" customFormat="1">
      <c r="B1325" s="3"/>
      <c r="H1325" s="5"/>
      <c r="K1325" s="3"/>
      <c r="M1325" s="3"/>
    </row>
    <row r="1326" spans="2:13" customFormat="1">
      <c r="B1326" s="3"/>
      <c r="H1326" s="5"/>
      <c r="K1326" s="3"/>
      <c r="M1326" s="3"/>
    </row>
    <row r="1327" spans="2:13" customFormat="1">
      <c r="B1327" s="3"/>
      <c r="H1327" s="5"/>
      <c r="K1327" s="3"/>
      <c r="M1327" s="3"/>
    </row>
    <row r="1328" spans="2:13" customFormat="1">
      <c r="B1328" s="3"/>
      <c r="H1328" s="5"/>
      <c r="K1328" s="3"/>
      <c r="M1328" s="3"/>
    </row>
    <row r="1329" spans="2:13" customFormat="1">
      <c r="B1329" s="3"/>
      <c r="H1329" s="5"/>
      <c r="K1329" s="3"/>
      <c r="M1329" s="3"/>
    </row>
    <row r="1330" spans="2:13" customFormat="1">
      <c r="B1330" s="3"/>
      <c r="H1330" s="5"/>
      <c r="K1330" s="3"/>
      <c r="M1330" s="3"/>
    </row>
    <row r="1331" spans="2:13" customFormat="1">
      <c r="B1331" s="3"/>
      <c r="H1331" s="5"/>
      <c r="K1331" s="3"/>
      <c r="M1331" s="3"/>
    </row>
    <row r="1332" spans="2:13" customFormat="1">
      <c r="B1332" s="3"/>
      <c r="H1332" s="5"/>
      <c r="K1332" s="3"/>
      <c r="M1332" s="3"/>
    </row>
    <row r="1333" spans="2:13" customFormat="1">
      <c r="B1333" s="3"/>
      <c r="H1333" s="5"/>
      <c r="K1333" s="3"/>
      <c r="M1333" s="3"/>
    </row>
    <row r="1334" spans="2:13" customFormat="1">
      <c r="B1334" s="3"/>
      <c r="H1334" s="5"/>
      <c r="K1334" s="3"/>
      <c r="M1334" s="3"/>
    </row>
    <row r="1335" spans="2:13" customFormat="1">
      <c r="B1335" s="3"/>
      <c r="H1335" s="5"/>
      <c r="K1335" s="3"/>
      <c r="M1335" s="3"/>
    </row>
    <row r="1336" spans="2:13" customFormat="1">
      <c r="B1336" s="3"/>
      <c r="H1336" s="5"/>
      <c r="K1336" s="3"/>
      <c r="M1336" s="3"/>
    </row>
    <row r="1337" spans="2:13" customFormat="1">
      <c r="B1337" s="3"/>
      <c r="H1337" s="5"/>
      <c r="K1337" s="3"/>
      <c r="M1337" s="3"/>
    </row>
    <row r="1338" spans="2:13" customFormat="1">
      <c r="B1338" s="3"/>
      <c r="H1338" s="5"/>
      <c r="K1338" s="3"/>
      <c r="M1338" s="3"/>
    </row>
    <row r="1339" spans="2:13" customFormat="1">
      <c r="B1339" s="3"/>
      <c r="H1339" s="5"/>
      <c r="K1339" s="3"/>
      <c r="M1339" s="3"/>
    </row>
    <row r="1340" spans="2:13" customFormat="1">
      <c r="B1340" s="3"/>
      <c r="H1340" s="5"/>
      <c r="K1340" s="3"/>
      <c r="M1340" s="3"/>
    </row>
    <row r="1341" spans="2:13" customFormat="1">
      <c r="B1341" s="3"/>
      <c r="H1341" s="5"/>
      <c r="K1341" s="3"/>
      <c r="M1341" s="3"/>
    </row>
    <row r="1342" spans="2:13" customFormat="1">
      <c r="B1342" s="3"/>
      <c r="H1342" s="5"/>
      <c r="K1342" s="3"/>
      <c r="M1342" s="3"/>
    </row>
    <row r="1343" spans="2:13" customFormat="1">
      <c r="B1343" s="3"/>
      <c r="H1343" s="5"/>
      <c r="K1343" s="3"/>
      <c r="M1343" s="3"/>
    </row>
    <row r="1344" spans="2:13" customFormat="1">
      <c r="B1344" s="3"/>
      <c r="H1344" s="5"/>
      <c r="K1344" s="3"/>
      <c r="M1344" s="3"/>
    </row>
    <row r="1345" spans="2:13" customFormat="1">
      <c r="B1345" s="3"/>
      <c r="H1345" s="5"/>
      <c r="K1345" s="3"/>
      <c r="M1345" s="3"/>
    </row>
    <row r="1346" spans="2:13" customFormat="1">
      <c r="B1346" s="3"/>
      <c r="H1346" s="5"/>
      <c r="K1346" s="3"/>
      <c r="M1346" s="3"/>
    </row>
    <row r="1347" spans="2:13" customFormat="1">
      <c r="B1347" s="3"/>
      <c r="H1347" s="5"/>
      <c r="K1347" s="3"/>
      <c r="M1347" s="3"/>
    </row>
    <row r="1348" spans="2:13" customFormat="1">
      <c r="B1348" s="3"/>
      <c r="H1348" s="5"/>
      <c r="K1348" s="3"/>
      <c r="M1348" s="3"/>
    </row>
    <row r="1349" spans="2:13" customFormat="1">
      <c r="B1349" s="3"/>
      <c r="H1349" s="5"/>
      <c r="K1349" s="3"/>
      <c r="M1349" s="3"/>
    </row>
    <row r="1350" spans="2:13" customFormat="1">
      <c r="B1350" s="3"/>
      <c r="H1350" s="5"/>
      <c r="K1350" s="3"/>
      <c r="M1350" s="3"/>
    </row>
    <row r="1351" spans="2:13" customFormat="1">
      <c r="B1351" s="3"/>
      <c r="H1351" s="5"/>
      <c r="K1351" s="3"/>
      <c r="M1351" s="3"/>
    </row>
    <row r="1352" spans="2:13" customFormat="1">
      <c r="B1352" s="3"/>
      <c r="H1352" s="5"/>
      <c r="K1352" s="3"/>
      <c r="M1352" s="3"/>
    </row>
    <row r="1353" spans="2:13" customFormat="1">
      <c r="B1353" s="3"/>
      <c r="H1353" s="5"/>
      <c r="K1353" s="3"/>
      <c r="M1353" s="3"/>
    </row>
    <row r="1354" spans="2:13" customFormat="1">
      <c r="B1354" s="3"/>
      <c r="H1354" s="5"/>
      <c r="K1354" s="3"/>
      <c r="M1354" s="3"/>
    </row>
    <row r="1355" spans="2:13" customFormat="1">
      <c r="B1355" s="3"/>
      <c r="H1355" s="5"/>
      <c r="K1355" s="3"/>
      <c r="M1355" s="3"/>
    </row>
    <row r="1356" spans="2:13" customFormat="1">
      <c r="B1356" s="3"/>
      <c r="H1356" s="5"/>
      <c r="K1356" s="3"/>
      <c r="M1356" s="3"/>
    </row>
    <row r="1357" spans="2:13" customFormat="1">
      <c r="B1357" s="3"/>
      <c r="H1357" s="5"/>
      <c r="K1357" s="3"/>
      <c r="M1357" s="3"/>
    </row>
    <row r="1358" spans="2:13" customFormat="1">
      <c r="B1358" s="3"/>
      <c r="H1358" s="5"/>
      <c r="K1358" s="3"/>
      <c r="M1358" s="3"/>
    </row>
    <row r="1359" spans="2:13" customFormat="1">
      <c r="B1359" s="3"/>
      <c r="H1359" s="5"/>
      <c r="K1359" s="3"/>
      <c r="M1359" s="3"/>
    </row>
    <row r="1360" spans="2:13" customFormat="1">
      <c r="B1360" s="3"/>
      <c r="H1360" s="5"/>
      <c r="K1360" s="3"/>
      <c r="M1360" s="3"/>
    </row>
    <row r="1361" spans="2:13" customFormat="1">
      <c r="B1361" s="3"/>
      <c r="H1361" s="5"/>
      <c r="K1361" s="3"/>
      <c r="M1361" s="3"/>
    </row>
    <row r="1362" spans="2:13" customFormat="1">
      <c r="B1362" s="3"/>
      <c r="H1362" s="5"/>
      <c r="K1362" s="3"/>
      <c r="M1362" s="3"/>
    </row>
    <row r="1363" spans="2:13" customFormat="1">
      <c r="B1363" s="3"/>
      <c r="H1363" s="5"/>
      <c r="K1363" s="3"/>
      <c r="M1363" s="3"/>
    </row>
    <row r="1364" spans="2:13" customFormat="1">
      <c r="B1364" s="3"/>
      <c r="H1364" s="5"/>
      <c r="K1364" s="3"/>
      <c r="M1364" s="3"/>
    </row>
    <row r="1365" spans="2:13" customFormat="1">
      <c r="B1365" s="3"/>
      <c r="H1365" s="5"/>
      <c r="K1365" s="3"/>
      <c r="M1365" s="3"/>
    </row>
    <row r="1366" spans="2:13" customFormat="1">
      <c r="B1366" s="3"/>
      <c r="H1366" s="5"/>
      <c r="K1366" s="3"/>
      <c r="M1366" s="3"/>
    </row>
    <row r="1367" spans="2:13" customFormat="1">
      <c r="B1367" s="3"/>
      <c r="H1367" s="5"/>
      <c r="K1367" s="3"/>
      <c r="M1367" s="3"/>
    </row>
    <row r="1368" spans="2:13" customFormat="1">
      <c r="B1368" s="3"/>
      <c r="H1368" s="5"/>
      <c r="K1368" s="3"/>
      <c r="M1368" s="3"/>
    </row>
    <row r="1369" spans="2:13" customFormat="1">
      <c r="B1369" s="3"/>
      <c r="H1369" s="5"/>
      <c r="K1369" s="3"/>
      <c r="M1369" s="3"/>
    </row>
    <row r="1370" spans="2:13" customFormat="1">
      <c r="B1370" s="3"/>
      <c r="H1370" s="5"/>
      <c r="K1370" s="3"/>
      <c r="M1370" s="3"/>
    </row>
    <row r="1371" spans="2:13" customFormat="1">
      <c r="B1371" s="3"/>
      <c r="H1371" s="5"/>
      <c r="K1371" s="3"/>
      <c r="M1371" s="3"/>
    </row>
    <row r="1372" spans="2:13" customFormat="1">
      <c r="B1372" s="3"/>
      <c r="H1372" s="5"/>
      <c r="K1372" s="3"/>
      <c r="M1372" s="3"/>
    </row>
    <row r="1373" spans="2:13" customFormat="1">
      <c r="B1373" s="3"/>
      <c r="H1373" s="5"/>
      <c r="K1373" s="3"/>
      <c r="M1373" s="3"/>
    </row>
    <row r="1374" spans="2:13" customFormat="1">
      <c r="B1374" s="3"/>
      <c r="H1374" s="5"/>
      <c r="K1374" s="3"/>
      <c r="M1374" s="3"/>
    </row>
    <row r="1375" spans="2:13" customFormat="1">
      <c r="B1375" s="3"/>
      <c r="H1375" s="5"/>
      <c r="K1375" s="3"/>
      <c r="M1375" s="3"/>
    </row>
    <row r="1376" spans="2:13" customFormat="1">
      <c r="B1376" s="3"/>
      <c r="H1376" s="5"/>
      <c r="K1376" s="3"/>
      <c r="M1376" s="3"/>
    </row>
    <row r="1377" spans="2:13" customFormat="1">
      <c r="B1377" s="3"/>
      <c r="H1377" s="5"/>
      <c r="K1377" s="3"/>
      <c r="M1377" s="3"/>
    </row>
    <row r="1378" spans="2:13" customFormat="1">
      <c r="B1378" s="3"/>
      <c r="H1378" s="5"/>
      <c r="K1378" s="3"/>
      <c r="M1378" s="3"/>
    </row>
    <row r="1379" spans="2:13" customFormat="1">
      <c r="B1379" s="3"/>
      <c r="H1379" s="5"/>
      <c r="K1379" s="3"/>
      <c r="M1379" s="3"/>
    </row>
    <row r="1380" spans="2:13" customFormat="1">
      <c r="B1380" s="3"/>
      <c r="H1380" s="5"/>
      <c r="K1380" s="3"/>
      <c r="M1380" s="3"/>
    </row>
    <row r="1381" spans="2:13" customFormat="1">
      <c r="B1381" s="3"/>
      <c r="H1381" s="5"/>
      <c r="K1381" s="3"/>
      <c r="M1381" s="3"/>
    </row>
    <row r="1382" spans="2:13" customFormat="1">
      <c r="B1382" s="3"/>
      <c r="H1382" s="5"/>
      <c r="K1382" s="3"/>
      <c r="M1382" s="3"/>
    </row>
    <row r="1383" spans="2:13" customFormat="1">
      <c r="B1383" s="3"/>
      <c r="H1383" s="5"/>
      <c r="K1383" s="3"/>
      <c r="M1383" s="3"/>
    </row>
    <row r="1384" spans="2:13" customFormat="1">
      <c r="B1384" s="3"/>
      <c r="H1384" s="5"/>
      <c r="K1384" s="3"/>
      <c r="M1384" s="3"/>
    </row>
    <row r="1385" spans="2:13" customFormat="1">
      <c r="B1385" s="3"/>
      <c r="H1385" s="5"/>
      <c r="K1385" s="3"/>
      <c r="M1385" s="3"/>
    </row>
    <row r="1386" spans="2:13" customFormat="1">
      <c r="B1386" s="3"/>
      <c r="H1386" s="5"/>
      <c r="K1386" s="3"/>
      <c r="M1386" s="3"/>
    </row>
    <row r="1387" spans="2:13" customFormat="1">
      <c r="B1387" s="3"/>
      <c r="H1387" s="5"/>
      <c r="K1387" s="3"/>
      <c r="M1387" s="3"/>
    </row>
    <row r="1388" spans="2:13" customFormat="1">
      <c r="B1388" s="3"/>
      <c r="H1388" s="5"/>
      <c r="K1388" s="3"/>
      <c r="M1388" s="3"/>
    </row>
    <row r="1389" spans="2:13" customFormat="1">
      <c r="B1389" s="3"/>
      <c r="H1389" s="5"/>
      <c r="K1389" s="3"/>
      <c r="M1389" s="3"/>
    </row>
    <row r="1390" spans="2:13" customFormat="1">
      <c r="B1390" s="3"/>
      <c r="H1390" s="5"/>
      <c r="K1390" s="3"/>
      <c r="M1390" s="3"/>
    </row>
    <row r="1391" spans="2:13" customFormat="1">
      <c r="B1391" s="3"/>
      <c r="H1391" s="5"/>
      <c r="K1391" s="3"/>
      <c r="M1391" s="3"/>
    </row>
    <row r="1392" spans="2:13" customFormat="1">
      <c r="B1392" s="3"/>
      <c r="H1392" s="5"/>
      <c r="K1392" s="3"/>
      <c r="M1392" s="3"/>
    </row>
    <row r="1393" spans="2:13" customFormat="1">
      <c r="B1393" s="3"/>
      <c r="H1393" s="5"/>
      <c r="K1393" s="3"/>
      <c r="M1393" s="3"/>
    </row>
    <row r="1394" spans="2:13" customFormat="1">
      <c r="B1394" s="3"/>
      <c r="H1394" s="5"/>
      <c r="K1394" s="3"/>
      <c r="M1394" s="3"/>
    </row>
    <row r="1395" spans="2:13" customFormat="1">
      <c r="B1395" s="3"/>
      <c r="H1395" s="5"/>
      <c r="K1395" s="3"/>
      <c r="M1395" s="3"/>
    </row>
    <row r="1396" spans="2:13" customFormat="1">
      <c r="B1396" s="3"/>
      <c r="H1396" s="5"/>
      <c r="K1396" s="3"/>
      <c r="M1396" s="3"/>
    </row>
    <row r="1397" spans="2:13" customFormat="1">
      <c r="B1397" s="3"/>
      <c r="H1397" s="5"/>
      <c r="K1397" s="3"/>
      <c r="M1397" s="3"/>
    </row>
    <row r="1398" spans="2:13" customFormat="1">
      <c r="B1398" s="3"/>
      <c r="H1398" s="5"/>
      <c r="K1398" s="3"/>
      <c r="M1398" s="3"/>
    </row>
    <row r="1399" spans="2:13" customFormat="1">
      <c r="B1399" s="3"/>
      <c r="H1399" s="5"/>
      <c r="K1399" s="3"/>
      <c r="M1399" s="3"/>
    </row>
    <row r="1400" spans="2:13" customFormat="1">
      <c r="B1400" s="3"/>
      <c r="H1400" s="5"/>
      <c r="K1400" s="3"/>
      <c r="M1400" s="3"/>
    </row>
    <row r="1401" spans="2:13" customFormat="1">
      <c r="B1401" s="3"/>
      <c r="H1401" s="5"/>
      <c r="K1401" s="3"/>
      <c r="M1401" s="3"/>
    </row>
    <row r="1402" spans="2:13" customFormat="1">
      <c r="B1402" s="3"/>
      <c r="H1402" s="5"/>
      <c r="K1402" s="3"/>
      <c r="M1402" s="3"/>
    </row>
    <row r="1403" spans="2:13" customFormat="1">
      <c r="B1403" s="3"/>
      <c r="H1403" s="5"/>
      <c r="K1403" s="3"/>
      <c r="M1403" s="3"/>
    </row>
    <row r="1404" spans="2:13" customFormat="1">
      <c r="B1404" s="3"/>
      <c r="H1404" s="5"/>
      <c r="K1404" s="3"/>
      <c r="M1404" s="3"/>
    </row>
    <row r="1405" spans="2:13" customFormat="1">
      <c r="B1405" s="3"/>
      <c r="H1405" s="5"/>
      <c r="K1405" s="3"/>
      <c r="M1405" s="3"/>
    </row>
    <row r="1406" spans="2:13" customFormat="1">
      <c r="B1406" s="3"/>
      <c r="H1406" s="5"/>
      <c r="K1406" s="3"/>
      <c r="M1406" s="3"/>
    </row>
    <row r="1407" spans="2:13" customFormat="1">
      <c r="B1407" s="3"/>
      <c r="H1407" s="5"/>
      <c r="K1407" s="3"/>
      <c r="M1407" s="3"/>
    </row>
    <row r="1408" spans="2:13" customFormat="1">
      <c r="B1408" s="3"/>
      <c r="H1408" s="5"/>
      <c r="K1408" s="3"/>
      <c r="M1408" s="3"/>
    </row>
    <row r="1409" spans="2:13" customFormat="1">
      <c r="B1409" s="3"/>
      <c r="H1409" s="5"/>
      <c r="K1409" s="3"/>
      <c r="M1409" s="3"/>
    </row>
    <row r="1410" spans="2:13" customFormat="1">
      <c r="B1410" s="3"/>
      <c r="H1410" s="5"/>
      <c r="K1410" s="3"/>
      <c r="M1410" s="3"/>
    </row>
    <row r="1411" spans="2:13" customFormat="1">
      <c r="B1411" s="3"/>
      <c r="H1411" s="5"/>
      <c r="K1411" s="3"/>
      <c r="M1411" s="3"/>
    </row>
    <row r="1412" spans="2:13" customFormat="1">
      <c r="B1412" s="3"/>
      <c r="H1412" s="5"/>
      <c r="K1412" s="3"/>
      <c r="M1412" s="3"/>
    </row>
    <row r="1413" spans="2:13" customFormat="1">
      <c r="B1413" s="3"/>
      <c r="H1413" s="5"/>
      <c r="K1413" s="3"/>
      <c r="M1413" s="3"/>
    </row>
    <row r="1414" spans="2:13" customFormat="1">
      <c r="B1414" s="3"/>
      <c r="H1414" s="5"/>
      <c r="K1414" s="3"/>
      <c r="M1414" s="3"/>
    </row>
    <row r="1415" spans="2:13" customFormat="1">
      <c r="B1415" s="3"/>
      <c r="H1415" s="5"/>
      <c r="K1415" s="3"/>
      <c r="M1415" s="3"/>
    </row>
    <row r="1416" spans="2:13" customFormat="1">
      <c r="B1416" s="3"/>
      <c r="H1416" s="5"/>
      <c r="K1416" s="3"/>
      <c r="M1416" s="3"/>
    </row>
    <row r="1417" spans="2:13" customFormat="1">
      <c r="B1417" s="3"/>
      <c r="H1417" s="5"/>
      <c r="K1417" s="3"/>
      <c r="M1417" s="3"/>
    </row>
    <row r="1418" spans="2:13" customFormat="1">
      <c r="B1418" s="3"/>
      <c r="H1418" s="5"/>
      <c r="K1418" s="3"/>
      <c r="M1418" s="3"/>
    </row>
    <row r="1419" spans="2:13" customFormat="1">
      <c r="B1419" s="3"/>
      <c r="H1419" s="5"/>
      <c r="K1419" s="3"/>
      <c r="M1419" s="3"/>
    </row>
    <row r="1420" spans="2:13" customFormat="1">
      <c r="B1420" s="3"/>
      <c r="H1420" s="5"/>
      <c r="K1420" s="3"/>
      <c r="M1420" s="3"/>
    </row>
    <row r="1421" spans="2:13" customFormat="1">
      <c r="B1421" s="3"/>
      <c r="H1421" s="5"/>
      <c r="K1421" s="3"/>
      <c r="M1421" s="3"/>
    </row>
    <row r="1422" spans="2:13" customFormat="1">
      <c r="B1422" s="3"/>
      <c r="H1422" s="5"/>
      <c r="K1422" s="3"/>
      <c r="M1422" s="3"/>
    </row>
    <row r="1423" spans="2:13" customFormat="1">
      <c r="B1423" s="3"/>
      <c r="H1423" s="5"/>
      <c r="K1423" s="3"/>
      <c r="M1423" s="3"/>
    </row>
    <row r="1424" spans="2:13" customFormat="1">
      <c r="B1424" s="3"/>
      <c r="H1424" s="5"/>
      <c r="K1424" s="3"/>
      <c r="M1424" s="3"/>
    </row>
    <row r="1425" spans="2:13" customFormat="1">
      <c r="B1425" s="3"/>
      <c r="H1425" s="5"/>
      <c r="K1425" s="3"/>
      <c r="M1425" s="3"/>
    </row>
    <row r="1426" spans="2:13" customFormat="1">
      <c r="B1426" s="3"/>
      <c r="H1426" s="5"/>
      <c r="K1426" s="3"/>
      <c r="M1426" s="3"/>
    </row>
    <row r="1427" spans="2:13" customFormat="1">
      <c r="B1427" s="3"/>
      <c r="H1427" s="5"/>
      <c r="K1427" s="3"/>
      <c r="M1427" s="3"/>
    </row>
    <row r="1428" spans="2:13" customFormat="1">
      <c r="B1428" s="3"/>
      <c r="H1428" s="5"/>
      <c r="K1428" s="3"/>
      <c r="M1428" s="3"/>
    </row>
    <row r="1429" spans="2:13" customFormat="1">
      <c r="B1429" s="3"/>
      <c r="H1429" s="5"/>
      <c r="K1429" s="3"/>
      <c r="M1429" s="3"/>
    </row>
    <row r="1430" spans="2:13" customFormat="1">
      <c r="B1430" s="3"/>
      <c r="H1430" s="5"/>
      <c r="K1430" s="3"/>
      <c r="M1430" s="3"/>
    </row>
    <row r="1431" spans="2:13" customFormat="1">
      <c r="B1431" s="3"/>
      <c r="H1431" s="5"/>
      <c r="K1431" s="3"/>
      <c r="M1431" s="3"/>
    </row>
    <row r="1432" spans="2:13" customFormat="1">
      <c r="B1432" s="3"/>
      <c r="H1432" s="5"/>
      <c r="K1432" s="3"/>
      <c r="M1432" s="3"/>
    </row>
    <row r="1433" spans="2:13" customFormat="1">
      <c r="B1433" s="3"/>
      <c r="H1433" s="5"/>
      <c r="K1433" s="3"/>
      <c r="M1433" s="3"/>
    </row>
    <row r="1434" spans="2:13" customFormat="1">
      <c r="B1434" s="3"/>
      <c r="H1434" s="5"/>
      <c r="K1434" s="3"/>
      <c r="M1434" s="3"/>
    </row>
    <row r="1435" spans="2:13" customFormat="1">
      <c r="B1435" s="3"/>
      <c r="H1435" s="5"/>
      <c r="K1435" s="3"/>
      <c r="M1435" s="3"/>
    </row>
    <row r="1436" spans="2:13" customFormat="1">
      <c r="B1436" s="3"/>
      <c r="H1436" s="5"/>
      <c r="K1436" s="3"/>
      <c r="M1436" s="3"/>
    </row>
    <row r="1437" spans="2:13" customFormat="1">
      <c r="B1437" s="3"/>
      <c r="H1437" s="5"/>
      <c r="K1437" s="3"/>
      <c r="M1437" s="3"/>
    </row>
    <row r="1438" spans="2:13" customFormat="1">
      <c r="B1438" s="3"/>
      <c r="H1438" s="5"/>
      <c r="K1438" s="3"/>
      <c r="M1438" s="3"/>
    </row>
    <row r="1439" spans="2:13" customFormat="1">
      <c r="B1439" s="3"/>
      <c r="H1439" s="5"/>
      <c r="K1439" s="3"/>
      <c r="M1439" s="3"/>
    </row>
    <row r="1440" spans="2:13" customFormat="1">
      <c r="B1440" s="3"/>
      <c r="H1440" s="5"/>
      <c r="K1440" s="3"/>
      <c r="M1440" s="3"/>
    </row>
    <row r="1441" spans="2:13" customFormat="1">
      <c r="B1441" s="3"/>
      <c r="H1441" s="5"/>
      <c r="K1441" s="3"/>
      <c r="M1441" s="3"/>
    </row>
    <row r="1442" spans="2:13" customFormat="1">
      <c r="B1442" s="3"/>
      <c r="H1442" s="5"/>
      <c r="K1442" s="3"/>
      <c r="M1442" s="3"/>
    </row>
    <row r="1443" spans="2:13" customFormat="1">
      <c r="B1443" s="3"/>
      <c r="H1443" s="5"/>
      <c r="K1443" s="3"/>
      <c r="M1443" s="3"/>
    </row>
    <row r="1444" spans="2:13" customFormat="1">
      <c r="B1444" s="3"/>
      <c r="H1444" s="5"/>
      <c r="K1444" s="3"/>
      <c r="M1444" s="3"/>
    </row>
    <row r="1445" spans="2:13" customFormat="1">
      <c r="B1445" s="3"/>
      <c r="H1445" s="5"/>
      <c r="K1445" s="3"/>
      <c r="M1445" s="3"/>
    </row>
    <row r="1446" spans="2:13" customFormat="1">
      <c r="B1446" s="3"/>
      <c r="H1446" s="5"/>
      <c r="K1446" s="3"/>
      <c r="M1446" s="3"/>
    </row>
    <row r="1447" spans="2:13" customFormat="1">
      <c r="B1447" s="3"/>
      <c r="H1447" s="5"/>
      <c r="K1447" s="3"/>
      <c r="M1447" s="3"/>
    </row>
    <row r="1448" spans="2:13" customFormat="1">
      <c r="B1448" s="3"/>
      <c r="H1448" s="5"/>
      <c r="K1448" s="3"/>
      <c r="M1448" s="3"/>
    </row>
    <row r="1449" spans="2:13" customFormat="1">
      <c r="B1449" s="3"/>
      <c r="H1449" s="5"/>
      <c r="K1449" s="3"/>
      <c r="M1449" s="3"/>
    </row>
    <row r="1450" spans="2:13" customFormat="1">
      <c r="B1450" s="3"/>
      <c r="H1450" s="5"/>
      <c r="K1450" s="3"/>
      <c r="M1450" s="3"/>
    </row>
    <row r="1451" spans="2:13" customFormat="1">
      <c r="B1451" s="3"/>
      <c r="H1451" s="5"/>
      <c r="K1451" s="3"/>
      <c r="M1451" s="3"/>
    </row>
    <row r="1452" spans="2:13" customFormat="1">
      <c r="B1452" s="3"/>
      <c r="H1452" s="5"/>
      <c r="K1452" s="3"/>
      <c r="M1452" s="3"/>
    </row>
    <row r="1453" spans="2:13" customFormat="1">
      <c r="B1453" s="3"/>
      <c r="H1453" s="5"/>
      <c r="K1453" s="3"/>
      <c r="M1453" s="3"/>
    </row>
    <row r="1454" spans="2:13" customFormat="1">
      <c r="B1454" s="3"/>
      <c r="H1454" s="5"/>
      <c r="K1454" s="3"/>
      <c r="M1454" s="3"/>
    </row>
    <row r="1455" spans="2:13" customFormat="1">
      <c r="B1455" s="3"/>
      <c r="H1455" s="5"/>
      <c r="K1455" s="3"/>
      <c r="M1455" s="3"/>
    </row>
    <row r="1456" spans="2:13" customFormat="1">
      <c r="B1456" s="3"/>
      <c r="H1456" s="5"/>
      <c r="K1456" s="3"/>
      <c r="M1456" s="3"/>
    </row>
    <row r="1457" spans="2:13" customFormat="1">
      <c r="B1457" s="3"/>
      <c r="H1457" s="5"/>
      <c r="K1457" s="3"/>
      <c r="M1457" s="3"/>
    </row>
    <row r="1458" spans="2:13" customFormat="1">
      <c r="B1458" s="3"/>
      <c r="H1458" s="5"/>
      <c r="K1458" s="3"/>
      <c r="M1458" s="3"/>
    </row>
    <row r="1459" spans="2:13" customFormat="1">
      <c r="B1459" s="3"/>
      <c r="H1459" s="5"/>
      <c r="K1459" s="3"/>
      <c r="M1459" s="3"/>
    </row>
    <row r="1460" spans="2:13" customFormat="1">
      <c r="B1460" s="3"/>
      <c r="H1460" s="5"/>
      <c r="K1460" s="3"/>
      <c r="M1460" s="3"/>
    </row>
    <row r="1461" spans="2:13" customFormat="1">
      <c r="B1461" s="3"/>
      <c r="H1461" s="5"/>
      <c r="K1461" s="3"/>
      <c r="M1461" s="3"/>
    </row>
    <row r="1462" spans="2:13" customFormat="1">
      <c r="B1462" s="3"/>
      <c r="H1462" s="5"/>
      <c r="K1462" s="3"/>
      <c r="M1462" s="3"/>
    </row>
    <row r="1463" spans="2:13" customFormat="1">
      <c r="B1463" s="3"/>
      <c r="H1463" s="5"/>
      <c r="K1463" s="3"/>
      <c r="M1463" s="3"/>
    </row>
    <row r="1464" spans="2:13" customFormat="1">
      <c r="B1464" s="3"/>
      <c r="H1464" s="5"/>
      <c r="K1464" s="3"/>
      <c r="M1464" s="3"/>
    </row>
    <row r="1465" spans="2:13" customFormat="1">
      <c r="B1465" s="3"/>
      <c r="H1465" s="5"/>
      <c r="K1465" s="3"/>
      <c r="M1465" s="3"/>
    </row>
    <row r="1466" spans="2:13" customFormat="1">
      <c r="B1466" s="3"/>
      <c r="H1466" s="5"/>
      <c r="K1466" s="3"/>
      <c r="M1466" s="3"/>
    </row>
    <row r="1467" spans="2:13" customFormat="1">
      <c r="B1467" s="3"/>
      <c r="H1467" s="5"/>
      <c r="K1467" s="3"/>
      <c r="M1467" s="3"/>
    </row>
    <row r="1468" spans="2:13" customFormat="1">
      <c r="B1468" s="3"/>
      <c r="H1468" s="5"/>
      <c r="K1468" s="3"/>
      <c r="M1468" s="3"/>
    </row>
    <row r="1469" spans="2:13" customFormat="1">
      <c r="B1469" s="3"/>
      <c r="H1469" s="5"/>
      <c r="K1469" s="3"/>
      <c r="M1469" s="3"/>
    </row>
    <row r="1470" spans="2:13" customFormat="1">
      <c r="B1470" s="3"/>
      <c r="H1470" s="5"/>
      <c r="K1470" s="3"/>
      <c r="M1470" s="3"/>
    </row>
    <row r="1471" spans="2:13" customFormat="1">
      <c r="B1471" s="3"/>
      <c r="H1471" s="5"/>
      <c r="K1471" s="3"/>
      <c r="M1471" s="3"/>
    </row>
    <row r="1472" spans="2:13" customFormat="1">
      <c r="B1472" s="3"/>
      <c r="H1472" s="5"/>
      <c r="K1472" s="3"/>
      <c r="M1472" s="3"/>
    </row>
    <row r="1473" spans="2:13" customFormat="1">
      <c r="B1473" s="3"/>
      <c r="H1473" s="5"/>
      <c r="K1473" s="3"/>
      <c r="M1473" s="3"/>
    </row>
    <row r="1474" spans="2:13" customFormat="1">
      <c r="B1474" s="3"/>
      <c r="H1474" s="5"/>
      <c r="K1474" s="3"/>
      <c r="M1474" s="3"/>
    </row>
    <row r="1475" spans="2:13" customFormat="1">
      <c r="B1475" s="3"/>
      <c r="H1475" s="5"/>
      <c r="K1475" s="3"/>
      <c r="M1475" s="3"/>
    </row>
    <row r="1476" spans="2:13" customFormat="1">
      <c r="B1476" s="3"/>
      <c r="H1476" s="5"/>
      <c r="K1476" s="3"/>
      <c r="M1476" s="3"/>
    </row>
    <row r="1477" spans="2:13" customFormat="1">
      <c r="B1477" s="3"/>
      <c r="H1477" s="5"/>
      <c r="K1477" s="3"/>
      <c r="M1477" s="3"/>
    </row>
    <row r="1478" spans="2:13" customFormat="1">
      <c r="B1478" s="3"/>
      <c r="H1478" s="5"/>
      <c r="K1478" s="3"/>
      <c r="M1478" s="3"/>
    </row>
    <row r="1479" spans="2:13" customFormat="1">
      <c r="B1479" s="3"/>
      <c r="H1479" s="5"/>
      <c r="K1479" s="3"/>
      <c r="M1479" s="3"/>
    </row>
    <row r="1480" spans="2:13" customFormat="1">
      <c r="B1480" s="3"/>
      <c r="H1480" s="5"/>
      <c r="K1480" s="3"/>
      <c r="M1480" s="3"/>
    </row>
    <row r="1481" spans="2:13" customFormat="1">
      <c r="B1481" s="3"/>
      <c r="H1481" s="5"/>
      <c r="K1481" s="3"/>
      <c r="M1481" s="3"/>
    </row>
    <row r="1482" spans="2:13" customFormat="1">
      <c r="B1482" s="3"/>
      <c r="H1482" s="5"/>
      <c r="K1482" s="3"/>
      <c r="M1482" s="3"/>
    </row>
    <row r="1483" spans="2:13" customFormat="1">
      <c r="B1483" s="3"/>
      <c r="H1483" s="5"/>
      <c r="K1483" s="3"/>
      <c r="M1483" s="3"/>
    </row>
    <row r="1484" spans="2:13" customFormat="1">
      <c r="B1484" s="3"/>
      <c r="H1484" s="5"/>
      <c r="K1484" s="3"/>
      <c r="M1484" s="3"/>
    </row>
    <row r="1485" spans="2:13" customFormat="1">
      <c r="B1485" s="3"/>
      <c r="H1485" s="5"/>
      <c r="K1485" s="3"/>
      <c r="M1485" s="3"/>
    </row>
    <row r="1486" spans="2:13" customFormat="1">
      <c r="B1486" s="3"/>
      <c r="H1486" s="5"/>
      <c r="K1486" s="3"/>
      <c r="M1486" s="3"/>
    </row>
    <row r="1487" spans="2:13" customFormat="1">
      <c r="B1487" s="3"/>
      <c r="H1487" s="5"/>
      <c r="K1487" s="3"/>
      <c r="M1487" s="3"/>
    </row>
    <row r="1488" spans="2:13" customFormat="1">
      <c r="B1488" s="3"/>
      <c r="H1488" s="5"/>
      <c r="K1488" s="3"/>
      <c r="M1488" s="3"/>
    </row>
    <row r="1489" spans="2:13" customFormat="1">
      <c r="B1489" s="3"/>
      <c r="H1489" s="5"/>
      <c r="K1489" s="3"/>
      <c r="M1489" s="3"/>
    </row>
    <row r="1490" spans="2:13" customFormat="1">
      <c r="B1490" s="3"/>
      <c r="H1490" s="5"/>
      <c r="K1490" s="3"/>
      <c r="M1490" s="3"/>
    </row>
    <row r="1491" spans="2:13" customFormat="1">
      <c r="B1491" s="3"/>
      <c r="H1491" s="5"/>
      <c r="K1491" s="3"/>
      <c r="M1491" s="3"/>
    </row>
    <row r="1492" spans="2:13" customFormat="1">
      <c r="B1492" s="3"/>
      <c r="H1492" s="5"/>
      <c r="K1492" s="3"/>
      <c r="M1492" s="3"/>
    </row>
    <row r="1493" spans="2:13" customFormat="1">
      <c r="B1493" s="3"/>
      <c r="H1493" s="5"/>
      <c r="K1493" s="3"/>
      <c r="M1493" s="3"/>
    </row>
    <row r="1494" spans="2:13" customFormat="1">
      <c r="B1494" s="3"/>
      <c r="H1494" s="5"/>
      <c r="K1494" s="3"/>
      <c r="M1494" s="3"/>
    </row>
    <row r="1495" spans="2:13" customFormat="1">
      <c r="B1495" s="3"/>
      <c r="H1495" s="5"/>
      <c r="K1495" s="3"/>
      <c r="M1495" s="3"/>
    </row>
    <row r="1496" spans="2:13" customFormat="1">
      <c r="B1496" s="3"/>
      <c r="H1496" s="5"/>
      <c r="K1496" s="3"/>
      <c r="M1496" s="3"/>
    </row>
    <row r="1497" spans="2:13" customFormat="1">
      <c r="B1497" s="3"/>
      <c r="H1497" s="5"/>
      <c r="K1497" s="3"/>
      <c r="M1497" s="3"/>
    </row>
    <row r="1498" spans="2:13" customFormat="1">
      <c r="B1498" s="3"/>
      <c r="H1498" s="5"/>
      <c r="K1498" s="3"/>
      <c r="M1498" s="3"/>
    </row>
    <row r="1499" spans="2:13" customFormat="1">
      <c r="B1499" s="3"/>
      <c r="H1499" s="5"/>
      <c r="K1499" s="3"/>
      <c r="M1499" s="3"/>
    </row>
    <row r="1500" spans="2:13" customFormat="1">
      <c r="B1500" s="3"/>
      <c r="H1500" s="5"/>
      <c r="K1500" s="3"/>
      <c r="M1500" s="3"/>
    </row>
    <row r="1501" spans="2:13" customFormat="1">
      <c r="B1501" s="3"/>
      <c r="H1501" s="5"/>
      <c r="K1501" s="3"/>
      <c r="M1501" s="3"/>
    </row>
    <row r="1502" spans="2:13" customFormat="1">
      <c r="B1502" s="3"/>
      <c r="H1502" s="5"/>
      <c r="K1502" s="3"/>
      <c r="M1502" s="3"/>
    </row>
    <row r="1503" spans="2:13" customFormat="1">
      <c r="B1503" s="3"/>
      <c r="H1503" s="5"/>
      <c r="K1503" s="3"/>
      <c r="M1503" s="3"/>
    </row>
    <row r="1504" spans="2:13" customFormat="1">
      <c r="B1504" s="3"/>
      <c r="H1504" s="5"/>
      <c r="K1504" s="3"/>
      <c r="M1504" s="3"/>
    </row>
    <row r="1505" spans="2:13" customFormat="1">
      <c r="B1505" s="3"/>
      <c r="H1505" s="5"/>
      <c r="K1505" s="3"/>
      <c r="M1505" s="3"/>
    </row>
    <row r="1506" spans="2:13" customFormat="1">
      <c r="B1506" s="3"/>
      <c r="H1506" s="5"/>
      <c r="K1506" s="3"/>
      <c r="M1506" s="3"/>
    </row>
    <row r="1507" spans="2:13" customFormat="1">
      <c r="B1507" s="3"/>
      <c r="H1507" s="5"/>
      <c r="K1507" s="3"/>
      <c r="M1507" s="3"/>
    </row>
    <row r="1508" spans="2:13" customFormat="1">
      <c r="B1508" s="3"/>
      <c r="H1508" s="5"/>
      <c r="K1508" s="3"/>
      <c r="M1508" s="3"/>
    </row>
    <row r="1509" spans="2:13" customFormat="1">
      <c r="B1509" s="3"/>
      <c r="H1509" s="5"/>
      <c r="K1509" s="3"/>
      <c r="M1509" s="3"/>
    </row>
    <row r="1510" spans="2:13" customFormat="1">
      <c r="B1510" s="3"/>
      <c r="H1510" s="5"/>
      <c r="K1510" s="3"/>
      <c r="M1510" s="3"/>
    </row>
    <row r="1511" spans="2:13" customFormat="1">
      <c r="B1511" s="3"/>
      <c r="H1511" s="5"/>
      <c r="K1511" s="3"/>
      <c r="M1511" s="3"/>
    </row>
    <row r="1512" spans="2:13" customFormat="1">
      <c r="B1512" s="3"/>
      <c r="H1512" s="5"/>
      <c r="K1512" s="3"/>
      <c r="M1512" s="3"/>
    </row>
    <row r="1513" spans="2:13" customFormat="1">
      <c r="B1513" s="3"/>
      <c r="H1513" s="5"/>
      <c r="K1513" s="3"/>
      <c r="M1513" s="3"/>
    </row>
    <row r="1514" spans="2:13" customFormat="1">
      <c r="B1514" s="3"/>
      <c r="H1514" s="5"/>
      <c r="K1514" s="3"/>
      <c r="M1514" s="3"/>
    </row>
    <row r="1515" spans="2:13" customFormat="1">
      <c r="B1515" s="3"/>
      <c r="H1515" s="5"/>
      <c r="K1515" s="3"/>
      <c r="M1515" s="3"/>
    </row>
    <row r="1516" spans="2:13" customFormat="1">
      <c r="B1516" s="3"/>
      <c r="H1516" s="5"/>
      <c r="K1516" s="3"/>
      <c r="M1516" s="3"/>
    </row>
    <row r="1517" spans="2:13" customFormat="1">
      <c r="B1517" s="3"/>
      <c r="H1517" s="5"/>
      <c r="K1517" s="3"/>
      <c r="M1517" s="3"/>
    </row>
    <row r="1518" spans="2:13" customFormat="1">
      <c r="B1518" s="3"/>
      <c r="H1518" s="5"/>
      <c r="K1518" s="3"/>
      <c r="M1518" s="3"/>
    </row>
    <row r="1519" spans="2:13" customFormat="1">
      <c r="B1519" s="3"/>
      <c r="H1519" s="5"/>
      <c r="K1519" s="3"/>
      <c r="M1519" s="3"/>
    </row>
    <row r="1520" spans="2:13" customFormat="1">
      <c r="B1520" s="3"/>
      <c r="H1520" s="5"/>
      <c r="K1520" s="3"/>
      <c r="M1520" s="3"/>
    </row>
    <row r="1521" spans="2:13" customFormat="1">
      <c r="B1521" s="3"/>
      <c r="H1521" s="5"/>
      <c r="K1521" s="3"/>
      <c r="M1521" s="3"/>
    </row>
    <row r="1522" spans="2:13" customFormat="1">
      <c r="B1522" s="3"/>
      <c r="H1522" s="5"/>
      <c r="K1522" s="3"/>
      <c r="M1522" s="3"/>
    </row>
    <row r="1523" spans="2:13" customFormat="1">
      <c r="B1523" s="3"/>
      <c r="H1523" s="5"/>
      <c r="K1523" s="3"/>
      <c r="M1523" s="3"/>
    </row>
    <row r="1524" spans="2:13" customFormat="1">
      <c r="B1524" s="3"/>
      <c r="H1524" s="5"/>
      <c r="K1524" s="3"/>
      <c r="M1524" s="3"/>
    </row>
    <row r="1525" spans="2:13" customFormat="1">
      <c r="B1525" s="3"/>
      <c r="H1525" s="5"/>
      <c r="K1525" s="3"/>
      <c r="M1525" s="3"/>
    </row>
    <row r="1526" spans="2:13" customFormat="1">
      <c r="B1526" s="3"/>
      <c r="H1526" s="5"/>
      <c r="K1526" s="3"/>
      <c r="M1526" s="3"/>
    </row>
    <row r="1527" spans="2:13" customFormat="1">
      <c r="B1527" s="3"/>
      <c r="H1527" s="5"/>
      <c r="K1527" s="3"/>
      <c r="M1527" s="3"/>
    </row>
    <row r="1528" spans="2:13" customFormat="1">
      <c r="B1528" s="3"/>
      <c r="H1528" s="5"/>
      <c r="K1528" s="3"/>
      <c r="M1528" s="3"/>
    </row>
    <row r="1529" spans="2:13" customFormat="1">
      <c r="B1529" s="3"/>
      <c r="H1529" s="5"/>
      <c r="K1529" s="3"/>
      <c r="M1529" s="3"/>
    </row>
    <row r="1530" spans="2:13" customFormat="1">
      <c r="B1530" s="3"/>
      <c r="H1530" s="5"/>
      <c r="K1530" s="3"/>
      <c r="M1530" s="3"/>
    </row>
    <row r="1531" spans="2:13" customFormat="1">
      <c r="B1531" s="3"/>
      <c r="H1531" s="5"/>
      <c r="K1531" s="3"/>
      <c r="M1531" s="3"/>
    </row>
    <row r="1532" spans="2:13" customFormat="1">
      <c r="B1532" s="3"/>
      <c r="H1532" s="5"/>
      <c r="K1532" s="3"/>
      <c r="M1532" s="3"/>
    </row>
    <row r="1533" spans="2:13" customFormat="1">
      <c r="B1533" s="3"/>
      <c r="H1533" s="5"/>
      <c r="K1533" s="3"/>
      <c r="M1533" s="3"/>
    </row>
    <row r="1534" spans="2:13" customFormat="1">
      <c r="B1534" s="3"/>
      <c r="H1534" s="5"/>
      <c r="K1534" s="3"/>
      <c r="M1534" s="3"/>
    </row>
    <row r="1535" spans="2:13" customFormat="1">
      <c r="B1535" s="3"/>
      <c r="H1535" s="5"/>
      <c r="K1535" s="3"/>
      <c r="M1535" s="3"/>
    </row>
    <row r="1536" spans="2:13" customFormat="1">
      <c r="B1536" s="3"/>
      <c r="H1536" s="5"/>
      <c r="K1536" s="3"/>
      <c r="M1536" s="3"/>
    </row>
    <row r="1537" spans="2:13" customFormat="1">
      <c r="B1537" s="3"/>
      <c r="H1537" s="5"/>
      <c r="K1537" s="3"/>
      <c r="M1537" s="3"/>
    </row>
    <row r="1538" spans="2:13" customFormat="1">
      <c r="B1538" s="3"/>
      <c r="H1538" s="5"/>
      <c r="K1538" s="3"/>
      <c r="M1538" s="3"/>
    </row>
    <row r="1539" spans="2:13" customFormat="1">
      <c r="B1539" s="3"/>
      <c r="H1539" s="5"/>
      <c r="K1539" s="3"/>
      <c r="M1539" s="3"/>
    </row>
    <row r="1540" spans="2:13" customFormat="1">
      <c r="B1540" s="3"/>
      <c r="H1540" s="5"/>
      <c r="K1540" s="3"/>
      <c r="M1540" s="3"/>
    </row>
    <row r="1541" spans="2:13" customFormat="1">
      <c r="B1541" s="3"/>
      <c r="H1541" s="5"/>
      <c r="K1541" s="3"/>
      <c r="M1541" s="3"/>
    </row>
    <row r="1542" spans="2:13" customFormat="1">
      <c r="B1542" s="3"/>
      <c r="H1542" s="5"/>
      <c r="K1542" s="3"/>
      <c r="M1542" s="3"/>
    </row>
    <row r="1543" spans="2:13" customFormat="1">
      <c r="B1543" s="3"/>
      <c r="H1543" s="5"/>
      <c r="K1543" s="3"/>
      <c r="M1543" s="3"/>
    </row>
    <row r="1544" spans="2:13" customFormat="1">
      <c r="B1544" s="3"/>
      <c r="H1544" s="5"/>
      <c r="K1544" s="3"/>
      <c r="M1544" s="3"/>
    </row>
    <row r="1545" spans="2:13" customFormat="1">
      <c r="B1545" s="3"/>
      <c r="H1545" s="5"/>
      <c r="K1545" s="3"/>
      <c r="M1545" s="3"/>
    </row>
    <row r="1546" spans="2:13" customFormat="1">
      <c r="B1546" s="3"/>
      <c r="H1546" s="5"/>
      <c r="K1546" s="3"/>
      <c r="M1546" s="3"/>
    </row>
    <row r="1547" spans="2:13" customFormat="1">
      <c r="B1547" s="3"/>
      <c r="H1547" s="5"/>
      <c r="K1547" s="3"/>
      <c r="M1547" s="3"/>
    </row>
    <row r="1548" spans="2:13" customFormat="1">
      <c r="B1548" s="3"/>
      <c r="H1548" s="5"/>
      <c r="K1548" s="3"/>
      <c r="M1548" s="3"/>
    </row>
    <row r="1549" spans="2:13" customFormat="1">
      <c r="B1549" s="3"/>
      <c r="H1549" s="5"/>
      <c r="K1549" s="3"/>
      <c r="M1549" s="3"/>
    </row>
    <row r="1550" spans="2:13" customFormat="1">
      <c r="B1550" s="3"/>
      <c r="H1550" s="5"/>
      <c r="K1550" s="3"/>
      <c r="M1550" s="3"/>
    </row>
    <row r="1551" spans="2:13" customFormat="1">
      <c r="B1551" s="3"/>
      <c r="H1551" s="5"/>
      <c r="K1551" s="3"/>
      <c r="M1551" s="3"/>
    </row>
    <row r="1552" spans="2:13" customFormat="1">
      <c r="B1552" s="3"/>
      <c r="H1552" s="5"/>
      <c r="K1552" s="3"/>
      <c r="M1552" s="3"/>
    </row>
    <row r="1553" spans="2:13" customFormat="1">
      <c r="B1553" s="3"/>
      <c r="H1553" s="5"/>
      <c r="K1553" s="3"/>
      <c r="M1553" s="3"/>
    </row>
    <row r="1554" spans="2:13" customFormat="1">
      <c r="B1554" s="3"/>
      <c r="H1554" s="5"/>
      <c r="K1554" s="3"/>
      <c r="M1554" s="3"/>
    </row>
    <row r="1555" spans="2:13" customFormat="1">
      <c r="B1555" s="3"/>
      <c r="H1555" s="5"/>
      <c r="K1555" s="3"/>
      <c r="M1555" s="3"/>
    </row>
    <row r="1556" spans="2:13" customFormat="1">
      <c r="B1556" s="3"/>
      <c r="H1556" s="5"/>
      <c r="K1556" s="3"/>
      <c r="M1556" s="3"/>
    </row>
    <row r="1557" spans="2:13" customFormat="1">
      <c r="B1557" s="3"/>
      <c r="H1557" s="5"/>
      <c r="K1557" s="3"/>
      <c r="M1557" s="3"/>
    </row>
    <row r="1558" spans="2:13" customFormat="1">
      <c r="B1558" s="3"/>
      <c r="H1558" s="5"/>
      <c r="K1558" s="3"/>
      <c r="M1558" s="3"/>
    </row>
    <row r="1559" spans="2:13" customFormat="1">
      <c r="B1559" s="3"/>
      <c r="H1559" s="5"/>
      <c r="K1559" s="3"/>
      <c r="M1559" s="3"/>
    </row>
    <row r="1560" spans="2:13" customFormat="1">
      <c r="B1560" s="3"/>
      <c r="H1560" s="5"/>
      <c r="K1560" s="3"/>
      <c r="M1560" s="3"/>
    </row>
    <row r="1561" spans="2:13" customFormat="1">
      <c r="B1561" s="3"/>
      <c r="H1561" s="5"/>
      <c r="K1561" s="3"/>
      <c r="M1561" s="3"/>
    </row>
    <row r="1562" spans="2:13" customFormat="1">
      <c r="B1562" s="3"/>
      <c r="H1562" s="5"/>
      <c r="K1562" s="3"/>
      <c r="M1562" s="3"/>
    </row>
    <row r="1563" spans="2:13" customFormat="1">
      <c r="B1563" s="3"/>
      <c r="H1563" s="5"/>
      <c r="K1563" s="3"/>
      <c r="M1563" s="3"/>
    </row>
    <row r="1564" spans="2:13" customFormat="1">
      <c r="B1564" s="3"/>
      <c r="H1564" s="5"/>
      <c r="K1564" s="3"/>
      <c r="M1564" s="3"/>
    </row>
    <row r="1565" spans="2:13" customFormat="1">
      <c r="B1565" s="3"/>
      <c r="H1565" s="5"/>
      <c r="K1565" s="3"/>
      <c r="M1565" s="3"/>
    </row>
    <row r="1566" spans="2:13" customFormat="1">
      <c r="B1566" s="3"/>
      <c r="H1566" s="5"/>
      <c r="K1566" s="3"/>
      <c r="M1566" s="3"/>
    </row>
    <row r="1567" spans="2:13" customFormat="1">
      <c r="B1567" s="3"/>
      <c r="H1567" s="5"/>
      <c r="K1567" s="3"/>
      <c r="M1567" s="3"/>
    </row>
    <row r="1568" spans="2:13" customFormat="1">
      <c r="B1568" s="3"/>
      <c r="H1568" s="5"/>
      <c r="K1568" s="3"/>
      <c r="M1568" s="3"/>
    </row>
    <row r="1569" spans="2:13" customFormat="1">
      <c r="B1569" s="3"/>
      <c r="H1569" s="5"/>
      <c r="K1569" s="3"/>
      <c r="M1569" s="3"/>
    </row>
    <row r="1570" spans="2:13" customFormat="1">
      <c r="B1570" s="3"/>
      <c r="H1570" s="5"/>
      <c r="K1570" s="3"/>
      <c r="M1570" s="3"/>
    </row>
    <row r="1571" spans="2:13" customFormat="1">
      <c r="B1571" s="3"/>
      <c r="H1571" s="5"/>
      <c r="K1571" s="3"/>
      <c r="M1571" s="3"/>
    </row>
    <row r="1572" spans="2:13" customFormat="1">
      <c r="B1572" s="3"/>
      <c r="H1572" s="5"/>
      <c r="K1572" s="3"/>
      <c r="M1572" s="3"/>
    </row>
    <row r="1573" spans="2:13" customFormat="1">
      <c r="B1573" s="3"/>
      <c r="H1573" s="5"/>
      <c r="K1573" s="3"/>
      <c r="M1573" s="3"/>
    </row>
    <row r="1574" spans="2:13" customFormat="1">
      <c r="B1574" s="3"/>
      <c r="H1574" s="5"/>
      <c r="K1574" s="3"/>
      <c r="M1574" s="3"/>
    </row>
    <row r="1575" spans="2:13" customFormat="1">
      <c r="B1575" s="3"/>
      <c r="H1575" s="5"/>
      <c r="K1575" s="3"/>
      <c r="M1575" s="3"/>
    </row>
    <row r="1576" spans="2:13" customFormat="1">
      <c r="B1576" s="3"/>
      <c r="H1576" s="5"/>
      <c r="K1576" s="3"/>
      <c r="M1576" s="3"/>
    </row>
    <row r="1577" spans="2:13" customFormat="1">
      <c r="B1577" s="3"/>
      <c r="H1577" s="5"/>
      <c r="K1577" s="3"/>
      <c r="M1577" s="3"/>
    </row>
    <row r="1578" spans="2:13" customFormat="1">
      <c r="B1578" s="3"/>
      <c r="H1578" s="5"/>
      <c r="K1578" s="3"/>
      <c r="M1578" s="3"/>
    </row>
    <row r="1579" spans="2:13" customFormat="1">
      <c r="B1579" s="3"/>
      <c r="H1579" s="5"/>
      <c r="K1579" s="3"/>
      <c r="M1579" s="3"/>
    </row>
    <row r="1580" spans="2:13" customFormat="1">
      <c r="B1580" s="3"/>
      <c r="H1580" s="5"/>
      <c r="K1580" s="3"/>
      <c r="M1580" s="3"/>
    </row>
    <row r="1581" spans="2:13" customFormat="1">
      <c r="B1581" s="3"/>
      <c r="H1581" s="5"/>
      <c r="K1581" s="3"/>
      <c r="M1581" s="3"/>
    </row>
    <row r="1582" spans="2:13" customFormat="1">
      <c r="B1582" s="3"/>
      <c r="H1582" s="5"/>
      <c r="K1582" s="3"/>
      <c r="M1582" s="3"/>
    </row>
    <row r="1583" spans="2:13" customFormat="1">
      <c r="B1583" s="3"/>
      <c r="H1583" s="5"/>
      <c r="K1583" s="3"/>
      <c r="M1583" s="3"/>
    </row>
    <row r="1584" spans="2:13" customFormat="1">
      <c r="B1584" s="3"/>
      <c r="H1584" s="5"/>
      <c r="K1584" s="3"/>
      <c r="M1584" s="3"/>
    </row>
    <row r="1585" spans="2:13" customFormat="1">
      <c r="B1585" s="3"/>
      <c r="H1585" s="5"/>
      <c r="K1585" s="3"/>
      <c r="M1585" s="3"/>
    </row>
    <row r="1586" spans="2:13" customFormat="1">
      <c r="B1586" s="3"/>
      <c r="H1586" s="5"/>
      <c r="K1586" s="3"/>
      <c r="M1586" s="3"/>
    </row>
    <row r="1587" spans="2:13" customFormat="1">
      <c r="B1587" s="3"/>
      <c r="H1587" s="5"/>
      <c r="K1587" s="3"/>
      <c r="M1587" s="3"/>
    </row>
    <row r="1588" spans="2:13" customFormat="1">
      <c r="B1588" s="3"/>
      <c r="H1588" s="5"/>
      <c r="K1588" s="3"/>
      <c r="M1588" s="3"/>
    </row>
    <row r="1589" spans="2:13" customFormat="1">
      <c r="B1589" s="3"/>
      <c r="H1589" s="5"/>
      <c r="K1589" s="3"/>
      <c r="M1589" s="3"/>
    </row>
    <row r="1590" spans="2:13" customFormat="1">
      <c r="B1590" s="3"/>
      <c r="H1590" s="5"/>
      <c r="K1590" s="3"/>
      <c r="M1590" s="3"/>
    </row>
    <row r="1591" spans="2:13" customFormat="1">
      <c r="B1591" s="3"/>
      <c r="H1591" s="5"/>
      <c r="K1591" s="3"/>
      <c r="M1591" s="3"/>
    </row>
    <row r="1592" spans="2:13" customFormat="1">
      <c r="B1592" s="3"/>
      <c r="H1592" s="5"/>
      <c r="K1592" s="3"/>
      <c r="M1592" s="3"/>
    </row>
    <row r="1593" spans="2:13" customFormat="1">
      <c r="B1593" s="3"/>
      <c r="H1593" s="5"/>
      <c r="K1593" s="3"/>
      <c r="M1593" s="3"/>
    </row>
    <row r="1594" spans="2:13" customFormat="1">
      <c r="B1594" s="3"/>
      <c r="H1594" s="5"/>
      <c r="K1594" s="3"/>
      <c r="M1594" s="3"/>
    </row>
    <row r="1595" spans="2:13" customFormat="1">
      <c r="B1595" s="3"/>
      <c r="H1595" s="5"/>
      <c r="K1595" s="3"/>
      <c r="M1595" s="3"/>
    </row>
    <row r="1596" spans="2:13" customFormat="1">
      <c r="B1596" s="3"/>
      <c r="H1596" s="5"/>
      <c r="K1596" s="3"/>
      <c r="M1596" s="3"/>
    </row>
    <row r="1597" spans="2:13" customFormat="1">
      <c r="B1597" s="3"/>
      <c r="H1597" s="5"/>
      <c r="K1597" s="3"/>
      <c r="M1597" s="3"/>
    </row>
    <row r="1598" spans="2:13" customFormat="1">
      <c r="B1598" s="3"/>
      <c r="H1598" s="5"/>
      <c r="K1598" s="3"/>
      <c r="M1598" s="3"/>
    </row>
    <row r="1599" spans="2:13" customFormat="1">
      <c r="B1599" s="3"/>
      <c r="H1599" s="5"/>
      <c r="K1599" s="3"/>
      <c r="M1599" s="3"/>
    </row>
    <row r="1600" spans="2:13" customFormat="1">
      <c r="B1600" s="3"/>
      <c r="H1600" s="5"/>
      <c r="K1600" s="3"/>
      <c r="M1600" s="3"/>
    </row>
    <row r="1601" spans="2:13" customFormat="1">
      <c r="B1601" s="3"/>
      <c r="H1601" s="5"/>
      <c r="K1601" s="3"/>
      <c r="M1601" s="3"/>
    </row>
    <row r="1602" spans="2:13" customFormat="1">
      <c r="B1602" s="3"/>
      <c r="H1602" s="5"/>
      <c r="K1602" s="3"/>
      <c r="M1602" s="3"/>
    </row>
    <row r="1603" spans="2:13" customFormat="1">
      <c r="B1603" s="3"/>
      <c r="H1603" s="5"/>
      <c r="K1603" s="3"/>
      <c r="M1603" s="3"/>
    </row>
    <row r="1604" spans="2:13" customFormat="1">
      <c r="B1604" s="3"/>
      <c r="H1604" s="5"/>
      <c r="K1604" s="3"/>
      <c r="M1604" s="3"/>
    </row>
    <row r="1605" spans="2:13" customFormat="1">
      <c r="B1605" s="3"/>
      <c r="H1605" s="5"/>
      <c r="K1605" s="3"/>
      <c r="M1605" s="3"/>
    </row>
    <row r="1606" spans="2:13" customFormat="1">
      <c r="B1606" s="3"/>
      <c r="H1606" s="5"/>
      <c r="K1606" s="3"/>
      <c r="M1606" s="3"/>
    </row>
    <row r="1607" spans="2:13" customFormat="1">
      <c r="B1607" s="3"/>
      <c r="H1607" s="5"/>
      <c r="K1607" s="3"/>
      <c r="M1607" s="3"/>
    </row>
    <row r="1608" spans="2:13" customFormat="1">
      <c r="B1608" s="3"/>
      <c r="H1608" s="5"/>
      <c r="K1608" s="3"/>
      <c r="M1608" s="3"/>
    </row>
    <row r="1609" spans="2:13" customFormat="1">
      <c r="B1609" s="3"/>
      <c r="H1609" s="5"/>
      <c r="K1609" s="3"/>
      <c r="M1609" s="3"/>
    </row>
    <row r="1610" spans="2:13" customFormat="1">
      <c r="B1610" s="3"/>
      <c r="H1610" s="5"/>
      <c r="K1610" s="3"/>
      <c r="M1610" s="3"/>
    </row>
    <row r="1611" spans="2:13" customFormat="1">
      <c r="B1611" s="3"/>
      <c r="H1611" s="5"/>
      <c r="K1611" s="3"/>
      <c r="M1611" s="3"/>
    </row>
    <row r="1612" spans="2:13" customFormat="1">
      <c r="B1612" s="3"/>
      <c r="H1612" s="5"/>
      <c r="K1612" s="3"/>
      <c r="M1612" s="3"/>
    </row>
    <row r="1613" spans="2:13" customFormat="1">
      <c r="B1613" s="3"/>
      <c r="H1613" s="5"/>
      <c r="K1613" s="3"/>
      <c r="M1613" s="3"/>
    </row>
    <row r="1614" spans="2:13" customFormat="1">
      <c r="B1614" s="3"/>
      <c r="H1614" s="5"/>
      <c r="K1614" s="3"/>
      <c r="M1614" s="3"/>
    </row>
    <row r="1615" spans="2:13" customFormat="1">
      <c r="B1615" s="3"/>
      <c r="H1615" s="5"/>
      <c r="K1615" s="3"/>
      <c r="M1615" s="3"/>
    </row>
    <row r="1616" spans="2:13" customFormat="1">
      <c r="B1616" s="3"/>
      <c r="H1616" s="5"/>
      <c r="K1616" s="3"/>
      <c r="M1616" s="3"/>
    </row>
    <row r="1617" spans="2:13" customFormat="1">
      <c r="B1617" s="3"/>
      <c r="H1617" s="5"/>
      <c r="K1617" s="3"/>
      <c r="M1617" s="3"/>
    </row>
    <row r="1618" spans="2:13" customFormat="1">
      <c r="B1618" s="3"/>
      <c r="H1618" s="5"/>
      <c r="K1618" s="3"/>
      <c r="M1618" s="3"/>
    </row>
    <row r="1619" spans="2:13" customFormat="1">
      <c r="B1619" s="3"/>
      <c r="H1619" s="5"/>
      <c r="K1619" s="3"/>
      <c r="M1619" s="3"/>
    </row>
    <row r="1620" spans="2:13" customFormat="1">
      <c r="B1620" s="3"/>
      <c r="H1620" s="5"/>
      <c r="K1620" s="3"/>
      <c r="M1620" s="3"/>
    </row>
    <row r="1621" spans="2:13" customFormat="1">
      <c r="B1621" s="3"/>
      <c r="H1621" s="5"/>
      <c r="K1621" s="3"/>
      <c r="M1621" s="3"/>
    </row>
    <row r="1622" spans="2:13" customFormat="1">
      <c r="B1622" s="3"/>
      <c r="H1622" s="5"/>
      <c r="K1622" s="3"/>
      <c r="M1622" s="3"/>
    </row>
    <row r="1623" spans="2:13" customFormat="1">
      <c r="B1623" s="3"/>
      <c r="H1623" s="5"/>
      <c r="K1623" s="3"/>
      <c r="M1623" s="3"/>
    </row>
    <row r="1624" spans="2:13" customFormat="1">
      <c r="B1624" s="3"/>
      <c r="H1624" s="5"/>
      <c r="K1624" s="3"/>
      <c r="M1624" s="3"/>
    </row>
    <row r="1625" spans="2:13" customFormat="1">
      <c r="B1625" s="3"/>
      <c r="H1625" s="5"/>
      <c r="K1625" s="3"/>
      <c r="M1625" s="3"/>
    </row>
    <row r="1626" spans="2:13" customFormat="1">
      <c r="B1626" s="3"/>
      <c r="H1626" s="5"/>
      <c r="K1626" s="3"/>
      <c r="M1626" s="3"/>
    </row>
    <row r="1627" spans="2:13" customFormat="1">
      <c r="B1627" s="3"/>
      <c r="H1627" s="5"/>
      <c r="K1627" s="3"/>
      <c r="M1627" s="3"/>
    </row>
    <row r="1628" spans="2:13" customFormat="1">
      <c r="B1628" s="3"/>
      <c r="H1628" s="5"/>
      <c r="K1628" s="3"/>
      <c r="M1628" s="3"/>
    </row>
    <row r="1629" spans="2:13" customFormat="1">
      <c r="B1629" s="3"/>
      <c r="H1629" s="5"/>
      <c r="K1629" s="3"/>
      <c r="M1629" s="3"/>
    </row>
    <row r="1630" spans="2:13" customFormat="1">
      <c r="B1630" s="3"/>
      <c r="H1630" s="5"/>
      <c r="K1630" s="3"/>
      <c r="M1630" s="3"/>
    </row>
    <row r="1631" spans="2:13" customFormat="1">
      <c r="B1631" s="3"/>
      <c r="H1631" s="5"/>
      <c r="K1631" s="3"/>
      <c r="M1631" s="3"/>
    </row>
    <row r="1632" spans="2:13" customFormat="1">
      <c r="B1632" s="3"/>
      <c r="H1632" s="5"/>
      <c r="K1632" s="3"/>
      <c r="M1632" s="3"/>
    </row>
    <row r="1633" spans="2:13" customFormat="1">
      <c r="B1633" s="3"/>
      <c r="H1633" s="5"/>
      <c r="K1633" s="3"/>
      <c r="M1633" s="3"/>
    </row>
    <row r="1634" spans="2:13" customFormat="1">
      <c r="B1634" s="3"/>
      <c r="H1634" s="5"/>
      <c r="K1634" s="3"/>
      <c r="M1634" s="3"/>
    </row>
    <row r="1635" spans="2:13" customFormat="1">
      <c r="B1635" s="3"/>
      <c r="H1635" s="5"/>
      <c r="K1635" s="3"/>
      <c r="M1635" s="3"/>
    </row>
    <row r="1636" spans="2:13" customFormat="1">
      <c r="B1636" s="3"/>
      <c r="H1636" s="5"/>
      <c r="K1636" s="3"/>
      <c r="M1636" s="3"/>
    </row>
    <row r="1637" spans="2:13" customFormat="1">
      <c r="B1637" s="3"/>
      <c r="H1637" s="5"/>
      <c r="K1637" s="3"/>
      <c r="M1637" s="3"/>
    </row>
    <row r="1638" spans="2:13" customFormat="1">
      <c r="B1638" s="3"/>
      <c r="H1638" s="5"/>
      <c r="K1638" s="3"/>
      <c r="M1638" s="3"/>
    </row>
    <row r="1639" spans="2:13" customFormat="1">
      <c r="B1639" s="3"/>
      <c r="H1639" s="5"/>
      <c r="K1639" s="3"/>
      <c r="M1639" s="3"/>
    </row>
    <row r="1640" spans="2:13" customFormat="1">
      <c r="B1640" s="3"/>
      <c r="H1640" s="5"/>
      <c r="K1640" s="3"/>
      <c r="M1640" s="3"/>
    </row>
    <row r="1641" spans="2:13" customFormat="1">
      <c r="B1641" s="3"/>
      <c r="H1641" s="5"/>
      <c r="K1641" s="3"/>
      <c r="M1641" s="3"/>
    </row>
    <row r="1642" spans="2:13" customFormat="1">
      <c r="B1642" s="3"/>
      <c r="H1642" s="5"/>
      <c r="K1642" s="3"/>
      <c r="M1642" s="3"/>
    </row>
    <row r="1643" spans="2:13" customFormat="1">
      <c r="B1643" s="3"/>
      <c r="H1643" s="5"/>
      <c r="K1643" s="3"/>
      <c r="M1643" s="3"/>
    </row>
    <row r="1644" spans="2:13" customFormat="1">
      <c r="B1644" s="3"/>
      <c r="H1644" s="5"/>
      <c r="K1644" s="3"/>
      <c r="M1644" s="3"/>
    </row>
    <row r="1645" spans="2:13" customFormat="1">
      <c r="B1645" s="3"/>
      <c r="H1645" s="5"/>
      <c r="K1645" s="3"/>
      <c r="M1645" s="3"/>
    </row>
    <row r="1646" spans="2:13" customFormat="1">
      <c r="B1646" s="3"/>
      <c r="H1646" s="5"/>
      <c r="K1646" s="3"/>
      <c r="M1646" s="3"/>
    </row>
    <row r="1647" spans="2:13" customFormat="1">
      <c r="B1647" s="3"/>
      <c r="H1647" s="5"/>
      <c r="K1647" s="3"/>
      <c r="M1647" s="3"/>
    </row>
    <row r="1648" spans="2:13" customFormat="1">
      <c r="B1648" s="3"/>
      <c r="H1648" s="5"/>
      <c r="K1648" s="3"/>
      <c r="M1648" s="3"/>
    </row>
    <row r="1649" spans="2:13" customFormat="1">
      <c r="B1649" s="3"/>
      <c r="H1649" s="5"/>
      <c r="K1649" s="3"/>
      <c r="M1649" s="3"/>
    </row>
    <row r="1650" spans="2:13" customFormat="1">
      <c r="B1650" s="3"/>
      <c r="H1650" s="5"/>
      <c r="K1650" s="3"/>
      <c r="M1650" s="3"/>
    </row>
    <row r="1651" spans="2:13" customFormat="1">
      <c r="B1651" s="3"/>
      <c r="H1651" s="5"/>
      <c r="K1651" s="3"/>
      <c r="M1651" s="3"/>
    </row>
    <row r="1652" spans="2:13" customFormat="1">
      <c r="B1652" s="3"/>
      <c r="H1652" s="5"/>
      <c r="K1652" s="3"/>
      <c r="M1652" s="3"/>
    </row>
    <row r="1653" spans="2:13" customFormat="1">
      <c r="B1653" s="3"/>
      <c r="H1653" s="5"/>
      <c r="K1653" s="3"/>
      <c r="M1653" s="3"/>
    </row>
    <row r="1654" spans="2:13" customFormat="1">
      <c r="B1654" s="3"/>
      <c r="H1654" s="5"/>
      <c r="K1654" s="3"/>
      <c r="M1654" s="3"/>
    </row>
    <row r="1655" spans="2:13" customFormat="1">
      <c r="B1655" s="3"/>
      <c r="H1655" s="5"/>
      <c r="K1655" s="3"/>
      <c r="M1655" s="3"/>
    </row>
    <row r="1656" spans="2:13" customFormat="1">
      <c r="B1656" s="3"/>
      <c r="H1656" s="5"/>
      <c r="K1656" s="3"/>
      <c r="M1656" s="3"/>
    </row>
    <row r="1657" spans="2:13" customFormat="1">
      <c r="B1657" s="3"/>
      <c r="H1657" s="5"/>
      <c r="K1657" s="3"/>
      <c r="M1657" s="3"/>
    </row>
    <row r="1658" spans="2:13" customFormat="1">
      <c r="B1658" s="3"/>
      <c r="H1658" s="5"/>
      <c r="K1658" s="3"/>
      <c r="M1658" s="3"/>
    </row>
    <row r="1659" spans="2:13" customFormat="1">
      <c r="B1659" s="3"/>
      <c r="H1659" s="5"/>
      <c r="K1659" s="3"/>
      <c r="M1659" s="3"/>
    </row>
    <row r="1660" spans="2:13" customFormat="1">
      <c r="B1660" s="3"/>
      <c r="H1660" s="5"/>
      <c r="K1660" s="3"/>
      <c r="M1660" s="3"/>
    </row>
    <row r="1661" spans="2:13" customFormat="1">
      <c r="B1661" s="3"/>
      <c r="H1661" s="5"/>
      <c r="K1661" s="3"/>
      <c r="M1661" s="3"/>
    </row>
    <row r="1662" spans="2:13" customFormat="1">
      <c r="B1662" s="3"/>
      <c r="H1662" s="5"/>
      <c r="K1662" s="3"/>
      <c r="M1662" s="3"/>
    </row>
    <row r="1663" spans="2:13" customFormat="1">
      <c r="B1663" s="3"/>
      <c r="H1663" s="5"/>
      <c r="K1663" s="3"/>
      <c r="M1663" s="3"/>
    </row>
    <row r="1664" spans="2:13" customFormat="1">
      <c r="B1664" s="3"/>
      <c r="H1664" s="5"/>
      <c r="K1664" s="3"/>
      <c r="M1664" s="3"/>
    </row>
    <row r="1665" spans="2:13" customFormat="1">
      <c r="B1665" s="3"/>
      <c r="H1665" s="5"/>
      <c r="K1665" s="3"/>
      <c r="M1665" s="3"/>
    </row>
    <row r="1666" spans="2:13" customFormat="1">
      <c r="B1666" s="3"/>
      <c r="H1666" s="5"/>
      <c r="K1666" s="3"/>
      <c r="M1666" s="3"/>
    </row>
    <row r="1667" spans="2:13" customFormat="1">
      <c r="B1667" s="3"/>
      <c r="H1667" s="5"/>
      <c r="K1667" s="3"/>
      <c r="M1667" s="3"/>
    </row>
    <row r="1668" spans="2:13" customFormat="1">
      <c r="B1668" s="3"/>
      <c r="H1668" s="5"/>
      <c r="K1668" s="3"/>
      <c r="M1668" s="3"/>
    </row>
    <row r="1669" spans="2:13" customFormat="1">
      <c r="B1669" s="3"/>
      <c r="H1669" s="5"/>
      <c r="K1669" s="3"/>
      <c r="M1669" s="3"/>
    </row>
    <row r="1670" spans="2:13" customFormat="1">
      <c r="B1670" s="3"/>
      <c r="H1670" s="5"/>
      <c r="K1670" s="3"/>
      <c r="M1670" s="3"/>
    </row>
    <row r="1671" spans="2:13" customFormat="1">
      <c r="B1671" s="3"/>
      <c r="H1671" s="5"/>
      <c r="K1671" s="3"/>
      <c r="M1671" s="3"/>
    </row>
    <row r="1672" spans="2:13" customFormat="1">
      <c r="B1672" s="3"/>
      <c r="H1672" s="5"/>
      <c r="K1672" s="3"/>
      <c r="M1672" s="3"/>
    </row>
    <row r="1673" spans="2:13" customFormat="1">
      <c r="B1673" s="3"/>
      <c r="H1673" s="5"/>
      <c r="K1673" s="3"/>
      <c r="M1673" s="3"/>
    </row>
    <row r="1674" spans="2:13" customFormat="1">
      <c r="B1674" s="3"/>
      <c r="H1674" s="5"/>
      <c r="K1674" s="3"/>
      <c r="M1674" s="3"/>
    </row>
    <row r="1675" spans="2:13" customFormat="1">
      <c r="B1675" s="3"/>
      <c r="H1675" s="5"/>
      <c r="K1675" s="3"/>
      <c r="M1675" s="3"/>
    </row>
    <row r="1676" spans="2:13" customFormat="1">
      <c r="B1676" s="3"/>
      <c r="H1676" s="5"/>
      <c r="K1676" s="3"/>
      <c r="M1676" s="3"/>
    </row>
    <row r="1677" spans="2:13" customFormat="1">
      <c r="B1677" s="3"/>
      <c r="H1677" s="5"/>
      <c r="K1677" s="3"/>
      <c r="M1677" s="3"/>
    </row>
    <row r="1678" spans="2:13" customFormat="1">
      <c r="B1678" s="3"/>
      <c r="H1678" s="5"/>
      <c r="K1678" s="3"/>
      <c r="M1678" s="3"/>
    </row>
    <row r="1679" spans="2:13" customFormat="1">
      <c r="B1679" s="3"/>
      <c r="H1679" s="5"/>
      <c r="K1679" s="3"/>
      <c r="M1679" s="3"/>
    </row>
    <row r="1680" spans="2:13" customFormat="1">
      <c r="B1680" s="3"/>
      <c r="H1680" s="5"/>
      <c r="K1680" s="3"/>
      <c r="M1680" s="3"/>
    </row>
    <row r="1681" spans="2:13" customFormat="1">
      <c r="B1681" s="3"/>
      <c r="H1681" s="5"/>
      <c r="K1681" s="3"/>
      <c r="M1681" s="3"/>
    </row>
    <row r="1682" spans="2:13" customFormat="1">
      <c r="B1682" s="3"/>
      <c r="H1682" s="5"/>
      <c r="K1682" s="3"/>
      <c r="M1682" s="3"/>
    </row>
    <row r="1683" spans="2:13" customFormat="1">
      <c r="B1683" s="3"/>
      <c r="H1683" s="5"/>
      <c r="K1683" s="3"/>
      <c r="M1683" s="3"/>
    </row>
    <row r="1684" spans="2:13" customFormat="1">
      <c r="B1684" s="3"/>
      <c r="H1684" s="5"/>
      <c r="K1684" s="3"/>
      <c r="M1684" s="3"/>
    </row>
    <row r="1685" spans="2:13" customFormat="1">
      <c r="B1685" s="3"/>
      <c r="H1685" s="5"/>
      <c r="K1685" s="3"/>
      <c r="M1685" s="3"/>
    </row>
    <row r="1686" spans="2:13" customFormat="1">
      <c r="B1686" s="3"/>
      <c r="H1686" s="5"/>
      <c r="K1686" s="3"/>
      <c r="M1686" s="3"/>
    </row>
    <row r="1687" spans="2:13" customFormat="1">
      <c r="B1687" s="3"/>
      <c r="H1687" s="5"/>
      <c r="K1687" s="3"/>
      <c r="M1687" s="3"/>
    </row>
    <row r="1688" spans="2:13" customFormat="1">
      <c r="B1688" s="3"/>
      <c r="H1688" s="5"/>
      <c r="K1688" s="3"/>
      <c r="M1688" s="3"/>
    </row>
    <row r="1689" spans="2:13" customFormat="1">
      <c r="B1689" s="3"/>
      <c r="H1689" s="5"/>
      <c r="K1689" s="3"/>
      <c r="M1689" s="3"/>
    </row>
    <row r="1690" spans="2:13" customFormat="1">
      <c r="B1690" s="3"/>
      <c r="H1690" s="5"/>
      <c r="K1690" s="3"/>
      <c r="M1690" s="3"/>
    </row>
    <row r="1691" spans="2:13" customFormat="1">
      <c r="B1691" s="3"/>
      <c r="H1691" s="5"/>
      <c r="K1691" s="3"/>
      <c r="M1691" s="3"/>
    </row>
    <row r="1692" spans="2:13" customFormat="1">
      <c r="B1692" s="3"/>
      <c r="H1692" s="5"/>
      <c r="K1692" s="3"/>
      <c r="M1692" s="3"/>
    </row>
    <row r="1693" spans="2:13" customFormat="1">
      <c r="B1693" s="3"/>
      <c r="H1693" s="5"/>
      <c r="K1693" s="3"/>
      <c r="M1693" s="3"/>
    </row>
    <row r="1694" spans="2:13" customFormat="1">
      <c r="B1694" s="3"/>
      <c r="H1694" s="5"/>
      <c r="K1694" s="3"/>
      <c r="M1694" s="3"/>
    </row>
    <row r="1695" spans="2:13" customFormat="1">
      <c r="B1695" s="3"/>
      <c r="H1695" s="5"/>
      <c r="K1695" s="3"/>
      <c r="M1695" s="3"/>
    </row>
    <row r="1696" spans="2:13" customFormat="1">
      <c r="B1696" s="3"/>
      <c r="H1696" s="5"/>
      <c r="K1696" s="3"/>
      <c r="M1696" s="3"/>
    </row>
    <row r="1697" spans="2:13" customFormat="1">
      <c r="B1697" s="3"/>
      <c r="H1697" s="5"/>
      <c r="K1697" s="3"/>
      <c r="M1697" s="3"/>
    </row>
    <row r="1698" spans="2:13" customFormat="1">
      <c r="B1698" s="3"/>
      <c r="H1698" s="5"/>
      <c r="K1698" s="3"/>
      <c r="M1698" s="3"/>
    </row>
    <row r="1699" spans="2:13" customFormat="1">
      <c r="B1699" s="3"/>
      <c r="H1699" s="5"/>
      <c r="K1699" s="3"/>
      <c r="M1699" s="3"/>
    </row>
    <row r="1700" spans="2:13" customFormat="1">
      <c r="B1700" s="3"/>
      <c r="H1700" s="5"/>
      <c r="K1700" s="3"/>
      <c r="M1700" s="3"/>
    </row>
    <row r="1701" spans="2:13" customFormat="1">
      <c r="B1701" s="3"/>
      <c r="H1701" s="5"/>
      <c r="K1701" s="3"/>
      <c r="M1701" s="3"/>
    </row>
    <row r="1702" spans="2:13" customFormat="1">
      <c r="B1702" s="3"/>
      <c r="H1702" s="5"/>
      <c r="K1702" s="3"/>
      <c r="M1702" s="3"/>
    </row>
    <row r="1703" spans="2:13" customFormat="1">
      <c r="B1703" s="3"/>
      <c r="H1703" s="5"/>
      <c r="K1703" s="3"/>
      <c r="M1703" s="3"/>
    </row>
    <row r="1704" spans="2:13" customFormat="1">
      <c r="B1704" s="3"/>
      <c r="H1704" s="5"/>
      <c r="K1704" s="3"/>
      <c r="M1704" s="3"/>
    </row>
    <row r="1705" spans="2:13" customFormat="1">
      <c r="B1705" s="3"/>
      <c r="H1705" s="5"/>
      <c r="K1705" s="3"/>
      <c r="M1705" s="3"/>
    </row>
    <row r="1706" spans="2:13" customFormat="1">
      <c r="B1706" s="3"/>
      <c r="H1706" s="5"/>
      <c r="K1706" s="3"/>
      <c r="M1706" s="3"/>
    </row>
    <row r="1707" spans="2:13" customFormat="1">
      <c r="B1707" s="3"/>
      <c r="H1707" s="5"/>
      <c r="K1707" s="3"/>
      <c r="M1707" s="3"/>
    </row>
    <row r="1708" spans="2:13" customFormat="1">
      <c r="B1708" s="3"/>
      <c r="H1708" s="5"/>
      <c r="K1708" s="3"/>
      <c r="M1708" s="3"/>
    </row>
    <row r="1709" spans="2:13" customFormat="1">
      <c r="B1709" s="3"/>
      <c r="H1709" s="5"/>
      <c r="K1709" s="3"/>
      <c r="M1709" s="3"/>
    </row>
    <row r="1710" spans="2:13" customFormat="1">
      <c r="B1710" s="3"/>
      <c r="H1710" s="5"/>
      <c r="K1710" s="3"/>
      <c r="M1710" s="3"/>
    </row>
    <row r="1711" spans="2:13" customFormat="1">
      <c r="B1711" s="3"/>
      <c r="H1711" s="5"/>
      <c r="K1711" s="3"/>
      <c r="M1711" s="3"/>
    </row>
    <row r="1712" spans="2:13" customFormat="1">
      <c r="B1712" s="3"/>
      <c r="H1712" s="5"/>
      <c r="K1712" s="3"/>
      <c r="M1712" s="3"/>
    </row>
    <row r="1713" spans="2:13" customFormat="1">
      <c r="B1713" s="3"/>
      <c r="H1713" s="5"/>
      <c r="K1713" s="3"/>
      <c r="M1713" s="3"/>
    </row>
    <row r="1714" spans="2:13" customFormat="1">
      <c r="B1714" s="3"/>
      <c r="H1714" s="5"/>
      <c r="K1714" s="3"/>
      <c r="M1714" s="3"/>
    </row>
    <row r="1715" spans="2:13" customFormat="1">
      <c r="B1715" s="3"/>
      <c r="H1715" s="5"/>
      <c r="K1715" s="3"/>
      <c r="M1715" s="3"/>
    </row>
    <row r="1716" spans="2:13" customFormat="1">
      <c r="B1716" s="3"/>
      <c r="H1716" s="5"/>
      <c r="K1716" s="3"/>
      <c r="M1716" s="3"/>
    </row>
    <row r="1717" spans="2:13" customFormat="1">
      <c r="B1717" s="3"/>
      <c r="H1717" s="5"/>
      <c r="K1717" s="3"/>
      <c r="M1717" s="3"/>
    </row>
    <row r="1718" spans="2:13" customFormat="1">
      <c r="B1718" s="3"/>
      <c r="H1718" s="5"/>
      <c r="K1718" s="3"/>
      <c r="M1718" s="3"/>
    </row>
    <row r="1719" spans="2:13" customFormat="1">
      <c r="B1719" s="3"/>
      <c r="H1719" s="5"/>
      <c r="K1719" s="3"/>
      <c r="M1719" s="3"/>
    </row>
    <row r="1720" spans="2:13" customFormat="1">
      <c r="B1720" s="3"/>
      <c r="H1720" s="5"/>
      <c r="K1720" s="3"/>
      <c r="M1720" s="3"/>
    </row>
    <row r="1721" spans="2:13" customFormat="1">
      <c r="B1721" s="3"/>
      <c r="H1721" s="5"/>
      <c r="K1721" s="3"/>
      <c r="M1721" s="3"/>
    </row>
    <row r="1722" spans="2:13" customFormat="1">
      <c r="B1722" s="3"/>
      <c r="H1722" s="5"/>
      <c r="K1722" s="3"/>
      <c r="M1722" s="3"/>
    </row>
    <row r="1723" spans="2:13" customFormat="1">
      <c r="B1723" s="3"/>
      <c r="H1723" s="5"/>
      <c r="K1723" s="3"/>
      <c r="M1723" s="3"/>
    </row>
    <row r="1724" spans="2:13" customFormat="1">
      <c r="B1724" s="3"/>
      <c r="H1724" s="5"/>
      <c r="K1724" s="3"/>
      <c r="M1724" s="3"/>
    </row>
    <row r="1725" spans="2:13" customFormat="1">
      <c r="B1725" s="3"/>
      <c r="H1725" s="5"/>
      <c r="K1725" s="3"/>
      <c r="M1725" s="3"/>
    </row>
    <row r="1726" spans="2:13" customFormat="1">
      <c r="B1726" s="3"/>
      <c r="H1726" s="5"/>
      <c r="K1726" s="3"/>
      <c r="M1726" s="3"/>
    </row>
    <row r="1727" spans="2:13" customFormat="1">
      <c r="B1727" s="3"/>
      <c r="H1727" s="5"/>
      <c r="K1727" s="3"/>
      <c r="M1727" s="3"/>
    </row>
    <row r="1728" spans="2:13" customFormat="1">
      <c r="B1728" s="3"/>
      <c r="H1728" s="5"/>
      <c r="K1728" s="3"/>
      <c r="M1728" s="3"/>
    </row>
    <row r="1729" spans="2:13" customFormat="1">
      <c r="B1729" s="3"/>
      <c r="H1729" s="5"/>
      <c r="K1729" s="3"/>
      <c r="M1729" s="3"/>
    </row>
    <row r="1730" spans="2:13" customFormat="1">
      <c r="B1730" s="3"/>
      <c r="H1730" s="5"/>
      <c r="K1730" s="3"/>
      <c r="M1730" s="3"/>
    </row>
    <row r="1731" spans="2:13" customFormat="1">
      <c r="B1731" s="3"/>
      <c r="H1731" s="5"/>
      <c r="K1731" s="3"/>
      <c r="M1731" s="3"/>
    </row>
    <row r="1732" spans="2:13" customFormat="1">
      <c r="B1732" s="3"/>
      <c r="H1732" s="5"/>
      <c r="K1732" s="3"/>
      <c r="M1732" s="3"/>
    </row>
    <row r="1733" spans="2:13" customFormat="1">
      <c r="B1733" s="3"/>
      <c r="H1733" s="5"/>
      <c r="K1733" s="3"/>
      <c r="M1733" s="3"/>
    </row>
    <row r="1734" spans="2:13" customFormat="1">
      <c r="B1734" s="3"/>
      <c r="H1734" s="5"/>
      <c r="K1734" s="3"/>
      <c r="M1734" s="3"/>
    </row>
    <row r="1735" spans="2:13" customFormat="1">
      <c r="B1735" s="3"/>
      <c r="H1735" s="5"/>
      <c r="K1735" s="3"/>
      <c r="M1735" s="3"/>
    </row>
    <row r="1736" spans="2:13" customFormat="1">
      <c r="B1736" s="3"/>
      <c r="H1736" s="5"/>
      <c r="K1736" s="3"/>
      <c r="M1736" s="3"/>
    </row>
    <row r="1737" spans="2:13" customFormat="1">
      <c r="B1737" s="3"/>
      <c r="H1737" s="5"/>
      <c r="K1737" s="3"/>
      <c r="M1737" s="3"/>
    </row>
    <row r="1738" spans="2:13" customFormat="1">
      <c r="B1738" s="3"/>
      <c r="H1738" s="5"/>
      <c r="K1738" s="3"/>
      <c r="M1738" s="3"/>
    </row>
    <row r="1739" spans="2:13" customFormat="1">
      <c r="B1739" s="3"/>
      <c r="H1739" s="5"/>
      <c r="K1739" s="3"/>
      <c r="M1739" s="3"/>
    </row>
    <row r="1740" spans="2:13" customFormat="1">
      <c r="B1740" s="3"/>
      <c r="H1740" s="5"/>
      <c r="K1740" s="3"/>
      <c r="M1740" s="3"/>
    </row>
    <row r="1741" spans="2:13" customFormat="1">
      <c r="B1741" s="3"/>
      <c r="H1741" s="5"/>
      <c r="K1741" s="3"/>
      <c r="M1741" s="3"/>
    </row>
    <row r="1742" spans="2:13" customFormat="1">
      <c r="B1742" s="3"/>
      <c r="H1742" s="5"/>
      <c r="K1742" s="3"/>
      <c r="M1742" s="3"/>
    </row>
    <row r="1743" spans="2:13" customFormat="1">
      <c r="B1743" s="3"/>
      <c r="H1743" s="5"/>
      <c r="K1743" s="3"/>
      <c r="M1743" s="3"/>
    </row>
    <row r="1744" spans="2:13" customFormat="1">
      <c r="B1744" s="3"/>
      <c r="H1744" s="5"/>
      <c r="K1744" s="3"/>
      <c r="M1744" s="3"/>
    </row>
    <row r="1745" spans="2:13" customFormat="1">
      <c r="B1745" s="3"/>
      <c r="H1745" s="5"/>
      <c r="K1745" s="3"/>
      <c r="M1745" s="3"/>
    </row>
    <row r="1746" spans="2:13" customFormat="1">
      <c r="B1746" s="3"/>
      <c r="H1746" s="5"/>
      <c r="K1746" s="3"/>
      <c r="M1746" s="3"/>
    </row>
    <row r="1747" spans="2:13" customFormat="1">
      <c r="B1747" s="3"/>
      <c r="H1747" s="5"/>
      <c r="K1747" s="3"/>
      <c r="M1747" s="3"/>
    </row>
    <row r="1748" spans="2:13" customFormat="1">
      <c r="B1748" s="3"/>
      <c r="H1748" s="5"/>
      <c r="K1748" s="3"/>
      <c r="M1748" s="3"/>
    </row>
    <row r="1749" spans="2:13" customFormat="1">
      <c r="B1749" s="3"/>
      <c r="H1749" s="5"/>
      <c r="K1749" s="3"/>
      <c r="M1749" s="3"/>
    </row>
    <row r="1750" spans="2:13" customFormat="1">
      <c r="B1750" s="3"/>
      <c r="H1750" s="5"/>
      <c r="K1750" s="3"/>
      <c r="M1750" s="3"/>
    </row>
    <row r="1751" spans="2:13" customFormat="1">
      <c r="B1751" s="3"/>
      <c r="H1751" s="5"/>
      <c r="K1751" s="3"/>
      <c r="M1751" s="3"/>
    </row>
    <row r="1752" spans="2:13" customFormat="1">
      <c r="B1752" s="3"/>
      <c r="H1752" s="5"/>
      <c r="K1752" s="3"/>
      <c r="M1752" s="3"/>
    </row>
    <row r="1753" spans="2:13" customFormat="1">
      <c r="B1753" s="3"/>
      <c r="H1753" s="5"/>
      <c r="K1753" s="3"/>
      <c r="M1753" s="3"/>
    </row>
    <row r="1754" spans="2:13" customFormat="1">
      <c r="B1754" s="3"/>
      <c r="H1754" s="5"/>
      <c r="K1754" s="3"/>
      <c r="M1754" s="3"/>
    </row>
    <row r="1755" spans="2:13" customFormat="1">
      <c r="B1755" s="3"/>
      <c r="H1755" s="5"/>
      <c r="K1755" s="3"/>
      <c r="M1755" s="3"/>
    </row>
    <row r="1756" spans="2:13" customFormat="1">
      <c r="B1756" s="3"/>
      <c r="H1756" s="5"/>
      <c r="K1756" s="3"/>
      <c r="M1756" s="3"/>
    </row>
    <row r="1757" spans="2:13" customFormat="1">
      <c r="B1757" s="3"/>
      <c r="H1757" s="5"/>
      <c r="K1757" s="3"/>
      <c r="M1757" s="3"/>
    </row>
    <row r="1758" spans="2:13" customFormat="1">
      <c r="B1758" s="3"/>
      <c r="H1758" s="5"/>
      <c r="K1758" s="3"/>
      <c r="M1758" s="3"/>
    </row>
    <row r="1759" spans="2:13" customFormat="1">
      <c r="B1759" s="3"/>
      <c r="H1759" s="5"/>
      <c r="K1759" s="3"/>
      <c r="M1759" s="3"/>
    </row>
    <row r="1760" spans="2:13" customFormat="1">
      <c r="B1760" s="3"/>
      <c r="H1760" s="5"/>
      <c r="K1760" s="3"/>
      <c r="M1760" s="3"/>
    </row>
    <row r="1761" spans="2:13" customFormat="1">
      <c r="B1761" s="3"/>
      <c r="H1761" s="5"/>
      <c r="K1761" s="3"/>
      <c r="M1761" s="3"/>
    </row>
    <row r="1762" spans="2:13" customFormat="1">
      <c r="B1762" s="3"/>
      <c r="H1762" s="5"/>
      <c r="K1762" s="3"/>
      <c r="M1762" s="3"/>
    </row>
    <row r="1763" spans="2:13" customFormat="1">
      <c r="B1763" s="3"/>
      <c r="H1763" s="5"/>
      <c r="K1763" s="3"/>
      <c r="M1763" s="3"/>
    </row>
    <row r="1764" spans="2:13" customFormat="1">
      <c r="B1764" s="3"/>
      <c r="H1764" s="5"/>
      <c r="K1764" s="3"/>
      <c r="M1764" s="3"/>
    </row>
    <row r="1765" spans="2:13" customFormat="1">
      <c r="B1765" s="3"/>
      <c r="H1765" s="5"/>
      <c r="K1765" s="3"/>
      <c r="M1765" s="3"/>
    </row>
    <row r="1766" spans="2:13" customFormat="1">
      <c r="B1766" s="3"/>
      <c r="H1766" s="5"/>
      <c r="K1766" s="3"/>
      <c r="M1766" s="3"/>
    </row>
    <row r="1767" spans="2:13" customFormat="1">
      <c r="B1767" s="3"/>
      <c r="H1767" s="5"/>
      <c r="K1767" s="3"/>
      <c r="M1767" s="3"/>
    </row>
    <row r="1768" spans="2:13" customFormat="1">
      <c r="B1768" s="3"/>
      <c r="H1768" s="5"/>
      <c r="K1768" s="3"/>
      <c r="M1768" s="3"/>
    </row>
    <row r="1769" spans="2:13" customFormat="1">
      <c r="B1769" s="3"/>
      <c r="H1769" s="5"/>
      <c r="K1769" s="3"/>
      <c r="M1769" s="3"/>
    </row>
    <row r="1770" spans="2:13" customFormat="1">
      <c r="B1770" s="3"/>
      <c r="H1770" s="5"/>
      <c r="K1770" s="3"/>
      <c r="M1770" s="3"/>
    </row>
    <row r="1771" spans="2:13" customFormat="1">
      <c r="B1771" s="3"/>
      <c r="H1771" s="5"/>
      <c r="K1771" s="3"/>
      <c r="M1771" s="3"/>
    </row>
    <row r="1772" spans="2:13" customFormat="1">
      <c r="B1772" s="3"/>
      <c r="H1772" s="5"/>
      <c r="K1772" s="3"/>
      <c r="M1772" s="3"/>
    </row>
    <row r="1773" spans="2:13" customFormat="1">
      <c r="B1773" s="3"/>
      <c r="H1773" s="5"/>
      <c r="K1773" s="3"/>
      <c r="M1773" s="3"/>
    </row>
    <row r="1774" spans="2:13" customFormat="1">
      <c r="B1774" s="3"/>
      <c r="H1774" s="5"/>
      <c r="K1774" s="3"/>
      <c r="M1774" s="3"/>
    </row>
    <row r="1775" spans="2:13" customFormat="1">
      <c r="B1775" s="3"/>
      <c r="H1775" s="5"/>
      <c r="K1775" s="3"/>
      <c r="M1775" s="3"/>
    </row>
    <row r="1776" spans="2:13" customFormat="1">
      <c r="B1776" s="3"/>
      <c r="H1776" s="5"/>
      <c r="K1776" s="3"/>
      <c r="M1776" s="3"/>
    </row>
    <row r="1777" spans="2:13" customFormat="1">
      <c r="B1777" s="3"/>
      <c r="H1777" s="5"/>
      <c r="K1777" s="3"/>
      <c r="M1777" s="3"/>
    </row>
    <row r="1778" spans="2:13" customFormat="1">
      <c r="B1778" s="3"/>
      <c r="H1778" s="5"/>
      <c r="K1778" s="3"/>
      <c r="M1778" s="3"/>
    </row>
    <row r="1779" spans="2:13" customFormat="1">
      <c r="B1779" s="3"/>
      <c r="H1779" s="5"/>
      <c r="K1779" s="3"/>
      <c r="M1779" s="3"/>
    </row>
    <row r="1780" spans="2:13" customFormat="1">
      <c r="B1780" s="3"/>
      <c r="H1780" s="5"/>
      <c r="K1780" s="3"/>
      <c r="M1780" s="3"/>
    </row>
    <row r="1781" spans="2:13" customFormat="1">
      <c r="B1781" s="3"/>
      <c r="H1781" s="5"/>
      <c r="K1781" s="3"/>
      <c r="M1781" s="3"/>
    </row>
    <row r="1782" spans="2:13" customFormat="1">
      <c r="B1782" s="3"/>
      <c r="H1782" s="5"/>
      <c r="K1782" s="3"/>
      <c r="M1782" s="3"/>
    </row>
    <row r="1783" spans="2:13" customFormat="1">
      <c r="B1783" s="3"/>
      <c r="H1783" s="5"/>
      <c r="K1783" s="3"/>
      <c r="M1783" s="3"/>
    </row>
    <row r="1784" spans="2:13" customFormat="1">
      <c r="B1784" s="3"/>
      <c r="H1784" s="5"/>
      <c r="K1784" s="3"/>
      <c r="M1784" s="3"/>
    </row>
    <row r="1785" spans="2:13" customFormat="1">
      <c r="B1785" s="3"/>
      <c r="H1785" s="5"/>
      <c r="K1785" s="3"/>
      <c r="M1785" s="3"/>
    </row>
    <row r="1786" spans="2:13" customFormat="1">
      <c r="B1786" s="3"/>
      <c r="H1786" s="5"/>
      <c r="K1786" s="3"/>
      <c r="M1786" s="3"/>
    </row>
    <row r="1787" spans="2:13" customFormat="1">
      <c r="B1787" s="3"/>
      <c r="H1787" s="5"/>
      <c r="K1787" s="3"/>
      <c r="M1787" s="3"/>
    </row>
    <row r="1788" spans="2:13" customFormat="1">
      <c r="B1788" s="3"/>
      <c r="H1788" s="5"/>
      <c r="K1788" s="3"/>
      <c r="M1788" s="3"/>
    </row>
    <row r="1789" spans="2:13" customFormat="1">
      <c r="B1789" s="3"/>
      <c r="H1789" s="5"/>
      <c r="K1789" s="3"/>
      <c r="M1789" s="3"/>
    </row>
    <row r="1790" spans="2:13" customFormat="1">
      <c r="B1790" s="3"/>
      <c r="H1790" s="5"/>
      <c r="K1790" s="3"/>
      <c r="M1790" s="3"/>
    </row>
    <row r="1791" spans="2:13" customFormat="1">
      <c r="B1791" s="3"/>
      <c r="H1791" s="5"/>
      <c r="K1791" s="3"/>
      <c r="M1791" s="3"/>
    </row>
    <row r="1792" spans="2:13" customFormat="1">
      <c r="B1792" s="3"/>
      <c r="H1792" s="5"/>
      <c r="K1792" s="3"/>
      <c r="M1792" s="3"/>
    </row>
    <row r="1793" spans="2:13" customFormat="1">
      <c r="B1793" s="3"/>
      <c r="H1793" s="5"/>
      <c r="K1793" s="3"/>
      <c r="M1793" s="3"/>
    </row>
    <row r="1794" spans="2:13" customFormat="1">
      <c r="B1794" s="3"/>
      <c r="H1794" s="5"/>
      <c r="K1794" s="3"/>
      <c r="M1794" s="3"/>
    </row>
    <row r="1795" spans="2:13" customFormat="1">
      <c r="B1795" s="3"/>
      <c r="H1795" s="5"/>
      <c r="K1795" s="3"/>
      <c r="M1795" s="3"/>
    </row>
    <row r="1796" spans="2:13" customFormat="1">
      <c r="B1796" s="3"/>
      <c r="H1796" s="5"/>
      <c r="K1796" s="3"/>
      <c r="M1796" s="3"/>
    </row>
    <row r="1797" spans="2:13" customFormat="1">
      <c r="B1797" s="3"/>
      <c r="H1797" s="5"/>
      <c r="K1797" s="3"/>
      <c r="M1797" s="3"/>
    </row>
    <row r="1798" spans="2:13" customFormat="1">
      <c r="B1798" s="3"/>
      <c r="H1798" s="5"/>
      <c r="K1798" s="3"/>
      <c r="M1798" s="3"/>
    </row>
    <row r="1799" spans="2:13" customFormat="1">
      <c r="B1799" s="3"/>
      <c r="H1799" s="5"/>
      <c r="K1799" s="3"/>
      <c r="M1799" s="3"/>
    </row>
    <row r="1800" spans="2:13" customFormat="1">
      <c r="B1800" s="3"/>
      <c r="H1800" s="5"/>
      <c r="K1800" s="3"/>
      <c r="M1800" s="3"/>
    </row>
    <row r="1801" spans="2:13" customFormat="1">
      <c r="B1801" s="3"/>
      <c r="H1801" s="5"/>
      <c r="K1801" s="3"/>
      <c r="M1801" s="3"/>
    </row>
    <row r="1802" spans="2:13" customFormat="1">
      <c r="B1802" s="3"/>
      <c r="H1802" s="5"/>
      <c r="K1802" s="3"/>
      <c r="M1802" s="3"/>
    </row>
    <row r="1803" spans="2:13" customFormat="1">
      <c r="B1803" s="3"/>
      <c r="H1803" s="5"/>
      <c r="K1803" s="3"/>
      <c r="M1803" s="3"/>
    </row>
    <row r="1804" spans="2:13" customFormat="1">
      <c r="B1804" s="3"/>
      <c r="H1804" s="5"/>
      <c r="K1804" s="3"/>
      <c r="M1804" s="3"/>
    </row>
    <row r="1805" spans="2:13" customFormat="1">
      <c r="B1805" s="3"/>
      <c r="H1805" s="5"/>
      <c r="K1805" s="3"/>
      <c r="M1805" s="3"/>
    </row>
    <row r="1806" spans="2:13" customFormat="1">
      <c r="B1806" s="3"/>
      <c r="H1806" s="5"/>
      <c r="K1806" s="3"/>
      <c r="M1806" s="3"/>
    </row>
    <row r="1807" spans="2:13" customFormat="1">
      <c r="B1807" s="3"/>
      <c r="H1807" s="5"/>
      <c r="K1807" s="3"/>
      <c r="M1807" s="3"/>
    </row>
    <row r="1808" spans="2:13" customFormat="1">
      <c r="B1808" s="3"/>
      <c r="H1808" s="5"/>
      <c r="K1808" s="3"/>
      <c r="M1808" s="3"/>
    </row>
    <row r="1809" spans="2:13" customFormat="1">
      <c r="B1809" s="3"/>
      <c r="H1809" s="5"/>
      <c r="K1809" s="3"/>
      <c r="M1809" s="3"/>
    </row>
    <row r="1810" spans="2:13" customFormat="1">
      <c r="B1810" s="3"/>
      <c r="H1810" s="5"/>
      <c r="K1810" s="3"/>
      <c r="M1810" s="3"/>
    </row>
    <row r="1811" spans="2:13" customFormat="1">
      <c r="B1811" s="3"/>
      <c r="H1811" s="5"/>
      <c r="K1811" s="3"/>
      <c r="M1811" s="3"/>
    </row>
    <row r="1812" spans="2:13" customFormat="1">
      <c r="B1812" s="3"/>
      <c r="H1812" s="5"/>
      <c r="K1812" s="3"/>
      <c r="M1812" s="3"/>
    </row>
    <row r="1813" spans="2:13" customFormat="1">
      <c r="B1813" s="3"/>
      <c r="H1813" s="5"/>
      <c r="K1813" s="3"/>
      <c r="M1813" s="3"/>
    </row>
    <row r="1814" spans="2:13" customFormat="1">
      <c r="B1814" s="3"/>
      <c r="H1814" s="5"/>
      <c r="K1814" s="3"/>
      <c r="M1814" s="3"/>
    </row>
    <row r="1815" spans="2:13" customFormat="1">
      <c r="B1815" s="3"/>
      <c r="H1815" s="5"/>
      <c r="K1815" s="3"/>
      <c r="M1815" s="3"/>
    </row>
    <row r="1816" spans="2:13" customFormat="1">
      <c r="B1816" s="3"/>
      <c r="H1816" s="5"/>
      <c r="K1816" s="3"/>
      <c r="M1816" s="3"/>
    </row>
    <row r="1817" spans="2:13" customFormat="1">
      <c r="B1817" s="3"/>
      <c r="H1817" s="5"/>
      <c r="K1817" s="3"/>
      <c r="M1817" s="3"/>
    </row>
    <row r="1818" spans="2:13" customFormat="1">
      <c r="B1818" s="3"/>
      <c r="H1818" s="5"/>
      <c r="K1818" s="3"/>
      <c r="M1818" s="3"/>
    </row>
    <row r="1819" spans="2:13" customFormat="1">
      <c r="B1819" s="3"/>
      <c r="H1819" s="5"/>
      <c r="K1819" s="3"/>
      <c r="M1819" s="3"/>
    </row>
    <row r="1820" spans="2:13" customFormat="1">
      <c r="B1820" s="3"/>
      <c r="H1820" s="5"/>
      <c r="K1820" s="3"/>
      <c r="M1820" s="3"/>
    </row>
    <row r="1821" spans="2:13" customFormat="1">
      <c r="B1821" s="3"/>
      <c r="H1821" s="5"/>
      <c r="K1821" s="3"/>
      <c r="M1821" s="3"/>
    </row>
    <row r="1822" spans="2:13" customFormat="1">
      <c r="B1822" s="3"/>
      <c r="H1822" s="5"/>
      <c r="K1822" s="3"/>
      <c r="M1822" s="3"/>
    </row>
    <row r="1823" spans="2:13" customFormat="1">
      <c r="B1823" s="3"/>
      <c r="H1823" s="5"/>
      <c r="K1823" s="3"/>
      <c r="M1823" s="3"/>
    </row>
    <row r="1824" spans="2:13" customFormat="1">
      <c r="B1824" s="3"/>
      <c r="H1824" s="5"/>
      <c r="K1824" s="3"/>
      <c r="M1824" s="3"/>
    </row>
    <row r="1825" spans="2:13" customFormat="1">
      <c r="B1825" s="3"/>
      <c r="H1825" s="5"/>
      <c r="K1825" s="3"/>
      <c r="M1825" s="3"/>
    </row>
    <row r="1826" spans="2:13" customFormat="1">
      <c r="B1826" s="3"/>
      <c r="H1826" s="5"/>
      <c r="K1826" s="3"/>
      <c r="M1826" s="3"/>
    </row>
    <row r="1827" spans="2:13" customFormat="1">
      <c r="B1827" s="3"/>
      <c r="H1827" s="5"/>
      <c r="K1827" s="3"/>
      <c r="M1827" s="3"/>
    </row>
    <row r="1828" spans="2:13" customFormat="1">
      <c r="B1828" s="3"/>
      <c r="H1828" s="5"/>
      <c r="K1828" s="3"/>
      <c r="M1828" s="3"/>
    </row>
    <row r="1829" spans="2:13" customFormat="1">
      <c r="B1829" s="3"/>
      <c r="H1829" s="5"/>
      <c r="K1829" s="3"/>
      <c r="M1829" s="3"/>
    </row>
    <row r="1830" spans="2:13" customFormat="1">
      <c r="B1830" s="3"/>
      <c r="H1830" s="5"/>
      <c r="K1830" s="3"/>
      <c r="M1830" s="3"/>
    </row>
    <row r="1831" spans="2:13" customFormat="1">
      <c r="B1831" s="3"/>
      <c r="H1831" s="5"/>
      <c r="K1831" s="3"/>
      <c r="M1831" s="3"/>
    </row>
    <row r="1832" spans="2:13" customFormat="1">
      <c r="B1832" s="3"/>
      <c r="H1832" s="5"/>
      <c r="K1832" s="3"/>
      <c r="M1832" s="3"/>
    </row>
    <row r="1833" spans="2:13" customFormat="1">
      <c r="B1833" s="3"/>
      <c r="H1833" s="5"/>
      <c r="K1833" s="3"/>
      <c r="M1833" s="3"/>
    </row>
    <row r="1834" spans="2:13" customFormat="1">
      <c r="B1834" s="3"/>
      <c r="H1834" s="5"/>
      <c r="K1834" s="3"/>
      <c r="M1834" s="3"/>
    </row>
    <row r="1835" spans="2:13" customFormat="1">
      <c r="B1835" s="3"/>
      <c r="H1835" s="5"/>
      <c r="K1835" s="3"/>
      <c r="M1835" s="3"/>
    </row>
    <row r="1836" spans="2:13" customFormat="1">
      <c r="B1836" s="3"/>
      <c r="H1836" s="5"/>
      <c r="K1836" s="3"/>
      <c r="M1836" s="3"/>
    </row>
    <row r="1837" spans="2:13" customFormat="1">
      <c r="B1837" s="3"/>
      <c r="H1837" s="5"/>
      <c r="K1837" s="3"/>
      <c r="M1837" s="3"/>
    </row>
    <row r="1838" spans="2:13" customFormat="1">
      <c r="B1838" s="3"/>
      <c r="H1838" s="5"/>
      <c r="K1838" s="3"/>
      <c r="M1838" s="3"/>
    </row>
    <row r="1839" spans="2:13" customFormat="1">
      <c r="B1839" s="3"/>
      <c r="H1839" s="5"/>
      <c r="K1839" s="3"/>
      <c r="M1839" s="3"/>
    </row>
    <row r="1840" spans="2:13" customFormat="1">
      <c r="B1840" s="3"/>
      <c r="H1840" s="5"/>
      <c r="K1840" s="3"/>
      <c r="M1840" s="3"/>
    </row>
    <row r="1841" spans="2:13" customFormat="1">
      <c r="B1841" s="3"/>
      <c r="H1841" s="5"/>
      <c r="K1841" s="3"/>
      <c r="M1841" s="3"/>
    </row>
    <row r="1842" spans="2:13" customFormat="1">
      <c r="B1842" s="3"/>
      <c r="H1842" s="5"/>
      <c r="K1842" s="3"/>
      <c r="M1842" s="3"/>
    </row>
    <row r="1843" spans="2:13" customFormat="1">
      <c r="B1843" s="3"/>
      <c r="H1843" s="5"/>
      <c r="K1843" s="3"/>
      <c r="M1843" s="3"/>
    </row>
    <row r="1844" spans="2:13" customFormat="1">
      <c r="B1844" s="3"/>
      <c r="H1844" s="5"/>
      <c r="K1844" s="3"/>
      <c r="M1844" s="3"/>
    </row>
    <row r="1845" spans="2:13" customFormat="1">
      <c r="B1845" s="3"/>
      <c r="H1845" s="5"/>
      <c r="K1845" s="3"/>
      <c r="M1845" s="3"/>
    </row>
    <row r="1846" spans="2:13" customFormat="1">
      <c r="B1846" s="3"/>
      <c r="H1846" s="5"/>
      <c r="K1846" s="3"/>
      <c r="M1846" s="3"/>
    </row>
    <row r="1847" spans="2:13" customFormat="1">
      <c r="B1847" s="3"/>
      <c r="H1847" s="5"/>
      <c r="K1847" s="3"/>
      <c r="M1847" s="3"/>
    </row>
    <row r="1848" spans="2:13" customFormat="1">
      <c r="B1848" s="3"/>
      <c r="H1848" s="5"/>
      <c r="K1848" s="3"/>
      <c r="M1848" s="3"/>
    </row>
    <row r="1849" spans="2:13" customFormat="1">
      <c r="B1849" s="3"/>
      <c r="H1849" s="5"/>
      <c r="K1849" s="3"/>
      <c r="M1849" s="3"/>
    </row>
    <row r="1850" spans="2:13" customFormat="1">
      <c r="B1850" s="3"/>
      <c r="H1850" s="5"/>
      <c r="K1850" s="3"/>
      <c r="M1850" s="3"/>
    </row>
    <row r="1851" spans="2:13" customFormat="1">
      <c r="B1851" s="3"/>
      <c r="H1851" s="5"/>
      <c r="K1851" s="3"/>
      <c r="M1851" s="3"/>
    </row>
    <row r="1852" spans="2:13" customFormat="1">
      <c r="B1852" s="3"/>
      <c r="H1852" s="5"/>
      <c r="K1852" s="3"/>
      <c r="M1852" s="3"/>
    </row>
    <row r="1853" spans="2:13" customFormat="1">
      <c r="B1853" s="3"/>
      <c r="H1853" s="5"/>
      <c r="K1853" s="3"/>
      <c r="M1853" s="3"/>
    </row>
    <row r="1854" spans="2:13" customFormat="1">
      <c r="B1854" s="3"/>
      <c r="H1854" s="5"/>
      <c r="K1854" s="3"/>
      <c r="M1854" s="3"/>
    </row>
    <row r="1855" spans="2:13" customFormat="1">
      <c r="B1855" s="3"/>
      <c r="H1855" s="5"/>
      <c r="K1855" s="3"/>
      <c r="M1855" s="3"/>
    </row>
    <row r="1856" spans="2:13" customFormat="1">
      <c r="B1856" s="3"/>
      <c r="H1856" s="5"/>
      <c r="K1856" s="3"/>
      <c r="M1856" s="3"/>
    </row>
    <row r="1857" spans="2:13" customFormat="1">
      <c r="B1857" s="3"/>
      <c r="H1857" s="5"/>
      <c r="K1857" s="3"/>
      <c r="M1857" s="3"/>
    </row>
    <row r="1858" spans="2:13" customFormat="1">
      <c r="B1858" s="3"/>
      <c r="H1858" s="5"/>
      <c r="K1858" s="3"/>
      <c r="M1858" s="3"/>
    </row>
    <row r="1859" spans="2:13" customFormat="1">
      <c r="B1859" s="3"/>
      <c r="H1859" s="5"/>
      <c r="K1859" s="3"/>
      <c r="M1859" s="3"/>
    </row>
    <row r="1860" spans="2:13" customFormat="1">
      <c r="B1860" s="3"/>
      <c r="H1860" s="5"/>
      <c r="K1860" s="3"/>
      <c r="M1860" s="3"/>
    </row>
    <row r="1861" spans="2:13" customFormat="1">
      <c r="B1861" s="3"/>
      <c r="H1861" s="5"/>
      <c r="K1861" s="3"/>
      <c r="M1861" s="3"/>
    </row>
    <row r="1862" spans="2:13" customFormat="1">
      <c r="B1862" s="3"/>
      <c r="H1862" s="5"/>
      <c r="K1862" s="3"/>
      <c r="M1862" s="3"/>
    </row>
    <row r="1863" spans="2:13" customFormat="1">
      <c r="B1863" s="3"/>
      <c r="H1863" s="5"/>
      <c r="K1863" s="3"/>
      <c r="M1863" s="3"/>
    </row>
    <row r="1864" spans="2:13" customFormat="1">
      <c r="B1864" s="3"/>
      <c r="H1864" s="5"/>
      <c r="K1864" s="3"/>
      <c r="M1864" s="3"/>
    </row>
    <row r="1865" spans="2:13" customFormat="1">
      <c r="B1865" s="3"/>
      <c r="H1865" s="5"/>
      <c r="K1865" s="3"/>
      <c r="M1865" s="3"/>
    </row>
    <row r="1866" spans="2:13" customFormat="1">
      <c r="B1866" s="3"/>
      <c r="H1866" s="5"/>
      <c r="K1866" s="3"/>
      <c r="M1866" s="3"/>
    </row>
    <row r="1867" spans="2:13" customFormat="1">
      <c r="B1867" s="3"/>
      <c r="H1867" s="5"/>
      <c r="K1867" s="3"/>
      <c r="M1867" s="3"/>
    </row>
    <row r="1868" spans="2:13" customFormat="1">
      <c r="B1868" s="3"/>
      <c r="H1868" s="5"/>
      <c r="K1868" s="3"/>
      <c r="M1868" s="3"/>
    </row>
    <row r="1869" spans="2:13" customFormat="1">
      <c r="B1869" s="3"/>
      <c r="H1869" s="5"/>
      <c r="K1869" s="3"/>
      <c r="M1869" s="3"/>
    </row>
    <row r="1870" spans="2:13" customFormat="1">
      <c r="B1870" s="3"/>
      <c r="H1870" s="5"/>
      <c r="K1870" s="3"/>
      <c r="M1870" s="3"/>
    </row>
    <row r="1871" spans="2:13" customFormat="1">
      <c r="B1871" s="3"/>
      <c r="H1871" s="5"/>
      <c r="K1871" s="3"/>
      <c r="M1871" s="3"/>
    </row>
    <row r="1872" spans="2:13" customFormat="1">
      <c r="B1872" s="3"/>
      <c r="H1872" s="5"/>
      <c r="K1872" s="3"/>
      <c r="M1872" s="3"/>
    </row>
    <row r="1873" spans="2:13" customFormat="1">
      <c r="B1873" s="3"/>
      <c r="H1873" s="5"/>
      <c r="K1873" s="3"/>
      <c r="M1873" s="3"/>
    </row>
    <row r="1874" spans="2:13" customFormat="1">
      <c r="B1874" s="3"/>
      <c r="H1874" s="5"/>
      <c r="K1874" s="3"/>
      <c r="M1874" s="3"/>
    </row>
    <row r="1875" spans="2:13" customFormat="1">
      <c r="B1875" s="3"/>
      <c r="H1875" s="5"/>
      <c r="K1875" s="3"/>
      <c r="M1875" s="3"/>
    </row>
    <row r="1876" spans="2:13" customFormat="1">
      <c r="B1876" s="3"/>
      <c r="H1876" s="5"/>
      <c r="K1876" s="3"/>
      <c r="M1876" s="3"/>
    </row>
    <row r="1877" spans="2:13" customFormat="1">
      <c r="B1877" s="3"/>
      <c r="H1877" s="5"/>
      <c r="K1877" s="3"/>
      <c r="M1877" s="3"/>
    </row>
    <row r="1878" spans="2:13" customFormat="1">
      <c r="B1878" s="3"/>
      <c r="H1878" s="5"/>
      <c r="K1878" s="3"/>
      <c r="M1878" s="3"/>
    </row>
    <row r="1879" spans="2:13" customFormat="1">
      <c r="B1879" s="3"/>
      <c r="H1879" s="5"/>
      <c r="K1879" s="3"/>
      <c r="M1879" s="3"/>
    </row>
    <row r="1880" spans="2:13" customFormat="1">
      <c r="B1880" s="3"/>
      <c r="H1880" s="5"/>
      <c r="K1880" s="3"/>
      <c r="M1880" s="3"/>
    </row>
    <row r="1881" spans="2:13" customFormat="1">
      <c r="B1881" s="3"/>
      <c r="H1881" s="5"/>
      <c r="K1881" s="3"/>
      <c r="M1881" s="3"/>
    </row>
    <row r="1882" spans="2:13" customFormat="1">
      <c r="B1882" s="3"/>
      <c r="H1882" s="5"/>
      <c r="K1882" s="3"/>
      <c r="M1882" s="3"/>
    </row>
    <row r="1883" spans="2:13" customFormat="1">
      <c r="B1883" s="3"/>
      <c r="H1883" s="5"/>
      <c r="K1883" s="3"/>
      <c r="M1883" s="3"/>
    </row>
    <row r="1884" spans="2:13" customFormat="1">
      <c r="B1884" s="3"/>
      <c r="H1884" s="5"/>
      <c r="K1884" s="3"/>
      <c r="M1884" s="3"/>
    </row>
    <row r="1885" spans="2:13" customFormat="1">
      <c r="B1885" s="3"/>
      <c r="H1885" s="5"/>
      <c r="K1885" s="3"/>
      <c r="M1885" s="3"/>
    </row>
    <row r="1886" spans="2:13" customFormat="1">
      <c r="B1886" s="3"/>
      <c r="H1886" s="5"/>
      <c r="K1886" s="3"/>
      <c r="M1886" s="3"/>
    </row>
    <row r="1887" spans="2:13" customFormat="1">
      <c r="B1887" s="3"/>
      <c r="H1887" s="5"/>
      <c r="K1887" s="3"/>
      <c r="M1887" s="3"/>
    </row>
    <row r="1888" spans="2:13" customFormat="1">
      <c r="B1888" s="3"/>
      <c r="H1888" s="5"/>
      <c r="K1888" s="3"/>
      <c r="M1888" s="3"/>
    </row>
    <row r="1889" spans="2:13" customFormat="1">
      <c r="B1889" s="3"/>
      <c r="H1889" s="5"/>
      <c r="K1889" s="3"/>
      <c r="M1889" s="3"/>
    </row>
    <row r="1890" spans="2:13" customFormat="1">
      <c r="B1890" s="3"/>
      <c r="H1890" s="5"/>
      <c r="K1890" s="3"/>
      <c r="M1890" s="3"/>
    </row>
    <row r="1891" spans="2:13" customFormat="1">
      <c r="B1891" s="3"/>
      <c r="H1891" s="5"/>
      <c r="K1891" s="3"/>
      <c r="M1891" s="3"/>
    </row>
    <row r="1892" spans="2:13" customFormat="1">
      <c r="B1892" s="3"/>
      <c r="H1892" s="5"/>
      <c r="K1892" s="3"/>
      <c r="M1892" s="3"/>
    </row>
    <row r="1893" spans="2:13" customFormat="1">
      <c r="B1893" s="3"/>
      <c r="H1893" s="5"/>
      <c r="K1893" s="3"/>
      <c r="M1893" s="3"/>
    </row>
    <row r="1894" spans="2:13" customFormat="1">
      <c r="B1894" s="3"/>
      <c r="H1894" s="5"/>
      <c r="K1894" s="3"/>
      <c r="M1894" s="3"/>
    </row>
    <row r="1895" spans="2:13" customFormat="1">
      <c r="B1895" s="3"/>
      <c r="H1895" s="5"/>
      <c r="K1895" s="3"/>
      <c r="M1895" s="3"/>
    </row>
    <row r="1896" spans="2:13" customFormat="1">
      <c r="B1896" s="3"/>
      <c r="H1896" s="5"/>
      <c r="K1896" s="3"/>
      <c r="M1896" s="3"/>
    </row>
    <row r="1897" spans="2:13" customFormat="1">
      <c r="B1897" s="3"/>
      <c r="H1897" s="5"/>
      <c r="K1897" s="3"/>
      <c r="M1897" s="3"/>
    </row>
    <row r="1898" spans="2:13" customFormat="1">
      <c r="B1898" s="3"/>
      <c r="H1898" s="5"/>
      <c r="K1898" s="3"/>
      <c r="M1898" s="3"/>
    </row>
    <row r="1899" spans="2:13" customFormat="1">
      <c r="B1899" s="3"/>
      <c r="H1899" s="5"/>
      <c r="K1899" s="3"/>
      <c r="M1899" s="3"/>
    </row>
    <row r="1900" spans="2:13" customFormat="1">
      <c r="B1900" s="3"/>
      <c r="H1900" s="5"/>
      <c r="K1900" s="3"/>
      <c r="M1900" s="3"/>
    </row>
    <row r="1901" spans="2:13" customFormat="1">
      <c r="B1901" s="3"/>
      <c r="H1901" s="5"/>
      <c r="K1901" s="3"/>
      <c r="M1901" s="3"/>
    </row>
    <row r="1902" spans="2:13" customFormat="1">
      <c r="B1902" s="3"/>
      <c r="H1902" s="5"/>
      <c r="K1902" s="3"/>
      <c r="M1902" s="3"/>
    </row>
    <row r="1903" spans="2:13" customFormat="1">
      <c r="B1903" s="3"/>
      <c r="H1903" s="5"/>
      <c r="K1903" s="3"/>
      <c r="M1903" s="3"/>
    </row>
    <row r="1904" spans="2:13" customFormat="1">
      <c r="B1904" s="3"/>
      <c r="H1904" s="5"/>
      <c r="K1904" s="3"/>
      <c r="M1904" s="3"/>
    </row>
    <row r="1905" spans="2:13" customFormat="1">
      <c r="B1905" s="3"/>
      <c r="H1905" s="5"/>
      <c r="K1905" s="3"/>
      <c r="M1905" s="3"/>
    </row>
    <row r="1906" spans="2:13" customFormat="1">
      <c r="B1906" s="3"/>
      <c r="H1906" s="5"/>
      <c r="K1906" s="3"/>
      <c r="M1906" s="3"/>
    </row>
    <row r="1907" spans="2:13" customFormat="1">
      <c r="B1907" s="3"/>
      <c r="H1907" s="5"/>
      <c r="K1907" s="3"/>
      <c r="M1907" s="3"/>
    </row>
    <row r="1908" spans="2:13" customFormat="1">
      <c r="B1908" s="3"/>
      <c r="H1908" s="5"/>
      <c r="K1908" s="3"/>
      <c r="M1908" s="3"/>
    </row>
    <row r="1909" spans="2:13" customFormat="1">
      <c r="B1909" s="3"/>
      <c r="H1909" s="5"/>
      <c r="K1909" s="3"/>
      <c r="M1909" s="3"/>
    </row>
    <row r="1910" spans="2:13" customFormat="1">
      <c r="B1910" s="3"/>
      <c r="H1910" s="5"/>
      <c r="K1910" s="3"/>
      <c r="M1910" s="3"/>
    </row>
    <row r="1911" spans="2:13" customFormat="1">
      <c r="B1911" s="3"/>
      <c r="H1911" s="5"/>
      <c r="K1911" s="3"/>
      <c r="M1911" s="3"/>
    </row>
    <row r="1912" spans="2:13" customFormat="1">
      <c r="B1912" s="3"/>
      <c r="H1912" s="5"/>
      <c r="K1912" s="3"/>
      <c r="M1912" s="3"/>
    </row>
    <row r="1913" spans="2:13" customFormat="1">
      <c r="B1913" s="3"/>
      <c r="H1913" s="5"/>
      <c r="K1913" s="3"/>
      <c r="M1913" s="3"/>
    </row>
    <row r="1914" spans="2:13" customFormat="1">
      <c r="B1914" s="3"/>
      <c r="H1914" s="5"/>
      <c r="K1914" s="3"/>
      <c r="M1914" s="3"/>
    </row>
    <row r="1915" spans="2:13" customFormat="1">
      <c r="B1915" s="3"/>
      <c r="H1915" s="5"/>
      <c r="K1915" s="3"/>
      <c r="M1915" s="3"/>
    </row>
    <row r="1916" spans="2:13" customFormat="1">
      <c r="B1916" s="3"/>
      <c r="H1916" s="5"/>
      <c r="K1916" s="3"/>
      <c r="M1916" s="3"/>
    </row>
    <row r="1917" spans="2:13" customFormat="1">
      <c r="B1917" s="3"/>
      <c r="H1917" s="5"/>
      <c r="K1917" s="3"/>
      <c r="M1917" s="3"/>
    </row>
    <row r="1918" spans="2:13" customFormat="1">
      <c r="B1918" s="3"/>
      <c r="H1918" s="5"/>
      <c r="K1918" s="3"/>
      <c r="M1918" s="3"/>
    </row>
    <row r="1919" spans="2:13" customFormat="1">
      <c r="B1919" s="3"/>
      <c r="H1919" s="5"/>
      <c r="K1919" s="3"/>
      <c r="M1919" s="3"/>
    </row>
    <row r="1920" spans="2:13" customFormat="1">
      <c r="B1920" s="3"/>
      <c r="H1920" s="5"/>
      <c r="K1920" s="3"/>
      <c r="M1920" s="3"/>
    </row>
    <row r="1921" spans="2:13" customFormat="1">
      <c r="B1921" s="3"/>
      <c r="H1921" s="5"/>
      <c r="K1921" s="3"/>
      <c r="M1921" s="3"/>
    </row>
    <row r="1922" spans="2:13" customFormat="1">
      <c r="B1922" s="3"/>
      <c r="H1922" s="5"/>
      <c r="K1922" s="3"/>
      <c r="M1922" s="3"/>
    </row>
    <row r="1923" spans="2:13" customFormat="1">
      <c r="B1923" s="3"/>
      <c r="H1923" s="5"/>
      <c r="K1923" s="3"/>
      <c r="M1923" s="3"/>
    </row>
    <row r="1924" spans="2:13" customFormat="1">
      <c r="B1924" s="3"/>
      <c r="H1924" s="5"/>
      <c r="K1924" s="3"/>
      <c r="M1924" s="3"/>
    </row>
    <row r="1925" spans="2:13" customFormat="1">
      <c r="B1925" s="3"/>
      <c r="H1925" s="5"/>
      <c r="K1925" s="3"/>
      <c r="M1925" s="3"/>
    </row>
    <row r="1926" spans="2:13" customFormat="1">
      <c r="B1926" s="3"/>
      <c r="H1926" s="5"/>
      <c r="K1926" s="3"/>
      <c r="M1926" s="3"/>
    </row>
    <row r="1927" spans="2:13" customFormat="1">
      <c r="B1927" s="3"/>
      <c r="H1927" s="5"/>
      <c r="K1927" s="3"/>
      <c r="M1927" s="3"/>
    </row>
    <row r="1928" spans="2:13" customFormat="1">
      <c r="B1928" s="3"/>
      <c r="H1928" s="5"/>
      <c r="K1928" s="3"/>
      <c r="M1928" s="3"/>
    </row>
    <row r="1929" spans="2:13" customFormat="1">
      <c r="B1929" s="3"/>
      <c r="H1929" s="5"/>
      <c r="K1929" s="3"/>
      <c r="M1929" s="3"/>
    </row>
    <row r="1930" spans="2:13" customFormat="1">
      <c r="B1930" s="3"/>
      <c r="H1930" s="5"/>
      <c r="K1930" s="3"/>
      <c r="M1930" s="3"/>
    </row>
    <row r="1931" spans="2:13" customFormat="1">
      <c r="B1931" s="3"/>
      <c r="H1931" s="5"/>
      <c r="K1931" s="3"/>
      <c r="M1931" s="3"/>
    </row>
    <row r="1932" spans="2:13" customFormat="1">
      <c r="B1932" s="3"/>
      <c r="H1932" s="5"/>
      <c r="K1932" s="3"/>
      <c r="M1932" s="3"/>
    </row>
    <row r="1933" spans="2:13" customFormat="1">
      <c r="B1933" s="3"/>
      <c r="H1933" s="5"/>
      <c r="K1933" s="3"/>
      <c r="M1933" s="3"/>
    </row>
    <row r="1934" spans="2:13" customFormat="1">
      <c r="B1934" s="3"/>
      <c r="H1934" s="5"/>
      <c r="K1934" s="3"/>
      <c r="M1934" s="3"/>
    </row>
    <row r="1935" spans="2:13" customFormat="1">
      <c r="B1935" s="3"/>
      <c r="H1935" s="5"/>
      <c r="K1935" s="3"/>
      <c r="M1935" s="3"/>
    </row>
    <row r="1936" spans="2:13" customFormat="1">
      <c r="B1936" s="3"/>
      <c r="H1936" s="5"/>
      <c r="K1936" s="3"/>
      <c r="M1936" s="3"/>
    </row>
    <row r="1937" spans="2:13" customFormat="1">
      <c r="B1937" s="3"/>
      <c r="H1937" s="5"/>
      <c r="K1937" s="3"/>
      <c r="M1937" s="3"/>
    </row>
    <row r="1938" spans="2:13" customFormat="1">
      <c r="B1938" s="3"/>
      <c r="H1938" s="5"/>
      <c r="K1938" s="3"/>
      <c r="M1938" s="3"/>
    </row>
    <row r="1939" spans="2:13" customFormat="1">
      <c r="B1939" s="3"/>
      <c r="H1939" s="5"/>
      <c r="K1939" s="3"/>
      <c r="M1939" s="3"/>
    </row>
    <row r="1940" spans="2:13" customFormat="1">
      <c r="B1940" s="3"/>
      <c r="H1940" s="5"/>
      <c r="K1940" s="3"/>
      <c r="M1940" s="3"/>
    </row>
    <row r="1941" spans="2:13" customFormat="1">
      <c r="B1941" s="3"/>
      <c r="H1941" s="5"/>
      <c r="K1941" s="3"/>
      <c r="M1941" s="3"/>
    </row>
    <row r="1942" spans="2:13" customFormat="1">
      <c r="B1942" s="3"/>
      <c r="H1942" s="5"/>
      <c r="K1942" s="3"/>
      <c r="M1942" s="3"/>
    </row>
    <row r="1943" spans="2:13" customFormat="1">
      <c r="B1943" s="3"/>
      <c r="H1943" s="5"/>
      <c r="K1943" s="3"/>
      <c r="M1943" s="3"/>
    </row>
    <row r="1944" spans="2:13" customFormat="1">
      <c r="B1944" s="3"/>
      <c r="H1944" s="5"/>
      <c r="K1944" s="3"/>
      <c r="M1944" s="3"/>
    </row>
    <row r="1945" spans="2:13" customFormat="1">
      <c r="B1945" s="3"/>
      <c r="H1945" s="5"/>
      <c r="K1945" s="3"/>
      <c r="M1945" s="3"/>
    </row>
    <row r="1946" spans="2:13" customFormat="1">
      <c r="B1946" s="3"/>
      <c r="H1946" s="5"/>
      <c r="K1946" s="3"/>
      <c r="M1946" s="3"/>
    </row>
    <row r="1947" spans="2:13" customFormat="1">
      <c r="B1947" s="3"/>
      <c r="H1947" s="5"/>
      <c r="K1947" s="3"/>
      <c r="M1947" s="3"/>
    </row>
    <row r="1948" spans="2:13" customFormat="1">
      <c r="B1948" s="3"/>
      <c r="H1948" s="5"/>
      <c r="K1948" s="3"/>
      <c r="M1948" s="3"/>
    </row>
    <row r="1949" spans="2:13" customFormat="1">
      <c r="B1949" s="3"/>
      <c r="H1949" s="5"/>
      <c r="K1949" s="3"/>
      <c r="M1949" s="3"/>
    </row>
    <row r="1950" spans="2:13" customFormat="1">
      <c r="B1950" s="3"/>
      <c r="H1950" s="5"/>
      <c r="K1950" s="3"/>
      <c r="M1950" s="3"/>
    </row>
    <row r="1951" spans="2:13" customFormat="1">
      <c r="B1951" s="3"/>
      <c r="H1951" s="5"/>
      <c r="K1951" s="3"/>
      <c r="M1951" s="3"/>
    </row>
    <row r="1952" spans="2:13" customFormat="1">
      <c r="B1952" s="3"/>
      <c r="H1952" s="5"/>
      <c r="K1952" s="3"/>
      <c r="M1952" s="3"/>
    </row>
    <row r="1953" spans="2:13" customFormat="1">
      <c r="B1953" s="3"/>
      <c r="H1953" s="5"/>
      <c r="K1953" s="3"/>
      <c r="M1953" s="3"/>
    </row>
    <row r="1954" spans="2:13" customFormat="1">
      <c r="B1954" s="3"/>
      <c r="H1954" s="5"/>
      <c r="K1954" s="3"/>
      <c r="M1954" s="3"/>
    </row>
    <row r="1955" spans="2:13" customFormat="1">
      <c r="B1955" s="3"/>
      <c r="H1955" s="5"/>
      <c r="K1955" s="3"/>
      <c r="M1955" s="3"/>
    </row>
    <row r="1956" spans="2:13" customFormat="1">
      <c r="B1956" s="3"/>
      <c r="H1956" s="5"/>
      <c r="K1956" s="3"/>
      <c r="M1956" s="3"/>
    </row>
    <row r="1957" spans="2:13" customFormat="1">
      <c r="B1957" s="3"/>
      <c r="H1957" s="5"/>
      <c r="K1957" s="3"/>
      <c r="M1957" s="3"/>
    </row>
    <row r="1958" spans="2:13" customFormat="1">
      <c r="B1958" s="3"/>
      <c r="H1958" s="5"/>
      <c r="K1958" s="3"/>
      <c r="M1958" s="3"/>
    </row>
    <row r="1959" spans="2:13" customFormat="1">
      <c r="B1959" s="3"/>
      <c r="H1959" s="5"/>
      <c r="K1959" s="3"/>
      <c r="M1959" s="3"/>
    </row>
    <row r="1960" spans="2:13" customFormat="1">
      <c r="B1960" s="3"/>
      <c r="H1960" s="5"/>
      <c r="K1960" s="3"/>
      <c r="M1960" s="3"/>
    </row>
    <row r="1961" spans="2:13" customFormat="1">
      <c r="B1961" s="3"/>
      <c r="H1961" s="5"/>
      <c r="K1961" s="3"/>
      <c r="M1961" s="3"/>
    </row>
    <row r="1962" spans="2:13" customFormat="1">
      <c r="B1962" s="3"/>
      <c r="H1962" s="5"/>
      <c r="K1962" s="3"/>
      <c r="M1962" s="3"/>
    </row>
    <row r="1963" spans="2:13" customFormat="1">
      <c r="B1963" s="3"/>
      <c r="H1963" s="5"/>
      <c r="K1963" s="3"/>
      <c r="M1963" s="3"/>
    </row>
    <row r="1964" spans="2:13" customFormat="1">
      <c r="B1964" s="3"/>
      <c r="H1964" s="5"/>
      <c r="K1964" s="3"/>
      <c r="M1964" s="3"/>
    </row>
    <row r="1965" spans="2:13" customFormat="1">
      <c r="B1965" s="3"/>
      <c r="H1965" s="5"/>
      <c r="K1965" s="3"/>
      <c r="M1965" s="3"/>
    </row>
    <row r="1966" spans="2:13" customFormat="1">
      <c r="B1966" s="3"/>
      <c r="H1966" s="5"/>
      <c r="K1966" s="3"/>
      <c r="M1966" s="3"/>
    </row>
    <row r="1967" spans="2:13" customFormat="1">
      <c r="B1967" s="3"/>
      <c r="H1967" s="5"/>
      <c r="K1967" s="3"/>
      <c r="M1967" s="3"/>
    </row>
    <row r="1968" spans="2:13" customFormat="1">
      <c r="B1968" s="3"/>
      <c r="H1968" s="5"/>
      <c r="K1968" s="3"/>
      <c r="M1968" s="3"/>
    </row>
    <row r="1969" spans="2:13" customFormat="1">
      <c r="B1969" s="3"/>
      <c r="H1969" s="5"/>
      <c r="K1969" s="3"/>
      <c r="M1969" s="3"/>
    </row>
    <row r="1970" spans="2:13" customFormat="1">
      <c r="B1970" s="3"/>
      <c r="H1970" s="5"/>
      <c r="K1970" s="3"/>
      <c r="M1970" s="3"/>
    </row>
    <row r="1971" spans="2:13" customFormat="1">
      <c r="B1971" s="3"/>
      <c r="H1971" s="5"/>
      <c r="K1971" s="3"/>
      <c r="M1971" s="3"/>
    </row>
    <row r="1972" spans="2:13" customFormat="1">
      <c r="B1972" s="3"/>
      <c r="H1972" s="5"/>
      <c r="K1972" s="3"/>
      <c r="M1972" s="3"/>
    </row>
    <row r="1973" spans="2:13" customFormat="1">
      <c r="B1973" s="3"/>
      <c r="H1973" s="5"/>
      <c r="K1973" s="3"/>
      <c r="M1973" s="3"/>
    </row>
    <row r="1974" spans="2:13" customFormat="1">
      <c r="B1974" s="3"/>
      <c r="H1974" s="5"/>
      <c r="K1974" s="3"/>
      <c r="M1974" s="3"/>
    </row>
    <row r="1975" spans="2:13" customFormat="1">
      <c r="B1975" s="3"/>
      <c r="H1975" s="5"/>
      <c r="K1975" s="3"/>
      <c r="M1975" s="3"/>
    </row>
    <row r="1976" spans="2:13" customFormat="1">
      <c r="B1976" s="3"/>
      <c r="H1976" s="5"/>
      <c r="K1976" s="3"/>
      <c r="M1976" s="3"/>
    </row>
    <row r="1977" spans="2:13" customFormat="1">
      <c r="B1977" s="3"/>
      <c r="H1977" s="5"/>
      <c r="K1977" s="3"/>
      <c r="M1977" s="3"/>
    </row>
    <row r="1978" spans="2:13" customFormat="1">
      <c r="B1978" s="3"/>
      <c r="H1978" s="5"/>
      <c r="K1978" s="3"/>
      <c r="M1978" s="3"/>
    </row>
    <row r="1979" spans="2:13" customFormat="1">
      <c r="B1979" s="3"/>
      <c r="H1979" s="5"/>
      <c r="K1979" s="3"/>
      <c r="M1979" s="3"/>
    </row>
    <row r="1980" spans="2:13" customFormat="1">
      <c r="B1980" s="3"/>
      <c r="H1980" s="5"/>
      <c r="K1980" s="3"/>
      <c r="M1980" s="3"/>
    </row>
    <row r="1981" spans="2:13" customFormat="1">
      <c r="B1981" s="3"/>
      <c r="H1981" s="5"/>
      <c r="K1981" s="3"/>
      <c r="M1981" s="3"/>
    </row>
    <row r="1982" spans="2:13" customFormat="1">
      <c r="B1982" s="3"/>
      <c r="H1982" s="5"/>
      <c r="K1982" s="3"/>
      <c r="M1982" s="3"/>
    </row>
    <row r="1983" spans="2:13" customFormat="1">
      <c r="B1983" s="3"/>
      <c r="H1983" s="5"/>
      <c r="K1983" s="3"/>
      <c r="M1983" s="3"/>
    </row>
    <row r="1984" spans="2:13" customFormat="1">
      <c r="B1984" s="3"/>
      <c r="H1984" s="5"/>
      <c r="K1984" s="3"/>
      <c r="M1984" s="3"/>
    </row>
    <row r="1985" spans="2:13" customFormat="1">
      <c r="B1985" s="3"/>
      <c r="H1985" s="5"/>
      <c r="K1985" s="3"/>
      <c r="M1985" s="3"/>
    </row>
    <row r="1986" spans="2:13" customFormat="1">
      <c r="B1986" s="3"/>
      <c r="H1986" s="5"/>
      <c r="K1986" s="3"/>
      <c r="M1986" s="3"/>
    </row>
    <row r="1987" spans="2:13" customFormat="1">
      <c r="B1987" s="3"/>
      <c r="H1987" s="5"/>
      <c r="K1987" s="3"/>
      <c r="M1987" s="3"/>
    </row>
    <row r="1988" spans="2:13" customFormat="1">
      <c r="B1988" s="3"/>
      <c r="H1988" s="5"/>
      <c r="K1988" s="3"/>
      <c r="M1988" s="3"/>
    </row>
    <row r="1989" spans="2:13" customFormat="1">
      <c r="B1989" s="3"/>
      <c r="H1989" s="5"/>
      <c r="K1989" s="3"/>
      <c r="M1989" s="3"/>
    </row>
    <row r="1990" spans="2:13" customFormat="1">
      <c r="B1990" s="3"/>
      <c r="H1990" s="5"/>
      <c r="K1990" s="3"/>
      <c r="M1990" s="3"/>
    </row>
    <row r="1991" spans="2:13" customFormat="1">
      <c r="B1991" s="3"/>
      <c r="H1991" s="5"/>
      <c r="K1991" s="3"/>
      <c r="M1991" s="3"/>
    </row>
    <row r="1992" spans="2:13" customFormat="1">
      <c r="B1992" s="3"/>
      <c r="H1992" s="5"/>
      <c r="K1992" s="3"/>
      <c r="M1992" s="3"/>
    </row>
    <row r="1993" spans="2:13" customFormat="1">
      <c r="B1993" s="3"/>
      <c r="H1993" s="5"/>
      <c r="K1993" s="3"/>
      <c r="M1993" s="3"/>
    </row>
    <row r="1994" spans="2:13" customFormat="1">
      <c r="B1994" s="3"/>
      <c r="H1994" s="5"/>
      <c r="K1994" s="3"/>
      <c r="M1994" s="3"/>
    </row>
    <row r="1995" spans="2:13" customFormat="1">
      <c r="B1995" s="3"/>
      <c r="H1995" s="5"/>
      <c r="K1995" s="3"/>
      <c r="M1995" s="3"/>
    </row>
    <row r="1996" spans="2:13" customFormat="1">
      <c r="B1996" s="3"/>
      <c r="H1996" s="5"/>
      <c r="K1996" s="3"/>
      <c r="M1996" s="3"/>
    </row>
    <row r="1997" spans="2:13" customFormat="1">
      <c r="B1997" s="3"/>
      <c r="H1997" s="5"/>
      <c r="K1997" s="3"/>
      <c r="M1997" s="3"/>
    </row>
    <row r="1998" spans="2:13" customFormat="1">
      <c r="B1998" s="3"/>
      <c r="H1998" s="5"/>
      <c r="K1998" s="3"/>
      <c r="M1998" s="3"/>
    </row>
    <row r="1999" spans="2:13" customFormat="1">
      <c r="B1999" s="3"/>
      <c r="H1999" s="5"/>
      <c r="K1999" s="3"/>
      <c r="M1999" s="3"/>
    </row>
    <row r="2000" spans="2:13" customFormat="1">
      <c r="B2000" s="3"/>
      <c r="H2000" s="5"/>
      <c r="K2000" s="3"/>
      <c r="M2000" s="3"/>
    </row>
    <row r="2001" spans="2:13" customFormat="1">
      <c r="B2001" s="3"/>
      <c r="H2001" s="5"/>
      <c r="K2001" s="3"/>
      <c r="M2001" s="3"/>
    </row>
    <row r="2002" spans="2:13" customFormat="1">
      <c r="B2002" s="3"/>
      <c r="H2002" s="5"/>
      <c r="K2002" s="3"/>
      <c r="M2002" s="3"/>
    </row>
    <row r="2003" spans="2:13" customFormat="1">
      <c r="B2003" s="3"/>
      <c r="H2003" s="5"/>
      <c r="K2003" s="3"/>
      <c r="M2003" s="3"/>
    </row>
    <row r="2004" spans="2:13" customFormat="1">
      <c r="B2004" s="3"/>
      <c r="H2004" s="5"/>
      <c r="K2004" s="3"/>
      <c r="M2004" s="3"/>
    </row>
    <row r="2005" spans="2:13" customFormat="1">
      <c r="B2005" s="3"/>
      <c r="H2005" s="5"/>
      <c r="K2005" s="3"/>
      <c r="M2005" s="3"/>
    </row>
    <row r="2006" spans="2:13" customFormat="1">
      <c r="B2006" s="3"/>
      <c r="H2006" s="5"/>
      <c r="K2006" s="3"/>
      <c r="M2006" s="3"/>
    </row>
    <row r="2007" spans="2:13" customFormat="1">
      <c r="B2007" s="3"/>
      <c r="H2007" s="5"/>
      <c r="K2007" s="3"/>
      <c r="M2007" s="3"/>
    </row>
    <row r="2008" spans="2:13" customFormat="1">
      <c r="B2008" s="3"/>
      <c r="H2008" s="5"/>
      <c r="K2008" s="3"/>
      <c r="M2008" s="3"/>
    </row>
    <row r="2009" spans="2:13" customFormat="1">
      <c r="B2009" s="3"/>
      <c r="H2009" s="5"/>
      <c r="K2009" s="3"/>
      <c r="M2009" s="3"/>
    </row>
    <row r="2010" spans="2:13" customFormat="1">
      <c r="B2010" s="3"/>
      <c r="H2010" s="5"/>
      <c r="K2010" s="3"/>
      <c r="M2010" s="3"/>
    </row>
    <row r="2011" spans="2:13" customFormat="1">
      <c r="B2011" s="3"/>
      <c r="H2011" s="5"/>
      <c r="K2011" s="3"/>
      <c r="M2011" s="3"/>
    </row>
    <row r="2012" spans="2:13" customFormat="1">
      <c r="B2012" s="3"/>
      <c r="H2012" s="5"/>
      <c r="K2012" s="3"/>
      <c r="M2012" s="3"/>
    </row>
    <row r="2013" spans="2:13" customFormat="1">
      <c r="B2013" s="3"/>
      <c r="H2013" s="5"/>
      <c r="K2013" s="3"/>
      <c r="M2013" s="3"/>
    </row>
    <row r="2014" spans="2:13" customFormat="1">
      <c r="B2014" s="3"/>
      <c r="H2014" s="5"/>
      <c r="K2014" s="3"/>
      <c r="M2014" s="3"/>
    </row>
    <row r="2015" spans="2:13" customFormat="1">
      <c r="B2015" s="3"/>
      <c r="H2015" s="5"/>
      <c r="K2015" s="3"/>
      <c r="M2015" s="3"/>
    </row>
    <row r="2016" spans="2:13" customFormat="1">
      <c r="B2016" s="3"/>
      <c r="H2016" s="5"/>
      <c r="K2016" s="3"/>
      <c r="M2016" s="3"/>
    </row>
    <row r="2017" spans="2:13" customFormat="1">
      <c r="B2017" s="3"/>
      <c r="H2017" s="5"/>
      <c r="K2017" s="3"/>
      <c r="M2017" s="3"/>
    </row>
    <row r="2018" spans="2:13" customFormat="1">
      <c r="B2018" s="3"/>
      <c r="H2018" s="5"/>
      <c r="K2018" s="3"/>
      <c r="M2018" s="3"/>
    </row>
    <row r="2019" spans="2:13" customFormat="1">
      <c r="B2019" s="3"/>
      <c r="H2019" s="5"/>
      <c r="K2019" s="3"/>
      <c r="M2019" s="3"/>
    </row>
    <row r="2020" spans="2:13" customFormat="1">
      <c r="B2020" s="3"/>
      <c r="H2020" s="5"/>
      <c r="K2020" s="3"/>
      <c r="M2020" s="3"/>
    </row>
    <row r="2021" spans="2:13" customFormat="1">
      <c r="B2021" s="3"/>
      <c r="H2021" s="5"/>
      <c r="K2021" s="3"/>
      <c r="M2021" s="3"/>
    </row>
    <row r="2022" spans="2:13" customFormat="1">
      <c r="B2022" s="3"/>
      <c r="H2022" s="5"/>
      <c r="K2022" s="3"/>
      <c r="M2022" s="3"/>
    </row>
    <row r="2023" spans="2:13" customFormat="1">
      <c r="B2023" s="3"/>
      <c r="H2023" s="5"/>
      <c r="K2023" s="3"/>
      <c r="M2023" s="3"/>
    </row>
    <row r="2024" spans="2:13" customFormat="1">
      <c r="B2024" s="3"/>
      <c r="H2024" s="5"/>
      <c r="K2024" s="3"/>
      <c r="M2024" s="3"/>
    </row>
    <row r="2025" spans="2:13" customFormat="1">
      <c r="B2025" s="3"/>
      <c r="H2025" s="5"/>
      <c r="K2025" s="3"/>
      <c r="M2025" s="3"/>
    </row>
    <row r="2026" spans="2:13" customFormat="1">
      <c r="B2026" s="3"/>
      <c r="H2026" s="5"/>
      <c r="K2026" s="3"/>
      <c r="M2026" s="3"/>
    </row>
    <row r="2027" spans="2:13" customFormat="1">
      <c r="B2027" s="3"/>
      <c r="H2027" s="5"/>
      <c r="K2027" s="3"/>
      <c r="M2027" s="3"/>
    </row>
    <row r="2028" spans="2:13" customFormat="1">
      <c r="B2028" s="3"/>
      <c r="H2028" s="5"/>
      <c r="K2028" s="3"/>
      <c r="M2028" s="3"/>
    </row>
    <row r="2029" spans="2:13" customFormat="1">
      <c r="B2029" s="3"/>
      <c r="H2029" s="5"/>
      <c r="K2029" s="3"/>
      <c r="M2029" s="3"/>
    </row>
    <row r="2030" spans="2:13" customFormat="1">
      <c r="B2030" s="3"/>
      <c r="H2030" s="5"/>
      <c r="K2030" s="3"/>
      <c r="M2030" s="3"/>
    </row>
    <row r="2031" spans="2:13" customFormat="1">
      <c r="B2031" s="3"/>
      <c r="H2031" s="5"/>
      <c r="K2031" s="3"/>
      <c r="M2031" s="3"/>
    </row>
    <row r="2032" spans="2:13" customFormat="1">
      <c r="B2032" s="3"/>
      <c r="H2032" s="5"/>
      <c r="K2032" s="3"/>
      <c r="M2032" s="3"/>
    </row>
    <row r="2033" spans="2:13" customFormat="1">
      <c r="B2033" s="3"/>
      <c r="H2033" s="5"/>
      <c r="K2033" s="3"/>
      <c r="M2033" s="3"/>
    </row>
    <row r="2034" spans="2:13" customFormat="1">
      <c r="B2034" s="3"/>
      <c r="H2034" s="5"/>
      <c r="K2034" s="3"/>
      <c r="M2034" s="3"/>
    </row>
    <row r="2035" spans="2:13" customFormat="1">
      <c r="B2035" s="3"/>
      <c r="H2035" s="5"/>
      <c r="K2035" s="3"/>
      <c r="M2035" s="3"/>
    </row>
    <row r="2036" spans="2:13" customFormat="1">
      <c r="B2036" s="3"/>
      <c r="H2036" s="5"/>
      <c r="K2036" s="3"/>
      <c r="M2036" s="3"/>
    </row>
    <row r="2037" spans="2:13" customFormat="1">
      <c r="B2037" s="3"/>
      <c r="H2037" s="5"/>
      <c r="K2037" s="3"/>
      <c r="M2037" s="3"/>
    </row>
    <row r="2038" spans="2:13" customFormat="1">
      <c r="B2038" s="3"/>
      <c r="H2038" s="5"/>
      <c r="K2038" s="3"/>
      <c r="M2038" s="3"/>
    </row>
    <row r="2039" spans="2:13" customFormat="1">
      <c r="B2039" s="3"/>
      <c r="H2039" s="5"/>
      <c r="K2039" s="3"/>
      <c r="M2039" s="3"/>
    </row>
    <row r="2040" spans="2:13" customFormat="1">
      <c r="B2040" s="3"/>
      <c r="H2040" s="5"/>
      <c r="K2040" s="3"/>
      <c r="M2040" s="3"/>
    </row>
    <row r="2041" spans="2:13" customFormat="1">
      <c r="B2041" s="3"/>
      <c r="H2041" s="5"/>
      <c r="K2041" s="3"/>
      <c r="M2041" s="3"/>
    </row>
    <row r="2042" spans="2:13" customFormat="1">
      <c r="B2042" s="3"/>
      <c r="H2042" s="5"/>
      <c r="K2042" s="3"/>
      <c r="M2042" s="3"/>
    </row>
    <row r="2043" spans="2:13" customFormat="1">
      <c r="B2043" s="3"/>
      <c r="H2043" s="5"/>
      <c r="K2043" s="3"/>
      <c r="M2043" s="3"/>
    </row>
    <row r="2044" spans="2:13" customFormat="1">
      <c r="B2044" s="3"/>
      <c r="H2044" s="5"/>
      <c r="K2044" s="3"/>
      <c r="M2044" s="3"/>
    </row>
    <row r="2045" spans="2:13" customFormat="1">
      <c r="B2045" s="3"/>
      <c r="H2045" s="5"/>
      <c r="K2045" s="3"/>
      <c r="M2045" s="3"/>
    </row>
    <row r="2046" spans="2:13" customFormat="1">
      <c r="B2046" s="3"/>
      <c r="H2046" s="5"/>
      <c r="K2046" s="3"/>
      <c r="M2046" s="3"/>
    </row>
    <row r="2047" spans="2:13" customFormat="1">
      <c r="B2047" s="3"/>
      <c r="H2047" s="5"/>
      <c r="K2047" s="3"/>
      <c r="M2047" s="3"/>
    </row>
    <row r="2048" spans="2:13" customFormat="1">
      <c r="B2048" s="3"/>
      <c r="H2048" s="5"/>
      <c r="K2048" s="3"/>
      <c r="M2048" s="3"/>
    </row>
    <row r="2049" spans="2:13" customFormat="1">
      <c r="B2049" s="3"/>
      <c r="H2049" s="5"/>
      <c r="K2049" s="3"/>
      <c r="M2049" s="3"/>
    </row>
    <row r="2050" spans="2:13" customFormat="1">
      <c r="B2050" s="3"/>
      <c r="H2050" s="5"/>
      <c r="K2050" s="3"/>
      <c r="M2050" s="3"/>
    </row>
    <row r="2051" spans="2:13" customFormat="1">
      <c r="B2051" s="3"/>
      <c r="H2051" s="5"/>
      <c r="K2051" s="3"/>
      <c r="M2051" s="3"/>
    </row>
    <row r="2052" spans="2:13" customFormat="1">
      <c r="B2052" s="3"/>
      <c r="H2052" s="5"/>
      <c r="K2052" s="3"/>
      <c r="M2052" s="3"/>
    </row>
    <row r="2053" spans="2:13" customFormat="1">
      <c r="B2053" s="3"/>
      <c r="H2053" s="5"/>
      <c r="K2053" s="3"/>
      <c r="M2053" s="3"/>
    </row>
    <row r="2054" spans="2:13" customFormat="1">
      <c r="B2054" s="3"/>
      <c r="H2054" s="5"/>
      <c r="K2054" s="3"/>
      <c r="M2054" s="3"/>
    </row>
    <row r="2055" spans="2:13" customFormat="1">
      <c r="B2055" s="3"/>
      <c r="H2055" s="5"/>
      <c r="K2055" s="3"/>
      <c r="M2055" s="3"/>
    </row>
    <row r="2056" spans="2:13" customFormat="1">
      <c r="B2056" s="3"/>
      <c r="H2056" s="5"/>
      <c r="K2056" s="3"/>
      <c r="M2056" s="3"/>
    </row>
    <row r="2057" spans="2:13" customFormat="1">
      <c r="B2057" s="3"/>
      <c r="H2057" s="5"/>
      <c r="K2057" s="3"/>
      <c r="M2057" s="3"/>
    </row>
    <row r="2058" spans="2:13" customFormat="1">
      <c r="B2058" s="3"/>
      <c r="H2058" s="5"/>
      <c r="K2058" s="3"/>
      <c r="M2058" s="3"/>
    </row>
    <row r="2059" spans="2:13" customFormat="1">
      <c r="B2059" s="3"/>
      <c r="H2059" s="5"/>
      <c r="K2059" s="3"/>
      <c r="M2059" s="3"/>
    </row>
    <row r="2060" spans="2:13" customFormat="1">
      <c r="B2060" s="3"/>
      <c r="H2060" s="5"/>
      <c r="K2060" s="3"/>
      <c r="M2060" s="3"/>
    </row>
    <row r="2061" spans="2:13" customFormat="1">
      <c r="B2061" s="3"/>
      <c r="H2061" s="5"/>
      <c r="K2061" s="3"/>
      <c r="M2061" s="3"/>
    </row>
    <row r="2062" spans="2:13" customFormat="1">
      <c r="B2062" s="3"/>
      <c r="H2062" s="5"/>
      <c r="K2062" s="3"/>
      <c r="M2062" s="3"/>
    </row>
    <row r="2063" spans="2:13" customFormat="1">
      <c r="B2063" s="3"/>
      <c r="H2063" s="5"/>
      <c r="K2063" s="3"/>
      <c r="M2063" s="3"/>
    </row>
    <row r="2064" spans="2:13" customFormat="1">
      <c r="B2064" s="3"/>
      <c r="H2064" s="5"/>
      <c r="K2064" s="3"/>
      <c r="M2064" s="3"/>
    </row>
    <row r="2065" spans="2:13" customFormat="1">
      <c r="B2065" s="3"/>
      <c r="H2065" s="5"/>
      <c r="K2065" s="3"/>
      <c r="M2065" s="3"/>
    </row>
    <row r="2066" spans="2:13" customFormat="1">
      <c r="B2066" s="3"/>
      <c r="H2066" s="5"/>
      <c r="K2066" s="3"/>
      <c r="M2066" s="3"/>
    </row>
    <row r="2067" spans="2:13" customFormat="1">
      <c r="B2067" s="3"/>
      <c r="H2067" s="5"/>
      <c r="K2067" s="3"/>
      <c r="M2067" s="3"/>
    </row>
    <row r="2068" spans="2:13" customFormat="1">
      <c r="B2068" s="3"/>
      <c r="H2068" s="5"/>
      <c r="K2068" s="3"/>
      <c r="M2068" s="3"/>
    </row>
    <row r="2069" spans="2:13" customFormat="1">
      <c r="B2069" s="3"/>
      <c r="H2069" s="5"/>
      <c r="K2069" s="3"/>
      <c r="M2069" s="3"/>
    </row>
    <row r="2070" spans="2:13" customFormat="1">
      <c r="B2070" s="3"/>
      <c r="H2070" s="5"/>
      <c r="K2070" s="3"/>
      <c r="M2070" s="3"/>
    </row>
    <row r="2071" spans="2:13" customFormat="1">
      <c r="B2071" s="3"/>
      <c r="H2071" s="5"/>
      <c r="K2071" s="3"/>
      <c r="M2071" s="3"/>
    </row>
    <row r="2072" spans="2:13" customFormat="1">
      <c r="B2072" s="3"/>
      <c r="H2072" s="5"/>
      <c r="K2072" s="3"/>
      <c r="M2072" s="3"/>
    </row>
    <row r="2073" spans="2:13" customFormat="1">
      <c r="B2073" s="3"/>
      <c r="H2073" s="5"/>
      <c r="K2073" s="3"/>
      <c r="M2073" s="3"/>
    </row>
    <row r="2074" spans="2:13" customFormat="1">
      <c r="B2074" s="3"/>
      <c r="H2074" s="5"/>
      <c r="K2074" s="3"/>
      <c r="M2074" s="3"/>
    </row>
    <row r="2075" spans="2:13" customFormat="1">
      <c r="B2075" s="3"/>
      <c r="H2075" s="5"/>
      <c r="K2075" s="3"/>
      <c r="M2075" s="3"/>
    </row>
    <row r="2076" spans="2:13" customFormat="1">
      <c r="B2076" s="3"/>
      <c r="H2076" s="5"/>
      <c r="K2076" s="3"/>
      <c r="M2076" s="3"/>
    </row>
    <row r="2077" spans="2:13" customFormat="1">
      <c r="B2077" s="3"/>
      <c r="H2077" s="5"/>
      <c r="K2077" s="3"/>
      <c r="M2077" s="3"/>
    </row>
    <row r="2078" spans="2:13" customFormat="1">
      <c r="B2078" s="3"/>
      <c r="H2078" s="5"/>
      <c r="K2078" s="3"/>
      <c r="M2078" s="3"/>
    </row>
    <row r="2079" spans="2:13" customFormat="1">
      <c r="B2079" s="3"/>
      <c r="H2079" s="5"/>
      <c r="K2079" s="3"/>
      <c r="M2079" s="3"/>
    </row>
    <row r="2080" spans="2:13" customFormat="1">
      <c r="B2080" s="3"/>
      <c r="H2080" s="5"/>
      <c r="K2080" s="3"/>
      <c r="M2080" s="3"/>
    </row>
    <row r="2081" spans="2:13" customFormat="1">
      <c r="B2081" s="3"/>
      <c r="H2081" s="5"/>
      <c r="K2081" s="3"/>
      <c r="M2081" s="3"/>
    </row>
    <row r="2082" spans="2:13" customFormat="1">
      <c r="B2082" s="3"/>
      <c r="H2082" s="5"/>
      <c r="K2082" s="3"/>
      <c r="M2082" s="3"/>
    </row>
    <row r="2083" spans="2:13" customFormat="1">
      <c r="B2083" s="3"/>
      <c r="H2083" s="5"/>
      <c r="K2083" s="3"/>
      <c r="M2083" s="3"/>
    </row>
    <row r="2084" spans="2:13" customFormat="1">
      <c r="B2084" s="3"/>
      <c r="H2084" s="5"/>
      <c r="K2084" s="3"/>
      <c r="M2084" s="3"/>
    </row>
    <row r="2085" spans="2:13" customFormat="1">
      <c r="B2085" s="3"/>
      <c r="H2085" s="5"/>
      <c r="K2085" s="3"/>
      <c r="M2085" s="3"/>
    </row>
    <row r="2086" spans="2:13" customFormat="1">
      <c r="B2086" s="3"/>
      <c r="H2086" s="5"/>
      <c r="K2086" s="3"/>
      <c r="M2086" s="3"/>
    </row>
    <row r="2087" spans="2:13" customFormat="1">
      <c r="B2087" s="3"/>
      <c r="H2087" s="5"/>
      <c r="K2087" s="3"/>
      <c r="M2087" s="3"/>
    </row>
    <row r="2088" spans="2:13" customFormat="1">
      <c r="B2088" s="3"/>
      <c r="H2088" s="5"/>
      <c r="K2088" s="3"/>
      <c r="M2088" s="3"/>
    </row>
    <row r="2089" spans="2:13" customFormat="1">
      <c r="B2089" s="3"/>
      <c r="H2089" s="5"/>
      <c r="K2089" s="3"/>
      <c r="M2089" s="3"/>
    </row>
    <row r="2090" spans="2:13" customFormat="1">
      <c r="B2090" s="3"/>
      <c r="H2090" s="5"/>
      <c r="K2090" s="3"/>
      <c r="M2090" s="3"/>
    </row>
    <row r="2091" spans="2:13" customFormat="1">
      <c r="B2091" s="3"/>
      <c r="H2091" s="5"/>
      <c r="K2091" s="3"/>
      <c r="M2091" s="3"/>
    </row>
    <row r="2092" spans="2:13" customFormat="1">
      <c r="B2092" s="3"/>
      <c r="H2092" s="5"/>
      <c r="K2092" s="3"/>
      <c r="M2092" s="3"/>
    </row>
    <row r="2093" spans="2:13" customFormat="1">
      <c r="B2093" s="3"/>
      <c r="H2093" s="5"/>
      <c r="K2093" s="3"/>
      <c r="M2093" s="3"/>
    </row>
    <row r="2094" spans="2:13" customFormat="1">
      <c r="B2094" s="3"/>
      <c r="H2094" s="5"/>
      <c r="K2094" s="3"/>
      <c r="M2094" s="3"/>
    </row>
    <row r="2095" spans="2:13" customFormat="1">
      <c r="B2095" s="3"/>
      <c r="H2095" s="5"/>
      <c r="K2095" s="3"/>
      <c r="M2095" s="3"/>
    </row>
    <row r="2096" spans="2:13" customFormat="1">
      <c r="B2096" s="3"/>
      <c r="H2096" s="5"/>
      <c r="K2096" s="3"/>
      <c r="M2096" s="3"/>
    </row>
    <row r="2097" spans="3:14" customFormat="1">
      <c r="H2097" s="5"/>
      <c r="K2097" s="3"/>
      <c r="M2097" s="3"/>
    </row>
    <row r="2098" spans="3:14" customFormat="1">
      <c r="H2098" s="5"/>
      <c r="K2098" s="3"/>
      <c r="M2098" s="3"/>
    </row>
    <row r="2099" spans="3:14" customFormat="1">
      <c r="H2099" s="5"/>
      <c r="K2099" s="3"/>
      <c r="M2099" s="3"/>
    </row>
    <row r="2100" spans="3:14" customFormat="1">
      <c r="H2100" s="5"/>
      <c r="K2100" s="3"/>
      <c r="M2100" s="3"/>
    </row>
    <row r="2101" spans="3:14" customFormat="1">
      <c r="H2101" s="5"/>
      <c r="K2101" s="3"/>
      <c r="M2101" s="3"/>
    </row>
    <row r="2102" spans="3:14" customFormat="1">
      <c r="H2102" s="5"/>
      <c r="K2102" s="3"/>
      <c r="M2102" s="3"/>
    </row>
    <row r="2103" spans="3:14" customFormat="1">
      <c r="H2103" s="5"/>
      <c r="K2103" s="3"/>
      <c r="M2103" s="3"/>
    </row>
    <row r="2104" spans="3:14" customFormat="1">
      <c r="H2104" s="5"/>
      <c r="K2104" s="3"/>
      <c r="M2104" s="3"/>
    </row>
    <row r="2105" spans="3:14" customFormat="1">
      <c r="C2105" s="2"/>
      <c r="D2105" s="3"/>
      <c r="G2105" s="3"/>
      <c r="H2105" s="4"/>
      <c r="I2105" s="2"/>
      <c r="J2105" s="2"/>
      <c r="K2105" s="3"/>
      <c r="L2105" s="3"/>
      <c r="M2105" s="3"/>
      <c r="N2105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5"/>
  <sheetViews>
    <sheetView topLeftCell="H1" workbookViewId="0">
      <selection activeCell="W1" sqref="W1:Y1048576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8.77734375" style="4"/>
    <col min="9" max="10" width="8.77734375" style="2"/>
    <col min="11" max="13" width="8.77734375" style="3"/>
    <col min="15" max="15" width="16.77734375" customWidth="1"/>
    <col min="16" max="16" width="13.21875" style="3" customWidth="1"/>
    <col min="17" max="17" width="8.77734375" style="3"/>
    <col min="18" max="18" width="8.77734375" style="4"/>
    <col min="19" max="20" width="8.77734375" style="2"/>
    <col min="21" max="22" width="8.77734375" style="3"/>
    <col min="23" max="23" width="11.6640625" style="15" customWidth="1"/>
    <col min="24" max="24" width="11.77734375" style="11" customWidth="1"/>
    <col min="25" max="25" width="8.77734375" style="11"/>
  </cols>
  <sheetData>
    <row r="1" spans="1:25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K1" s="3" t="s">
        <v>142</v>
      </c>
      <c r="M1" s="3" t="s">
        <v>146</v>
      </c>
      <c r="O1" t="s">
        <v>123</v>
      </c>
      <c r="P1" s="3" t="s">
        <v>124</v>
      </c>
      <c r="Q1" s="3" t="s">
        <v>120</v>
      </c>
      <c r="R1" s="4" t="s">
        <v>118</v>
      </c>
      <c r="S1" s="2" t="s">
        <v>117</v>
      </c>
      <c r="T1" s="2" t="s">
        <v>119</v>
      </c>
      <c r="U1" s="3" t="s">
        <v>142</v>
      </c>
      <c r="X1" s="11" t="s">
        <v>0</v>
      </c>
    </row>
    <row r="2" spans="1:25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1.4956730616300096E-2</v>
      </c>
      <c r="H2" s="4">
        <v>1</v>
      </c>
      <c r="M2" s="3">
        <f>(H2-MAX(H$2:H2))/MAX(H$2:H2)</f>
        <v>0</v>
      </c>
      <c r="O2" s="1">
        <v>38471</v>
      </c>
      <c r="P2" s="3">
        <f>C2/MIN(C$2:C2)-1</f>
        <v>0</v>
      </c>
      <c r="Q2" s="3">
        <f>R3/R2-1</f>
        <v>1.4956730616300096E-2</v>
      </c>
      <c r="R2" s="4">
        <v>1</v>
      </c>
      <c r="W2" s="17">
        <v>38471</v>
      </c>
      <c r="X2" s="18">
        <v>932.39499999999998</v>
      </c>
      <c r="Y2" s="19">
        <f>X3/X2-1</f>
        <v>-8.1992074174571883E-2</v>
      </c>
    </row>
    <row r="3" spans="1:25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H2*(1+B2)</f>
        <v>1.0149567306163001</v>
      </c>
      <c r="I3" s="7"/>
      <c r="J3" s="7"/>
      <c r="K3" s="9"/>
      <c r="L3" s="9"/>
      <c r="M3" s="3">
        <f>(H3-MAX(H$2:H3))/MAX(H$2:H3)</f>
        <v>0</v>
      </c>
      <c r="O3" s="6">
        <v>38503</v>
      </c>
      <c r="P3" s="3">
        <f>C3/MIN(C$2:C3)-1</f>
        <v>1.4956730616300096E-2</v>
      </c>
      <c r="Q3" s="9">
        <f t="shared" ref="Q3:Q66" si="1">R4/R3-1</f>
        <v>-4.117061941990019E-3</v>
      </c>
      <c r="R3" s="57">
        <f>R2*(1+B2)</f>
        <v>1.0149567306163001</v>
      </c>
      <c r="S3" s="7"/>
      <c r="T3" s="7"/>
      <c r="U3" s="9"/>
      <c r="V3" s="9"/>
      <c r="W3" s="17">
        <v>38503</v>
      </c>
      <c r="X3" s="18">
        <v>855.94600000000003</v>
      </c>
      <c r="Y3" s="19">
        <f t="shared" ref="Y3:Y66" si="2">X4/X3-1</f>
        <v>2.6567096522444267E-2</v>
      </c>
    </row>
    <row r="4" spans="1:25" s="8" customFormat="1">
      <c r="A4" s="1">
        <v>38533</v>
      </c>
      <c r="B4" s="3">
        <v>-5.1818995354600002E-2</v>
      </c>
      <c r="C4" s="7">
        <f t="shared" ref="C4:C67" si="3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4">H3*(1+B3)</f>
        <v>1.0107780908879131</v>
      </c>
      <c r="I4" s="7"/>
      <c r="J4" s="7"/>
      <c r="K4" s="9"/>
      <c r="L4" s="9"/>
      <c r="M4" s="3">
        <f>(H4-MAX(H$2:H4))/MAX(H$2:H4)</f>
        <v>-4.1170619419899808E-3</v>
      </c>
      <c r="O4" s="6">
        <v>38533</v>
      </c>
      <c r="P4" s="3">
        <f>C4/MIN(C$2:C4)-1</f>
        <v>1.077809088791315E-2</v>
      </c>
      <c r="Q4" s="9">
        <f t="shared" si="1"/>
        <v>-5.1818995354599995E-2</v>
      </c>
      <c r="R4" s="57">
        <f t="shared" ref="R4:R25" si="5">R3*(1+B3)</f>
        <v>1.0107780908879131</v>
      </c>
      <c r="S4" s="7"/>
      <c r="T4" s="7"/>
      <c r="U4" s="9"/>
      <c r="V4" s="9"/>
      <c r="W4" s="17">
        <v>38533</v>
      </c>
      <c r="X4" s="18">
        <v>878.68600000000004</v>
      </c>
      <c r="Y4" s="19">
        <f t="shared" si="2"/>
        <v>1.0786560841984372E-2</v>
      </c>
    </row>
    <row r="5" spans="1:25">
      <c r="A5" s="1">
        <v>38562</v>
      </c>
      <c r="B5" s="3">
        <v>0.27890264171099999</v>
      </c>
      <c r="C5" s="2">
        <f t="shared" si="3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4">
        <f t="shared" si="4"/>
        <v>0.95840058569166098</v>
      </c>
      <c r="M5" s="3">
        <f>(H5-MAX(H$2:H5))/MAX(H$2:H5)</f>
        <v>-5.5722715282943348E-2</v>
      </c>
      <c r="O5" s="1">
        <v>38562</v>
      </c>
      <c r="P5" s="3">
        <f>C5/MIN(C$2:C5)-1</f>
        <v>0</v>
      </c>
      <c r="Q5" s="3">
        <f t="shared" si="1"/>
        <v>0.27890264171099988</v>
      </c>
      <c r="R5" s="57">
        <f t="shared" si="5"/>
        <v>0.95840058569166098</v>
      </c>
      <c r="W5" s="17">
        <v>38562</v>
      </c>
      <c r="X5" s="18">
        <v>888.16399999999999</v>
      </c>
      <c r="Y5" s="19">
        <f t="shared" si="2"/>
        <v>4.4757499741038931E-2</v>
      </c>
    </row>
    <row r="6" spans="1:25">
      <c r="A6" s="1">
        <v>38595</v>
      </c>
      <c r="B6" s="3">
        <v>2.8835169525900001E-2</v>
      </c>
      <c r="C6" s="2">
        <f t="shared" si="3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4">
        <f t="shared" si="4"/>
        <v>1.2257010408584348</v>
      </c>
      <c r="M6" s="3">
        <f>(H6-MAX(H$2:H6))/MAX(H$2:H6)</f>
        <v>0</v>
      </c>
      <c r="O6" s="1">
        <v>38595</v>
      </c>
      <c r="P6" s="3">
        <f>C6/MIN(C$2:C6)-1</f>
        <v>0.27890264171099988</v>
      </c>
      <c r="Q6" s="3">
        <f t="shared" si="1"/>
        <v>2.8835169525899929E-2</v>
      </c>
      <c r="R6" s="57">
        <f t="shared" si="5"/>
        <v>1.2257010408584348</v>
      </c>
      <c r="W6" s="17">
        <v>38595</v>
      </c>
      <c r="X6" s="18">
        <v>927.91600000000005</v>
      </c>
      <c r="Y6" s="19">
        <f t="shared" si="2"/>
        <v>-1.1341543846641322E-2</v>
      </c>
    </row>
    <row r="7" spans="1:25" s="8" customFormat="1">
      <c r="A7" s="1">
        <v>38625</v>
      </c>
      <c r="B7" s="3">
        <v>-5.3363323439599999E-2</v>
      </c>
      <c r="C7" s="7">
        <f t="shared" si="3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-5.336332343959993E-2</v>
      </c>
      <c r="H7" s="57">
        <f t="shared" si="4"/>
        <v>1.2610443381596597</v>
      </c>
      <c r="I7" s="7"/>
      <c r="J7" s="7"/>
      <c r="K7" s="9"/>
      <c r="L7" s="9"/>
      <c r="M7" s="3">
        <f>(H7-MAX(H$2:H7))/MAX(H$2:H7)</f>
        <v>0</v>
      </c>
      <c r="O7" s="6">
        <v>38625</v>
      </c>
      <c r="P7" s="3">
        <f>C7/MIN(C$2:C7)-1</f>
        <v>0.3157800161918578</v>
      </c>
      <c r="Q7" s="9">
        <f t="shared" si="1"/>
        <v>-5.336332343959993E-2</v>
      </c>
      <c r="R7" s="57">
        <f t="shared" si="5"/>
        <v>1.2610443381596597</v>
      </c>
      <c r="S7" s="7"/>
      <c r="T7" s="7"/>
      <c r="U7" s="9"/>
      <c r="V7" s="9"/>
      <c r="W7" s="17">
        <v>38625</v>
      </c>
      <c r="X7" s="18">
        <v>917.39200000000005</v>
      </c>
      <c r="Y7" s="19">
        <f t="shared" si="2"/>
        <v>-4.4811814360709468E-2</v>
      </c>
    </row>
    <row r="8" spans="1:25">
      <c r="A8" s="1">
        <v>38656</v>
      </c>
      <c r="B8" s="3">
        <v>5.4737762815900003E-2</v>
      </c>
      <c r="C8" s="2">
        <f t="shared" si="3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4">
        <f t="shared" si="4"/>
        <v>1.1937508212707695</v>
      </c>
      <c r="M8" s="3">
        <f>(H8-MAX(H$2:H8))/MAX(H$2:H8)</f>
        <v>-5.3363323439599958E-2</v>
      </c>
      <c r="O8" s="1">
        <v>38656</v>
      </c>
      <c r="P8" s="3">
        <f>C8/MIN(C$2:C8)-1</f>
        <v>0.24556562161244955</v>
      </c>
      <c r="Q8" s="3">
        <f t="shared" si="1"/>
        <v>5.4737762815900037E-2</v>
      </c>
      <c r="R8" s="57">
        <f t="shared" si="5"/>
        <v>1.1937508212707695</v>
      </c>
      <c r="W8" s="17">
        <v>38656</v>
      </c>
      <c r="X8" s="18">
        <v>876.28200000000004</v>
      </c>
      <c r="Y8" s="19">
        <f t="shared" si="2"/>
        <v>-2.8038918978137151E-3</v>
      </c>
    </row>
    <row r="9" spans="1:25">
      <c r="A9" s="1">
        <v>38686</v>
      </c>
      <c r="B9" s="3">
        <v>1.77358278128E-2</v>
      </c>
      <c r="C9" s="2">
        <f t="shared" si="3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4">
        <f t="shared" si="4"/>
        <v>1.2590940705867748</v>
      </c>
      <c r="M9" s="3">
        <f>(H9-MAX(H$2:H9))/MAX(H$2:H9)</f>
        <v>-1.5465495652048475E-3</v>
      </c>
      <c r="O9" s="1">
        <v>38686</v>
      </c>
      <c r="P9" s="3">
        <f>C9/MIN(C$2:C9)-1</f>
        <v>0.31374509717991095</v>
      </c>
      <c r="Q9" s="3">
        <f t="shared" si="1"/>
        <v>1.773582781279992E-2</v>
      </c>
      <c r="R9" s="57">
        <f t="shared" si="5"/>
        <v>1.2590940705867748</v>
      </c>
      <c r="W9" s="17">
        <v>38686</v>
      </c>
      <c r="X9" s="18">
        <v>873.82500000000005</v>
      </c>
      <c r="Y9" s="19">
        <f t="shared" si="2"/>
        <v>5.6791691700283309E-2</v>
      </c>
    </row>
    <row r="10" spans="1:25">
      <c r="A10" s="1">
        <v>38716</v>
      </c>
      <c r="B10" s="3">
        <v>3.0376645450100001E-3</v>
      </c>
      <c r="C10" s="2">
        <f t="shared" si="3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4">
        <f t="shared" si="4"/>
        <v>1.2814251462228192</v>
      </c>
      <c r="L10" s="3">
        <f>H10/H2-1</f>
        <v>0.28142514622281922</v>
      </c>
      <c r="M10" s="3">
        <f>(H10-MAX(H$2:H10))/MAX(H$2:H10)</f>
        <v>0</v>
      </c>
      <c r="O10" s="1">
        <v>38716</v>
      </c>
      <c r="P10" s="3">
        <f>C10/MIN(C$2:C10)-1</f>
        <v>0.33704545401340402</v>
      </c>
      <c r="Q10" s="3">
        <f t="shared" si="1"/>
        <v>3.0376645450100881E-3</v>
      </c>
      <c r="R10" s="57">
        <f t="shared" si="5"/>
        <v>1.2814251462228192</v>
      </c>
      <c r="V10" s="3">
        <f>R10/R2-1</f>
        <v>0.28142514622281922</v>
      </c>
      <c r="W10" s="17">
        <v>38716</v>
      </c>
      <c r="X10" s="18">
        <v>923.45100000000002</v>
      </c>
      <c r="Y10" s="19">
        <f t="shared" si="2"/>
        <v>9.3287028764926339E-2</v>
      </c>
    </row>
    <row r="11" spans="1:25">
      <c r="A11" s="1">
        <v>38742</v>
      </c>
      <c r="B11" s="3">
        <v>6.9269421918700003E-2</v>
      </c>
      <c r="C11" s="2">
        <f t="shared" si="3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4">
        <f t="shared" si="4"/>
        <v>1.2853176859565847</v>
      </c>
      <c r="M11" s="3">
        <f>(H11-MAX(H$2:H11))/MAX(H$2:H11)</f>
        <v>0</v>
      </c>
      <c r="O11" s="1">
        <v>38742</v>
      </c>
      <c r="P11" s="3">
        <f>C11/MIN(C$2:C11)-1</f>
        <v>0.34110694958412746</v>
      </c>
      <c r="Q11" s="3">
        <f t="shared" si="1"/>
        <v>6.9269421918700003E-2</v>
      </c>
      <c r="R11" s="57">
        <f t="shared" si="5"/>
        <v>1.2853176859565847</v>
      </c>
      <c r="W11" s="17">
        <v>38742</v>
      </c>
      <c r="X11" s="18">
        <v>1009.597</v>
      </c>
      <c r="Y11" s="19">
        <f t="shared" si="2"/>
        <v>4.3000325872600609E-2</v>
      </c>
    </row>
    <row r="12" spans="1:25" s="8" customFormat="1">
      <c r="A12" s="1">
        <v>38776</v>
      </c>
      <c r="B12" s="3">
        <v>-5.6235437941099999E-3</v>
      </c>
      <c r="C12" s="7">
        <f t="shared" si="3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4"/>
        <v>1.3743508990446784</v>
      </c>
      <c r="I12" s="7"/>
      <c r="J12" s="7"/>
      <c r="K12" s="9"/>
      <c r="L12" s="9"/>
      <c r="M12" s="3">
        <f>(H12-MAX(H$2:H12))/MAX(H$2:H12)</f>
        <v>0</v>
      </c>
      <c r="O12" s="6">
        <v>38776</v>
      </c>
      <c r="P12" s="3">
        <f>C12/MIN(C$2:C12)-1</f>
        <v>0.43400465271297106</v>
      </c>
      <c r="Q12" s="9">
        <f t="shared" si="1"/>
        <v>-5.6235437941100086E-3</v>
      </c>
      <c r="R12" s="57">
        <f t="shared" si="5"/>
        <v>1.3743508990446784</v>
      </c>
      <c r="S12" s="7"/>
      <c r="T12" s="7"/>
      <c r="U12" s="9"/>
      <c r="V12" s="9"/>
      <c r="W12" s="17">
        <v>38776</v>
      </c>
      <c r="X12" s="18">
        <v>1053.01</v>
      </c>
      <c r="Y12" s="19">
        <f t="shared" si="2"/>
        <v>7.6713421524960967E-3</v>
      </c>
    </row>
    <row r="13" spans="1:25" s="8" customFormat="1">
      <c r="A13" s="1">
        <v>38807</v>
      </c>
      <c r="B13" s="3">
        <v>-6.6460935971900002E-3</v>
      </c>
      <c r="C13" s="7">
        <f t="shared" si="3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-6.6460935971900392E-3</v>
      </c>
      <c r="H13" s="57">
        <f t="shared" si="4"/>
        <v>1.3666221765754263</v>
      </c>
      <c r="I13" s="7"/>
      <c r="J13" s="7"/>
      <c r="K13" s="9"/>
      <c r="L13" s="9"/>
      <c r="M13" s="3">
        <f>(H13-MAX(H$2:H13))/MAX(H$2:H13)</f>
        <v>-5.6235437941099696E-3</v>
      </c>
      <c r="O13" s="6">
        <v>38807</v>
      </c>
      <c r="P13" s="3">
        <f>C13/MIN(C$2:C13)-1</f>
        <v>0.42594046474748226</v>
      </c>
      <c r="Q13" s="9">
        <f t="shared" si="1"/>
        <v>-6.6460935971900392E-3</v>
      </c>
      <c r="R13" s="57">
        <f t="shared" si="5"/>
        <v>1.3666221765754263</v>
      </c>
      <c r="S13" s="7"/>
      <c r="T13" s="7"/>
      <c r="U13" s="9"/>
      <c r="V13" s="9"/>
      <c r="W13" s="17">
        <v>38807</v>
      </c>
      <c r="X13" s="18">
        <v>1061.088</v>
      </c>
      <c r="Y13" s="19">
        <f t="shared" si="2"/>
        <v>0.10485369733707284</v>
      </c>
    </row>
    <row r="14" spans="1:25" s="11" customFormat="1">
      <c r="A14" s="1">
        <v>38835</v>
      </c>
      <c r="B14" s="3">
        <v>0.40410114118500001</v>
      </c>
      <c r="C14" s="10">
        <f t="shared" si="3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4">
        <f t="shared" si="4"/>
        <v>1.3575394776779104</v>
      </c>
      <c r="I14" s="10"/>
      <c r="J14" s="10"/>
      <c r="K14" s="16"/>
      <c r="L14" s="16"/>
      <c r="M14" s="3">
        <f>(H14-MAX(H$2:H14))/MAX(H$2:H14)</f>
        <v>-1.2232262792896485E-2</v>
      </c>
      <c r="O14" s="15">
        <v>38835</v>
      </c>
      <c r="P14" s="3">
        <f>C14/MIN(C$2:C14)-1</f>
        <v>0.41646353095474975</v>
      </c>
      <c r="Q14" s="3">
        <f t="shared" si="1"/>
        <v>0.40410114118499996</v>
      </c>
      <c r="R14" s="57">
        <f t="shared" si="5"/>
        <v>1.3575394776779104</v>
      </c>
      <c r="S14" s="10"/>
      <c r="T14" s="10"/>
      <c r="U14" s="16"/>
      <c r="V14" s="16"/>
      <c r="W14" s="17">
        <v>38835</v>
      </c>
      <c r="X14" s="18">
        <v>1172.347</v>
      </c>
      <c r="Y14" s="19">
        <f t="shared" si="2"/>
        <v>0.16471573689359897</v>
      </c>
    </row>
    <row r="15" spans="1:25">
      <c r="A15" s="1">
        <v>38868</v>
      </c>
      <c r="B15" s="3">
        <v>5.3759690168099998E-2</v>
      </c>
      <c r="C15" s="2">
        <f t="shared" si="3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4">
        <f t="shared" si="4"/>
        <v>1.9061227298112426</v>
      </c>
      <c r="M15" s="3">
        <f>(H15-MAX(H$2:H15))/MAX(H$2:H15)</f>
        <v>0</v>
      </c>
      <c r="O15" s="1">
        <v>38868</v>
      </c>
      <c r="P15" s="3">
        <f>C15/MIN(C$2:C15)-1</f>
        <v>0.98885806026049861</v>
      </c>
      <c r="Q15" s="3">
        <f t="shared" si="1"/>
        <v>5.3759690168099894E-2</v>
      </c>
      <c r="R15" s="57">
        <f t="shared" si="5"/>
        <v>1.9061227298112426</v>
      </c>
      <c r="W15" s="17">
        <v>38868</v>
      </c>
      <c r="X15" s="18">
        <v>1365.451</v>
      </c>
      <c r="Y15" s="19">
        <f t="shared" si="2"/>
        <v>2.0881012940046961E-2</v>
      </c>
    </row>
    <row r="16" spans="1:25" s="8" customFormat="1">
      <c r="A16" s="1">
        <v>38898</v>
      </c>
      <c r="B16" s="3">
        <v>-3.3901658466200003E-2</v>
      </c>
      <c r="C16" s="7">
        <f t="shared" si="3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4"/>
        <v>2.0085952971882679</v>
      </c>
      <c r="I16" s="7"/>
      <c r="J16" s="7"/>
      <c r="K16" s="9"/>
      <c r="L16" s="9"/>
      <c r="M16" s="3">
        <f>(H16-MAX(H$2:H16))/MAX(H$2:H16)</f>
        <v>0</v>
      </c>
      <c r="O16" s="6">
        <v>38898</v>
      </c>
      <c r="P16" s="3">
        <f>C16/MIN(C$2:C16)-1</f>
        <v>1.0957784533684314</v>
      </c>
      <c r="Q16" s="9">
        <f t="shared" si="1"/>
        <v>-3.3901658466199969E-2</v>
      </c>
      <c r="R16" s="57">
        <f t="shared" si="5"/>
        <v>2.0085952971882679</v>
      </c>
      <c r="S16" s="7"/>
      <c r="T16" s="7"/>
      <c r="U16" s="9"/>
      <c r="V16" s="9"/>
      <c r="W16" s="17">
        <v>38898</v>
      </c>
      <c r="X16" s="18">
        <v>1393.963</v>
      </c>
      <c r="Y16" s="19">
        <f t="shared" si="2"/>
        <v>-7.1476072176951622E-2</v>
      </c>
    </row>
    <row r="17" spans="1:25">
      <c r="A17" s="1">
        <v>38929</v>
      </c>
      <c r="B17" s="3">
        <v>5.1648856041200002E-2</v>
      </c>
      <c r="C17" s="2">
        <f t="shared" si="3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4">
        <f t="shared" si="4"/>
        <v>1.9405005854261759</v>
      </c>
      <c r="M17" s="3">
        <f>(H17-MAX(H$2:H17))/MAX(H$2:H17)</f>
        <v>-3.3901658466199941E-2</v>
      </c>
      <c r="O17" s="1">
        <v>38929</v>
      </c>
      <c r="P17" s="3">
        <f>C17/MIN(C$2:C17)-1</f>
        <v>1.0247280880215142</v>
      </c>
      <c r="Q17" s="3">
        <f t="shared" si="1"/>
        <v>5.1648856041200064E-2</v>
      </c>
      <c r="R17" s="57">
        <f t="shared" si="5"/>
        <v>1.9405005854261759</v>
      </c>
      <c r="W17" s="17">
        <v>38929</v>
      </c>
      <c r="X17" s="18">
        <v>1294.328</v>
      </c>
      <c r="Y17" s="19">
        <f t="shared" si="2"/>
        <v>3.4277246571193798E-2</v>
      </c>
    </row>
    <row r="18" spans="1:25">
      <c r="A18" s="1">
        <v>38960</v>
      </c>
      <c r="B18" s="3">
        <v>0.19412048786399999</v>
      </c>
      <c r="C18" s="2">
        <f t="shared" si="3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4">
        <f t="shared" si="4"/>
        <v>2.0407252208107169</v>
      </c>
      <c r="M18" s="3">
        <f>(H18-MAX(H$2:H18))/MAX(H$2:H18)</f>
        <v>0</v>
      </c>
      <c r="O18" s="1">
        <v>38960</v>
      </c>
      <c r="P18" s="3">
        <f>C18/MIN(C$2:C18)-1</f>
        <v>1.1293029775623116</v>
      </c>
      <c r="Q18" s="3">
        <f t="shared" si="1"/>
        <v>0.19412048786399994</v>
      </c>
      <c r="R18" s="57">
        <f t="shared" si="5"/>
        <v>2.0407252208107169</v>
      </c>
      <c r="W18" s="17">
        <v>38960</v>
      </c>
      <c r="X18" s="18">
        <v>1338.694</v>
      </c>
      <c r="Y18" s="19">
        <f t="shared" si="2"/>
        <v>4.8234323900757214E-2</v>
      </c>
    </row>
    <row r="19" spans="1:25" s="8" customFormat="1">
      <c r="A19" s="1">
        <v>38989</v>
      </c>
      <c r="B19" s="3">
        <v>-4.6137316566899997E-2</v>
      </c>
      <c r="C19" s="7">
        <f t="shared" si="3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-4.6137316566900122E-2</v>
      </c>
      <c r="H19" s="57">
        <f t="shared" si="4"/>
        <v>2.4368717962708621</v>
      </c>
      <c r="I19" s="7"/>
      <c r="J19" s="7"/>
      <c r="K19" s="9"/>
      <c r="L19" s="9"/>
      <c r="M19" s="3">
        <f>(H19-MAX(H$2:H19))/MAX(H$2:H19)</f>
        <v>0</v>
      </c>
      <c r="O19" s="6">
        <v>38989</v>
      </c>
      <c r="P19" s="3">
        <f>C19/MIN(C$2:C19)-1</f>
        <v>1.5426443103769749</v>
      </c>
      <c r="Q19" s="9">
        <f t="shared" si="1"/>
        <v>-4.6137316566900122E-2</v>
      </c>
      <c r="R19" s="57">
        <f t="shared" si="5"/>
        <v>2.4368717962708621</v>
      </c>
      <c r="S19" s="7"/>
      <c r="T19" s="7"/>
      <c r="U19" s="9"/>
      <c r="V19" s="9"/>
      <c r="W19" s="17">
        <v>38989</v>
      </c>
      <c r="X19" s="18">
        <v>1403.2650000000001</v>
      </c>
      <c r="Y19" s="19">
        <f t="shared" si="2"/>
        <v>4.3618275949303786E-2</v>
      </c>
    </row>
    <row r="20" spans="1:25" s="8" customFormat="1">
      <c r="A20" s="1">
        <v>39021</v>
      </c>
      <c r="B20" s="3">
        <v>-2.1285278421499999E-2</v>
      </c>
      <c r="C20" s="7">
        <f t="shared" si="3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4"/>
        <v>2.3244410707733629</v>
      </c>
      <c r="I20" s="7"/>
      <c r="J20" s="7"/>
      <c r="K20" s="9"/>
      <c r="L20" s="9"/>
      <c r="M20" s="3">
        <f>(H20-MAX(H$2:H20))/MAX(H$2:H20)</f>
        <v>-4.6137316566900087E-2</v>
      </c>
      <c r="O20" s="6">
        <v>39021</v>
      </c>
      <c r="P20" s="3">
        <f>C20/MIN(C$2:C20)-1</f>
        <v>1.4253335249120851</v>
      </c>
      <c r="Q20" s="9">
        <f t="shared" si="1"/>
        <v>-2.1285278421499965E-2</v>
      </c>
      <c r="R20" s="57">
        <f t="shared" si="5"/>
        <v>2.3244410707733629</v>
      </c>
      <c r="S20" s="7"/>
      <c r="T20" s="7"/>
      <c r="U20" s="9"/>
      <c r="V20" s="9"/>
      <c r="W20" s="17">
        <v>39021</v>
      </c>
      <c r="X20" s="18">
        <v>1464.473</v>
      </c>
      <c r="Y20" s="19">
        <f t="shared" si="2"/>
        <v>0.17063134656630741</v>
      </c>
    </row>
    <row r="21" spans="1:25" s="8" customFormat="1">
      <c r="A21" s="1">
        <v>39051</v>
      </c>
      <c r="B21" s="3">
        <v>-3.5638072126399998E-3</v>
      </c>
      <c r="C21" s="7">
        <f t="shared" si="3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-3.5638072126400466E-3</v>
      </c>
      <c r="H21" s="57">
        <f t="shared" si="4"/>
        <v>2.2749646954075824</v>
      </c>
      <c r="I21" s="7"/>
      <c r="J21" s="7"/>
      <c r="K21" s="9"/>
      <c r="L21" s="9"/>
      <c r="M21" s="3">
        <f>(H21-MAX(H$2:H21))/MAX(H$2:H21)</f>
        <v>-6.6440549359652698E-2</v>
      </c>
      <c r="O21" s="6">
        <v>39051</v>
      </c>
      <c r="P21" s="3">
        <f>C21/MIN(C$2:C21)-1</f>
        <v>1.3737096255693335</v>
      </c>
      <c r="Q21" s="9">
        <f t="shared" si="1"/>
        <v>-3.5638072126400466E-3</v>
      </c>
      <c r="R21" s="57">
        <f t="shared" si="5"/>
        <v>2.2749646954075824</v>
      </c>
      <c r="S21" s="7"/>
      <c r="T21" s="7"/>
      <c r="U21" s="9"/>
      <c r="V21" s="9"/>
      <c r="W21" s="17">
        <v>39051</v>
      </c>
      <c r="X21" s="18">
        <v>1714.3579999999999</v>
      </c>
      <c r="Y21" s="19">
        <f t="shared" si="2"/>
        <v>0.19056054803022482</v>
      </c>
    </row>
    <row r="22" spans="1:25">
      <c r="A22" s="1">
        <v>39080</v>
      </c>
      <c r="B22" s="3">
        <v>0.33228665547800001</v>
      </c>
      <c r="C22" s="2">
        <f t="shared" si="3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4">
        <f t="shared" si="4"/>
        <v>2.2668571598175875</v>
      </c>
      <c r="L22" s="3">
        <f>H22/H10-1</f>
        <v>0.76901254552360521</v>
      </c>
      <c r="M22" s="3">
        <f>(H22-MAX(H$2:H22))/MAX(H$2:H22)</f>
        <v>-6.9767575263272999E-2</v>
      </c>
      <c r="O22" s="1">
        <v>39080</v>
      </c>
      <c r="P22" s="3">
        <f>C22/MIN(C$2:C22)-1</f>
        <v>1.3652501820850165</v>
      </c>
      <c r="Q22" s="3">
        <f t="shared" si="1"/>
        <v>0.33228665547799996</v>
      </c>
      <c r="R22" s="57">
        <f t="shared" si="5"/>
        <v>2.2668571598175875</v>
      </c>
      <c r="V22" s="3">
        <f>R22/R10-1</f>
        <v>0.76901254552360521</v>
      </c>
      <c r="W22" s="17">
        <v>39080</v>
      </c>
      <c r="X22" s="18">
        <v>2041.047</v>
      </c>
      <c r="Y22" s="19">
        <f t="shared" si="2"/>
        <v>0.16868205386745139</v>
      </c>
    </row>
    <row r="23" spans="1:25" s="5" customFormat="1">
      <c r="A23" s="1">
        <v>39113</v>
      </c>
      <c r="B23" s="3">
        <v>0.27553714030900001</v>
      </c>
      <c r="C23" s="2">
        <f t="shared" si="3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4">
        <f t="shared" si="4"/>
        <v>3.0201035438997317</v>
      </c>
      <c r="I23" s="2"/>
      <c r="J23" s="2"/>
      <c r="K23" s="3">
        <f>IF(F23&gt;$F$140,Y23*(-1),$F$139)</f>
        <v>0</v>
      </c>
      <c r="L23" s="3"/>
      <c r="M23" s="3">
        <f>(H23-MAX(H$2:H23))/MAX(H$2:H23)</f>
        <v>0</v>
      </c>
      <c r="O23" s="1">
        <v>39113</v>
      </c>
      <c r="P23" s="3">
        <f>C23/MIN(C$2:C23)-1</f>
        <v>2.151191254458777</v>
      </c>
      <c r="Q23" s="3">
        <f t="shared" si="1"/>
        <v>0.27553714030899989</v>
      </c>
      <c r="R23" s="57">
        <f t="shared" si="5"/>
        <v>3.0201035438997317</v>
      </c>
      <c r="S23" s="2"/>
      <c r="T23" s="2"/>
      <c r="U23" s="3">
        <f>IF(P23&gt;$F$140,AI23*(-1),$F$139)</f>
        <v>0</v>
      </c>
      <c r="V23" s="3"/>
      <c r="W23" s="17">
        <v>39113</v>
      </c>
      <c r="X23" s="18">
        <v>2385.335</v>
      </c>
      <c r="Y23" s="19">
        <f t="shared" si="2"/>
        <v>6.6756241785745019E-2</v>
      </c>
    </row>
    <row r="24" spans="1:25">
      <c r="A24" s="1">
        <v>39141</v>
      </c>
      <c r="B24" s="3">
        <v>0.29041243726799998</v>
      </c>
      <c r="C24" s="2">
        <f t="shared" si="3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4">
        <f t="shared" si="4"/>
        <v>3.8522542378229399</v>
      </c>
      <c r="K24" s="3">
        <f>IF(AND(F24&gt;$F$140,AVERAGE(B20:B23)&lt;0),Y24*(-1),$F$139)</f>
        <v>0</v>
      </c>
      <c r="M24" s="3">
        <f>(H24-MAX(H$2:H24))/MAX(H$2:H24)</f>
        <v>0</v>
      </c>
      <c r="O24" s="1">
        <v>39141</v>
      </c>
      <c r="P24" s="3">
        <f>C24/MIN(C$2:C24)-1</f>
        <v>3.0194614812790785</v>
      </c>
      <c r="Q24" s="3">
        <f t="shared" si="1"/>
        <v>0.29041243726799992</v>
      </c>
      <c r="R24" s="57">
        <f t="shared" si="5"/>
        <v>3.8522542378229399</v>
      </c>
      <c r="U24" s="3">
        <f>IF(P24&gt;$F$140,AI24*(-1),$F$139)</f>
        <v>0</v>
      </c>
      <c r="W24" s="17">
        <v>39141</v>
      </c>
      <c r="X24" s="18">
        <v>2544.5709999999999</v>
      </c>
      <c r="Y24" s="19">
        <f t="shared" si="2"/>
        <v>9.3223179860180805E-2</v>
      </c>
    </row>
    <row r="25" spans="1:25">
      <c r="A25" s="1">
        <v>39171</v>
      </c>
      <c r="B25" s="3">
        <v>0.31626561577000001</v>
      </c>
      <c r="C25" s="2">
        <f t="shared" si="3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4">
        <f t="shared" si="4"/>
        <v>4.9709967800050814</v>
      </c>
      <c r="K25" s="3">
        <f>IF(F25&gt;$F$140,Y25*(-1),$F$139)</f>
        <v>0</v>
      </c>
      <c r="M25" s="3">
        <f>(H25-MAX(H$2:H25))/MAX(H$2:H25)</f>
        <v>0</v>
      </c>
      <c r="O25" s="1">
        <v>39171</v>
      </c>
      <c r="P25" s="3">
        <f>C25/MIN(C$2:C25)-1</f>
        <v>4.1867630865621805</v>
      </c>
      <c r="Q25" s="3">
        <f t="shared" si="1"/>
        <v>0.3162656157699999</v>
      </c>
      <c r="R25" s="57">
        <f t="shared" si="5"/>
        <v>4.9709967800050814</v>
      </c>
      <c r="U25" s="3">
        <f t="shared" ref="U25:U88" si="6">IF(P25&gt;$F$140,AI25*(-1),$F$139)</f>
        <v>0</v>
      </c>
      <c r="W25" s="17">
        <v>39171</v>
      </c>
      <c r="X25" s="18">
        <v>2781.7840000000001</v>
      </c>
      <c r="Y25" s="19">
        <f t="shared" si="2"/>
        <v>0.27929019650698961</v>
      </c>
    </row>
    <row r="26" spans="1:25" s="8" customFormat="1">
      <c r="A26" s="1">
        <v>39202</v>
      </c>
      <c r="B26" s="3">
        <v>-2.26977786286E-2</v>
      </c>
      <c r="C26" s="7">
        <f t="shared" si="3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0</v>
      </c>
      <c r="H26" s="57">
        <f t="shared" si="4"/>
        <v>6.5431521376240749</v>
      </c>
      <c r="I26" s="7">
        <f t="shared" ref="I26:I89" si="7">IF(F26&gt;=F$138,H26*G$138,IF(F26&gt;=F$137,H26*G$137,H26))</f>
        <v>0</v>
      </c>
      <c r="J26" s="7">
        <f>H26-I26</f>
        <v>6.5431521376240749</v>
      </c>
      <c r="K26" s="3">
        <f t="shared" ref="K26:K89" si="8">IF(F26&gt;$F$140,Y26*(-1),$F$139)</f>
        <v>0</v>
      </c>
      <c r="L26" s="9"/>
      <c r="M26" s="3">
        <f>(H26-MAX(H$2:H26))/MAX(H$2:H26)</f>
        <v>0</v>
      </c>
      <c r="O26" s="6">
        <v>39202</v>
      </c>
      <c r="P26" s="3">
        <f>C26/MIN(C$2:C26)-1</f>
        <v>5.8271579079868738</v>
      </c>
      <c r="Q26" s="3">
        <f t="shared" si="1"/>
        <v>0</v>
      </c>
      <c r="R26" s="57">
        <f>R25*(1+B25)</f>
        <v>6.5431521376240749</v>
      </c>
      <c r="S26" s="7">
        <f t="shared" ref="S26:S89" si="9">IF(P26&gt;=P$138,R26*Q$138,IF(P26&gt;=P$137,R26*Q$137,R26))</f>
        <v>0</v>
      </c>
      <c r="T26" s="7">
        <f>R26-S26</f>
        <v>6.5431521376240749</v>
      </c>
      <c r="U26" s="3">
        <f t="shared" si="6"/>
        <v>0</v>
      </c>
      <c r="V26" s="9"/>
      <c r="W26" s="17">
        <v>39202</v>
      </c>
      <c r="X26" s="18">
        <v>3558.7089999999998</v>
      </c>
      <c r="Y26" s="19">
        <f t="shared" si="2"/>
        <v>0.103757570512228</v>
      </c>
    </row>
    <row r="27" spans="1:25" s="8" customFormat="1">
      <c r="A27" s="1">
        <v>39233</v>
      </c>
      <c r="B27" s="3">
        <v>-0.138149658643</v>
      </c>
      <c r="C27" s="7">
        <f t="shared" si="3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0</v>
      </c>
      <c r="H27" s="57">
        <f>I26*(1+B26)+J26*(1+K26)</f>
        <v>6.5431521376240749</v>
      </c>
      <c r="I27" s="7">
        <f t="shared" si="7"/>
        <v>0</v>
      </c>
      <c r="J27" s="7">
        <f>H27-I27</f>
        <v>6.5431521376240749</v>
      </c>
      <c r="K27" s="3">
        <f t="shared" si="8"/>
        <v>0</v>
      </c>
      <c r="L27" s="9"/>
      <c r="M27" s="3">
        <f>(H27-MAX(H$2:H27))/MAX(H$2:H27)</f>
        <v>0</v>
      </c>
      <c r="O27" s="6">
        <v>39233</v>
      </c>
      <c r="P27" s="3">
        <f>C27/MIN(C$2:C27)-1</f>
        <v>5.6721965891288919</v>
      </c>
      <c r="Q27" s="3">
        <f t="shared" si="1"/>
        <v>0</v>
      </c>
      <c r="R27" s="57">
        <f>S26*(1+B26)+T26*(1+U26)</f>
        <v>6.5431521376240749</v>
      </c>
      <c r="S27" s="7">
        <f t="shared" si="9"/>
        <v>0</v>
      </c>
      <c r="T27" s="7">
        <f>R27-S27</f>
        <v>6.5431521376240749</v>
      </c>
      <c r="U27" s="3">
        <f t="shared" si="6"/>
        <v>0</v>
      </c>
      <c r="V27" s="9"/>
      <c r="W27" s="17">
        <v>39233</v>
      </c>
      <c r="X27" s="18">
        <v>3927.9520000000002</v>
      </c>
      <c r="Y27" s="19">
        <f t="shared" si="2"/>
        <v>-4.1719959918043892E-2</v>
      </c>
    </row>
    <row r="28" spans="1:25">
      <c r="A28" s="1">
        <v>39262</v>
      </c>
      <c r="B28" s="3">
        <v>0.190456032394</v>
      </c>
      <c r="C28" s="2">
        <f t="shared" si="3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10">I27*(1+B27)+J27*(1+K27)</f>
        <v>6.5431521376240749</v>
      </c>
      <c r="I28" s="2">
        <f t="shared" si="7"/>
        <v>6.5431521376240749</v>
      </c>
      <c r="J28" s="2">
        <f t="shared" ref="J28:J91" si="11">H28-I28</f>
        <v>0</v>
      </c>
      <c r="K28" s="3">
        <f t="shared" si="8"/>
        <v>0</v>
      </c>
      <c r="M28" s="3">
        <f>(H28-MAX(H$2:H28))/MAX(H$2:H28)</f>
        <v>0</v>
      </c>
      <c r="O28" s="1">
        <v>39262</v>
      </c>
      <c r="P28" s="3">
        <f>C28/MIN(C$2:C28)-1</f>
        <v>4.7504349079417461</v>
      </c>
      <c r="Q28" s="3">
        <f t="shared" si="1"/>
        <v>0.19045603239400011</v>
      </c>
      <c r="R28" s="57">
        <f t="shared" ref="R28" si="12">S27*(1+L27)+T27*(1+U27)</f>
        <v>6.5431521376240749</v>
      </c>
      <c r="S28" s="2">
        <f t="shared" si="9"/>
        <v>6.5431521376240749</v>
      </c>
      <c r="T28" s="2">
        <f t="shared" ref="T28:T91" si="13">R28-S28</f>
        <v>0</v>
      </c>
      <c r="U28" s="3">
        <f t="shared" si="6"/>
        <v>0</v>
      </c>
      <c r="W28" s="17">
        <v>39262</v>
      </c>
      <c r="X28" s="18">
        <v>3764.078</v>
      </c>
      <c r="Y28" s="19">
        <f t="shared" si="2"/>
        <v>0.1850349541109404</v>
      </c>
    </row>
    <row r="29" spans="1:25">
      <c r="A29" s="1">
        <v>39294</v>
      </c>
      <c r="B29" s="3">
        <v>0.27689822892600002</v>
      </c>
      <c r="C29" s="2">
        <f t="shared" si="3"/>
        <v>6.5608653136004982</v>
      </c>
      <c r="E29" s="1">
        <v>39294</v>
      </c>
      <c r="F29" s="3">
        <f>C29/MIN(C$2:C29)-1</f>
        <v>5.8456399250482889</v>
      </c>
      <c r="G29" s="3">
        <f t="shared" si="0"/>
        <v>0</v>
      </c>
      <c r="H29" s="57">
        <f t="shared" si="10"/>
        <v>7.7893349331062769</v>
      </c>
      <c r="I29" s="2">
        <f t="shared" si="7"/>
        <v>0</v>
      </c>
      <c r="J29" s="2">
        <f t="shared" si="11"/>
        <v>7.7893349331062769</v>
      </c>
      <c r="K29" s="3">
        <f t="shared" si="8"/>
        <v>0</v>
      </c>
      <c r="M29" s="3">
        <f>(H29-MAX(H$2:H29))/MAX(H$2:H29)</f>
        <v>0</v>
      </c>
      <c r="O29" s="1">
        <v>39294</v>
      </c>
      <c r="P29" s="3">
        <f>C29/MIN(C$2:C29)-1</f>
        <v>5.8456399250482889</v>
      </c>
      <c r="Q29" s="3">
        <f t="shared" si="1"/>
        <v>0</v>
      </c>
      <c r="R29" s="57">
        <f>S28*(1+B28)+T28*(1+U28)</f>
        <v>7.7893349331062769</v>
      </c>
      <c r="S29" s="2">
        <f t="shared" si="9"/>
        <v>0</v>
      </c>
      <c r="T29" s="2">
        <f t="shared" si="13"/>
        <v>7.7893349331062769</v>
      </c>
      <c r="U29" s="3">
        <f t="shared" si="6"/>
        <v>0</v>
      </c>
      <c r="W29" s="17">
        <v>39294</v>
      </c>
      <c r="X29" s="18">
        <v>4460.5640000000003</v>
      </c>
      <c r="Y29" s="19">
        <f t="shared" si="2"/>
        <v>0.18747606804879369</v>
      </c>
    </row>
    <row r="30" spans="1:25" s="24" customFormat="1">
      <c r="A30" s="1">
        <v>39325</v>
      </c>
      <c r="B30" s="3">
        <v>-2.5834925914800001E-2</v>
      </c>
      <c r="C30" s="85">
        <f t="shared" si="3"/>
        <v>8.3775572991585019</v>
      </c>
      <c r="D30" s="28"/>
      <c r="E30" s="84">
        <v>39325</v>
      </c>
      <c r="F30" s="28">
        <f>C30/MIN(C$2:C30)-1</f>
        <v>7.7411854961592752</v>
      </c>
      <c r="G30" s="28">
        <f t="shared" si="0"/>
        <v>-5.3617146763534906E-2</v>
      </c>
      <c r="H30" s="85">
        <f t="shared" si="10"/>
        <v>7.7893349331062769</v>
      </c>
      <c r="I30" s="85">
        <f t="shared" si="7"/>
        <v>0</v>
      </c>
      <c r="J30" s="85">
        <f t="shared" si="11"/>
        <v>7.7893349331062769</v>
      </c>
      <c r="K30" s="3">
        <f t="shared" si="8"/>
        <v>-5.3617146763534906E-2</v>
      </c>
      <c r="L30" s="28"/>
      <c r="M30" s="3">
        <f>(H30-MAX(H$2:H30))/MAX(H$2:H30)</f>
        <v>0</v>
      </c>
      <c r="O30" s="84">
        <v>39325</v>
      </c>
      <c r="P30" s="3">
        <f>C30/MIN(C$2:C30)-1</f>
        <v>7.7411854961592752</v>
      </c>
      <c r="Q30" s="3">
        <f t="shared" si="1"/>
        <v>0</v>
      </c>
      <c r="R30" s="57">
        <f t="shared" ref="R30:R93" si="14">S29*(1+B29)+T29*(1+U29)</f>
        <v>7.7893349331062769</v>
      </c>
      <c r="S30" s="85">
        <f t="shared" si="9"/>
        <v>0</v>
      </c>
      <c r="T30" s="85">
        <f t="shared" si="13"/>
        <v>7.7893349331062769</v>
      </c>
      <c r="U30" s="3">
        <f t="shared" si="6"/>
        <v>0</v>
      </c>
      <c r="V30" s="28"/>
      <c r="W30" s="17">
        <v>39325</v>
      </c>
      <c r="X30" s="18">
        <v>5296.8130000000001</v>
      </c>
      <c r="Y30" s="19">
        <f t="shared" si="2"/>
        <v>5.3617146763534906E-2</v>
      </c>
    </row>
    <row r="31" spans="1:25" s="8" customFormat="1">
      <c r="A31" s="1">
        <v>39353</v>
      </c>
      <c r="B31" s="3">
        <v>-0.12496800581500001</v>
      </c>
      <c r="C31" s="7">
        <f t="shared" si="3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-1.9303639093443792E-2</v>
      </c>
      <c r="H31" s="57">
        <f t="shared" si="10"/>
        <v>7.371693018807588</v>
      </c>
      <c r="I31" s="7">
        <f t="shared" si="7"/>
        <v>0</v>
      </c>
      <c r="J31" s="7">
        <f t="shared" si="11"/>
        <v>7.371693018807588</v>
      </c>
      <c r="K31" s="3">
        <f t="shared" si="8"/>
        <v>-1.9303639093443792E-2</v>
      </c>
      <c r="L31" s="9"/>
      <c r="M31" s="3">
        <f>(H31-MAX(H$2:H31))/MAX(H$2:H31)</f>
        <v>-5.3617146763534948E-2</v>
      </c>
      <c r="O31" s="6">
        <v>39353</v>
      </c>
      <c r="P31" s="3">
        <f>C31/MIN(C$2:C31)-1</f>
        <v>7.515357616458477</v>
      </c>
      <c r="Q31" s="3">
        <f t="shared" si="1"/>
        <v>0</v>
      </c>
      <c r="R31" s="57">
        <f t="shared" si="14"/>
        <v>7.7893349331062769</v>
      </c>
      <c r="S31" s="7">
        <f t="shared" si="9"/>
        <v>0</v>
      </c>
      <c r="T31" s="7">
        <f t="shared" si="13"/>
        <v>7.7893349331062769</v>
      </c>
      <c r="U31" s="3">
        <f t="shared" si="6"/>
        <v>0</v>
      </c>
      <c r="V31" s="9"/>
      <c r="W31" s="17">
        <v>39353</v>
      </c>
      <c r="X31" s="18">
        <v>5580.8130000000001</v>
      </c>
      <c r="Y31" s="19">
        <f t="shared" si="2"/>
        <v>1.9303639093443792E-2</v>
      </c>
    </row>
    <row r="32" spans="1:25">
      <c r="A32" s="1">
        <v>39386</v>
      </c>
      <c r="B32" s="3">
        <v>3.94248545731E-2</v>
      </c>
      <c r="C32" s="2">
        <f t="shared" si="3"/>
        <v>7.1412443696166106</v>
      </c>
      <c r="E32" s="1">
        <v>39386</v>
      </c>
      <c r="F32" s="3">
        <f>C32/MIN(C$2:C32)-1</f>
        <v>6.4512103563280894</v>
      </c>
      <c r="G32" s="3">
        <f t="shared" si="0"/>
        <v>0.1672018652227818</v>
      </c>
      <c r="H32" s="57">
        <f t="shared" si="10"/>
        <v>7.2293925172648672</v>
      </c>
      <c r="I32" s="2">
        <f t="shared" si="7"/>
        <v>0</v>
      </c>
      <c r="J32" s="2">
        <f t="shared" si="11"/>
        <v>7.2293925172648672</v>
      </c>
      <c r="K32" s="3">
        <f t="shared" si="8"/>
        <v>0.16720186522278191</v>
      </c>
      <c r="M32" s="3">
        <f>(H32-MAX(H$2:H32))/MAX(H$2:H32)</f>
        <v>-7.1885779806635242E-2</v>
      </c>
      <c r="O32" s="1">
        <v>39386</v>
      </c>
      <c r="P32" s="3">
        <f>C32/MIN(C$2:C32)-1</f>
        <v>6.4512103563280894</v>
      </c>
      <c r="Q32" s="3">
        <f t="shared" si="1"/>
        <v>0</v>
      </c>
      <c r="R32" s="57">
        <f t="shared" si="14"/>
        <v>7.7893349331062769</v>
      </c>
      <c r="S32" s="2">
        <f t="shared" si="9"/>
        <v>0</v>
      </c>
      <c r="T32" s="2">
        <f t="shared" si="13"/>
        <v>7.7893349331062769</v>
      </c>
      <c r="U32" s="3">
        <f t="shared" si="6"/>
        <v>0</v>
      </c>
      <c r="W32" s="17">
        <v>39386</v>
      </c>
      <c r="X32" s="18">
        <v>5688.5429999999997</v>
      </c>
      <c r="Y32" s="19">
        <f t="shared" si="2"/>
        <v>-0.16720186522278191</v>
      </c>
    </row>
    <row r="33" spans="1:25">
      <c r="A33" s="1">
        <v>39416</v>
      </c>
      <c r="B33" s="3">
        <v>0.21564117701499999</v>
      </c>
      <c r="C33" s="2">
        <f t="shared" si="3"/>
        <v>7.4227868903597143</v>
      </c>
      <c r="E33" s="1">
        <v>39416</v>
      </c>
      <c r="F33" s="3">
        <f>C33/MIN(C$2:C33)-1</f>
        <v>6.7449732410199008</v>
      </c>
      <c r="G33" s="3">
        <f t="shared" si="0"/>
        <v>-0.12683454749939194</v>
      </c>
      <c r="H33" s="57">
        <f t="shared" si="10"/>
        <v>8.438160430579174</v>
      </c>
      <c r="I33" s="2">
        <f t="shared" si="7"/>
        <v>0</v>
      </c>
      <c r="J33" s="2">
        <f t="shared" si="11"/>
        <v>8.438160430579174</v>
      </c>
      <c r="K33" s="3">
        <f t="shared" si="8"/>
        <v>-0.12683454749939194</v>
      </c>
      <c r="M33" s="3">
        <f>(H33-MAX(H$2:H33))/MAX(H$2:H33)</f>
        <v>0</v>
      </c>
      <c r="O33" s="1">
        <v>39416</v>
      </c>
      <c r="P33" s="3">
        <f>C33/MIN(C$2:C33)-1</f>
        <v>6.7449732410199008</v>
      </c>
      <c r="Q33" s="3">
        <f t="shared" si="1"/>
        <v>0</v>
      </c>
      <c r="R33" s="57">
        <f t="shared" si="14"/>
        <v>7.7893349331062769</v>
      </c>
      <c r="S33" s="2">
        <f t="shared" si="9"/>
        <v>0</v>
      </c>
      <c r="T33" s="2">
        <f t="shared" si="13"/>
        <v>7.7893349331062769</v>
      </c>
      <c r="U33" s="3">
        <f t="shared" si="6"/>
        <v>0</v>
      </c>
      <c r="W33" s="17">
        <v>39416</v>
      </c>
      <c r="X33" s="18">
        <v>4737.4080000000004</v>
      </c>
      <c r="Y33" s="19">
        <f t="shared" si="2"/>
        <v>0.12683454749939194</v>
      </c>
    </row>
    <row r="34" spans="1:25" s="67" customFormat="1" ht="15" customHeight="1">
      <c r="A34" s="1">
        <v>39444</v>
      </c>
      <c r="B34" s="3">
        <v>-0.132415941584</v>
      </c>
      <c r="C34" s="66">
        <f t="shared" si="3"/>
        <v>9.0234453921283944</v>
      </c>
      <c r="D34" s="65">
        <f t="shared" ref="D34" si="15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0.13447677386421653</v>
      </c>
      <c r="H34" s="57">
        <f t="shared" si="10"/>
        <v>7.3679101706393899</v>
      </c>
      <c r="I34" s="7">
        <f t="shared" si="7"/>
        <v>0</v>
      </c>
      <c r="J34" s="66">
        <f t="shared" si="11"/>
        <v>7.3679101706393899</v>
      </c>
      <c r="K34" s="3">
        <f t="shared" si="8"/>
        <v>0.13447677386421641</v>
      </c>
      <c r="L34" s="65">
        <f t="shared" ref="L34" si="16">H34/H22-1</f>
        <v>2.2502754479829159</v>
      </c>
      <c r="M34" s="3">
        <f>(H34-MAX(H$2:H34))/MAX(H$2:H34)</f>
        <v>-0.12683454749939196</v>
      </c>
      <c r="O34" s="64">
        <v>39444</v>
      </c>
      <c r="P34" s="3">
        <f>C34/MIN(C$2:C34)-1</f>
        <v>8.4151083866631105</v>
      </c>
      <c r="Q34" s="3">
        <f t="shared" si="1"/>
        <v>0</v>
      </c>
      <c r="R34" s="57">
        <f t="shared" si="14"/>
        <v>7.7893349331062769</v>
      </c>
      <c r="S34" s="7">
        <f t="shared" si="9"/>
        <v>0</v>
      </c>
      <c r="T34" s="66">
        <f t="shared" si="13"/>
        <v>7.7893349331062769</v>
      </c>
      <c r="U34" s="3">
        <f t="shared" si="6"/>
        <v>0</v>
      </c>
      <c r="V34" s="65">
        <f t="shared" ref="V34" si="17">R34/R22-1</f>
        <v>2.4361825134730055</v>
      </c>
      <c r="W34" s="17">
        <v>39444</v>
      </c>
      <c r="X34" s="18">
        <v>5338.2749999999996</v>
      </c>
      <c r="Y34" s="19">
        <f t="shared" si="2"/>
        <v>-0.13447677386421641</v>
      </c>
    </row>
    <row r="35" spans="1:25">
      <c r="A35" s="1">
        <v>39478</v>
      </c>
      <c r="B35" s="3">
        <v>0.15016116018100001</v>
      </c>
      <c r="C35" s="2">
        <f t="shared" si="3"/>
        <v>7.8285973741979067</v>
      </c>
      <c r="E35" s="1">
        <v>39478</v>
      </c>
      <c r="F35" s="3">
        <f>C35/MIN(C$2:C35)-1</f>
        <v>7.1683979445276993</v>
      </c>
      <c r="G35" s="3">
        <f t="shared" si="0"/>
        <v>-1.1719545554595867E-2</v>
      </c>
      <c r="H35" s="57">
        <f t="shared" si="10"/>
        <v>8.3587229605083238</v>
      </c>
      <c r="I35" s="2">
        <f t="shared" si="7"/>
        <v>0</v>
      </c>
      <c r="J35" s="2">
        <f t="shared" si="11"/>
        <v>8.3587229605083238</v>
      </c>
      <c r="K35" s="3">
        <f t="shared" si="8"/>
        <v>-1.1719545554595978E-2</v>
      </c>
      <c r="M35" s="3">
        <f>(H35-MAX(H$2:H35))/MAX(H$2:H35)</f>
        <v>-9.4140743974214583E-3</v>
      </c>
      <c r="O35" s="1">
        <v>39478</v>
      </c>
      <c r="P35" s="3">
        <f>C35/MIN(C$2:C35)-1</f>
        <v>7.1683979445276993</v>
      </c>
      <c r="Q35" s="3">
        <f t="shared" si="1"/>
        <v>0</v>
      </c>
      <c r="R35" s="57">
        <f t="shared" si="14"/>
        <v>7.7893349331062769</v>
      </c>
      <c r="S35" s="2">
        <f t="shared" si="9"/>
        <v>0</v>
      </c>
      <c r="T35" s="2">
        <f t="shared" si="13"/>
        <v>7.7893349331062769</v>
      </c>
      <c r="U35" s="3">
        <f t="shared" si="6"/>
        <v>0</v>
      </c>
      <c r="W35" s="17">
        <v>39478</v>
      </c>
      <c r="X35" s="18">
        <v>4620.4009999999998</v>
      </c>
      <c r="Y35" s="19">
        <f t="shared" si="2"/>
        <v>1.1719545554595978E-2</v>
      </c>
    </row>
    <row r="36" spans="1:25" s="63" customFormat="1">
      <c r="A36" s="1">
        <v>39507</v>
      </c>
      <c r="B36" s="3">
        <v>-0.28396531735199998</v>
      </c>
      <c r="C36" s="62">
        <f t="shared" si="3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0.18911339059374699</v>
      </c>
      <c r="H36" s="57">
        <f t="shared" si="10"/>
        <v>8.2607625259943998</v>
      </c>
      <c r="I36" s="62">
        <f t="shared" si="7"/>
        <v>0</v>
      </c>
      <c r="J36" s="62">
        <f t="shared" si="11"/>
        <v>8.2607625259943998</v>
      </c>
      <c r="K36" s="3">
        <f t="shared" si="8"/>
        <v>0.18911339059374699</v>
      </c>
      <c r="L36" s="61"/>
      <c r="M36" s="3">
        <f>(H36-MAX(H$2:H36))/MAX(H$2:H36)</f>
        <v>-2.102329127826242E-2</v>
      </c>
      <c r="O36" s="60">
        <v>39507</v>
      </c>
      <c r="P36" s="3">
        <f>C36/MIN(C$2:C36)-1</f>
        <v>8.3949740566980733</v>
      </c>
      <c r="Q36" s="3">
        <f t="shared" si="1"/>
        <v>0</v>
      </c>
      <c r="R36" s="57">
        <f t="shared" si="14"/>
        <v>7.7893349331062769</v>
      </c>
      <c r="S36" s="62">
        <f t="shared" si="9"/>
        <v>0</v>
      </c>
      <c r="T36" s="62">
        <f t="shared" si="13"/>
        <v>7.7893349331062769</v>
      </c>
      <c r="U36" s="3">
        <f t="shared" si="6"/>
        <v>0</v>
      </c>
      <c r="V36" s="61"/>
      <c r="W36" s="25">
        <v>39507</v>
      </c>
      <c r="X36" s="26">
        <v>4674.55</v>
      </c>
      <c r="Y36" s="27">
        <f t="shared" si="2"/>
        <v>-0.18911339059374699</v>
      </c>
    </row>
    <row r="37" spans="1:25" s="63" customFormat="1">
      <c r="A37" s="1">
        <v>39538</v>
      </c>
      <c r="B37" s="3">
        <v>4.0062854193100003E-2</v>
      </c>
      <c r="C37" s="62">
        <f t="shared" si="3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0</v>
      </c>
      <c r="H37" s="57">
        <f t="shared" si="10"/>
        <v>9.8229833361749659</v>
      </c>
      <c r="I37" s="62">
        <f t="shared" si="7"/>
        <v>0</v>
      </c>
      <c r="J37" s="62">
        <f t="shared" si="11"/>
        <v>9.8229833361749659</v>
      </c>
      <c r="K37" s="3">
        <f t="shared" si="8"/>
        <v>0</v>
      </c>
      <c r="L37" s="61"/>
      <c r="M37" s="3">
        <f>(H37-MAX(H$2:H37))/MAX(H$2:H37)</f>
        <v>0</v>
      </c>
      <c r="O37" s="60">
        <v>39538</v>
      </c>
      <c r="P37" s="3">
        <f>C37/MIN(C$2:C37)-1</f>
        <v>5.7271272671739979</v>
      </c>
      <c r="Q37" s="3">
        <f t="shared" si="1"/>
        <v>0</v>
      </c>
      <c r="R37" s="57">
        <f t="shared" si="14"/>
        <v>7.7893349331062769</v>
      </c>
      <c r="S37" s="62">
        <f t="shared" si="9"/>
        <v>0</v>
      </c>
      <c r="T37" s="62">
        <f t="shared" si="13"/>
        <v>7.7893349331062769</v>
      </c>
      <c r="U37" s="3">
        <f t="shared" si="6"/>
        <v>0</v>
      </c>
      <c r="V37" s="61"/>
      <c r="W37" s="25">
        <v>39538</v>
      </c>
      <c r="X37" s="26">
        <v>3790.53</v>
      </c>
      <c r="Y37" s="27">
        <f t="shared" si="2"/>
        <v>4.4476366101837916E-2</v>
      </c>
    </row>
    <row r="38" spans="1:25" s="63" customFormat="1">
      <c r="A38" s="1">
        <v>39568</v>
      </c>
      <c r="B38" s="3">
        <v>-3.0233125994699999E-2</v>
      </c>
      <c r="C38" s="62">
        <f t="shared" si="3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0</v>
      </c>
      <c r="H38" s="57">
        <f t="shared" si="10"/>
        <v>9.8229833361749659</v>
      </c>
      <c r="I38" s="62">
        <f t="shared" si="7"/>
        <v>0</v>
      </c>
      <c r="J38" s="62">
        <f t="shared" si="11"/>
        <v>9.8229833361749659</v>
      </c>
      <c r="K38" s="3">
        <f t="shared" si="8"/>
        <v>0</v>
      </c>
      <c r="L38" s="61"/>
      <c r="M38" s="3">
        <f>(H38-MAX(H$2:H38))/MAX(H$2:H38)</f>
        <v>0</v>
      </c>
      <c r="O38" s="60">
        <v>39568</v>
      </c>
      <c r="P38" s="3">
        <f>C38/MIN(C2:C38)-1</f>
        <v>5.9966351860172171</v>
      </c>
      <c r="Q38" s="3">
        <f t="shared" si="1"/>
        <v>0</v>
      </c>
      <c r="R38" s="57">
        <f t="shared" si="14"/>
        <v>7.7893349331062769</v>
      </c>
      <c r="S38" s="62">
        <f t="shared" si="9"/>
        <v>0</v>
      </c>
      <c r="T38" s="62">
        <f t="shared" si="13"/>
        <v>7.7893349331062769</v>
      </c>
      <c r="U38" s="3">
        <f t="shared" si="6"/>
        <v>0</v>
      </c>
      <c r="V38" s="61"/>
      <c r="W38" s="25">
        <v>39568</v>
      </c>
      <c r="X38" s="26">
        <v>3959.1190000000001</v>
      </c>
      <c r="Y38" s="27">
        <f t="shared" si="2"/>
        <v>-8.7845048355454924E-2</v>
      </c>
    </row>
    <row r="39" spans="1:25" s="63" customFormat="1">
      <c r="A39" s="1">
        <v>39598</v>
      </c>
      <c r="B39" s="3">
        <v>-0.231248863671</v>
      </c>
      <c r="C39" s="62">
        <f t="shared" si="3"/>
        <v>6.5028486375102288</v>
      </c>
      <c r="D39" s="61"/>
      <c r="E39" s="60">
        <v>39598</v>
      </c>
      <c r="F39" s="61">
        <f t="shared" ref="F39:F102" si="18">C39/MIN(C3:C39)-1</f>
        <v>5.7851050328994074</v>
      </c>
      <c r="G39" s="61">
        <f t="shared" si="0"/>
        <v>0</v>
      </c>
      <c r="H39" s="57">
        <f t="shared" si="10"/>
        <v>9.8229833361749659</v>
      </c>
      <c r="I39" s="62">
        <f t="shared" si="7"/>
        <v>0</v>
      </c>
      <c r="J39" s="62">
        <f t="shared" si="11"/>
        <v>9.8229833361749659</v>
      </c>
      <c r="K39" s="3">
        <f t="shared" si="8"/>
        <v>0</v>
      </c>
      <c r="L39" s="61"/>
      <c r="M39" s="3">
        <f>(H39-MAX(H$2:H39))/MAX(H$2:H39)</f>
        <v>0</v>
      </c>
      <c r="O39" s="60">
        <v>39598</v>
      </c>
      <c r="P39" s="3">
        <f t="shared" ref="P39:P102" si="19">C39/MIN(C3:C39)-1</f>
        <v>5.7851050328994074</v>
      </c>
      <c r="Q39" s="3">
        <f t="shared" si="1"/>
        <v>0</v>
      </c>
      <c r="R39" s="57">
        <f t="shared" si="14"/>
        <v>7.7893349331062769</v>
      </c>
      <c r="S39" s="62">
        <f t="shared" si="9"/>
        <v>0</v>
      </c>
      <c r="T39" s="62">
        <f t="shared" si="13"/>
        <v>7.7893349331062769</v>
      </c>
      <c r="U39" s="3">
        <f t="shared" si="6"/>
        <v>0</v>
      </c>
      <c r="V39" s="61"/>
      <c r="W39" s="25">
        <v>39598</v>
      </c>
      <c r="X39" s="26">
        <v>3611.33</v>
      </c>
      <c r="Y39" s="27">
        <f t="shared" si="2"/>
        <v>-0.22692775237931728</v>
      </c>
    </row>
    <row r="40" spans="1:25" s="63" customFormat="1">
      <c r="A40" s="1">
        <v>39629</v>
      </c>
      <c r="B40" s="3">
        <v>0.19150773123000001</v>
      </c>
      <c r="C40" s="62">
        <f t="shared" si="3"/>
        <v>4.9990722794614779</v>
      </c>
      <c r="D40" s="61"/>
      <c r="E40" s="60">
        <v>39629</v>
      </c>
      <c r="F40" s="61">
        <f t="shared" si="18"/>
        <v>4.2160572041530369</v>
      </c>
      <c r="G40" s="61">
        <f t="shared" si="0"/>
        <v>0.19150773122999998</v>
      </c>
      <c r="H40" s="57">
        <f t="shared" si="10"/>
        <v>9.8229833361749659</v>
      </c>
      <c r="I40" s="62">
        <f t="shared" si="7"/>
        <v>9.8229833361749659</v>
      </c>
      <c r="J40" s="62">
        <f t="shared" si="11"/>
        <v>0</v>
      </c>
      <c r="K40" s="3">
        <f t="shared" si="8"/>
        <v>0</v>
      </c>
      <c r="L40" s="61"/>
      <c r="M40" s="3">
        <f>(H40-MAX(H$2:H40))/MAX(H$2:H40)</f>
        <v>0</v>
      </c>
      <c r="O40" s="60">
        <v>39629</v>
      </c>
      <c r="P40" s="3">
        <f t="shared" si="19"/>
        <v>4.2160572041530369</v>
      </c>
      <c r="Q40" s="3">
        <f t="shared" si="1"/>
        <v>0.19150773122999998</v>
      </c>
      <c r="R40" s="57">
        <f t="shared" si="14"/>
        <v>7.7893349331062769</v>
      </c>
      <c r="S40" s="62">
        <f t="shared" si="9"/>
        <v>7.7893349331062769</v>
      </c>
      <c r="T40" s="62">
        <f t="shared" si="13"/>
        <v>0</v>
      </c>
      <c r="U40" s="3">
        <f t="shared" si="6"/>
        <v>0</v>
      </c>
      <c r="V40" s="61"/>
      <c r="W40" s="25">
        <v>39629</v>
      </c>
      <c r="X40" s="26">
        <v>2791.819</v>
      </c>
      <c r="Y40" s="27">
        <f t="shared" si="2"/>
        <v>4.7965143872150673E-3</v>
      </c>
    </row>
    <row r="41" spans="1:25" s="63" customFormat="1">
      <c r="A41" s="1">
        <v>39660</v>
      </c>
      <c r="B41" s="3">
        <v>-0.23493141688800001</v>
      </c>
      <c r="C41" s="62">
        <f t="shared" si="3"/>
        <v>5.9564332699559301</v>
      </c>
      <c r="D41" s="61"/>
      <c r="E41" s="60">
        <v>39660</v>
      </c>
      <c r="F41" s="61">
        <f t="shared" si="18"/>
        <v>5.2149724852862818</v>
      </c>
      <c r="G41" s="61">
        <f t="shared" si="0"/>
        <v>0</v>
      </c>
      <c r="H41" s="57">
        <f t="shared" si="10"/>
        <v>11.704160588795929</v>
      </c>
      <c r="I41" s="62">
        <f t="shared" si="7"/>
        <v>0</v>
      </c>
      <c r="J41" s="62">
        <f t="shared" si="11"/>
        <v>11.704160588795929</v>
      </c>
      <c r="K41" s="3">
        <f t="shared" si="8"/>
        <v>0</v>
      </c>
      <c r="L41" s="61"/>
      <c r="M41" s="3">
        <f>(H41-MAX(H$2:H41))/MAX(H$2:H41)</f>
        <v>0</v>
      </c>
      <c r="O41" s="60">
        <v>39660</v>
      </c>
      <c r="P41" s="3">
        <f t="shared" si="19"/>
        <v>5.2149724852862818</v>
      </c>
      <c r="Q41" s="3">
        <f t="shared" si="1"/>
        <v>0</v>
      </c>
      <c r="R41" s="57">
        <f t="shared" si="14"/>
        <v>9.281052793936043</v>
      </c>
      <c r="S41" s="62">
        <f t="shared" si="9"/>
        <v>0</v>
      </c>
      <c r="T41" s="62">
        <f t="shared" si="13"/>
        <v>9.281052793936043</v>
      </c>
      <c r="U41" s="3">
        <f t="shared" si="6"/>
        <v>0</v>
      </c>
      <c r="V41" s="61"/>
      <c r="W41" s="25">
        <v>39660</v>
      </c>
      <c r="X41" s="26">
        <v>2805.21</v>
      </c>
      <c r="Y41" s="27">
        <f t="shared" si="2"/>
        <v>-0.14742924772120458</v>
      </c>
    </row>
    <row r="42" spans="1:25" s="63" customFormat="1">
      <c r="A42" s="1">
        <v>39689</v>
      </c>
      <c r="B42" s="3">
        <v>-0.17043499698299999</v>
      </c>
      <c r="C42" s="62">
        <f t="shared" si="3"/>
        <v>4.5570799622463607</v>
      </c>
      <c r="D42" s="61"/>
      <c r="E42" s="60">
        <v>39689</v>
      </c>
      <c r="F42" s="61">
        <f t="shared" si="18"/>
        <v>2.8174465567238447</v>
      </c>
      <c r="G42" s="61">
        <f t="shared" si="0"/>
        <v>-0.17043499698299991</v>
      </c>
      <c r="H42" s="57">
        <f t="shared" si="10"/>
        <v>11.704160588795929</v>
      </c>
      <c r="I42" s="62">
        <f t="shared" si="7"/>
        <v>11.704160588795929</v>
      </c>
      <c r="J42" s="62">
        <f t="shared" si="11"/>
        <v>0</v>
      </c>
      <c r="K42" s="3">
        <f t="shared" si="8"/>
        <v>0</v>
      </c>
      <c r="L42" s="61"/>
      <c r="M42" s="3">
        <f>(H42-MAX(H$2:H42))/MAX(H$2:H42)</f>
        <v>0</v>
      </c>
      <c r="O42" s="60">
        <v>39689</v>
      </c>
      <c r="P42" s="3">
        <f t="shared" si="19"/>
        <v>2.8174465567238447</v>
      </c>
      <c r="Q42" s="3">
        <f t="shared" si="1"/>
        <v>-0.17043499698300002</v>
      </c>
      <c r="R42" s="57">
        <f t="shared" si="14"/>
        <v>9.281052793936043</v>
      </c>
      <c r="S42" s="62">
        <f t="shared" si="9"/>
        <v>9.281052793936043</v>
      </c>
      <c r="T42" s="62">
        <f t="shared" si="13"/>
        <v>0</v>
      </c>
      <c r="U42" s="3">
        <f t="shared" si="6"/>
        <v>0</v>
      </c>
      <c r="V42" s="61"/>
      <c r="W42" s="25">
        <v>39689</v>
      </c>
      <c r="X42" s="26">
        <v>2391.64</v>
      </c>
      <c r="Y42" s="27">
        <f t="shared" si="2"/>
        <v>-6.1875114983860335E-2</v>
      </c>
    </row>
    <row r="43" spans="1:25" s="63" customFormat="1">
      <c r="A43" s="1">
        <v>39717</v>
      </c>
      <c r="B43" s="3">
        <v>-0.18138116695199999</v>
      </c>
      <c r="C43" s="62">
        <f t="shared" si="3"/>
        <v>3.7803940526296125</v>
      </c>
      <c r="D43" s="61"/>
      <c r="E43" s="60">
        <v>39717</v>
      </c>
      <c r="F43" s="61">
        <f t="shared" si="18"/>
        <v>2.1668200643458526</v>
      </c>
      <c r="G43" s="61">
        <f t="shared" si="0"/>
        <v>-0.18138116695200002</v>
      </c>
      <c r="H43" s="57">
        <f t="shared" si="10"/>
        <v>9.709362014155948</v>
      </c>
      <c r="I43" s="62">
        <f t="shared" si="7"/>
        <v>9.709362014155948</v>
      </c>
      <c r="J43" s="62">
        <f t="shared" si="11"/>
        <v>0</v>
      </c>
      <c r="K43" s="3">
        <f t="shared" si="8"/>
        <v>0</v>
      </c>
      <c r="L43" s="61"/>
      <c r="M43" s="3">
        <f>(H43-MAX(H$2:H43))/MAX(H$2:H43)</f>
        <v>-0.17043499698299996</v>
      </c>
      <c r="O43" s="60">
        <v>39717</v>
      </c>
      <c r="P43" s="3">
        <f t="shared" si="19"/>
        <v>2.1668200643458526</v>
      </c>
      <c r="Q43" s="3">
        <f t="shared" si="1"/>
        <v>-0.18138116695200002</v>
      </c>
      <c r="R43" s="57">
        <f t="shared" si="14"/>
        <v>7.6992365890024894</v>
      </c>
      <c r="S43" s="62">
        <f t="shared" si="9"/>
        <v>7.6992365890024894</v>
      </c>
      <c r="T43" s="62">
        <f t="shared" si="13"/>
        <v>0</v>
      </c>
      <c r="U43" s="3">
        <f t="shared" si="6"/>
        <v>0</v>
      </c>
      <c r="V43" s="61"/>
      <c r="W43" s="25">
        <v>39717</v>
      </c>
      <c r="X43" s="26">
        <v>2243.6570000000002</v>
      </c>
      <c r="Y43" s="27">
        <f t="shared" si="2"/>
        <v>-0.25850519932413918</v>
      </c>
    </row>
    <row r="44" spans="1:25" s="75" customFormat="1">
      <c r="A44" s="1">
        <v>39752</v>
      </c>
      <c r="B44" s="3">
        <v>0.30973463986499999</v>
      </c>
      <c r="C44" s="74">
        <f t="shared" si="3"/>
        <v>3.0947017678252529</v>
      </c>
      <c r="D44" s="73"/>
      <c r="E44" s="72">
        <v>39752</v>
      </c>
      <c r="F44" s="73">
        <f t="shared" si="18"/>
        <v>1.5924185455477939</v>
      </c>
      <c r="G44" s="73">
        <f t="shared" si="0"/>
        <v>0.30973463986500005</v>
      </c>
      <c r="H44" s="57">
        <f t="shared" si="10"/>
        <v>7.9482666016689212</v>
      </c>
      <c r="I44" s="74">
        <f t="shared" si="7"/>
        <v>7.9482666016689212</v>
      </c>
      <c r="J44" s="74">
        <f t="shared" si="11"/>
        <v>0</v>
      </c>
      <c r="K44" s="3">
        <f t="shared" si="8"/>
        <v>0</v>
      </c>
      <c r="L44" s="73"/>
      <c r="M44" s="3">
        <f>(H44-MAX(H$2:H44))/MAX(H$2:H44)</f>
        <v>-0.32090246529276284</v>
      </c>
      <c r="O44" s="72">
        <v>39752</v>
      </c>
      <c r="P44" s="3">
        <f t="shared" si="19"/>
        <v>1.5924185455477939</v>
      </c>
      <c r="Q44" s="3">
        <f t="shared" si="1"/>
        <v>0.30973463986500005</v>
      </c>
      <c r="R44" s="57">
        <f t="shared" si="14"/>
        <v>6.3027400718496818</v>
      </c>
      <c r="S44" s="74">
        <f t="shared" si="9"/>
        <v>6.3027400718496818</v>
      </c>
      <c r="T44" s="74">
        <f t="shared" si="13"/>
        <v>0</v>
      </c>
      <c r="U44" s="3">
        <f t="shared" si="6"/>
        <v>0</v>
      </c>
      <c r="V44" s="73"/>
      <c r="W44" s="17">
        <v>39752</v>
      </c>
      <c r="X44" s="18">
        <v>1663.66</v>
      </c>
      <c r="Y44" s="19">
        <f t="shared" si="2"/>
        <v>9.9938689395669744E-2</v>
      </c>
    </row>
    <row r="45" spans="1:25">
      <c r="A45" s="1">
        <v>39780</v>
      </c>
      <c r="B45" s="3">
        <v>0.171300418698</v>
      </c>
      <c r="C45" s="2">
        <f t="shared" si="3"/>
        <v>4.0532381053721869</v>
      </c>
      <c r="E45" s="1">
        <v>39780</v>
      </c>
      <c r="F45" s="3">
        <f t="shared" si="18"/>
        <v>2.2191701955067256</v>
      </c>
      <c r="G45" s="3">
        <f t="shared" si="0"/>
        <v>0.17130041869800006</v>
      </c>
      <c r="H45" s="57">
        <f t="shared" si="10"/>
        <v>10.410120095087851</v>
      </c>
      <c r="I45" s="2">
        <f t="shared" si="7"/>
        <v>10.410120095087851</v>
      </c>
      <c r="J45" s="2">
        <f t="shared" si="11"/>
        <v>0</v>
      </c>
      <c r="K45" s="3">
        <f t="shared" si="8"/>
        <v>0</v>
      </c>
      <c r="M45" s="3">
        <f>(H45-MAX(H$2:H45))/MAX(H$2:H45)</f>
        <v>-0.1105624349470074</v>
      </c>
      <c r="O45" s="1">
        <v>39780</v>
      </c>
      <c r="P45" s="3">
        <f t="shared" si="19"/>
        <v>2.2191701955067256</v>
      </c>
      <c r="Q45" s="3">
        <f t="shared" si="1"/>
        <v>0.17130041869800006</v>
      </c>
      <c r="R45" s="57">
        <f t="shared" si="14"/>
        <v>8.2549169981667472</v>
      </c>
      <c r="S45" s="2">
        <f t="shared" si="9"/>
        <v>8.2549169981667472</v>
      </c>
      <c r="T45" s="2">
        <f t="shared" si="13"/>
        <v>0</v>
      </c>
      <c r="U45" s="3">
        <f t="shared" si="6"/>
        <v>0</v>
      </c>
      <c r="W45" s="17">
        <v>39780</v>
      </c>
      <c r="X45" s="18">
        <v>1829.924</v>
      </c>
      <c r="Y45" s="19">
        <f t="shared" si="2"/>
        <v>-6.6680364867611752E-3</v>
      </c>
    </row>
    <row r="46" spans="1:25" s="12" customFormat="1">
      <c r="A46" s="1">
        <v>39813</v>
      </c>
      <c r="B46" s="3">
        <v>0.16836021644800001</v>
      </c>
      <c r="C46" s="14">
        <f t="shared" si="3"/>
        <v>4.7475594899051305</v>
      </c>
      <c r="D46" s="32">
        <f t="shared" ref="D46" si="20">C46/C34-1</f>
        <v>-0.47386399722143102</v>
      </c>
      <c r="E46" s="13">
        <v>39813</v>
      </c>
      <c r="F46" s="3">
        <f t="shared" si="18"/>
        <v>2.7049058260634493</v>
      </c>
      <c r="G46" s="32">
        <f t="shared" si="0"/>
        <v>0.16836021644800003</v>
      </c>
      <c r="H46" s="57">
        <f t="shared" si="10"/>
        <v>12.193378026072864</v>
      </c>
      <c r="I46" s="2">
        <f t="shared" si="7"/>
        <v>12.193378026072864</v>
      </c>
      <c r="J46" s="14">
        <f t="shared" si="11"/>
        <v>0</v>
      </c>
      <c r="K46" s="3">
        <f t="shared" si="8"/>
        <v>0</v>
      </c>
      <c r="L46" s="32">
        <f t="shared" ref="L46" si="21">H46/H34-1</f>
        <v>0.65493033216700014</v>
      </c>
      <c r="M46" s="3">
        <f>(H46-MAX(H$2:H46))/MAX(H$2:H46)</f>
        <v>0</v>
      </c>
      <c r="O46" s="13">
        <v>39813</v>
      </c>
      <c r="P46" s="3">
        <f t="shared" si="19"/>
        <v>2.7049058260634493</v>
      </c>
      <c r="Q46" s="3">
        <f t="shared" si="1"/>
        <v>0.16836021644800003</v>
      </c>
      <c r="R46" s="57">
        <f t="shared" si="14"/>
        <v>9.6689877362699495</v>
      </c>
      <c r="S46" s="2">
        <f t="shared" si="9"/>
        <v>9.6689877362699495</v>
      </c>
      <c r="T46" s="14">
        <f t="shared" si="13"/>
        <v>0</v>
      </c>
      <c r="U46" s="3">
        <f t="shared" si="6"/>
        <v>0</v>
      </c>
      <c r="V46" s="32">
        <f t="shared" ref="V46" si="22">R46/R34-1</f>
        <v>0.24131107717229638</v>
      </c>
      <c r="W46" s="17">
        <v>39813</v>
      </c>
      <c r="X46" s="18">
        <v>1817.722</v>
      </c>
      <c r="Y46" s="19">
        <f t="shared" si="2"/>
        <v>0.11825790742478781</v>
      </c>
    </row>
    <row r="47" spans="1:25">
      <c r="A47" s="1">
        <v>39836</v>
      </c>
      <c r="B47" s="3">
        <v>0.126847314307</v>
      </c>
      <c r="C47" s="2">
        <f t="shared" si="3"/>
        <v>5.5468596332253153</v>
      </c>
      <c r="E47" s="1">
        <v>39836</v>
      </c>
      <c r="F47" s="3">
        <f t="shared" si="18"/>
        <v>3.315555363339703</v>
      </c>
      <c r="G47" s="3">
        <f t="shared" si="0"/>
        <v>0.12684731430699991</v>
      </c>
      <c r="H47" s="57">
        <f t="shared" si="10"/>
        <v>14.246257789774779</v>
      </c>
      <c r="I47" s="2">
        <f t="shared" si="7"/>
        <v>14.246257789774779</v>
      </c>
      <c r="J47" s="2">
        <f t="shared" si="11"/>
        <v>0</v>
      </c>
      <c r="K47" s="3">
        <f t="shared" si="8"/>
        <v>0</v>
      </c>
      <c r="M47" s="3">
        <f>(H47-MAX(H$2:H47))/MAX(H$2:H47)</f>
        <v>0</v>
      </c>
      <c r="O47" s="1">
        <v>39836</v>
      </c>
      <c r="P47" s="3">
        <f t="shared" si="19"/>
        <v>3.315555363339703</v>
      </c>
      <c r="Q47" s="3">
        <f t="shared" si="1"/>
        <v>0.12684731430699991</v>
      </c>
      <c r="R47" s="57">
        <f t="shared" si="14"/>
        <v>11.296860604381417</v>
      </c>
      <c r="S47" s="2">
        <f t="shared" si="9"/>
        <v>11.296860604381417</v>
      </c>
      <c r="T47" s="2">
        <f t="shared" si="13"/>
        <v>0</v>
      </c>
      <c r="U47" s="3">
        <f t="shared" si="6"/>
        <v>0</v>
      </c>
      <c r="W47" s="17">
        <v>39836</v>
      </c>
      <c r="X47" s="18">
        <v>2032.682</v>
      </c>
      <c r="Y47" s="19">
        <f t="shared" si="2"/>
        <v>5.3036825238773178E-2</v>
      </c>
    </row>
    <row r="48" spans="1:25">
      <c r="A48" s="1">
        <v>39871</v>
      </c>
      <c r="B48" s="3">
        <v>0.27471967086900001</v>
      </c>
      <c r="C48" s="2">
        <f t="shared" si="3"/>
        <v>6.2504638805378567</v>
      </c>
      <c r="E48" s="1">
        <v>39871</v>
      </c>
      <c r="F48" s="3">
        <f t="shared" si="18"/>
        <v>3.6042593849494233</v>
      </c>
      <c r="G48" s="3">
        <f t="shared" si="0"/>
        <v>0.27471967086900007</v>
      </c>
      <c r="H48" s="57">
        <f t="shared" si="10"/>
        <v>16.053357329332886</v>
      </c>
      <c r="I48" s="2">
        <f t="shared" si="7"/>
        <v>16.053357329332886</v>
      </c>
      <c r="J48" s="2">
        <f t="shared" si="11"/>
        <v>0</v>
      </c>
      <c r="K48" s="3">
        <f t="shared" si="8"/>
        <v>0</v>
      </c>
      <c r="M48" s="3">
        <f>(H48-MAX(H$2:H48))/MAX(H$2:H48)</f>
        <v>0</v>
      </c>
      <c r="O48" s="1">
        <v>39871</v>
      </c>
      <c r="P48" s="3">
        <f t="shared" si="19"/>
        <v>3.6042593849494233</v>
      </c>
      <c r="Q48" s="3">
        <f t="shared" si="1"/>
        <v>0.27471967086899984</v>
      </c>
      <c r="R48" s="57">
        <f t="shared" si="14"/>
        <v>12.729837032147751</v>
      </c>
      <c r="S48" s="2">
        <f t="shared" si="9"/>
        <v>12.729837032147751</v>
      </c>
      <c r="T48" s="2">
        <f t="shared" si="13"/>
        <v>0</v>
      </c>
      <c r="U48" s="3">
        <f t="shared" si="6"/>
        <v>0</v>
      </c>
      <c r="W48" s="17">
        <v>39871</v>
      </c>
      <c r="X48" s="18">
        <v>2140.489</v>
      </c>
      <c r="Y48" s="19">
        <f t="shared" si="2"/>
        <v>0.1715963034614989</v>
      </c>
    </row>
    <row r="49" spans="1:26">
      <c r="A49" s="1">
        <v>39903</v>
      </c>
      <c r="B49" s="3">
        <v>0.11532188637599999</v>
      </c>
      <c r="C49" s="2">
        <f t="shared" si="3"/>
        <v>7.9675892605777898</v>
      </c>
      <c r="E49" s="1">
        <v>39903</v>
      </c>
      <c r="F49" s="3">
        <f t="shared" si="18"/>
        <v>4.869140007778233</v>
      </c>
      <c r="G49" s="3">
        <f t="shared" si="0"/>
        <v>0.11532188637599994</v>
      </c>
      <c r="H49" s="57">
        <f t="shared" si="10"/>
        <v>20.463530371189666</v>
      </c>
      <c r="I49" s="2">
        <f t="shared" si="7"/>
        <v>20.463530371189666</v>
      </c>
      <c r="J49" s="2">
        <f t="shared" si="11"/>
        <v>0</v>
      </c>
      <c r="K49" s="3">
        <f t="shared" si="8"/>
        <v>0</v>
      </c>
      <c r="M49" s="3">
        <f>(H49-MAX(H$2:H49))/MAX(H$2:H49)</f>
        <v>0</v>
      </c>
      <c r="O49" s="1">
        <v>39903</v>
      </c>
      <c r="P49" s="3">
        <f t="shared" si="19"/>
        <v>4.869140007778233</v>
      </c>
      <c r="Q49" s="3">
        <f t="shared" si="1"/>
        <v>0.11532188637599994</v>
      </c>
      <c r="R49" s="57">
        <f t="shared" si="14"/>
        <v>16.226973671835388</v>
      </c>
      <c r="S49" s="2">
        <f t="shared" si="9"/>
        <v>16.226973671835388</v>
      </c>
      <c r="T49" s="2">
        <f t="shared" si="13"/>
        <v>0</v>
      </c>
      <c r="U49" s="3">
        <f t="shared" si="6"/>
        <v>0</v>
      </c>
      <c r="W49" s="17">
        <v>39903</v>
      </c>
      <c r="X49" s="18">
        <v>2507.7890000000002</v>
      </c>
      <c r="Y49" s="19">
        <f t="shared" si="2"/>
        <v>4.5911757328866099E-2</v>
      </c>
    </row>
    <row r="50" spans="1:26">
      <c r="A50" s="1">
        <v>39933</v>
      </c>
      <c r="B50" s="3">
        <v>6.4241351529500001E-2</v>
      </c>
      <c r="C50" s="2">
        <f t="shared" si="3"/>
        <v>8.8864266839767794</v>
      </c>
      <c r="E50" s="1">
        <v>39933</v>
      </c>
      <c r="F50" s="3">
        <f t="shared" si="18"/>
        <v>5.5459803048800707</v>
      </c>
      <c r="G50" s="3">
        <f t="shared" si="0"/>
        <v>0</v>
      </c>
      <c r="H50" s="57">
        <f t="shared" si="10"/>
        <v>22.823423295507826</v>
      </c>
      <c r="I50" s="2">
        <f t="shared" si="7"/>
        <v>0</v>
      </c>
      <c r="J50" s="2">
        <f t="shared" si="11"/>
        <v>22.823423295507826</v>
      </c>
      <c r="K50" s="3">
        <f t="shared" si="8"/>
        <v>0</v>
      </c>
      <c r="M50" s="3">
        <f>(H50-MAX(H$2:H50))/MAX(H$2:H50)</f>
        <v>0</v>
      </c>
      <c r="O50" s="1">
        <v>39933</v>
      </c>
      <c r="P50" s="3">
        <f t="shared" si="19"/>
        <v>5.5459803048800707</v>
      </c>
      <c r="Q50" s="3">
        <f t="shared" si="1"/>
        <v>0</v>
      </c>
      <c r="R50" s="57">
        <f t="shared" si="14"/>
        <v>18.098298885845132</v>
      </c>
      <c r="S50" s="2">
        <f t="shared" si="9"/>
        <v>0</v>
      </c>
      <c r="T50" s="2">
        <f t="shared" si="13"/>
        <v>18.098298885845132</v>
      </c>
      <c r="U50" s="3">
        <f t="shared" si="6"/>
        <v>0</v>
      </c>
      <c r="W50" s="17">
        <v>39933</v>
      </c>
      <c r="X50" s="18">
        <v>2622.9259999999999</v>
      </c>
      <c r="Y50" s="19">
        <f t="shared" si="2"/>
        <v>5.215015597085082E-2</v>
      </c>
    </row>
    <row r="51" spans="1:26">
      <c r="A51" s="1">
        <v>39960</v>
      </c>
      <c r="B51" s="3">
        <v>0.150729543632</v>
      </c>
      <c r="C51" s="2">
        <f t="shared" si="3"/>
        <v>9.4573027444232594</v>
      </c>
      <c r="E51" s="1">
        <v>39960</v>
      </c>
      <c r="F51" s="3">
        <f t="shared" si="18"/>
        <v>3.9615392527005788</v>
      </c>
      <c r="G51" s="3">
        <f t="shared" si="0"/>
        <v>0.15072954363199997</v>
      </c>
      <c r="H51" s="57">
        <f t="shared" si="10"/>
        <v>22.823423295507826</v>
      </c>
      <c r="I51" s="2">
        <f t="shared" si="7"/>
        <v>22.823423295507826</v>
      </c>
      <c r="J51" s="2">
        <f t="shared" si="11"/>
        <v>0</v>
      </c>
      <c r="K51" s="3">
        <f t="shared" si="8"/>
        <v>0</v>
      </c>
      <c r="M51" s="3">
        <f>(H51-MAX(H$2:H51))/MAX(H$2:H51)</f>
        <v>0</v>
      </c>
      <c r="O51" s="1">
        <v>39960</v>
      </c>
      <c r="P51" s="3">
        <f t="shared" si="19"/>
        <v>3.9615392527005788</v>
      </c>
      <c r="Q51" s="3">
        <f t="shared" si="1"/>
        <v>0.15072954363199997</v>
      </c>
      <c r="R51" s="57">
        <f t="shared" si="14"/>
        <v>18.098298885845132</v>
      </c>
      <c r="S51" s="2">
        <f t="shared" si="9"/>
        <v>18.098298885845132</v>
      </c>
      <c r="T51" s="2">
        <f t="shared" si="13"/>
        <v>0</v>
      </c>
      <c r="U51" s="3">
        <f t="shared" si="6"/>
        <v>0</v>
      </c>
      <c r="W51" s="17">
        <v>39960</v>
      </c>
      <c r="X51" s="18">
        <v>2759.712</v>
      </c>
      <c r="Y51" s="19">
        <f t="shared" si="2"/>
        <v>0.14739291636228713</v>
      </c>
    </row>
    <row r="52" spans="1:26">
      <c r="A52" s="1">
        <v>39994</v>
      </c>
      <c r="B52" s="3">
        <v>0.182795574505</v>
      </c>
      <c r="C52" s="2">
        <f t="shared" si="3"/>
        <v>10.882797671079839</v>
      </c>
      <c r="E52" s="1">
        <v>39994</v>
      </c>
      <c r="F52" s="3">
        <f t="shared" si="18"/>
        <v>4.608242405497518</v>
      </c>
      <c r="G52" s="3">
        <f t="shared" si="0"/>
        <v>0.18279557450500006</v>
      </c>
      <c r="H52" s="57">
        <f t="shared" si="10"/>
        <v>26.263587472959678</v>
      </c>
      <c r="I52" s="2">
        <f t="shared" si="7"/>
        <v>26.263587472959678</v>
      </c>
      <c r="J52" s="2">
        <f t="shared" si="11"/>
        <v>0</v>
      </c>
      <c r="K52" s="3">
        <f t="shared" si="8"/>
        <v>0</v>
      </c>
      <c r="M52" s="3">
        <f>(H52-MAX(H$2:H52))/MAX(H$2:H52)</f>
        <v>0</v>
      </c>
      <c r="O52" s="1">
        <v>39994</v>
      </c>
      <c r="P52" s="3">
        <f t="shared" si="19"/>
        <v>4.608242405497518</v>
      </c>
      <c r="Q52" s="3">
        <f t="shared" si="1"/>
        <v>0.18279557450500006</v>
      </c>
      <c r="R52" s="57">
        <f t="shared" si="14"/>
        <v>20.826247217424104</v>
      </c>
      <c r="S52" s="2">
        <f t="shared" si="9"/>
        <v>20.826247217424104</v>
      </c>
      <c r="T52" s="2">
        <f t="shared" si="13"/>
        <v>0</v>
      </c>
      <c r="U52" s="3">
        <f t="shared" si="6"/>
        <v>0</v>
      </c>
      <c r="W52" s="17">
        <v>39994</v>
      </c>
      <c r="X52" s="18">
        <v>3166.4740000000002</v>
      </c>
      <c r="Y52" s="19">
        <f t="shared" si="2"/>
        <v>0.17942607455485171</v>
      </c>
    </row>
    <row r="53" spans="1:26">
      <c r="A53" s="1">
        <v>40025</v>
      </c>
      <c r="B53" s="3">
        <v>-0.13548927423500001</v>
      </c>
      <c r="C53" s="2">
        <f t="shared" si="3"/>
        <v>12.872124923586554</v>
      </c>
      <c r="E53" s="1">
        <v>40025</v>
      </c>
      <c r="F53" s="3">
        <f t="shared" si="18"/>
        <v>5.6334042979737404</v>
      </c>
      <c r="G53" s="3">
        <f t="shared" si="0"/>
        <v>0</v>
      </c>
      <c r="H53" s="57">
        <f t="shared" si="10"/>
        <v>31.064455033641664</v>
      </c>
      <c r="I53" s="2">
        <f t="shared" si="7"/>
        <v>0</v>
      </c>
      <c r="J53" s="2">
        <f t="shared" si="11"/>
        <v>31.064455033641664</v>
      </c>
      <c r="K53" s="3">
        <f t="shared" si="8"/>
        <v>0</v>
      </c>
      <c r="M53" s="3">
        <f>(H53-MAX(H$2:H53))/MAX(H$2:H53)</f>
        <v>0</v>
      </c>
      <c r="O53" s="1">
        <v>40025</v>
      </c>
      <c r="P53" s="3">
        <f t="shared" si="19"/>
        <v>5.6334042979737404</v>
      </c>
      <c r="Q53" s="3">
        <f t="shared" si="1"/>
        <v>0</v>
      </c>
      <c r="R53" s="57">
        <f t="shared" si="14"/>
        <v>24.633193042316304</v>
      </c>
      <c r="S53" s="2">
        <f t="shared" si="9"/>
        <v>0</v>
      </c>
      <c r="T53" s="2">
        <f t="shared" si="13"/>
        <v>24.633193042316304</v>
      </c>
      <c r="U53" s="3">
        <f t="shared" si="6"/>
        <v>0</v>
      </c>
      <c r="W53" s="17">
        <v>40025</v>
      </c>
      <c r="X53" s="18">
        <v>3734.6219999999998</v>
      </c>
      <c r="Y53" s="19">
        <f t="shared" si="2"/>
        <v>-0.24215328887367982</v>
      </c>
    </row>
    <row r="54" spans="1:26">
      <c r="A54" s="1">
        <v>40056</v>
      </c>
      <c r="B54" s="3">
        <v>0.138120700318</v>
      </c>
      <c r="C54" s="2">
        <f t="shared" si="3"/>
        <v>11.128090059827557</v>
      </c>
      <c r="E54" s="1">
        <v>40056</v>
      </c>
      <c r="F54" s="3">
        <f t="shared" si="18"/>
        <v>4.4530075614034459</v>
      </c>
      <c r="G54" s="3">
        <f t="shared" si="0"/>
        <v>0.13812070031800028</v>
      </c>
      <c r="H54" s="57">
        <f t="shared" si="10"/>
        <v>31.064455033641664</v>
      </c>
      <c r="I54" s="2">
        <f t="shared" si="7"/>
        <v>31.064455033641664</v>
      </c>
      <c r="J54" s="2">
        <f t="shared" si="11"/>
        <v>0</v>
      </c>
      <c r="K54" s="3">
        <f t="shared" si="8"/>
        <v>0</v>
      </c>
      <c r="M54" s="3">
        <f>(H54-MAX(H$2:H54))/MAX(H$2:H54)</f>
        <v>0</v>
      </c>
      <c r="O54" s="1">
        <v>40056</v>
      </c>
      <c r="P54" s="3">
        <f t="shared" si="19"/>
        <v>4.4530075614034459</v>
      </c>
      <c r="Q54" s="3">
        <f t="shared" si="1"/>
        <v>0.13812070031800006</v>
      </c>
      <c r="R54" s="57">
        <f t="shared" si="14"/>
        <v>24.633193042316304</v>
      </c>
      <c r="S54" s="2">
        <f t="shared" si="9"/>
        <v>24.633193042316304</v>
      </c>
      <c r="T54" s="2">
        <f t="shared" si="13"/>
        <v>0</v>
      </c>
      <c r="U54" s="3">
        <f t="shared" si="6"/>
        <v>0</v>
      </c>
      <c r="W54" s="17">
        <v>40056</v>
      </c>
      <c r="X54" s="18">
        <v>2830.2710000000002</v>
      </c>
      <c r="Y54" s="19">
        <f t="shared" si="2"/>
        <v>6.1666886315833169E-2</v>
      </c>
    </row>
    <row r="55" spans="1:26">
      <c r="A55" s="1">
        <v>40086</v>
      </c>
      <c r="B55" s="3">
        <v>0.11934290169300001</v>
      </c>
      <c r="C55" s="2">
        <f t="shared" si="3"/>
        <v>12.665109652092713</v>
      </c>
      <c r="E55" s="1">
        <v>40086</v>
      </c>
      <c r="F55" s="3">
        <f t="shared" si="18"/>
        <v>4.587078831694833</v>
      </c>
      <c r="G55" s="3">
        <f t="shared" si="0"/>
        <v>0.1193429016930001</v>
      </c>
      <c r="H55" s="57">
        <f t="shared" si="10"/>
        <v>35.355099317885276</v>
      </c>
      <c r="I55" s="2">
        <f t="shared" si="7"/>
        <v>35.355099317885276</v>
      </c>
      <c r="J55" s="2">
        <f t="shared" si="11"/>
        <v>0</v>
      </c>
      <c r="K55" s="3">
        <f t="shared" si="8"/>
        <v>0</v>
      </c>
      <c r="M55" s="3">
        <f>(H55-MAX(H$2:H55))/MAX(H$2:H55)</f>
        <v>0</v>
      </c>
      <c r="O55" s="1">
        <v>40086</v>
      </c>
      <c r="P55" s="3">
        <f t="shared" si="19"/>
        <v>4.587078831694833</v>
      </c>
      <c r="Q55" s="3">
        <f t="shared" si="1"/>
        <v>0.1193429016930001</v>
      </c>
      <c r="R55" s="57">
        <f t="shared" si="14"/>
        <v>28.035546916389517</v>
      </c>
      <c r="S55" s="2">
        <f t="shared" si="9"/>
        <v>28.035546916389517</v>
      </c>
      <c r="T55" s="2">
        <f t="shared" si="13"/>
        <v>0</v>
      </c>
      <c r="U55" s="3">
        <f t="shared" si="6"/>
        <v>0</v>
      </c>
      <c r="W55" s="17">
        <v>40086</v>
      </c>
      <c r="X55" s="18">
        <v>3004.8049999999998</v>
      </c>
      <c r="Y55" s="19">
        <f t="shared" si="2"/>
        <v>9.1708779771066729E-2</v>
      </c>
    </row>
    <row r="56" spans="1:26">
      <c r="A56" s="1">
        <v>40116</v>
      </c>
      <c r="B56" s="3">
        <v>0.194306799068</v>
      </c>
      <c r="C56" s="2">
        <f t="shared" si="3"/>
        <v>14.17660058823348</v>
      </c>
      <c r="E56" s="1">
        <v>40116</v>
      </c>
      <c r="F56" s="3">
        <f t="shared" si="18"/>
        <v>5.2538570314568309</v>
      </c>
      <c r="G56" s="3">
        <f t="shared" si="0"/>
        <v>0</v>
      </c>
      <c r="H56" s="57">
        <f t="shared" si="10"/>
        <v>39.574479460125914</v>
      </c>
      <c r="I56" s="2">
        <f t="shared" si="7"/>
        <v>0</v>
      </c>
      <c r="J56" s="2">
        <f t="shared" si="11"/>
        <v>39.574479460125914</v>
      </c>
      <c r="K56" s="3">
        <f t="shared" si="8"/>
        <v>0</v>
      </c>
      <c r="M56" s="3">
        <f>(H56-MAX(H$2:H56))/MAX(H$2:H56)</f>
        <v>0</v>
      </c>
      <c r="O56" s="1">
        <v>40116</v>
      </c>
      <c r="P56" s="3">
        <f t="shared" si="19"/>
        <v>5.2538570314568309</v>
      </c>
      <c r="Q56" s="3">
        <f t="shared" si="1"/>
        <v>0</v>
      </c>
      <c r="R56" s="57">
        <f t="shared" si="14"/>
        <v>31.381390435941682</v>
      </c>
      <c r="S56" s="2">
        <f t="shared" si="9"/>
        <v>0</v>
      </c>
      <c r="T56" s="2">
        <f t="shared" si="13"/>
        <v>31.381390435941682</v>
      </c>
      <c r="U56" s="3">
        <f t="shared" si="6"/>
        <v>0</v>
      </c>
      <c r="W56" s="17">
        <v>40116</v>
      </c>
      <c r="X56" s="18">
        <v>3280.3719999999998</v>
      </c>
      <c r="Y56" s="19">
        <f t="shared" si="2"/>
        <v>7.0509381253101688E-2</v>
      </c>
    </row>
    <row r="57" spans="1:26" s="79" customFormat="1">
      <c r="A57" s="1">
        <v>40147</v>
      </c>
      <c r="B57" s="3">
        <v>5.6443841488000003E-2</v>
      </c>
      <c r="C57" s="78">
        <f t="shared" si="3"/>
        <v>16.931210470198653</v>
      </c>
      <c r="D57" s="77"/>
      <c r="E57" s="76">
        <v>40147</v>
      </c>
      <c r="F57" s="77">
        <f t="shared" si="18"/>
        <v>6.4690239730681123</v>
      </c>
      <c r="G57" s="77">
        <f t="shared" si="0"/>
        <v>-1.822922376795777E-2</v>
      </c>
      <c r="H57" s="57">
        <f t="shared" si="10"/>
        <v>39.574479460125914</v>
      </c>
      <c r="I57" s="78">
        <f t="shared" si="7"/>
        <v>0</v>
      </c>
      <c r="J57" s="78">
        <f t="shared" si="11"/>
        <v>39.574479460125914</v>
      </c>
      <c r="K57" s="3">
        <f t="shared" si="8"/>
        <v>-1.822922376795777E-2</v>
      </c>
      <c r="L57" s="77"/>
      <c r="M57" s="3">
        <f>(H57-MAX(H$2:H57))/MAX(H$2:H57)</f>
        <v>0</v>
      </c>
      <c r="O57" s="76">
        <v>40147</v>
      </c>
      <c r="P57" s="3">
        <f t="shared" si="19"/>
        <v>6.4690239730681123</v>
      </c>
      <c r="Q57" s="3">
        <f t="shared" si="1"/>
        <v>0</v>
      </c>
      <c r="R57" s="57">
        <f t="shared" si="14"/>
        <v>31.381390435941682</v>
      </c>
      <c r="S57" s="78">
        <f t="shared" si="9"/>
        <v>0</v>
      </c>
      <c r="T57" s="78">
        <f t="shared" si="13"/>
        <v>31.381390435941682</v>
      </c>
      <c r="U57" s="3">
        <f t="shared" si="6"/>
        <v>0</v>
      </c>
      <c r="V57" s="77"/>
      <c r="W57" s="17">
        <v>40147</v>
      </c>
      <c r="X57" s="18">
        <v>3511.6689999999999</v>
      </c>
      <c r="Y57" s="19">
        <f t="shared" si="2"/>
        <v>1.822922376795777E-2</v>
      </c>
    </row>
    <row r="58" spans="1:26" s="12" customFormat="1">
      <c r="A58" s="1">
        <v>40178</v>
      </c>
      <c r="B58" s="3">
        <v>-5.84606168982E-2</v>
      </c>
      <c r="C58" s="14">
        <f t="shared" si="3"/>
        <v>17.88687303017851</v>
      </c>
      <c r="D58" s="32">
        <f t="shared" ref="D58" si="23">C58/C46-1</f>
        <v>2.7675932377913055</v>
      </c>
      <c r="E58" s="13">
        <v>40178</v>
      </c>
      <c r="F58" s="3">
        <f t="shared" si="18"/>
        <v>6.8906043782740394</v>
      </c>
      <c r="G58" s="32">
        <f t="shared" si="0"/>
        <v>0.10390431592948368</v>
      </c>
      <c r="H58" s="57">
        <f t="shared" si="10"/>
        <v>38.853067418546829</v>
      </c>
      <c r="I58" s="2">
        <f t="shared" si="7"/>
        <v>0</v>
      </c>
      <c r="J58" s="14">
        <f t="shared" si="11"/>
        <v>38.853067418546829</v>
      </c>
      <c r="K58" s="3">
        <f t="shared" si="8"/>
        <v>0.10390431592948368</v>
      </c>
      <c r="L58" s="32">
        <f t="shared" ref="L58" si="24">H58/H46-1</f>
        <v>2.1864071904822491</v>
      </c>
      <c r="M58" s="3">
        <f>(H58-MAX(H$2:H58))/MAX(H$2:H58)</f>
        <v>-1.8229223767957822E-2</v>
      </c>
      <c r="O58" s="13">
        <v>40178</v>
      </c>
      <c r="P58" s="3">
        <f t="shared" si="19"/>
        <v>6.8906043782740394</v>
      </c>
      <c r="Q58" s="3">
        <f t="shared" si="1"/>
        <v>0</v>
      </c>
      <c r="R58" s="57">
        <f t="shared" si="14"/>
        <v>31.381390435941682</v>
      </c>
      <c r="S58" s="2">
        <f t="shared" si="9"/>
        <v>0</v>
      </c>
      <c r="T58" s="14">
        <f t="shared" si="13"/>
        <v>31.381390435941682</v>
      </c>
      <c r="U58" s="3">
        <f t="shared" si="6"/>
        <v>0</v>
      </c>
      <c r="V58" s="32">
        <f t="shared" ref="V58" si="25">R58/R46-1</f>
        <v>2.2455714384893644</v>
      </c>
      <c r="W58" s="17">
        <v>40178</v>
      </c>
      <c r="X58" s="18">
        <v>3575.6840000000002</v>
      </c>
      <c r="Y58" s="19">
        <f t="shared" si="2"/>
        <v>-0.10390431592948368</v>
      </c>
    </row>
    <row r="59" spans="1:26">
      <c r="A59" s="1">
        <v>40207</v>
      </c>
      <c r="B59" s="3">
        <v>0.100144203775</v>
      </c>
      <c r="C59" s="2">
        <f t="shared" si="3"/>
        <v>16.841195398454499</v>
      </c>
      <c r="E59" s="1">
        <v>40207</v>
      </c>
      <c r="F59" s="3">
        <f t="shared" si="18"/>
        <v>4.5763635761667221</v>
      </c>
      <c r="G59" s="3">
        <f t="shared" si="0"/>
        <v>0.100144203775</v>
      </c>
      <c r="H59" s="57">
        <f t="shared" si="10"/>
        <v>42.89006881043305</v>
      </c>
      <c r="I59" s="2">
        <f t="shared" si="7"/>
        <v>42.89006881043305</v>
      </c>
      <c r="J59" s="2">
        <f t="shared" si="11"/>
        <v>0</v>
      </c>
      <c r="K59" s="3">
        <f t="shared" si="8"/>
        <v>0</v>
      </c>
      <c r="M59" s="3">
        <f>(H59-MAX(H$2:H59))/MAX(H$2:H59)</f>
        <v>0</v>
      </c>
      <c r="O59" s="1">
        <v>40207</v>
      </c>
      <c r="P59" s="3">
        <f t="shared" si="19"/>
        <v>4.5763635761667221</v>
      </c>
      <c r="Q59" s="3">
        <f t="shared" si="1"/>
        <v>0.100144203775</v>
      </c>
      <c r="R59" s="57">
        <f t="shared" si="14"/>
        <v>31.381390435941682</v>
      </c>
      <c r="S59" s="2">
        <f t="shared" si="9"/>
        <v>31.381390435941682</v>
      </c>
      <c r="T59" s="2">
        <f t="shared" si="13"/>
        <v>0</v>
      </c>
      <c r="U59" s="3">
        <f t="shared" si="6"/>
        <v>0</v>
      </c>
      <c r="W59" s="17">
        <v>40207</v>
      </c>
      <c r="X59" s="18">
        <v>3204.1550000000002</v>
      </c>
      <c r="Y59" s="19">
        <f t="shared" si="2"/>
        <v>2.4190777287615539E-2</v>
      </c>
    </row>
    <row r="60" spans="1:26">
      <c r="A60" s="1">
        <v>40235</v>
      </c>
      <c r="B60" s="3">
        <v>0.105806216568</v>
      </c>
      <c r="C60" s="2">
        <f t="shared" si="3"/>
        <v>18.527743502251919</v>
      </c>
      <c r="E60" s="1">
        <v>40235</v>
      </c>
      <c r="F60" s="3">
        <f t="shared" si="18"/>
        <v>4.986923746539869</v>
      </c>
      <c r="G60" s="3">
        <f t="shared" si="0"/>
        <v>0.10580621656800004</v>
      </c>
      <c r="H60" s="57">
        <f t="shared" si="10"/>
        <v>47.185260601308826</v>
      </c>
      <c r="I60" s="2">
        <f t="shared" si="7"/>
        <v>47.185260601308826</v>
      </c>
      <c r="J60" s="2">
        <f t="shared" si="11"/>
        <v>0</v>
      </c>
      <c r="K60" s="3">
        <f t="shared" si="8"/>
        <v>0</v>
      </c>
      <c r="M60" s="3">
        <f>(H60-MAX(H$2:H60))/MAX(H$2:H60)</f>
        <v>0</v>
      </c>
      <c r="O60" s="1">
        <v>40235</v>
      </c>
      <c r="P60" s="3">
        <f t="shared" si="19"/>
        <v>4.986923746539869</v>
      </c>
      <c r="Q60" s="3">
        <f t="shared" si="1"/>
        <v>0.10580621656800004</v>
      </c>
      <c r="R60" s="57">
        <f t="shared" si="14"/>
        <v>34.52405479450146</v>
      </c>
      <c r="S60" s="2">
        <f t="shared" si="9"/>
        <v>34.52405479450146</v>
      </c>
      <c r="T60" s="2">
        <f t="shared" si="13"/>
        <v>0</v>
      </c>
      <c r="U60" s="3">
        <f t="shared" si="6"/>
        <v>0</v>
      </c>
      <c r="W60" s="17">
        <v>40235</v>
      </c>
      <c r="X60" s="18">
        <v>3281.6660000000002</v>
      </c>
      <c r="Y60" s="19">
        <f t="shared" si="2"/>
        <v>1.9484310712912123E-2</v>
      </c>
      <c r="Z60">
        <f>1693/309</f>
        <v>5.4789644012944985</v>
      </c>
    </row>
    <row r="61" spans="1:26">
      <c r="A61" s="1">
        <v>40268</v>
      </c>
      <c r="B61" s="3">
        <v>-8.2008318756499998E-2</v>
      </c>
      <c r="C61" s="2">
        <f t="shared" si="3"/>
        <v>20.488093943767542</v>
      </c>
      <c r="E61" s="1">
        <v>40268</v>
      </c>
      <c r="F61" s="3">
        <f t="shared" si="18"/>
        <v>5.6203774970423686</v>
      </c>
      <c r="G61" s="3">
        <f t="shared" si="0"/>
        <v>0</v>
      </c>
      <c r="H61" s="57">
        <f t="shared" si="10"/>
        <v>52.177754503308428</v>
      </c>
      <c r="I61" s="2">
        <f t="shared" si="7"/>
        <v>0</v>
      </c>
      <c r="J61" s="2">
        <f t="shared" si="11"/>
        <v>52.177754503308428</v>
      </c>
      <c r="K61" s="3">
        <f t="shared" si="8"/>
        <v>0</v>
      </c>
      <c r="M61" s="3">
        <f>(H61-MAX(H$2:H61))/MAX(H$2:H61)</f>
        <v>0</v>
      </c>
      <c r="O61" s="1">
        <v>40268</v>
      </c>
      <c r="P61" s="3">
        <f t="shared" si="19"/>
        <v>5.6203774970423686</v>
      </c>
      <c r="Q61" s="3">
        <f t="shared" si="1"/>
        <v>0</v>
      </c>
      <c r="R61" s="57">
        <f t="shared" si="14"/>
        <v>38.176914412893979</v>
      </c>
      <c r="S61" s="2">
        <f t="shared" si="9"/>
        <v>0</v>
      </c>
      <c r="T61" s="2">
        <f t="shared" si="13"/>
        <v>38.176914412893979</v>
      </c>
      <c r="U61" s="3">
        <f t="shared" si="6"/>
        <v>0</v>
      </c>
      <c r="W61" s="17">
        <v>40268</v>
      </c>
      <c r="X61" s="18">
        <v>3345.607</v>
      </c>
      <c r="Y61" s="19">
        <f t="shared" si="2"/>
        <v>-8.3166373097617319E-2</v>
      </c>
    </row>
    <row r="62" spans="1:26">
      <c r="A62" s="1">
        <v>40298</v>
      </c>
      <c r="B62" s="3">
        <v>-9.9008171894300001E-2</v>
      </c>
      <c r="C62" s="2">
        <f t="shared" si="3"/>
        <v>18.807899804913937</v>
      </c>
      <c r="E62" s="1">
        <v>40298</v>
      </c>
      <c r="F62" s="3">
        <f t="shared" si="18"/>
        <v>5.0774514689765589</v>
      </c>
      <c r="G62" s="3">
        <f t="shared" si="0"/>
        <v>0</v>
      </c>
      <c r="H62" s="57">
        <f t="shared" si="10"/>
        <v>52.177754503308428</v>
      </c>
      <c r="I62" s="2">
        <f t="shared" si="7"/>
        <v>0</v>
      </c>
      <c r="J62" s="2">
        <f t="shared" si="11"/>
        <v>52.177754503308428</v>
      </c>
      <c r="K62" s="3">
        <f t="shared" si="8"/>
        <v>0</v>
      </c>
      <c r="M62" s="3">
        <f>(H62-MAX(H$2:H62))/MAX(H$2:H62)</f>
        <v>0</v>
      </c>
      <c r="O62" s="1">
        <v>40298</v>
      </c>
      <c r="P62" s="3">
        <f t="shared" si="19"/>
        <v>5.0774514689765589</v>
      </c>
      <c r="Q62" s="3">
        <f t="shared" si="1"/>
        <v>0</v>
      </c>
      <c r="R62" s="57">
        <f t="shared" si="14"/>
        <v>38.176914412893979</v>
      </c>
      <c r="S62" s="2">
        <f t="shared" si="9"/>
        <v>0</v>
      </c>
      <c r="T62" s="2">
        <f t="shared" si="13"/>
        <v>38.176914412893979</v>
      </c>
      <c r="U62" s="3">
        <f t="shared" si="6"/>
        <v>0</v>
      </c>
      <c r="W62" s="17">
        <v>40298</v>
      </c>
      <c r="X62" s="18">
        <v>3067.3649999999998</v>
      </c>
      <c r="Y62" s="19">
        <f t="shared" si="2"/>
        <v>-9.5880666304792417E-2</v>
      </c>
    </row>
    <row r="63" spans="1:26">
      <c r="A63" s="1">
        <v>40329</v>
      </c>
      <c r="B63" s="3">
        <v>-6.1427800604900003E-2</v>
      </c>
      <c r="C63" s="2">
        <f t="shared" si="3"/>
        <v>16.945764028058246</v>
      </c>
      <c r="E63" s="1">
        <v>40329</v>
      </c>
      <c r="F63" s="3">
        <f t="shared" si="18"/>
        <v>4.4757341092568614</v>
      </c>
      <c r="G63" s="3">
        <f t="shared" si="0"/>
        <v>-6.1427800604900051E-2</v>
      </c>
      <c r="H63" s="57">
        <f t="shared" si="10"/>
        <v>52.177754503308428</v>
      </c>
      <c r="I63" s="2">
        <f t="shared" si="7"/>
        <v>52.177754503308428</v>
      </c>
      <c r="J63" s="2">
        <f t="shared" si="11"/>
        <v>0</v>
      </c>
      <c r="K63" s="3">
        <f t="shared" si="8"/>
        <v>0</v>
      </c>
      <c r="M63" s="3">
        <f>(H63-MAX(H$2:H63))/MAX(H$2:H63)</f>
        <v>0</v>
      </c>
      <c r="O63" s="1">
        <v>40329</v>
      </c>
      <c r="P63" s="3">
        <f t="shared" si="19"/>
        <v>4.4757341092568614</v>
      </c>
      <c r="Q63" s="3">
        <f t="shared" si="1"/>
        <v>-6.142780060489994E-2</v>
      </c>
      <c r="R63" s="57">
        <f t="shared" si="14"/>
        <v>38.176914412893979</v>
      </c>
      <c r="S63" s="2">
        <f t="shared" si="9"/>
        <v>38.176914412893979</v>
      </c>
      <c r="T63" s="2">
        <f t="shared" si="13"/>
        <v>0</v>
      </c>
      <c r="U63" s="3">
        <f t="shared" si="6"/>
        <v>0</v>
      </c>
      <c r="W63" s="17">
        <v>40329</v>
      </c>
      <c r="X63" s="18">
        <v>2773.2640000000001</v>
      </c>
      <c r="Y63" s="19">
        <f t="shared" si="2"/>
        <v>-7.5793000594245652E-2</v>
      </c>
    </row>
    <row r="64" spans="1:26" s="11" customFormat="1">
      <c r="A64" s="1">
        <v>40359</v>
      </c>
      <c r="B64" s="3">
        <v>0.22106437344099999</v>
      </c>
      <c r="C64" s="10">
        <f t="shared" si="3"/>
        <v>15.904823014244997</v>
      </c>
      <c r="D64" s="16"/>
      <c r="E64" s="15">
        <v>40359</v>
      </c>
      <c r="F64" s="16">
        <f t="shared" si="18"/>
        <v>4.139371806227981</v>
      </c>
      <c r="G64" s="16">
        <f t="shared" si="0"/>
        <v>0.22106437344100005</v>
      </c>
      <c r="H64" s="57">
        <f t="shared" si="10"/>
        <v>48.972589803667773</v>
      </c>
      <c r="I64" s="10">
        <f t="shared" si="7"/>
        <v>48.972589803667773</v>
      </c>
      <c r="J64" s="10">
        <f t="shared" si="11"/>
        <v>0</v>
      </c>
      <c r="K64" s="3">
        <f t="shared" si="8"/>
        <v>0</v>
      </c>
      <c r="L64" s="16"/>
      <c r="M64" s="3">
        <f>(H64-MAX(H$2:H64))/MAX(H$2:H64)</f>
        <v>-6.1427800604900031E-2</v>
      </c>
      <c r="O64" s="15">
        <v>40359</v>
      </c>
      <c r="P64" s="3">
        <f t="shared" si="19"/>
        <v>4.139371806227981</v>
      </c>
      <c r="Q64" s="3">
        <f t="shared" si="1"/>
        <v>0.22106437344100005</v>
      </c>
      <c r="R64" s="57">
        <f t="shared" si="14"/>
        <v>35.831790526628396</v>
      </c>
      <c r="S64" s="10">
        <f t="shared" si="9"/>
        <v>35.831790526628396</v>
      </c>
      <c r="T64" s="10">
        <f t="shared" si="13"/>
        <v>0</v>
      </c>
      <c r="U64" s="3">
        <f t="shared" si="6"/>
        <v>0</v>
      </c>
      <c r="V64" s="16"/>
      <c r="W64" s="17">
        <v>40359</v>
      </c>
      <c r="X64" s="18">
        <v>2563.0700000000002</v>
      </c>
      <c r="Y64" s="19">
        <f t="shared" si="2"/>
        <v>0.11930068238479619</v>
      </c>
    </row>
    <row r="65" spans="1:25">
      <c r="A65" s="1">
        <v>40389</v>
      </c>
      <c r="B65" s="3">
        <v>5.7174361372799999E-2</v>
      </c>
      <c r="C65" s="2">
        <f t="shared" si="3"/>
        <v>19.420812748579063</v>
      </c>
      <c r="E65" s="1">
        <v>40389</v>
      </c>
      <c r="F65" s="3">
        <f t="shared" si="18"/>
        <v>5.2755038144521107</v>
      </c>
      <c r="G65" s="3">
        <f t="shared" si="0"/>
        <v>0</v>
      </c>
      <c r="H65" s="57">
        <f t="shared" si="10"/>
        <v>59.798684684398694</v>
      </c>
      <c r="I65" s="2">
        <f t="shared" si="7"/>
        <v>0</v>
      </c>
      <c r="J65" s="2">
        <f t="shared" si="11"/>
        <v>59.798684684398694</v>
      </c>
      <c r="K65" s="3">
        <f t="shared" si="8"/>
        <v>0</v>
      </c>
      <c r="M65" s="3">
        <f>(H65-MAX(H$2:H65))/MAX(H$2:H65)</f>
        <v>0</v>
      </c>
      <c r="O65" s="1">
        <v>40389</v>
      </c>
      <c r="P65" s="3">
        <f t="shared" si="19"/>
        <v>5.2755038144521107</v>
      </c>
      <c r="Q65" s="3">
        <f t="shared" si="1"/>
        <v>0</v>
      </c>
      <c r="R65" s="57">
        <f t="shared" si="14"/>
        <v>43.752922848666664</v>
      </c>
      <c r="S65" s="2">
        <f t="shared" si="9"/>
        <v>0</v>
      </c>
      <c r="T65" s="2">
        <f t="shared" si="13"/>
        <v>43.752922848666664</v>
      </c>
      <c r="U65" s="3">
        <f t="shared" si="6"/>
        <v>0</v>
      </c>
      <c r="W65" s="17">
        <v>40389</v>
      </c>
      <c r="X65" s="18">
        <v>2868.846</v>
      </c>
      <c r="Y65" s="19">
        <f t="shared" si="2"/>
        <v>1.1970666951101716E-2</v>
      </c>
    </row>
    <row r="66" spans="1:25">
      <c r="A66" s="1">
        <v>40421</v>
      </c>
      <c r="B66" s="3">
        <v>3.1309644390800001E-2</v>
      </c>
      <c r="C66" s="2">
        <f t="shared" si="3"/>
        <v>20.531185314819805</v>
      </c>
      <c r="E66" s="1">
        <v>40421</v>
      </c>
      <c r="F66" s="3">
        <f t="shared" si="18"/>
        <v>5.6343017373359805</v>
      </c>
      <c r="G66" s="3">
        <f t="shared" si="0"/>
        <v>0</v>
      </c>
      <c r="H66" s="57">
        <f t="shared" si="10"/>
        <v>59.798684684398694</v>
      </c>
      <c r="I66" s="2">
        <f t="shared" si="7"/>
        <v>0</v>
      </c>
      <c r="J66" s="2">
        <f t="shared" si="11"/>
        <v>59.798684684398694</v>
      </c>
      <c r="K66" s="3">
        <f t="shared" si="8"/>
        <v>0</v>
      </c>
      <c r="M66" s="3">
        <f>(H66-MAX(H$2:H66))/MAX(H$2:H66)</f>
        <v>0</v>
      </c>
      <c r="O66" s="1">
        <v>40421</v>
      </c>
      <c r="P66" s="3">
        <f t="shared" si="19"/>
        <v>5.6343017373359805</v>
      </c>
      <c r="Q66" s="3">
        <f t="shared" si="1"/>
        <v>0</v>
      </c>
      <c r="R66" s="57">
        <f t="shared" si="14"/>
        <v>43.752922848666664</v>
      </c>
      <c r="S66" s="2">
        <f t="shared" si="9"/>
        <v>0</v>
      </c>
      <c r="T66" s="2">
        <f t="shared" si="13"/>
        <v>43.752922848666664</v>
      </c>
      <c r="U66" s="3">
        <f t="shared" si="6"/>
        <v>0</v>
      </c>
      <c r="W66" s="17">
        <v>40421</v>
      </c>
      <c r="X66" s="18">
        <v>2903.1880000000001</v>
      </c>
      <c r="Y66" s="19">
        <f t="shared" si="2"/>
        <v>1.1155323044873322E-2</v>
      </c>
    </row>
    <row r="67" spans="1:25">
      <c r="A67" s="1">
        <v>40451</v>
      </c>
      <c r="B67" s="3">
        <v>8.8523963486699997E-2</v>
      </c>
      <c r="C67" s="2">
        <f t="shared" si="3"/>
        <v>21.17400942594843</v>
      </c>
      <c r="E67" s="1">
        <v>40451</v>
      </c>
      <c r="F67" s="3">
        <f t="shared" si="18"/>
        <v>5.8420193655132371</v>
      </c>
      <c r="G67" s="3">
        <f t="shared" ref="G67:G127" si="26">H68/H67-1</f>
        <v>0</v>
      </c>
      <c r="H67" s="57">
        <f t="shared" si="10"/>
        <v>59.798684684398694</v>
      </c>
      <c r="I67" s="2">
        <f t="shared" si="7"/>
        <v>0</v>
      </c>
      <c r="J67" s="2">
        <f t="shared" si="11"/>
        <v>59.798684684398694</v>
      </c>
      <c r="K67" s="3">
        <f t="shared" si="8"/>
        <v>0</v>
      </c>
      <c r="M67" s="3">
        <f>(H67-MAX(H$2:H67))/MAX(H$2:H67)</f>
        <v>0</v>
      </c>
      <c r="O67" s="1">
        <v>40451</v>
      </c>
      <c r="P67" s="3">
        <f t="shared" si="19"/>
        <v>5.8420193655132371</v>
      </c>
      <c r="Q67" s="3">
        <f t="shared" ref="Q67:Q127" si="27">R68/R67-1</f>
        <v>0</v>
      </c>
      <c r="R67" s="57">
        <f t="shared" si="14"/>
        <v>43.752922848666664</v>
      </c>
      <c r="S67" s="2">
        <f t="shared" si="9"/>
        <v>0</v>
      </c>
      <c r="T67" s="2">
        <f t="shared" si="13"/>
        <v>43.752922848666664</v>
      </c>
      <c r="U67" s="3">
        <f t="shared" si="6"/>
        <v>0</v>
      </c>
      <c r="W67" s="17">
        <v>40451</v>
      </c>
      <c r="X67" s="18">
        <v>2935.5740000000001</v>
      </c>
      <c r="Y67" s="19">
        <f t="shared" ref="Y67:Y127" si="28">X68/X67-1</f>
        <v>0.15138742882993239</v>
      </c>
    </row>
    <row r="68" spans="1:25">
      <c r="A68" s="1">
        <v>40480</v>
      </c>
      <c r="B68" s="3">
        <v>4.5620959678599998E-2</v>
      </c>
      <c r="C68" s="2">
        <f t="shared" ref="C68:C128" si="29">C67*(1+B67)</f>
        <v>23.048416663238132</v>
      </c>
      <c r="E68" s="1">
        <v>40480</v>
      </c>
      <c r="F68" s="3">
        <f t="shared" si="18"/>
        <v>6.4477020380012258</v>
      </c>
      <c r="G68" s="3">
        <f t="shared" si="26"/>
        <v>7.1893261001608533E-2</v>
      </c>
      <c r="H68" s="57">
        <f t="shared" si="10"/>
        <v>59.798684684398694</v>
      </c>
      <c r="I68" s="2">
        <f t="shared" si="7"/>
        <v>0</v>
      </c>
      <c r="J68" s="2">
        <f t="shared" si="11"/>
        <v>59.798684684398694</v>
      </c>
      <c r="K68" s="3">
        <f t="shared" si="8"/>
        <v>7.1893261001608644E-2</v>
      </c>
      <c r="M68" s="3">
        <f>(H68-MAX(H$2:H68))/MAX(H$2:H68)</f>
        <v>0</v>
      </c>
      <c r="O68" s="1">
        <v>40480</v>
      </c>
      <c r="P68" s="3">
        <f t="shared" si="19"/>
        <v>6.4477020380012258</v>
      </c>
      <c r="Q68" s="3">
        <f t="shared" si="27"/>
        <v>0</v>
      </c>
      <c r="R68" s="57">
        <f t="shared" si="14"/>
        <v>43.752922848666664</v>
      </c>
      <c r="S68" s="2">
        <f t="shared" si="9"/>
        <v>0</v>
      </c>
      <c r="T68" s="2">
        <f t="shared" si="13"/>
        <v>43.752922848666664</v>
      </c>
      <c r="U68" s="3">
        <f t="shared" si="6"/>
        <v>0</v>
      </c>
      <c r="W68" s="17">
        <v>40480</v>
      </c>
      <c r="X68" s="18">
        <v>3379.9830000000002</v>
      </c>
      <c r="Y68" s="19">
        <f t="shared" si="28"/>
        <v>-7.1893261001608644E-2</v>
      </c>
    </row>
    <row r="69" spans="1:25">
      <c r="A69" s="1">
        <v>40512</v>
      </c>
      <c r="B69" s="3">
        <v>1.5352518311200001E-2</v>
      </c>
      <c r="C69" s="2">
        <f t="shared" si="29"/>
        <v>24.099907550487291</v>
      </c>
      <c r="E69" s="1">
        <v>40512</v>
      </c>
      <c r="F69" s="3">
        <f t="shared" si="18"/>
        <v>6.7874733523751072</v>
      </c>
      <c r="G69" s="3">
        <f t="shared" si="26"/>
        <v>2.7810142541326854E-3</v>
      </c>
      <c r="H69" s="57">
        <f t="shared" si="10"/>
        <v>64.097807129967066</v>
      </c>
      <c r="I69" s="2">
        <f t="shared" si="7"/>
        <v>0</v>
      </c>
      <c r="J69" s="2">
        <f t="shared" si="11"/>
        <v>64.097807129967066</v>
      </c>
      <c r="K69" s="3">
        <f t="shared" si="8"/>
        <v>2.7810142541325744E-3</v>
      </c>
      <c r="M69" s="3">
        <f>(H69-MAX(H$2:H69))/MAX(H$2:H69)</f>
        <v>0</v>
      </c>
      <c r="O69" s="1">
        <v>40512</v>
      </c>
      <c r="P69" s="3">
        <f t="shared" si="19"/>
        <v>6.7874733523751072</v>
      </c>
      <c r="Q69" s="3">
        <f t="shared" si="27"/>
        <v>0</v>
      </c>
      <c r="R69" s="57">
        <f t="shared" si="14"/>
        <v>43.752922848666664</v>
      </c>
      <c r="S69" s="2">
        <f t="shared" si="9"/>
        <v>0</v>
      </c>
      <c r="T69" s="2">
        <f t="shared" si="13"/>
        <v>43.752922848666664</v>
      </c>
      <c r="U69" s="3">
        <f t="shared" si="6"/>
        <v>0</v>
      </c>
      <c r="W69" s="17">
        <v>40512</v>
      </c>
      <c r="X69" s="18">
        <v>3136.9850000000001</v>
      </c>
      <c r="Y69" s="19">
        <f t="shared" si="28"/>
        <v>-2.7810142541325744E-3</v>
      </c>
    </row>
    <row r="70" spans="1:25" s="12" customFormat="1">
      <c r="A70" s="1">
        <v>40543</v>
      </c>
      <c r="B70" s="3">
        <v>-7.1073121838099995E-2</v>
      </c>
      <c r="C70" s="14">
        <f t="shared" si="29"/>
        <v>24.469901822454375</v>
      </c>
      <c r="D70" s="32">
        <f t="shared" ref="D70" si="30">C70/C58-1</f>
        <v>0.36803687157442555</v>
      </c>
      <c r="E70" s="13">
        <v>40543</v>
      </c>
      <c r="F70" s="3">
        <f t="shared" si="18"/>
        <v>6.9070306796154277</v>
      </c>
      <c r="G70" s="32">
        <f t="shared" si="26"/>
        <v>1.6543696322014245E-2</v>
      </c>
      <c r="H70" s="57">
        <f t="shared" si="10"/>
        <v>64.276064045254145</v>
      </c>
      <c r="I70" s="2">
        <f t="shared" si="7"/>
        <v>0</v>
      </c>
      <c r="J70" s="14">
        <f t="shared" si="11"/>
        <v>64.276064045254145</v>
      </c>
      <c r="K70" s="3">
        <f t="shared" si="8"/>
        <v>1.6543696322014134E-2</v>
      </c>
      <c r="L70" s="32">
        <f t="shared" ref="L70" si="31">H70/H58-1</f>
        <v>0.6543369241052881</v>
      </c>
      <c r="M70" s="3">
        <f>(H70-MAX(H$2:H70))/MAX(H$2:H70)</f>
        <v>0</v>
      </c>
      <c r="O70" s="13">
        <v>40543</v>
      </c>
      <c r="P70" s="3">
        <f t="shared" si="19"/>
        <v>6.9070306796154277</v>
      </c>
      <c r="Q70" s="3">
        <f t="shared" si="27"/>
        <v>0</v>
      </c>
      <c r="R70" s="57">
        <f t="shared" si="14"/>
        <v>43.752922848666664</v>
      </c>
      <c r="S70" s="2">
        <f t="shared" si="9"/>
        <v>0</v>
      </c>
      <c r="T70" s="14">
        <f t="shared" si="13"/>
        <v>43.752922848666664</v>
      </c>
      <c r="U70" s="3">
        <f t="shared" si="6"/>
        <v>0</v>
      </c>
      <c r="V70" s="32">
        <f t="shared" ref="V70" si="32">R70/R58-1</f>
        <v>0.39423149327875673</v>
      </c>
      <c r="W70" s="17">
        <v>40543</v>
      </c>
      <c r="X70" s="18">
        <v>3128.261</v>
      </c>
      <c r="Y70" s="19">
        <f t="shared" si="28"/>
        <v>-1.6543696322014134E-2</v>
      </c>
    </row>
    <row r="71" spans="1:25">
      <c r="A71" s="1">
        <v>40574</v>
      </c>
      <c r="B71" s="3">
        <v>7.7633498256700004E-2</v>
      </c>
      <c r="C71" s="2">
        <f t="shared" si="29"/>
        <v>22.730749508860729</v>
      </c>
      <c r="E71" s="1">
        <v>40574</v>
      </c>
      <c r="F71" s="3">
        <f t="shared" si="18"/>
        <v>6.3450533247455256</v>
      </c>
      <c r="G71" s="3">
        <f t="shared" si="26"/>
        <v>-5.2998724527938856E-2</v>
      </c>
      <c r="H71" s="57">
        <f t="shared" si="10"/>
        <v>65.339427729593169</v>
      </c>
      <c r="I71" s="2">
        <f t="shared" si="7"/>
        <v>0</v>
      </c>
      <c r="J71" s="2">
        <f t="shared" si="11"/>
        <v>65.339427729593169</v>
      </c>
      <c r="K71" s="3">
        <f t="shared" si="8"/>
        <v>-5.2998724527938856E-2</v>
      </c>
      <c r="M71" s="3">
        <f>(H71-MAX(H$2:H71))/MAX(H$2:H71)</f>
        <v>0</v>
      </c>
      <c r="O71" s="1">
        <v>40574</v>
      </c>
      <c r="P71" s="3">
        <f t="shared" si="19"/>
        <v>6.3450533247455256</v>
      </c>
      <c r="Q71" s="3">
        <f t="shared" si="27"/>
        <v>0</v>
      </c>
      <c r="R71" s="57">
        <f t="shared" si="14"/>
        <v>43.752922848666664</v>
      </c>
      <c r="S71" s="2">
        <f t="shared" si="9"/>
        <v>0</v>
      </c>
      <c r="T71" s="2">
        <f t="shared" si="13"/>
        <v>43.752922848666664</v>
      </c>
      <c r="U71" s="3">
        <f t="shared" si="6"/>
        <v>0</v>
      </c>
      <c r="W71" s="17">
        <v>40574</v>
      </c>
      <c r="X71" s="18">
        <v>3076.5079999999998</v>
      </c>
      <c r="Y71" s="19">
        <f t="shared" si="28"/>
        <v>5.2998724527938856E-2</v>
      </c>
    </row>
    <row r="72" spans="1:25">
      <c r="A72" s="1">
        <v>40602</v>
      </c>
      <c r="B72" s="3">
        <v>-2.30615910849E-2</v>
      </c>
      <c r="C72" s="2">
        <f t="shared" si="29"/>
        <v>24.495417111230353</v>
      </c>
      <c r="E72" s="1">
        <v>40602</v>
      </c>
      <c r="F72" s="3">
        <f t="shared" si="18"/>
        <v>6.9152755092275262</v>
      </c>
      <c r="G72" s="3">
        <f t="shared" si="26"/>
        <v>5.0225972115340856E-3</v>
      </c>
      <c r="H72" s="57">
        <f t="shared" si="10"/>
        <v>61.876521398539289</v>
      </c>
      <c r="I72" s="2">
        <f t="shared" si="7"/>
        <v>0</v>
      </c>
      <c r="J72" s="2">
        <f t="shared" si="11"/>
        <v>61.876521398539289</v>
      </c>
      <c r="K72" s="3">
        <f t="shared" si="8"/>
        <v>5.0225972115340856E-3</v>
      </c>
      <c r="M72" s="3">
        <f>(H72-MAX(H$2:H72))/MAX(H$2:H72)</f>
        <v>-5.2998724527938884E-2</v>
      </c>
      <c r="O72" s="1">
        <v>40602</v>
      </c>
      <c r="P72" s="3">
        <f t="shared" si="19"/>
        <v>6.9152755092275262</v>
      </c>
      <c r="Q72" s="3">
        <f t="shared" si="27"/>
        <v>0</v>
      </c>
      <c r="R72" s="57">
        <f t="shared" si="14"/>
        <v>43.752922848666664</v>
      </c>
      <c r="S72" s="2">
        <f t="shared" si="9"/>
        <v>0</v>
      </c>
      <c r="T72" s="2">
        <f t="shared" si="13"/>
        <v>43.752922848666664</v>
      </c>
      <c r="U72" s="3">
        <f t="shared" si="6"/>
        <v>0</v>
      </c>
      <c r="W72" s="17">
        <v>40602</v>
      </c>
      <c r="X72" s="18">
        <v>3239.5590000000002</v>
      </c>
      <c r="Y72" s="19">
        <f t="shared" si="28"/>
        <v>-5.0225972115340856E-3</v>
      </c>
    </row>
    <row r="73" spans="1:25">
      <c r="A73" s="1">
        <v>40633</v>
      </c>
      <c r="B73" s="3">
        <v>-8.4677963323899999E-2</v>
      </c>
      <c r="C73" s="2">
        <f t="shared" si="29"/>
        <v>23.930513818357095</v>
      </c>
      <c r="E73" s="1">
        <v>40633</v>
      </c>
      <c r="F73" s="3">
        <f t="shared" si="18"/>
        <v>6.7327366621093967</v>
      </c>
      <c r="G73" s="3">
        <f t="shared" si="26"/>
        <v>9.4825532189490858E-3</v>
      </c>
      <c r="H73" s="57">
        <f t="shared" si="10"/>
        <v>62.187302242375019</v>
      </c>
      <c r="I73" s="2">
        <f t="shared" si="7"/>
        <v>0</v>
      </c>
      <c r="J73" s="2">
        <f t="shared" si="11"/>
        <v>62.187302242375019</v>
      </c>
      <c r="K73" s="3">
        <f t="shared" si="8"/>
        <v>9.4825532189490858E-3</v>
      </c>
      <c r="M73" s="3">
        <f>(H73-MAX(H$2:H73))/MAX(H$2:H73)</f>
        <v>-4.8242318562433738E-2</v>
      </c>
      <c r="O73" s="1">
        <v>40633</v>
      </c>
      <c r="P73" s="3">
        <f t="shared" si="19"/>
        <v>6.7327366621093967</v>
      </c>
      <c r="Q73" s="3">
        <f t="shared" si="27"/>
        <v>0</v>
      </c>
      <c r="R73" s="57">
        <f t="shared" si="14"/>
        <v>43.752922848666664</v>
      </c>
      <c r="S73" s="2">
        <f t="shared" si="9"/>
        <v>0</v>
      </c>
      <c r="T73" s="2">
        <f t="shared" si="13"/>
        <v>43.752922848666664</v>
      </c>
      <c r="U73" s="3">
        <f t="shared" si="6"/>
        <v>0</v>
      </c>
      <c r="W73" s="17">
        <v>40633</v>
      </c>
      <c r="X73" s="18">
        <v>3223.288</v>
      </c>
      <c r="Y73" s="19">
        <f t="shared" si="28"/>
        <v>-9.4825532189490858E-3</v>
      </c>
    </row>
    <row r="74" spans="1:25">
      <c r="A74" s="1">
        <v>40662</v>
      </c>
      <c r="B74" s="3">
        <v>-6.2397159073000003E-2</v>
      </c>
      <c r="C74" s="2">
        <f t="shared" si="29"/>
        <v>21.904126646924173</v>
      </c>
      <c r="E74" s="1">
        <v>40662</v>
      </c>
      <c r="F74" s="3">
        <f t="shared" si="18"/>
        <v>6.0779442706419209</v>
      </c>
      <c r="G74" s="3">
        <f t="shared" si="26"/>
        <v>5.9875848922690711E-2</v>
      </c>
      <c r="H74" s="57">
        <f t="shared" si="10"/>
        <v>62.776996645431211</v>
      </c>
      <c r="I74" s="2">
        <f t="shared" si="7"/>
        <v>0</v>
      </c>
      <c r="J74" s="2">
        <f t="shared" si="11"/>
        <v>62.776996645431211</v>
      </c>
      <c r="K74" s="3">
        <f t="shared" si="8"/>
        <v>5.9875848922690711E-2</v>
      </c>
      <c r="M74" s="3">
        <f>(H74-MAX(H$2:H74))/MAX(H$2:H74)</f>
        <v>-3.9217225696658427E-2</v>
      </c>
      <c r="O74" s="1">
        <v>40662</v>
      </c>
      <c r="P74" s="3">
        <f t="shared" si="19"/>
        <v>6.0779442706419209</v>
      </c>
      <c r="Q74" s="3">
        <f t="shared" si="27"/>
        <v>0</v>
      </c>
      <c r="R74" s="57">
        <f t="shared" si="14"/>
        <v>43.752922848666664</v>
      </c>
      <c r="S74" s="2">
        <f t="shared" si="9"/>
        <v>0</v>
      </c>
      <c r="T74" s="2">
        <f t="shared" si="13"/>
        <v>43.752922848666664</v>
      </c>
      <c r="U74" s="3">
        <f t="shared" si="6"/>
        <v>0</v>
      </c>
      <c r="W74" s="17">
        <v>40662</v>
      </c>
      <c r="X74" s="18">
        <v>3192.723</v>
      </c>
      <c r="Y74" s="19">
        <f t="shared" si="28"/>
        <v>-5.9875848922690711E-2</v>
      </c>
    </row>
    <row r="75" spans="1:25">
      <c r="A75" s="1">
        <v>40694</v>
      </c>
      <c r="B75" s="3">
        <v>2.08455917102E-2</v>
      </c>
      <c r="C75" s="2">
        <f t="shared" si="29"/>
        <v>20.537371372180907</v>
      </c>
      <c r="E75" s="1">
        <v>40694</v>
      </c>
      <c r="F75" s="3">
        <f t="shared" si="18"/>
        <v>5.6363006560768483</v>
      </c>
      <c r="G75" s="3">
        <f t="shared" si="26"/>
        <v>0</v>
      </c>
      <c r="H75" s="57">
        <f t="shared" si="10"/>
        <v>66.535822612393318</v>
      </c>
      <c r="I75" s="2">
        <f t="shared" si="7"/>
        <v>0</v>
      </c>
      <c r="J75" s="2">
        <f t="shared" si="11"/>
        <v>66.535822612393318</v>
      </c>
      <c r="K75" s="3">
        <f t="shared" si="8"/>
        <v>0</v>
      </c>
      <c r="M75" s="3">
        <f>(H75-MAX(H$2:H75))/MAX(H$2:H75)</f>
        <v>0</v>
      </c>
      <c r="O75" s="1">
        <v>40694</v>
      </c>
      <c r="P75" s="3">
        <f t="shared" si="19"/>
        <v>5.6363006560768483</v>
      </c>
      <c r="Q75" s="3">
        <f t="shared" si="27"/>
        <v>0</v>
      </c>
      <c r="R75" s="57">
        <f t="shared" si="14"/>
        <v>43.752922848666664</v>
      </c>
      <c r="S75" s="2">
        <f t="shared" si="9"/>
        <v>0</v>
      </c>
      <c r="T75" s="2">
        <f t="shared" si="13"/>
        <v>43.752922848666664</v>
      </c>
      <c r="U75" s="3">
        <f t="shared" si="6"/>
        <v>0</v>
      </c>
      <c r="W75" s="17">
        <v>40694</v>
      </c>
      <c r="X75" s="18">
        <v>3001.556</v>
      </c>
      <c r="Y75" s="19">
        <f t="shared" si="28"/>
        <v>1.4170316995584908E-2</v>
      </c>
    </row>
    <row r="76" spans="1:25">
      <c r="A76" s="1">
        <v>40724</v>
      </c>
      <c r="B76" s="3">
        <v>5.9908686496000001E-2</v>
      </c>
      <c r="C76" s="2">
        <f t="shared" si="29"/>
        <v>20.965485030606139</v>
      </c>
      <c r="E76" s="1">
        <v>40724</v>
      </c>
      <c r="F76" s="3">
        <f t="shared" si="18"/>
        <v>5.7746382700195582</v>
      </c>
      <c r="G76" s="3">
        <f t="shared" si="26"/>
        <v>0</v>
      </c>
      <c r="H76" s="57">
        <f t="shared" si="10"/>
        <v>66.535822612393318</v>
      </c>
      <c r="I76" s="2">
        <f t="shared" si="7"/>
        <v>0</v>
      </c>
      <c r="J76" s="2">
        <f t="shared" si="11"/>
        <v>66.535822612393318</v>
      </c>
      <c r="K76" s="3">
        <f t="shared" si="8"/>
        <v>0</v>
      </c>
      <c r="M76" s="3">
        <f>(H76-MAX(H$2:H76))/MAX(H$2:H76)</f>
        <v>0</v>
      </c>
      <c r="O76" s="1">
        <v>40724</v>
      </c>
      <c r="P76" s="3">
        <f t="shared" si="19"/>
        <v>5.7746382700195582</v>
      </c>
      <c r="Q76" s="3">
        <f t="shared" si="27"/>
        <v>0</v>
      </c>
      <c r="R76" s="57">
        <f t="shared" si="14"/>
        <v>43.752922848666664</v>
      </c>
      <c r="S76" s="2">
        <f t="shared" si="9"/>
        <v>0</v>
      </c>
      <c r="T76" s="2">
        <f t="shared" si="13"/>
        <v>43.752922848666664</v>
      </c>
      <c r="U76" s="3">
        <f t="shared" si="6"/>
        <v>0</v>
      </c>
      <c r="W76" s="17">
        <v>40724</v>
      </c>
      <c r="X76" s="18">
        <v>3044.0889999999999</v>
      </c>
      <c r="Y76" s="19">
        <f t="shared" si="28"/>
        <v>-2.3655681552017582E-2</v>
      </c>
    </row>
    <row r="77" spans="1:25">
      <c r="A77" s="1">
        <v>40753</v>
      </c>
      <c r="B77" s="3">
        <v>3.87489347858E-2</v>
      </c>
      <c r="C77" s="2">
        <f t="shared" si="29"/>
        <v>22.221499700541301</v>
      </c>
      <c r="E77" s="1">
        <v>40753</v>
      </c>
      <c r="F77" s="3">
        <f t="shared" si="18"/>
        <v>6.1804979502619632</v>
      </c>
      <c r="G77" s="3">
        <f t="shared" si="26"/>
        <v>4.2160050254384185E-2</v>
      </c>
      <c r="H77" s="57">
        <f t="shared" si="10"/>
        <v>66.535822612393318</v>
      </c>
      <c r="I77" s="2">
        <f t="shared" si="7"/>
        <v>0</v>
      </c>
      <c r="J77" s="2">
        <f t="shared" si="11"/>
        <v>66.535822612393318</v>
      </c>
      <c r="K77" s="3">
        <f t="shared" si="8"/>
        <v>4.2160050254384296E-2</v>
      </c>
      <c r="M77" s="3">
        <f>(H77-MAX(H$2:H77))/MAX(H$2:H77)</f>
        <v>0</v>
      </c>
      <c r="O77" s="1">
        <v>40753</v>
      </c>
      <c r="P77" s="3">
        <f t="shared" si="19"/>
        <v>6.1804979502619632</v>
      </c>
      <c r="Q77" s="3">
        <f t="shared" si="27"/>
        <v>0</v>
      </c>
      <c r="R77" s="57">
        <f t="shared" si="14"/>
        <v>43.752922848666664</v>
      </c>
      <c r="S77" s="2">
        <f t="shared" si="9"/>
        <v>0</v>
      </c>
      <c r="T77" s="2">
        <f t="shared" si="13"/>
        <v>43.752922848666664</v>
      </c>
      <c r="U77" s="3">
        <f t="shared" si="6"/>
        <v>0</v>
      </c>
      <c r="W77" s="17">
        <v>40753</v>
      </c>
      <c r="X77" s="18">
        <v>2972.0790000000002</v>
      </c>
      <c r="Y77" s="19">
        <f t="shared" si="28"/>
        <v>-4.2160050254384296E-2</v>
      </c>
    </row>
    <row r="78" spans="1:25">
      <c r="A78" s="1">
        <v>40786</v>
      </c>
      <c r="B78" s="3">
        <v>-6.8892028255400001E-2</v>
      </c>
      <c r="C78" s="2">
        <f t="shared" si="29"/>
        <v>23.082559143280253</v>
      </c>
      <c r="E78" s="1">
        <v>40786</v>
      </c>
      <c r="F78" s="3">
        <f t="shared" si="18"/>
        <v>6.4587345970662353</v>
      </c>
      <c r="G78" s="3">
        <f t="shared" si="26"/>
        <v>9.3237051316998443E-2</v>
      </c>
      <c r="H78" s="57">
        <f t="shared" si="10"/>
        <v>69.340976237448615</v>
      </c>
      <c r="I78" s="2">
        <f t="shared" si="7"/>
        <v>0</v>
      </c>
      <c r="J78" s="2">
        <f t="shared" si="11"/>
        <v>69.340976237448615</v>
      </c>
      <c r="K78" s="3">
        <f t="shared" si="8"/>
        <v>9.3237051316998554E-2</v>
      </c>
      <c r="M78" s="3">
        <f>(H78-MAX(H$2:H78))/MAX(H$2:H78)</f>
        <v>0</v>
      </c>
      <c r="O78" s="1">
        <v>40786</v>
      </c>
      <c r="P78" s="3">
        <f t="shared" si="19"/>
        <v>6.4587345970662353</v>
      </c>
      <c r="Q78" s="3">
        <f t="shared" si="27"/>
        <v>0</v>
      </c>
      <c r="R78" s="57">
        <f t="shared" si="14"/>
        <v>43.752922848666664</v>
      </c>
      <c r="S78" s="2">
        <f t="shared" si="9"/>
        <v>0</v>
      </c>
      <c r="T78" s="2">
        <f t="shared" si="13"/>
        <v>43.752922848666664</v>
      </c>
      <c r="U78" s="3">
        <f t="shared" si="6"/>
        <v>0</v>
      </c>
      <c r="W78" s="17">
        <v>40786</v>
      </c>
      <c r="X78" s="18">
        <v>2846.7759999999998</v>
      </c>
      <c r="Y78" s="19">
        <f t="shared" si="28"/>
        <v>-9.3237051316998554E-2</v>
      </c>
    </row>
    <row r="79" spans="1:25">
      <c r="A79" s="1">
        <v>40816</v>
      </c>
      <c r="B79" s="3">
        <v>7.0277642120200004E-2</v>
      </c>
      <c r="C79" s="2">
        <f t="shared" si="29"/>
        <v>21.492354826574449</v>
      </c>
      <c r="E79" s="1">
        <v>40816</v>
      </c>
      <c r="F79" s="3">
        <f t="shared" si="18"/>
        <v>5.9448872424556187</v>
      </c>
      <c r="G79" s="3">
        <f t="shared" si="26"/>
        <v>0</v>
      </c>
      <c r="H79" s="57">
        <f t="shared" si="10"/>
        <v>75.806124397270381</v>
      </c>
      <c r="I79" s="2">
        <f t="shared" si="7"/>
        <v>0</v>
      </c>
      <c r="J79" s="2">
        <f t="shared" si="11"/>
        <v>75.806124397270381</v>
      </c>
      <c r="K79" s="3">
        <f t="shared" si="8"/>
        <v>0</v>
      </c>
      <c r="M79" s="3">
        <f>(H79-MAX(H$2:H79))/MAX(H$2:H79)</f>
        <v>0</v>
      </c>
      <c r="O79" s="1">
        <v>40816</v>
      </c>
      <c r="P79" s="3">
        <f t="shared" si="19"/>
        <v>5.9448872424556187</v>
      </c>
      <c r="Q79" s="3">
        <f t="shared" si="27"/>
        <v>0</v>
      </c>
      <c r="R79" s="57">
        <f t="shared" si="14"/>
        <v>43.752922848666664</v>
      </c>
      <c r="S79" s="2">
        <f t="shared" si="9"/>
        <v>0</v>
      </c>
      <c r="T79" s="2">
        <f t="shared" si="13"/>
        <v>43.752922848666664</v>
      </c>
      <c r="U79" s="3">
        <f t="shared" si="6"/>
        <v>0</v>
      </c>
      <c r="W79" s="17">
        <v>40816</v>
      </c>
      <c r="X79" s="18">
        <v>2581.3510000000001</v>
      </c>
      <c r="Y79" s="19">
        <f t="shared" si="28"/>
        <v>4.4145875551213187E-2</v>
      </c>
    </row>
    <row r="80" spans="1:25">
      <c r="A80" s="1">
        <v>40847</v>
      </c>
      <c r="B80" s="3">
        <v>1.5450976320799999E-2</v>
      </c>
      <c r="C80" s="2">
        <f t="shared" si="29"/>
        <v>23.002786847396802</v>
      </c>
      <c r="E80" s="1">
        <v>40847</v>
      </c>
      <c r="F80" s="3">
        <f t="shared" si="18"/>
        <v>6.4329575426460579</v>
      </c>
      <c r="G80" s="3">
        <f t="shared" si="26"/>
        <v>6.4477627223911593E-2</v>
      </c>
      <c r="H80" s="57">
        <f t="shared" si="10"/>
        <v>75.806124397270381</v>
      </c>
      <c r="I80" s="2">
        <f t="shared" si="7"/>
        <v>0</v>
      </c>
      <c r="J80" s="2">
        <f t="shared" si="11"/>
        <v>75.806124397270381</v>
      </c>
      <c r="K80" s="3">
        <f t="shared" si="8"/>
        <v>6.4477627223911704E-2</v>
      </c>
      <c r="M80" s="3">
        <f>(H80-MAX(H$2:H80))/MAX(H$2:H80)</f>
        <v>0</v>
      </c>
      <c r="O80" s="1">
        <v>40847</v>
      </c>
      <c r="P80" s="3">
        <f t="shared" si="19"/>
        <v>6.4329575426460579</v>
      </c>
      <c r="Q80" s="3">
        <f t="shared" si="27"/>
        <v>0</v>
      </c>
      <c r="R80" s="57">
        <f t="shared" si="14"/>
        <v>43.752922848666664</v>
      </c>
      <c r="S80" s="2">
        <f t="shared" si="9"/>
        <v>0</v>
      </c>
      <c r="T80" s="2">
        <f t="shared" si="13"/>
        <v>43.752922848666664</v>
      </c>
      <c r="U80" s="3">
        <f t="shared" si="6"/>
        <v>0</v>
      </c>
      <c r="W80" s="17">
        <v>40847</v>
      </c>
      <c r="X80" s="18">
        <v>2695.3069999999998</v>
      </c>
      <c r="Y80" s="19">
        <f t="shared" si="28"/>
        <v>-6.4477627223911704E-2</v>
      </c>
    </row>
    <row r="81" spans="1:25">
      <c r="A81" s="1">
        <v>40877</v>
      </c>
      <c r="B81" s="3">
        <v>-0.189678763523</v>
      </c>
      <c r="C81" s="2">
        <f t="shared" si="29"/>
        <v>23.358202362288338</v>
      </c>
      <c r="E81" s="1">
        <v>40877</v>
      </c>
      <c r="F81" s="3">
        <f t="shared" si="18"/>
        <v>4.7628497894878743</v>
      </c>
      <c r="G81" s="3">
        <f t="shared" si="26"/>
        <v>-0.18967876352299995</v>
      </c>
      <c r="H81" s="57">
        <f t="shared" si="10"/>
        <v>80.693923427447046</v>
      </c>
      <c r="I81" s="2">
        <f t="shared" si="7"/>
        <v>80.693923427447046</v>
      </c>
      <c r="J81" s="2">
        <f t="shared" si="11"/>
        <v>0</v>
      </c>
      <c r="K81" s="3">
        <f t="shared" si="8"/>
        <v>0</v>
      </c>
      <c r="M81" s="3">
        <f>(H81-MAX(H$2:H81))/MAX(H$2:H81)</f>
        <v>0</v>
      </c>
      <c r="O81" s="1">
        <v>40877</v>
      </c>
      <c r="P81" s="3">
        <f t="shared" si="19"/>
        <v>4.7628497894878743</v>
      </c>
      <c r="Q81" s="3">
        <f t="shared" si="27"/>
        <v>-0.18967876352299995</v>
      </c>
      <c r="R81" s="57">
        <f t="shared" si="14"/>
        <v>43.752922848666664</v>
      </c>
      <c r="S81" s="2">
        <f t="shared" si="9"/>
        <v>43.752922848666664</v>
      </c>
      <c r="T81" s="2">
        <f t="shared" si="13"/>
        <v>0</v>
      </c>
      <c r="U81" s="3">
        <f t="shared" si="6"/>
        <v>0</v>
      </c>
      <c r="W81" s="17">
        <v>40877</v>
      </c>
      <c r="X81" s="18">
        <v>2521.52</v>
      </c>
      <c r="Y81" s="19">
        <f t="shared" si="28"/>
        <v>-6.9711126622037378E-2</v>
      </c>
    </row>
    <row r="82" spans="1:25" s="12" customFormat="1">
      <c r="A82" s="1">
        <v>40907</v>
      </c>
      <c r="B82" s="3">
        <v>-1.5829029818299999E-2</v>
      </c>
      <c r="C82" s="14">
        <f t="shared" si="29"/>
        <v>18.927647420089471</v>
      </c>
      <c r="D82" s="32">
        <f t="shared" ref="D82" si="33">C82/C70-1</f>
        <v>-0.22649271102833568</v>
      </c>
      <c r="E82" s="13">
        <v>40907</v>
      </c>
      <c r="F82" s="3">
        <f t="shared" si="18"/>
        <v>2.9868162706198547</v>
      </c>
      <c r="G82" s="32">
        <f t="shared" si="26"/>
        <v>-1.5829029818300144E-2</v>
      </c>
      <c r="H82" s="57">
        <f t="shared" si="10"/>
        <v>65.387999807909253</v>
      </c>
      <c r="I82" s="2">
        <f t="shared" si="7"/>
        <v>65.387999807909253</v>
      </c>
      <c r="J82" s="14">
        <f t="shared" si="11"/>
        <v>0</v>
      </c>
      <c r="K82" s="3">
        <f t="shared" si="8"/>
        <v>0</v>
      </c>
      <c r="L82" s="32">
        <f t="shared" ref="L82" si="34">H82/H70-1</f>
        <v>1.7299375423365015E-2</v>
      </c>
      <c r="M82" s="3">
        <f>(H82-MAX(H$2:H82))/MAX(H$2:H82)</f>
        <v>-0.18967876352299995</v>
      </c>
      <c r="O82" s="13">
        <v>40907</v>
      </c>
      <c r="P82" s="3">
        <f t="shared" si="19"/>
        <v>2.9868162706198547</v>
      </c>
      <c r="Q82" s="3">
        <f t="shared" si="27"/>
        <v>-1.5829029818300033E-2</v>
      </c>
      <c r="R82" s="57">
        <f t="shared" si="14"/>
        <v>35.453922542214357</v>
      </c>
      <c r="S82" s="2">
        <f t="shared" si="9"/>
        <v>35.453922542214357</v>
      </c>
      <c r="T82" s="14">
        <f t="shared" si="13"/>
        <v>0</v>
      </c>
      <c r="U82" s="3">
        <f t="shared" si="6"/>
        <v>0</v>
      </c>
      <c r="V82" s="32">
        <f t="shared" ref="V82" si="35">R82/R70-1</f>
        <v>-0.18967876352299995</v>
      </c>
      <c r="W82" s="17">
        <v>40907</v>
      </c>
      <c r="X82" s="18">
        <v>2345.7420000000002</v>
      </c>
      <c r="Y82" s="19">
        <f t="shared" si="28"/>
        <v>5.0524738014666504E-2</v>
      </c>
    </row>
    <row r="83" spans="1:25">
      <c r="A83" s="1">
        <v>40939</v>
      </c>
      <c r="B83" s="3">
        <v>0.18705633218000001</v>
      </c>
      <c r="C83" s="2">
        <f t="shared" si="29"/>
        <v>18.628041124686604</v>
      </c>
      <c r="E83" s="1">
        <v>40939</v>
      </c>
      <c r="F83" s="3">
        <f t="shared" si="18"/>
        <v>2.3583040416429313</v>
      </c>
      <c r="G83" s="3">
        <f t="shared" si="26"/>
        <v>0.18705633218000006</v>
      </c>
      <c r="H83" s="57">
        <f t="shared" si="10"/>
        <v>64.352971209190855</v>
      </c>
      <c r="I83" s="2">
        <f t="shared" si="7"/>
        <v>64.352971209190855</v>
      </c>
      <c r="J83" s="2">
        <f t="shared" si="11"/>
        <v>0</v>
      </c>
      <c r="K83" s="3">
        <f t="shared" si="8"/>
        <v>0</v>
      </c>
      <c r="M83" s="3">
        <f>(H83-MAX(H$2:H83))/MAX(H$2:H83)</f>
        <v>-0.20250536253759621</v>
      </c>
      <c r="O83" s="1">
        <v>40939</v>
      </c>
      <c r="P83" s="3">
        <f t="shared" si="19"/>
        <v>2.3583040416429313</v>
      </c>
      <c r="Q83" s="3">
        <f t="shared" si="27"/>
        <v>0.18705633218000006</v>
      </c>
      <c r="R83" s="57">
        <f t="shared" si="14"/>
        <v>34.892721345117948</v>
      </c>
      <c r="S83" s="2">
        <f t="shared" si="9"/>
        <v>34.892721345117948</v>
      </c>
      <c r="T83" s="2">
        <f t="shared" si="13"/>
        <v>0</v>
      </c>
      <c r="U83" s="3">
        <f t="shared" si="6"/>
        <v>0</v>
      </c>
      <c r="W83" s="17">
        <v>40939</v>
      </c>
      <c r="X83" s="18">
        <v>2464.2600000000002</v>
      </c>
      <c r="Y83" s="19">
        <f t="shared" si="28"/>
        <v>6.8938748346359491E-2</v>
      </c>
    </row>
    <row r="84" spans="1:25">
      <c r="A84" s="1">
        <v>40968</v>
      </c>
      <c r="B84" s="3">
        <v>-6.8005784360599994E-2</v>
      </c>
      <c r="C84" s="2">
        <f t="shared" si="29"/>
        <v>22.112534173168683</v>
      </c>
      <c r="E84" s="1">
        <v>40968</v>
      </c>
      <c r="F84" s="3">
        <f t="shared" si="18"/>
        <v>2.5377428932948067</v>
      </c>
      <c r="G84" s="3">
        <f t="shared" si="26"/>
        <v>-6.8005784360600008E-2</v>
      </c>
      <c r="H84" s="57">
        <f t="shared" si="10"/>
        <v>76.390601968467237</v>
      </c>
      <c r="I84" s="2">
        <f t="shared" si="7"/>
        <v>76.390601968467237</v>
      </c>
      <c r="J84" s="2">
        <f t="shared" si="11"/>
        <v>0</v>
      </c>
      <c r="K84" s="3">
        <f t="shared" si="8"/>
        <v>0</v>
      </c>
      <c r="M84" s="3">
        <f>(H84-MAX(H$2:H84))/MAX(H$2:H84)</f>
        <v>-5.3328940720660106E-2</v>
      </c>
      <c r="O84" s="1">
        <v>40968</v>
      </c>
      <c r="P84" s="3">
        <f t="shared" si="19"/>
        <v>2.5377428932948067</v>
      </c>
      <c r="Q84" s="3">
        <f t="shared" si="27"/>
        <v>-6.8005784360600008E-2</v>
      </c>
      <c r="R84" s="57">
        <f t="shared" si="14"/>
        <v>41.419625819714511</v>
      </c>
      <c r="S84" s="2">
        <f t="shared" si="9"/>
        <v>41.419625819714511</v>
      </c>
      <c r="T84" s="2">
        <f t="shared" si="13"/>
        <v>0</v>
      </c>
      <c r="U84" s="3">
        <f t="shared" si="6"/>
        <v>0</v>
      </c>
      <c r="W84" s="17">
        <v>40968</v>
      </c>
      <c r="X84" s="18">
        <v>2634.143</v>
      </c>
      <c r="Y84" s="19">
        <f t="shared" si="28"/>
        <v>-6.8046419651476842E-2</v>
      </c>
    </row>
    <row r="85" spans="1:25" s="11" customFormat="1">
      <c r="A85" s="1">
        <v>40998</v>
      </c>
      <c r="B85" s="3">
        <v>3.20272640879E-3</v>
      </c>
      <c r="C85" s="10">
        <f t="shared" si="29"/>
        <v>20.608753942521776</v>
      </c>
      <c r="D85" s="16"/>
      <c r="E85" s="15">
        <v>40998</v>
      </c>
      <c r="F85" s="16">
        <f t="shared" si="18"/>
        <v>1.5865733371184447</v>
      </c>
      <c r="G85" s="16">
        <f t="shared" si="26"/>
        <v>3.2027264087899354E-3</v>
      </c>
      <c r="H85" s="85">
        <f t="shared" si="10"/>
        <v>71.195599163823232</v>
      </c>
      <c r="I85" s="10">
        <f t="shared" si="7"/>
        <v>71.195599163823232</v>
      </c>
      <c r="J85" s="10">
        <f t="shared" si="11"/>
        <v>0</v>
      </c>
      <c r="K85" s="3">
        <f t="shared" si="8"/>
        <v>0</v>
      </c>
      <c r="L85" s="16"/>
      <c r="M85" s="3">
        <f>(H85-MAX(H$2:H85))/MAX(H$2:H85)</f>
        <v>-0.11770804863843164</v>
      </c>
      <c r="O85" s="15">
        <v>40998</v>
      </c>
      <c r="P85" s="3">
        <f t="shared" si="19"/>
        <v>1.5865733371184447</v>
      </c>
      <c r="Q85" s="3">
        <f t="shared" si="27"/>
        <v>3.2027264087899354E-3</v>
      </c>
      <c r="R85" s="57">
        <f t="shared" si="14"/>
        <v>38.602851677922267</v>
      </c>
      <c r="S85" s="10">
        <f t="shared" si="9"/>
        <v>38.602851677922267</v>
      </c>
      <c r="T85" s="10">
        <f t="shared" si="13"/>
        <v>0</v>
      </c>
      <c r="U85" s="3">
        <f t="shared" si="6"/>
        <v>0</v>
      </c>
      <c r="V85" s="16"/>
      <c r="W85" s="17">
        <v>40998</v>
      </c>
      <c r="X85" s="18">
        <v>2454.8989999999999</v>
      </c>
      <c r="Y85" s="19">
        <f t="shared" si="28"/>
        <v>6.9761729504961512E-2</v>
      </c>
    </row>
    <row r="86" spans="1:25">
      <c r="A86" s="1">
        <v>41026</v>
      </c>
      <c r="B86" s="3">
        <v>3.01343576253E-2</v>
      </c>
      <c r="C86" s="2">
        <f t="shared" si="29"/>
        <v>20.674758143025745</v>
      </c>
      <c r="E86" s="1">
        <v>41026</v>
      </c>
      <c r="F86" s="3">
        <f t="shared" si="18"/>
        <v>1.326554742223288</v>
      </c>
      <c r="G86" s="3">
        <f t="shared" si="26"/>
        <v>3.0134357625299923E-2</v>
      </c>
      <c r="H86" s="57">
        <f t="shared" si="10"/>
        <v>71.423619189454826</v>
      </c>
      <c r="I86" s="2">
        <f t="shared" si="7"/>
        <v>71.423619189454826</v>
      </c>
      <c r="J86" s="2">
        <f t="shared" si="11"/>
        <v>0</v>
      </c>
      <c r="K86" s="3">
        <f t="shared" si="8"/>
        <v>0</v>
      </c>
      <c r="M86" s="3">
        <f>(H86-MAX(H$2:H86))/MAX(H$2:H86)</f>
        <v>-0.1148823089055432</v>
      </c>
      <c r="O86" s="1">
        <v>41026</v>
      </c>
      <c r="P86" s="3">
        <f t="shared" si="19"/>
        <v>1.326554742223288</v>
      </c>
      <c r="Q86" s="3">
        <f t="shared" si="27"/>
        <v>3.0134357625299923E-2</v>
      </c>
      <c r="R86" s="57">
        <f t="shared" si="14"/>
        <v>38.72648605044575</v>
      </c>
      <c r="S86" s="2">
        <f t="shared" si="9"/>
        <v>38.72648605044575</v>
      </c>
      <c r="T86" s="2">
        <f t="shared" si="13"/>
        <v>0</v>
      </c>
      <c r="U86" s="3">
        <f t="shared" si="6"/>
        <v>0</v>
      </c>
      <c r="W86" s="17">
        <v>41026</v>
      </c>
      <c r="X86" s="18">
        <v>2626.1570000000002</v>
      </c>
      <c r="Y86" s="19">
        <f t="shared" si="28"/>
        <v>2.2409170510369059E-3</v>
      </c>
    </row>
    <row r="87" spans="1:25">
      <c r="A87" s="1">
        <v>41060</v>
      </c>
      <c r="B87" s="3">
        <v>2.3719128924599999E-3</v>
      </c>
      <c r="C87" s="2">
        <f t="shared" si="29"/>
        <v>21.297778698724265</v>
      </c>
      <c r="E87" s="1">
        <v>41060</v>
      </c>
      <c r="F87" s="3">
        <f t="shared" si="18"/>
        <v>1.2519929068870135</v>
      </c>
      <c r="G87" s="3">
        <f t="shared" si="26"/>
        <v>2.3719128924599708E-3</v>
      </c>
      <c r="H87" s="57">
        <f t="shared" si="10"/>
        <v>73.575924073003094</v>
      </c>
      <c r="I87" s="2">
        <f t="shared" si="7"/>
        <v>73.575924073003094</v>
      </c>
      <c r="J87" s="2">
        <f t="shared" si="11"/>
        <v>0</v>
      </c>
      <c r="K87" s="3">
        <f t="shared" si="8"/>
        <v>0</v>
      </c>
      <c r="M87" s="3">
        <f>(H87-MAX(H$2:H87))/MAX(H$2:H87)</f>
        <v>-8.8209855861623068E-2</v>
      </c>
      <c r="O87" s="1">
        <v>41060</v>
      </c>
      <c r="P87" s="3">
        <f t="shared" si="19"/>
        <v>1.2519929068870135</v>
      </c>
      <c r="Q87" s="3">
        <f t="shared" si="27"/>
        <v>2.3719128924599708E-3</v>
      </c>
      <c r="R87" s="57">
        <f t="shared" si="14"/>
        <v>39.893483830661069</v>
      </c>
      <c r="S87" s="2">
        <f t="shared" si="9"/>
        <v>39.893483830661069</v>
      </c>
      <c r="T87" s="2">
        <f t="shared" si="13"/>
        <v>0</v>
      </c>
      <c r="U87" s="3">
        <f t="shared" si="6"/>
        <v>0</v>
      </c>
      <c r="W87" s="17">
        <v>41060</v>
      </c>
      <c r="X87" s="18">
        <v>2632.0419999999999</v>
      </c>
      <c r="Y87" s="19">
        <f t="shared" si="28"/>
        <v>-6.4752006236982518E-2</v>
      </c>
    </row>
    <row r="88" spans="1:25">
      <c r="A88" s="1">
        <v>41089</v>
      </c>
      <c r="B88" s="3">
        <v>-0.108882917844</v>
      </c>
      <c r="C88" s="2">
        <f t="shared" si="29"/>
        <v>21.34829517460053</v>
      </c>
      <c r="E88" s="1">
        <v>41089</v>
      </c>
      <c r="F88" s="3">
        <f t="shared" si="18"/>
        <v>0.96165506516140709</v>
      </c>
      <c r="G88" s="3">
        <f t="shared" si="26"/>
        <v>-0.10888291784400017</v>
      </c>
      <c r="H88" s="57">
        <f t="shared" si="10"/>
        <v>73.750439755886504</v>
      </c>
      <c r="I88" s="2">
        <f t="shared" si="7"/>
        <v>73.750439755886504</v>
      </c>
      <c r="J88" s="2">
        <f t="shared" si="11"/>
        <v>0</v>
      </c>
      <c r="K88" s="3">
        <f t="shared" si="8"/>
        <v>0</v>
      </c>
      <c r="M88" s="3">
        <f>(H88-MAX(H$2:H88))/MAX(H$2:H88)</f>
        <v>-8.6047169063523346E-2</v>
      </c>
      <c r="O88" s="1">
        <v>41089</v>
      </c>
      <c r="P88" s="3">
        <f t="shared" si="19"/>
        <v>0.96165506516140709</v>
      </c>
      <c r="Q88" s="3">
        <f t="shared" si="27"/>
        <v>-0.10888291784400006</v>
      </c>
      <c r="R88" s="57">
        <f t="shared" si="14"/>
        <v>39.988107699284157</v>
      </c>
      <c r="S88" s="2">
        <f t="shared" si="9"/>
        <v>39.988107699284157</v>
      </c>
      <c r="T88" s="2">
        <f t="shared" si="13"/>
        <v>0</v>
      </c>
      <c r="U88" s="3">
        <f t="shared" si="6"/>
        <v>0</v>
      </c>
      <c r="W88" s="17">
        <v>41089</v>
      </c>
      <c r="X88" s="18">
        <v>2461.6120000000001</v>
      </c>
      <c r="Y88" s="19">
        <f t="shared" si="28"/>
        <v>-5.2278750672323682E-2</v>
      </c>
    </row>
    <row r="89" spans="1:25">
      <c r="A89" s="1">
        <v>41121</v>
      </c>
      <c r="B89" s="3">
        <v>7.4665078476100002E-2</v>
      </c>
      <c r="C89" s="2">
        <f t="shared" si="29"/>
        <v>19.023830504995036</v>
      </c>
      <c r="E89" s="1">
        <v>41121</v>
      </c>
      <c r="F89" s="3">
        <f t="shared" si="18"/>
        <v>0.70953239978449933</v>
      </c>
      <c r="G89" s="3">
        <f t="shared" si="26"/>
        <v>7.4665078476100044E-2</v>
      </c>
      <c r="H89" s="57">
        <f t="shared" si="10"/>
        <v>65.720276682987432</v>
      </c>
      <c r="I89" s="2">
        <f t="shared" si="7"/>
        <v>65.720276682987432</v>
      </c>
      <c r="J89" s="2">
        <f t="shared" si="11"/>
        <v>0</v>
      </c>
      <c r="K89" s="3">
        <f t="shared" si="8"/>
        <v>0</v>
      </c>
      <c r="M89" s="3">
        <f>(H89-MAX(H$2:H89))/MAX(H$2:H89)</f>
        <v>-0.18556102006767108</v>
      </c>
      <c r="O89" s="1">
        <v>41121</v>
      </c>
      <c r="P89" s="3">
        <f t="shared" si="19"/>
        <v>0.70953239978449933</v>
      </c>
      <c r="Q89" s="3">
        <f t="shared" si="27"/>
        <v>7.4665078476100044E-2</v>
      </c>
      <c r="R89" s="57">
        <f t="shared" si="14"/>
        <v>35.634085853925974</v>
      </c>
      <c r="S89" s="2">
        <f t="shared" si="9"/>
        <v>35.634085853925974</v>
      </c>
      <c r="T89" s="2">
        <f t="shared" si="13"/>
        <v>0</v>
      </c>
      <c r="U89" s="3">
        <f t="shared" ref="U89:U128" si="36">IF(P89&gt;$F$140,AI89*(-1),$F$139)</f>
        <v>0</v>
      </c>
      <c r="W89" s="17">
        <v>41121</v>
      </c>
      <c r="X89" s="18">
        <v>2332.922</v>
      </c>
      <c r="Y89" s="19">
        <f t="shared" si="28"/>
        <v>-5.488996203044938E-2</v>
      </c>
    </row>
    <row r="90" spans="1:25">
      <c r="A90" s="1">
        <v>41152</v>
      </c>
      <c r="B90" s="3">
        <v>1.0425716493800001E-2</v>
      </c>
      <c r="C90" s="2">
        <f t="shared" si="29"/>
        <v>20.444246302566516</v>
      </c>
      <c r="E90" s="1">
        <v>41152</v>
      </c>
      <c r="F90" s="3">
        <f t="shared" si="18"/>
        <v>0.83717477057184464</v>
      </c>
      <c r="G90" s="3">
        <f t="shared" si="26"/>
        <v>1.0425716493799975E-2</v>
      </c>
      <c r="H90" s="57">
        <f t="shared" si="10"/>
        <v>70.627286298993695</v>
      </c>
      <c r="I90" s="2">
        <f t="shared" ref="I90:I128" si="37">IF(F90&gt;=F$138,H90*G$138,IF(F90&gt;=F$137,H90*G$137,H90))</f>
        <v>70.627286298993695</v>
      </c>
      <c r="J90" s="2">
        <f t="shared" si="11"/>
        <v>0</v>
      </c>
      <c r="K90" s="3">
        <f t="shared" ref="K90:K128" si="38">IF(F90&gt;$F$140,Y90*(-1),$F$139)</f>
        <v>0</v>
      </c>
      <c r="M90" s="3">
        <f>(H90-MAX(H$2:H90))/MAX(H$2:H90)</f>
        <v>-0.12475086971702888</v>
      </c>
      <c r="O90" s="1">
        <v>41152</v>
      </c>
      <c r="P90" s="3">
        <f t="shared" si="19"/>
        <v>0.83717477057184464</v>
      </c>
      <c r="Q90" s="3">
        <f t="shared" si="27"/>
        <v>1.0425716493799975E-2</v>
      </c>
      <c r="R90" s="57">
        <f t="shared" si="14"/>
        <v>38.294707670633443</v>
      </c>
      <c r="S90" s="2">
        <f t="shared" ref="S90:S128" si="39">IF(P90&gt;=P$138,R90*Q$138,IF(P90&gt;=P$137,R90*Q$137,R90))</f>
        <v>38.294707670633443</v>
      </c>
      <c r="T90" s="2">
        <f t="shared" si="13"/>
        <v>0</v>
      </c>
      <c r="U90" s="3">
        <f t="shared" si="36"/>
        <v>0</v>
      </c>
      <c r="W90" s="17">
        <v>41152</v>
      </c>
      <c r="X90" s="18">
        <v>2204.8679999999999</v>
      </c>
      <c r="Y90" s="19">
        <f t="shared" si="28"/>
        <v>4.0019629293000847E-2</v>
      </c>
    </row>
    <row r="91" spans="1:25">
      <c r="A91" s="1">
        <v>41180</v>
      </c>
      <c r="B91" s="3">
        <v>1.07835856491E-3</v>
      </c>
      <c r="C91" s="2">
        <f t="shared" si="29"/>
        <v>20.657392218446493</v>
      </c>
      <c r="E91" s="1">
        <v>41180</v>
      </c>
      <c r="F91" s="3">
        <f t="shared" si="18"/>
        <v>0.63104724600889495</v>
      </c>
      <c r="G91" s="3">
        <f t="shared" si="26"/>
        <v>1.0783585649098981E-3</v>
      </c>
      <c r="H91" s="57">
        <f t="shared" si="10"/>
        <v>71.363626362673443</v>
      </c>
      <c r="I91" s="2">
        <f t="shared" si="37"/>
        <v>71.363626362673443</v>
      </c>
      <c r="J91" s="2">
        <f t="shared" si="11"/>
        <v>0</v>
      </c>
      <c r="K91" s="3">
        <f t="shared" si="38"/>
        <v>0</v>
      </c>
      <c r="M91" s="3">
        <f>(H91-MAX(H$2:H91))/MAX(H$2:H91)</f>
        <v>-0.11562577042325367</v>
      </c>
      <c r="O91" s="1">
        <v>41180</v>
      </c>
      <c r="P91" s="3">
        <f t="shared" si="19"/>
        <v>0.63104724600889495</v>
      </c>
      <c r="Q91" s="3">
        <f t="shared" si="27"/>
        <v>1.0783585649098981E-3</v>
      </c>
      <c r="R91" s="57">
        <f t="shared" si="14"/>
        <v>38.693957436020412</v>
      </c>
      <c r="S91" s="2">
        <f t="shared" si="39"/>
        <v>38.693957436020412</v>
      </c>
      <c r="T91" s="2">
        <f t="shared" si="13"/>
        <v>0</v>
      </c>
      <c r="U91" s="3">
        <f t="shared" si="36"/>
        <v>0</v>
      </c>
      <c r="W91" s="17">
        <v>41180</v>
      </c>
      <c r="X91" s="18">
        <v>2293.1060000000002</v>
      </c>
      <c r="Y91" s="19">
        <f t="shared" si="28"/>
        <v>-1.669613179678564E-2</v>
      </c>
    </row>
    <row r="92" spans="1:25">
      <c r="A92" s="1">
        <v>41213</v>
      </c>
      <c r="B92" s="3">
        <v>-0.111933421432</v>
      </c>
      <c r="C92" s="2">
        <f t="shared" si="29"/>
        <v>20.679668294273956</v>
      </c>
      <c r="E92" s="1">
        <v>41213</v>
      </c>
      <c r="F92" s="3">
        <f t="shared" si="18"/>
        <v>0.45871841176353634</v>
      </c>
      <c r="G92" s="3">
        <f t="shared" si="26"/>
        <v>-0.11193342143200002</v>
      </c>
      <c r="H92" s="57">
        <f t="shared" ref="H92:H128" si="40">I91*(1+B91)+J91*(1+K91)</f>
        <v>71.440581940384661</v>
      </c>
      <c r="I92" s="2">
        <f t="shared" si="37"/>
        <v>71.440581940384661</v>
      </c>
      <c r="J92" s="2">
        <f t="shared" ref="J92:J128" si="41">H92-I92</f>
        <v>0</v>
      </c>
      <c r="K92" s="3">
        <f t="shared" si="38"/>
        <v>0</v>
      </c>
      <c r="M92" s="3">
        <f>(H92-MAX(H$2:H92))/MAX(H$2:H92)</f>
        <v>-0.11467209789820401</v>
      </c>
      <c r="O92" s="1">
        <v>41213</v>
      </c>
      <c r="P92" s="3">
        <f t="shared" si="19"/>
        <v>0.45871841176353634</v>
      </c>
      <c r="Q92" s="3">
        <f t="shared" si="27"/>
        <v>-0.11193342143199991</v>
      </c>
      <c r="R92" s="57">
        <f t="shared" si="14"/>
        <v>38.735683396431803</v>
      </c>
      <c r="S92" s="2">
        <f t="shared" si="39"/>
        <v>38.735683396431803</v>
      </c>
      <c r="T92" s="2">
        <f t="shared" ref="T92:T128" si="42">R92-S92</f>
        <v>0</v>
      </c>
      <c r="U92" s="3">
        <f t="shared" si="36"/>
        <v>0</v>
      </c>
      <c r="W92" s="17">
        <v>41213</v>
      </c>
      <c r="X92" s="18">
        <v>2254.8200000000002</v>
      </c>
      <c r="Y92" s="19">
        <f t="shared" si="28"/>
        <v>-5.1072369413079577E-2</v>
      </c>
    </row>
    <row r="93" spans="1:25">
      <c r="A93" s="1">
        <v>41243</v>
      </c>
      <c r="B93" s="3">
        <v>0.20203771405000001</v>
      </c>
      <c r="C93" s="2">
        <f t="shared" si="29"/>
        <v>18.364922268017018</v>
      </c>
      <c r="E93" s="1">
        <v>41243</v>
      </c>
      <c r="F93" s="3">
        <f t="shared" si="18"/>
        <v>0.15467630488994799</v>
      </c>
      <c r="G93" s="3">
        <f t="shared" si="26"/>
        <v>0.20203771405000004</v>
      </c>
      <c r="H93" s="57">
        <f t="shared" si="40"/>
        <v>63.443993174704254</v>
      </c>
      <c r="I93" s="2">
        <f t="shared" si="37"/>
        <v>63.443993174704254</v>
      </c>
      <c r="J93" s="2">
        <f t="shared" si="41"/>
        <v>0</v>
      </c>
      <c r="K93" s="3">
        <f t="shared" si="38"/>
        <v>0</v>
      </c>
      <c r="M93" s="3">
        <f>(H93-MAX(H$2:H93))/MAX(H$2:H93)</f>
        <v>-0.21376987906967282</v>
      </c>
      <c r="O93" s="1">
        <v>41243</v>
      </c>
      <c r="P93" s="3">
        <f t="shared" si="19"/>
        <v>0.15467630488994799</v>
      </c>
      <c r="Q93" s="3">
        <f t="shared" si="27"/>
        <v>0.20203771405000004</v>
      </c>
      <c r="R93" s="57">
        <f t="shared" si="14"/>
        <v>34.399865822362479</v>
      </c>
      <c r="S93" s="2">
        <f t="shared" si="39"/>
        <v>34.399865822362479</v>
      </c>
      <c r="T93" s="2">
        <f t="shared" si="42"/>
        <v>0</v>
      </c>
      <c r="U93" s="3">
        <f t="shared" si="36"/>
        <v>0</v>
      </c>
      <c r="W93" s="17">
        <v>41243</v>
      </c>
      <c r="X93" s="18">
        <v>2139.6610000000001</v>
      </c>
      <c r="Y93" s="19">
        <f t="shared" si="28"/>
        <v>0.17913632112750588</v>
      </c>
    </row>
    <row r="94" spans="1:25" s="12" customFormat="1">
      <c r="A94" s="1">
        <v>41274</v>
      </c>
      <c r="B94" s="3">
        <v>6.3176682964699998E-2</v>
      </c>
      <c r="C94" s="14">
        <f t="shared" si="29"/>
        <v>22.075329181753119</v>
      </c>
      <c r="D94" s="32">
        <f t="shared" ref="D94" si="43">C94/C82-1</f>
        <v>0.16630073943171375</v>
      </c>
      <c r="E94" s="13">
        <v>41274</v>
      </c>
      <c r="F94" s="3">
        <f t="shared" si="18"/>
        <v>0.38796446599761403</v>
      </c>
      <c r="G94" s="32">
        <f t="shared" si="26"/>
        <v>6.3176682964700026E-2</v>
      </c>
      <c r="H94" s="57">
        <f t="shared" si="40"/>
        <v>76.262072525925305</v>
      </c>
      <c r="I94" s="2">
        <f t="shared" si="37"/>
        <v>76.262072525925305</v>
      </c>
      <c r="J94" s="14">
        <f t="shared" si="41"/>
        <v>0</v>
      </c>
      <c r="K94" s="3">
        <f t="shared" si="38"/>
        <v>0</v>
      </c>
      <c r="L94" s="32">
        <f t="shared" ref="L94" si="44">H94/H82-1</f>
        <v>0.16630073943171353</v>
      </c>
      <c r="M94" s="3">
        <f>(H94-MAX(H$2:H94))/MAX(H$2:H94)</f>
        <v>-5.4921742719654429E-2</v>
      </c>
      <c r="O94" s="13">
        <v>41274</v>
      </c>
      <c r="P94" s="3">
        <f t="shared" si="19"/>
        <v>0.38796446599761403</v>
      </c>
      <c r="Q94" s="3">
        <f t="shared" si="27"/>
        <v>6.3176682964700026E-2</v>
      </c>
      <c r="R94" s="57">
        <f t="shared" ref="R94:R128" si="45">S93*(1+B93)+T93*(1+U93)</f>
        <v>41.349936076739318</v>
      </c>
      <c r="S94" s="2">
        <f t="shared" si="39"/>
        <v>41.349936076739318</v>
      </c>
      <c r="T94" s="14">
        <f t="shared" si="42"/>
        <v>0</v>
      </c>
      <c r="U94" s="3">
        <f t="shared" si="36"/>
        <v>0</v>
      </c>
      <c r="V94" s="32">
        <f t="shared" ref="V94" si="46">R94/R82-1</f>
        <v>0.16630073943171397</v>
      </c>
      <c r="W94" s="17">
        <v>41274</v>
      </c>
      <c r="X94" s="18">
        <v>2522.9520000000002</v>
      </c>
      <c r="Y94" s="19">
        <f t="shared" si="28"/>
        <v>6.4975473175866938E-2</v>
      </c>
    </row>
    <row r="95" spans="1:25">
      <c r="A95" s="1">
        <v>41305</v>
      </c>
      <c r="B95" s="3">
        <v>6.24826554907E-2</v>
      </c>
      <c r="C95" s="2">
        <f t="shared" si="29"/>
        <v>23.469975254810127</v>
      </c>
      <c r="E95" s="1">
        <v>41305</v>
      </c>
      <c r="F95" s="3">
        <f t="shared" si="18"/>
        <v>0.47565145703221456</v>
      </c>
      <c r="G95" s="3">
        <f t="shared" si="26"/>
        <v>6.248265549070009E-2</v>
      </c>
      <c r="H95" s="57">
        <f t="shared" si="40"/>
        <v>81.080057304126655</v>
      </c>
      <c r="I95" s="2">
        <f t="shared" si="37"/>
        <v>81.080057304126655</v>
      </c>
      <c r="J95" s="2">
        <f t="shared" si="41"/>
        <v>0</v>
      </c>
      <c r="K95" s="3">
        <f t="shared" si="38"/>
        <v>0</v>
      </c>
      <c r="M95" s="3">
        <f>(H95-MAX(H$2:H95))/MAX(H$2:H95)</f>
        <v>0</v>
      </c>
      <c r="O95" s="1">
        <v>41305</v>
      </c>
      <c r="P95" s="3">
        <f t="shared" si="19"/>
        <v>0.47565145703221456</v>
      </c>
      <c r="Q95" s="3">
        <f t="shared" si="27"/>
        <v>6.248265549070009E-2</v>
      </c>
      <c r="R95" s="57">
        <f t="shared" si="45"/>
        <v>43.962287878870093</v>
      </c>
      <c r="S95" s="2">
        <f t="shared" si="39"/>
        <v>43.962287878870093</v>
      </c>
      <c r="T95" s="2">
        <f t="shared" si="42"/>
        <v>0</v>
      </c>
      <c r="U95" s="3">
        <f t="shared" si="36"/>
        <v>0</v>
      </c>
      <c r="W95" s="17">
        <v>41305</v>
      </c>
      <c r="X95" s="18">
        <v>2686.8820000000001</v>
      </c>
      <c r="Y95" s="19">
        <f t="shared" si="28"/>
        <v>-5.0448810182210924E-3</v>
      </c>
    </row>
    <row r="96" spans="1:25">
      <c r="A96" s="1">
        <v>41333</v>
      </c>
      <c r="B96" s="3">
        <v>-5.53699774071E-2</v>
      </c>
      <c r="C96" s="2">
        <f t="shared" si="29"/>
        <v>24.936441633031684</v>
      </c>
      <c r="E96" s="1">
        <v>41333</v>
      </c>
      <c r="F96" s="3">
        <f t="shared" si="18"/>
        <v>0.56785407864630799</v>
      </c>
      <c r="G96" s="3">
        <f t="shared" si="26"/>
        <v>-5.5369977407100035E-2</v>
      </c>
      <c r="H96" s="57">
        <f t="shared" si="40"/>
        <v>86.146154591826615</v>
      </c>
      <c r="I96" s="2">
        <f t="shared" si="37"/>
        <v>86.146154591826615</v>
      </c>
      <c r="J96" s="2">
        <f t="shared" si="41"/>
        <v>0</v>
      </c>
      <c r="K96" s="3">
        <f t="shared" si="38"/>
        <v>0</v>
      </c>
      <c r="M96" s="3">
        <f>(H96-MAX(H$2:H96))/MAX(H$2:H96)</f>
        <v>0</v>
      </c>
      <c r="O96" s="1">
        <v>41333</v>
      </c>
      <c r="P96" s="3">
        <f t="shared" si="19"/>
        <v>0.56785407864630799</v>
      </c>
      <c r="Q96" s="3">
        <f t="shared" si="27"/>
        <v>-5.5369977407100035E-2</v>
      </c>
      <c r="R96" s="57">
        <f t="shared" si="45"/>
        <v>46.709168366988514</v>
      </c>
      <c r="S96" s="2">
        <f t="shared" si="39"/>
        <v>46.709168366988514</v>
      </c>
      <c r="T96" s="2">
        <f t="shared" si="42"/>
        <v>0</v>
      </c>
      <c r="U96" s="3">
        <f t="shared" si="36"/>
        <v>0</v>
      </c>
      <c r="W96" s="17">
        <v>41333</v>
      </c>
      <c r="X96" s="18">
        <v>2673.3270000000002</v>
      </c>
      <c r="Y96" s="19">
        <f t="shared" si="28"/>
        <v>-6.6674970925741595E-2</v>
      </c>
    </row>
    <row r="97" spans="1:25">
      <c r="A97" s="1">
        <v>41362</v>
      </c>
      <c r="B97" s="3">
        <v>-7.4039929746600001E-3</v>
      </c>
      <c r="C97" s="2">
        <f t="shared" si="29"/>
        <v>23.555711423197252</v>
      </c>
      <c r="E97" s="1">
        <v>41362</v>
      </c>
      <c r="F97" s="3">
        <f t="shared" si="18"/>
        <v>0.48104203373403243</v>
      </c>
      <c r="G97" s="3">
        <f t="shared" si="26"/>
        <v>-7.4039929746599897E-3</v>
      </c>
      <c r="H97" s="57">
        <f t="shared" si="40"/>
        <v>81.376243958368633</v>
      </c>
      <c r="I97" s="2">
        <f t="shared" si="37"/>
        <v>81.376243958368633</v>
      </c>
      <c r="J97" s="2">
        <f t="shared" si="41"/>
        <v>0</v>
      </c>
      <c r="K97" s="3">
        <f t="shared" si="38"/>
        <v>0</v>
      </c>
      <c r="M97" s="3">
        <f>(H97-MAX(H$2:H97))/MAX(H$2:H97)</f>
        <v>-5.5369977407099986E-2</v>
      </c>
      <c r="O97" s="1">
        <v>41362</v>
      </c>
      <c r="P97" s="3">
        <f t="shared" si="19"/>
        <v>0.48104203373403243</v>
      </c>
      <c r="Q97" s="3">
        <f t="shared" si="27"/>
        <v>-7.4039929746599897E-3</v>
      </c>
      <c r="R97" s="57">
        <f t="shared" si="45"/>
        <v>44.12288276980393</v>
      </c>
      <c r="S97" s="2">
        <f t="shared" si="39"/>
        <v>44.12288276980393</v>
      </c>
      <c r="T97" s="2">
        <f t="shared" si="42"/>
        <v>0</v>
      </c>
      <c r="U97" s="3">
        <f t="shared" si="36"/>
        <v>0</v>
      </c>
      <c r="W97" s="17">
        <v>41362</v>
      </c>
      <c r="X97" s="18">
        <v>2495.0830000000001</v>
      </c>
      <c r="Y97" s="19">
        <f t="shared" si="28"/>
        <v>-1.9148461193475352E-2</v>
      </c>
    </row>
    <row r="98" spans="1:25">
      <c r="A98" s="1">
        <v>41390</v>
      </c>
      <c r="B98" s="3">
        <v>0.15287088766699999</v>
      </c>
      <c r="C98" s="2">
        <f t="shared" si="29"/>
        <v>23.381305101306783</v>
      </c>
      <c r="E98" s="1">
        <v>41390</v>
      </c>
      <c r="F98" s="3">
        <f t="shared" si="18"/>
        <v>0.47007640892108937</v>
      </c>
      <c r="G98" s="3">
        <f t="shared" si="26"/>
        <v>0.15287088766699997</v>
      </c>
      <c r="H98" s="57">
        <f t="shared" si="40"/>
        <v>80.773734819796658</v>
      </c>
      <c r="I98" s="2">
        <f t="shared" si="37"/>
        <v>80.773734819796658</v>
      </c>
      <c r="J98" s="2">
        <f t="shared" si="41"/>
        <v>0</v>
      </c>
      <c r="K98" s="3">
        <f t="shared" si="38"/>
        <v>0</v>
      </c>
      <c r="M98" s="3">
        <f>(H98-MAX(H$2:H98))/MAX(H$2:H98)</f>
        <v>-6.236401145803068E-2</v>
      </c>
      <c r="O98" s="1">
        <v>41390</v>
      </c>
      <c r="P98" s="3">
        <f t="shared" si="19"/>
        <v>0.47007640892108937</v>
      </c>
      <c r="Q98" s="3">
        <f t="shared" si="27"/>
        <v>0.15287088766699997</v>
      </c>
      <c r="R98" s="57">
        <f t="shared" si="45"/>
        <v>43.796197255754556</v>
      </c>
      <c r="S98" s="2">
        <f t="shared" si="39"/>
        <v>43.796197255754556</v>
      </c>
      <c r="T98" s="2">
        <f t="shared" si="42"/>
        <v>0</v>
      </c>
      <c r="U98" s="3">
        <f t="shared" si="36"/>
        <v>0</v>
      </c>
      <c r="W98" s="17">
        <v>41390</v>
      </c>
      <c r="X98" s="18">
        <v>2447.306</v>
      </c>
      <c r="Y98" s="19">
        <f t="shared" si="28"/>
        <v>6.501843251313888E-2</v>
      </c>
    </row>
    <row r="99" spans="1:25">
      <c r="A99" s="1">
        <v>41425</v>
      </c>
      <c r="B99" s="3">
        <v>-0.131539831577</v>
      </c>
      <c r="C99" s="2">
        <f t="shared" si="29"/>
        <v>26.955625966956504</v>
      </c>
      <c r="E99" s="1">
        <v>41425</v>
      </c>
      <c r="F99" s="3">
        <f t="shared" si="18"/>
        <v>0.69480829449117198</v>
      </c>
      <c r="G99" s="3">
        <f t="shared" si="26"/>
        <v>-0.13153983157699989</v>
      </c>
      <c r="H99" s="57">
        <f t="shared" si="40"/>
        <v>93.121687361877832</v>
      </c>
      <c r="I99" s="2">
        <f t="shared" si="37"/>
        <v>93.121687361877832</v>
      </c>
      <c r="J99" s="2">
        <f t="shared" si="41"/>
        <v>0</v>
      </c>
      <c r="K99" s="3">
        <f t="shared" si="38"/>
        <v>0</v>
      </c>
      <c r="M99" s="3">
        <f>(H99-MAX(H$2:H99))/MAX(H$2:H99)</f>
        <v>0</v>
      </c>
      <c r="O99" s="1">
        <v>41425</v>
      </c>
      <c r="P99" s="3">
        <f t="shared" si="19"/>
        <v>0.69480829449117198</v>
      </c>
      <c r="Q99" s="3">
        <f t="shared" si="27"/>
        <v>-0.131539831577</v>
      </c>
      <c r="R99" s="57">
        <f t="shared" si="45"/>
        <v>50.491360806680781</v>
      </c>
      <c r="S99" s="2">
        <f t="shared" si="39"/>
        <v>50.491360806680781</v>
      </c>
      <c r="T99" s="2">
        <f t="shared" si="42"/>
        <v>0</v>
      </c>
      <c r="U99" s="3">
        <f t="shared" si="36"/>
        <v>0</v>
      </c>
      <c r="W99" s="17">
        <v>41425</v>
      </c>
      <c r="X99" s="18">
        <v>2606.4259999999999</v>
      </c>
      <c r="Y99" s="19">
        <f t="shared" si="28"/>
        <v>-0.15568713633151288</v>
      </c>
    </row>
    <row r="100" spans="1:25">
      <c r="A100" s="1">
        <v>41453</v>
      </c>
      <c r="B100" s="3">
        <v>0.14365426158</v>
      </c>
      <c r="C100" s="2">
        <f t="shared" si="29"/>
        <v>23.409887467210439</v>
      </c>
      <c r="E100" s="1">
        <v>41453</v>
      </c>
      <c r="F100" s="3">
        <f t="shared" si="18"/>
        <v>0.47187349687850078</v>
      </c>
      <c r="G100" s="3">
        <f t="shared" si="26"/>
        <v>0.14365426158000005</v>
      </c>
      <c r="H100" s="57">
        <f t="shared" si="40"/>
        <v>80.872476290130379</v>
      </c>
      <c r="I100" s="2">
        <f t="shared" si="37"/>
        <v>80.872476290130379</v>
      </c>
      <c r="J100" s="2">
        <f t="shared" si="41"/>
        <v>0</v>
      </c>
      <c r="K100" s="3">
        <f t="shared" si="38"/>
        <v>0</v>
      </c>
      <c r="M100" s="3">
        <f>(H100-MAX(H$2:H100))/MAX(H$2:H100)</f>
        <v>-0.13153983157699994</v>
      </c>
      <c r="O100" s="1">
        <v>41453</v>
      </c>
      <c r="P100" s="3">
        <f t="shared" si="19"/>
        <v>0.47187349687850078</v>
      </c>
      <c r="Q100" s="3">
        <f t="shared" si="27"/>
        <v>0.14365426158000005</v>
      </c>
      <c r="R100" s="57">
        <f t="shared" si="45"/>
        <v>43.849735710076452</v>
      </c>
      <c r="S100" s="2">
        <f t="shared" si="39"/>
        <v>43.849735710076452</v>
      </c>
      <c r="T100" s="2">
        <f t="shared" si="42"/>
        <v>0</v>
      </c>
      <c r="U100" s="3">
        <f t="shared" si="36"/>
        <v>0</v>
      </c>
      <c r="W100" s="17">
        <v>41453</v>
      </c>
      <c r="X100" s="18">
        <v>2200.6390000000001</v>
      </c>
      <c r="Y100" s="19">
        <f t="shared" si="28"/>
        <v>-3.4617217998953453E-3</v>
      </c>
    </row>
    <row r="101" spans="1:25">
      <c r="A101" s="1">
        <v>41486</v>
      </c>
      <c r="B101" s="3">
        <v>8.7005929477000005E-2</v>
      </c>
      <c r="C101" s="2">
        <f t="shared" si="29"/>
        <v>26.772817564983452</v>
      </c>
      <c r="E101" s="1">
        <v>41486</v>
      </c>
      <c r="F101" s="3">
        <f t="shared" si="18"/>
        <v>0.45782362561964107</v>
      </c>
      <c r="G101" s="3">
        <f t="shared" si="26"/>
        <v>8.7005929477000032E-2</v>
      </c>
      <c r="H101" s="57">
        <f t="shared" si="40"/>
        <v>92.490152153735124</v>
      </c>
      <c r="I101" s="2">
        <f t="shared" si="37"/>
        <v>92.490152153735124</v>
      </c>
      <c r="J101" s="2">
        <f t="shared" si="41"/>
        <v>0</v>
      </c>
      <c r="K101" s="3">
        <f t="shared" si="38"/>
        <v>0</v>
      </c>
      <c r="M101" s="3">
        <f>(H101-MAX(H$2:H101))/MAX(H$2:H101)</f>
        <v>-6.7818273705513403E-3</v>
      </c>
      <c r="O101" s="1">
        <v>41486</v>
      </c>
      <c r="P101" s="3">
        <f t="shared" si="19"/>
        <v>0.45782362561964107</v>
      </c>
      <c r="Q101" s="3">
        <f t="shared" si="27"/>
        <v>8.7005929477000032E-2</v>
      </c>
      <c r="R101" s="57">
        <f t="shared" si="45"/>
        <v>50.148937113985646</v>
      </c>
      <c r="S101" s="2">
        <f t="shared" si="39"/>
        <v>50.148937113985646</v>
      </c>
      <c r="T101" s="2">
        <f t="shared" si="42"/>
        <v>0</v>
      </c>
      <c r="U101" s="3">
        <f t="shared" si="36"/>
        <v>0</v>
      </c>
      <c r="W101" s="17">
        <v>41486</v>
      </c>
      <c r="X101" s="18">
        <v>2193.0210000000002</v>
      </c>
      <c r="Y101" s="19">
        <f t="shared" si="28"/>
        <v>5.5124415133279481E-2</v>
      </c>
    </row>
    <row r="102" spans="1:25">
      <c r="A102" s="1">
        <v>41516</v>
      </c>
      <c r="B102" s="3">
        <v>4.8143236264600001E-2</v>
      </c>
      <c r="C102" s="2">
        <f t="shared" si="29"/>
        <v>29.102211441942991</v>
      </c>
      <c r="E102" s="1">
        <v>41516</v>
      </c>
      <c r="F102" s="3">
        <f t="shared" si="18"/>
        <v>0.58466292518020824</v>
      </c>
      <c r="G102" s="3">
        <f t="shared" si="26"/>
        <v>4.8143236264599931E-2</v>
      </c>
      <c r="H102" s="57">
        <f t="shared" si="40"/>
        <v>100.53734380934</v>
      </c>
      <c r="I102" s="2">
        <f t="shared" si="37"/>
        <v>100.53734380934</v>
      </c>
      <c r="J102" s="2">
        <f t="shared" si="41"/>
        <v>0</v>
      </c>
      <c r="K102" s="3">
        <f t="shared" si="38"/>
        <v>0</v>
      </c>
      <c r="M102" s="3">
        <f>(H102-MAX(H$2:H102))/MAX(H$2:H102)</f>
        <v>0</v>
      </c>
      <c r="O102" s="1">
        <v>41516</v>
      </c>
      <c r="P102" s="3">
        <f t="shared" si="19"/>
        <v>0.58466292518020824</v>
      </c>
      <c r="Q102" s="3">
        <f t="shared" si="27"/>
        <v>4.8143236264599931E-2</v>
      </c>
      <c r="R102" s="57">
        <f t="shared" si="45"/>
        <v>54.51219199987159</v>
      </c>
      <c r="S102" s="2">
        <f t="shared" si="39"/>
        <v>54.51219199987159</v>
      </c>
      <c r="T102" s="2">
        <f t="shared" si="42"/>
        <v>0</v>
      </c>
      <c r="U102" s="3">
        <f t="shared" si="36"/>
        <v>0</v>
      </c>
      <c r="W102" s="17">
        <v>41516</v>
      </c>
      <c r="X102" s="18">
        <v>2313.91</v>
      </c>
      <c r="Y102" s="19">
        <f t="shared" si="28"/>
        <v>4.1110933441663722E-2</v>
      </c>
    </row>
    <row r="103" spans="1:25">
      <c r="A103" s="1">
        <v>41547</v>
      </c>
      <c r="B103" s="3">
        <v>-1.8077206026399999E-2</v>
      </c>
      <c r="C103" s="2">
        <f t="shared" si="29"/>
        <v>30.503286083214796</v>
      </c>
      <c r="E103" s="1">
        <v>41547</v>
      </c>
      <c r="F103" s="3">
        <f t="shared" ref="F103:F128" si="47">C103/MIN(C67:C103)-1</f>
        <v>0.660953726786911</v>
      </c>
      <c r="G103" s="3">
        <f t="shared" si="26"/>
        <v>-1.807720602639995E-2</v>
      </c>
      <c r="H103" s="57">
        <f t="shared" si="40"/>
        <v>105.37753690576837</v>
      </c>
      <c r="I103" s="2">
        <f t="shared" si="37"/>
        <v>105.37753690576837</v>
      </c>
      <c r="J103" s="2">
        <f t="shared" si="41"/>
        <v>0</v>
      </c>
      <c r="K103" s="3">
        <f t="shared" si="38"/>
        <v>0</v>
      </c>
      <c r="M103" s="3">
        <f>(H103-MAX(H$2:H103))/MAX(H$2:H103)</f>
        <v>0</v>
      </c>
      <c r="O103" s="1">
        <v>41547</v>
      </c>
      <c r="P103" s="3">
        <f t="shared" ref="P103:P128" si="48">C103/MIN(C67:C103)-1</f>
        <v>0.660953726786911</v>
      </c>
      <c r="Q103" s="3">
        <f t="shared" si="27"/>
        <v>-1.807720602639995E-2</v>
      </c>
      <c r="R103" s="57">
        <f t="shared" si="45"/>
        <v>57.136585338622645</v>
      </c>
      <c r="S103" s="2">
        <f t="shared" si="39"/>
        <v>57.136585338622645</v>
      </c>
      <c r="T103" s="2">
        <f t="shared" si="42"/>
        <v>0</v>
      </c>
      <c r="U103" s="3">
        <f t="shared" si="36"/>
        <v>0</v>
      </c>
      <c r="W103" s="17">
        <v>41547</v>
      </c>
      <c r="X103" s="18">
        <v>2409.0369999999998</v>
      </c>
      <c r="Y103" s="19">
        <f t="shared" si="28"/>
        <v>-1.4661045056593158E-2</v>
      </c>
    </row>
    <row r="104" spans="1:25">
      <c r="A104" s="1">
        <v>41578</v>
      </c>
      <c r="B104" s="3">
        <v>8.60046509825E-2</v>
      </c>
      <c r="C104" s="2">
        <f t="shared" si="29"/>
        <v>29.951871896206303</v>
      </c>
      <c r="E104" s="1">
        <v>41578</v>
      </c>
      <c r="F104" s="3">
        <f t="shared" si="47"/>
        <v>0.63092832406746702</v>
      </c>
      <c r="G104" s="3">
        <f t="shared" si="26"/>
        <v>8.6004650982500097E-2</v>
      </c>
      <c r="H104" s="57">
        <f t="shared" si="40"/>
        <v>103.47260546056823</v>
      </c>
      <c r="I104" s="2">
        <f t="shared" si="37"/>
        <v>103.47260546056823</v>
      </c>
      <c r="J104" s="2">
        <f t="shared" si="41"/>
        <v>0</v>
      </c>
      <c r="K104" s="3">
        <f t="shared" si="38"/>
        <v>0</v>
      </c>
      <c r="M104" s="3">
        <f>(H104-MAX(H$2:H104))/MAX(H$2:H104)</f>
        <v>-1.8077206026399902E-2</v>
      </c>
      <c r="O104" s="1">
        <v>41578</v>
      </c>
      <c r="P104" s="3">
        <f t="shared" si="48"/>
        <v>0.63092832406746702</v>
      </c>
      <c r="Q104" s="3">
        <f t="shared" si="27"/>
        <v>8.6004650982500097E-2</v>
      </c>
      <c r="R104" s="57">
        <f t="shared" si="45"/>
        <v>56.10371551381138</v>
      </c>
      <c r="S104" s="2">
        <f t="shared" si="39"/>
        <v>56.10371551381138</v>
      </c>
      <c r="T104" s="2">
        <f t="shared" si="42"/>
        <v>0</v>
      </c>
      <c r="U104" s="3">
        <f t="shared" si="36"/>
        <v>0</v>
      </c>
      <c r="W104" s="17">
        <v>41578</v>
      </c>
      <c r="X104" s="18">
        <v>2373.7179999999998</v>
      </c>
      <c r="Y104" s="19">
        <f t="shared" si="28"/>
        <v>2.7478411504652245E-2</v>
      </c>
    </row>
    <row r="105" spans="1:25">
      <c r="A105" s="1">
        <v>41607</v>
      </c>
      <c r="B105" s="3">
        <v>8.1566474120300006E-2</v>
      </c>
      <c r="C105" s="2">
        <f t="shared" si="29"/>
        <v>32.527872184912077</v>
      </c>
      <c r="E105" s="1">
        <v>41607</v>
      </c>
      <c r="F105" s="3">
        <f t="shared" si="47"/>
        <v>0.77119574535636337</v>
      </c>
      <c r="G105" s="3">
        <f t="shared" si="26"/>
        <v>8.1566474120299937E-2</v>
      </c>
      <c r="H105" s="57">
        <f t="shared" si="40"/>
        <v>112.37173077945434</v>
      </c>
      <c r="I105" s="2">
        <f t="shared" si="37"/>
        <v>112.37173077945434</v>
      </c>
      <c r="J105" s="2">
        <f t="shared" si="41"/>
        <v>0</v>
      </c>
      <c r="K105" s="3">
        <f t="shared" si="38"/>
        <v>0</v>
      </c>
      <c r="M105" s="3">
        <f>(H105-MAX(H$2:H105))/MAX(H$2:H105)</f>
        <v>0</v>
      </c>
      <c r="O105" s="1">
        <v>41607</v>
      </c>
      <c r="P105" s="3">
        <f t="shared" si="48"/>
        <v>0.77119574535636337</v>
      </c>
      <c r="Q105" s="3">
        <f t="shared" si="27"/>
        <v>8.1566474120299937E-2</v>
      </c>
      <c r="R105" s="57">
        <f t="shared" si="45"/>
        <v>60.928895985398206</v>
      </c>
      <c r="S105" s="2">
        <f t="shared" si="39"/>
        <v>60.928895985398206</v>
      </c>
      <c r="T105" s="2">
        <f t="shared" si="42"/>
        <v>0</v>
      </c>
      <c r="U105" s="3">
        <f t="shared" si="36"/>
        <v>0</v>
      </c>
      <c r="W105" s="17">
        <v>41607</v>
      </c>
      <c r="X105" s="18">
        <v>2438.944</v>
      </c>
      <c r="Y105" s="19">
        <f t="shared" si="28"/>
        <v>-4.4657851922799474E-2</v>
      </c>
    </row>
    <row r="106" spans="1:25" s="12" customFormat="1">
      <c r="A106" s="1">
        <v>41639</v>
      </c>
      <c r="B106" s="3">
        <v>4.7363470349900003E-2</v>
      </c>
      <c r="C106" s="14">
        <f t="shared" si="29"/>
        <v>35.181056029671133</v>
      </c>
      <c r="D106" s="32">
        <f t="shared" ref="D106" si="49">C106/C94-1</f>
        <v>0.59368205746851821</v>
      </c>
      <c r="E106" s="13">
        <v>41639</v>
      </c>
      <c r="F106" s="3">
        <f t="shared" si="47"/>
        <v>0.91566593728195844</v>
      </c>
      <c r="G106" s="32">
        <f t="shared" si="26"/>
        <v>4.7363470349899961E-2</v>
      </c>
      <c r="H106" s="57">
        <f t="shared" si="40"/>
        <v>121.53749664993001</v>
      </c>
      <c r="I106" s="2">
        <f t="shared" si="37"/>
        <v>121.53749664993001</v>
      </c>
      <c r="J106" s="14">
        <f t="shared" si="41"/>
        <v>0</v>
      </c>
      <c r="K106" s="3">
        <f t="shared" si="38"/>
        <v>0</v>
      </c>
      <c r="L106" s="32">
        <f t="shared" ref="L106" si="50">H106/H94-1</f>
        <v>0.59368205746851843</v>
      </c>
      <c r="M106" s="3">
        <f>(H106-MAX(H$2:H106))/MAX(H$2:H106)</f>
        <v>0</v>
      </c>
      <c r="O106" s="13">
        <v>41639</v>
      </c>
      <c r="P106" s="3">
        <f t="shared" si="48"/>
        <v>0.91566593728195844</v>
      </c>
      <c r="Q106" s="3">
        <f t="shared" si="27"/>
        <v>4.7363470349899961E-2</v>
      </c>
      <c r="R106" s="57">
        <f t="shared" si="45"/>
        <v>65.898651202969631</v>
      </c>
      <c r="S106" s="2">
        <f t="shared" si="39"/>
        <v>65.898651202969631</v>
      </c>
      <c r="T106" s="14">
        <f t="shared" si="42"/>
        <v>0</v>
      </c>
      <c r="U106" s="3">
        <f t="shared" si="36"/>
        <v>0</v>
      </c>
      <c r="V106" s="32">
        <f t="shared" ref="V106" si="51">R106/R94-1</f>
        <v>0.59368205746851843</v>
      </c>
      <c r="W106" s="17">
        <v>41639</v>
      </c>
      <c r="X106" s="18">
        <v>2330.0259999999998</v>
      </c>
      <c r="Y106" s="19">
        <f t="shared" si="28"/>
        <v>-5.475303709057322E-2</v>
      </c>
    </row>
    <row r="107" spans="1:25">
      <c r="A107" s="1">
        <v>41669</v>
      </c>
      <c r="B107" s="3">
        <v>4.9711648654800003E-2</v>
      </c>
      <c r="C107" s="2">
        <f t="shared" si="29"/>
        <v>36.847352933810633</v>
      </c>
      <c r="E107" s="1">
        <v>41669</v>
      </c>
      <c r="F107" s="3">
        <f t="shared" si="47"/>
        <v>1.006398524102726</v>
      </c>
      <c r="G107" s="3">
        <f t="shared" si="26"/>
        <v>4.9711648654799934E-2</v>
      </c>
      <c r="H107" s="57">
        <f t="shared" si="40"/>
        <v>127.29393426891004</v>
      </c>
      <c r="I107" s="2">
        <f t="shared" si="37"/>
        <v>127.29393426891004</v>
      </c>
      <c r="J107" s="2">
        <f t="shared" si="41"/>
        <v>0</v>
      </c>
      <c r="K107" s="3">
        <f t="shared" si="38"/>
        <v>0</v>
      </c>
      <c r="M107" s="3">
        <f>(H107-MAX(H$2:H107))/MAX(H$2:H107)</f>
        <v>0</v>
      </c>
      <c r="O107" s="1">
        <v>41669</v>
      </c>
      <c r="P107" s="3">
        <f t="shared" si="48"/>
        <v>1.006398524102726</v>
      </c>
      <c r="Q107" s="3">
        <f t="shared" si="27"/>
        <v>4.9711648654799934E-2</v>
      </c>
      <c r="R107" s="57">
        <f t="shared" si="45"/>
        <v>69.019840015319886</v>
      </c>
      <c r="S107" s="2">
        <f t="shared" si="39"/>
        <v>69.019840015319886</v>
      </c>
      <c r="T107" s="2">
        <f t="shared" si="42"/>
        <v>0</v>
      </c>
      <c r="U107" s="3">
        <f t="shared" si="36"/>
        <v>0</v>
      </c>
      <c r="W107" s="17">
        <v>41669</v>
      </c>
      <c r="X107" s="18">
        <v>2202.4499999999998</v>
      </c>
      <c r="Y107" s="19">
        <f t="shared" si="28"/>
        <v>-1.0660400917160362E-2</v>
      </c>
    </row>
    <row r="108" spans="1:25">
      <c r="A108" s="1">
        <v>41698</v>
      </c>
      <c r="B108" s="3">
        <v>-5.4808264361400003E-3</v>
      </c>
      <c r="C108" s="2">
        <f t="shared" si="29"/>
        <v>38.679095596715641</v>
      </c>
      <c r="E108" s="1">
        <v>41698</v>
      </c>
      <c r="F108" s="3">
        <f t="shared" si="47"/>
        <v>1.1061399025944301</v>
      </c>
      <c r="G108" s="3">
        <f t="shared" si="26"/>
        <v>-5.4808264361398962E-3</v>
      </c>
      <c r="H108" s="57">
        <f t="shared" si="40"/>
        <v>133.62192560517329</v>
      </c>
      <c r="I108" s="2">
        <f t="shared" si="37"/>
        <v>133.62192560517329</v>
      </c>
      <c r="J108" s="2">
        <f t="shared" si="41"/>
        <v>0</v>
      </c>
      <c r="K108" s="3">
        <f t="shared" si="38"/>
        <v>0</v>
      </c>
      <c r="M108" s="3">
        <f>(H108-MAX(H$2:H108))/MAX(H$2:H108)</f>
        <v>0</v>
      </c>
      <c r="O108" s="1">
        <v>41698</v>
      </c>
      <c r="P108" s="3">
        <f t="shared" si="48"/>
        <v>1.1061399025944301</v>
      </c>
      <c r="Q108" s="3">
        <f t="shared" si="27"/>
        <v>-5.4808264361400072E-3</v>
      </c>
      <c r="R108" s="57">
        <f t="shared" si="45"/>
        <v>72.450930052371973</v>
      </c>
      <c r="S108" s="2">
        <f t="shared" si="39"/>
        <v>72.450930052371973</v>
      </c>
      <c r="T108" s="2">
        <f t="shared" si="42"/>
        <v>0</v>
      </c>
      <c r="U108" s="3">
        <f t="shared" si="36"/>
        <v>0</v>
      </c>
      <c r="W108" s="17">
        <v>41698</v>
      </c>
      <c r="X108" s="18">
        <v>2178.971</v>
      </c>
      <c r="Y108" s="19">
        <f t="shared" si="28"/>
        <v>-1.4991479923321727E-2</v>
      </c>
    </row>
    <row r="109" spans="1:25">
      <c r="A109" s="1">
        <v>41729</v>
      </c>
      <c r="B109" s="3">
        <v>2.3994364176599999E-2</v>
      </c>
      <c r="C109" s="2">
        <f t="shared" si="29"/>
        <v>38.467102187043174</v>
      </c>
      <c r="E109" s="1">
        <v>41729</v>
      </c>
      <c r="F109" s="3">
        <f t="shared" si="47"/>
        <v>1.0945965153380812</v>
      </c>
      <c r="G109" s="3">
        <f t="shared" si="26"/>
        <v>2.3994364176600058E-2</v>
      </c>
      <c r="H109" s="57">
        <f t="shared" si="40"/>
        <v>132.88956702286853</v>
      </c>
      <c r="I109" s="2">
        <f t="shared" si="37"/>
        <v>132.88956702286853</v>
      </c>
      <c r="J109" s="2">
        <f t="shared" si="41"/>
        <v>0</v>
      </c>
      <c r="K109" s="3">
        <f t="shared" si="38"/>
        <v>0</v>
      </c>
      <c r="M109" s="3">
        <f>(H109-MAX(H$2:H109))/MAX(H$2:H109)</f>
        <v>-5.4808264361399179E-3</v>
      </c>
      <c r="O109" s="1">
        <v>41729</v>
      </c>
      <c r="P109" s="3">
        <f t="shared" si="48"/>
        <v>1.0945965153380812</v>
      </c>
      <c r="Q109" s="3">
        <f t="shared" si="27"/>
        <v>2.3994364176600058E-2</v>
      </c>
      <c r="R109" s="57">
        <f t="shared" si="45"/>
        <v>72.053839079618001</v>
      </c>
      <c r="S109" s="2">
        <f t="shared" si="39"/>
        <v>72.053839079618001</v>
      </c>
      <c r="T109" s="2">
        <f t="shared" si="42"/>
        <v>0</v>
      </c>
      <c r="U109" s="3">
        <f t="shared" si="36"/>
        <v>0</v>
      </c>
      <c r="W109" s="17">
        <v>41729</v>
      </c>
      <c r="X109" s="18">
        <v>2146.3049999999998</v>
      </c>
      <c r="Y109" s="19">
        <f t="shared" si="28"/>
        <v>5.7559386946404167E-3</v>
      </c>
    </row>
    <row r="110" spans="1:25">
      <c r="A110" s="1">
        <v>41759</v>
      </c>
      <c r="B110" s="3">
        <v>7.54244360433E-2</v>
      </c>
      <c r="C110" s="2">
        <f t="shared" si="29"/>
        <v>39.390095845737576</v>
      </c>
      <c r="E110" s="1">
        <v>41759</v>
      </c>
      <c r="F110" s="3">
        <f t="shared" si="47"/>
        <v>1.1448550269301405</v>
      </c>
      <c r="G110" s="3">
        <f t="shared" si="26"/>
        <v>7.5424436043300069E-2</v>
      </c>
      <c r="H110" s="57">
        <f t="shared" si="40"/>
        <v>136.07816768928595</v>
      </c>
      <c r="I110" s="2">
        <f t="shared" si="37"/>
        <v>136.07816768928595</v>
      </c>
      <c r="J110" s="2">
        <f t="shared" si="41"/>
        <v>0</v>
      </c>
      <c r="K110" s="3">
        <f t="shared" si="38"/>
        <v>0</v>
      </c>
      <c r="M110" s="3">
        <f>(H110-MAX(H$2:H110))/MAX(H$2:H110)</f>
        <v>0</v>
      </c>
      <c r="O110" s="1">
        <v>41759</v>
      </c>
      <c r="P110" s="3">
        <f t="shared" si="48"/>
        <v>1.1448550269301405</v>
      </c>
      <c r="Q110" s="3">
        <f t="shared" si="27"/>
        <v>7.5424436043300069E-2</v>
      </c>
      <c r="R110" s="57">
        <f t="shared" si="45"/>
        <v>73.782725134816488</v>
      </c>
      <c r="S110" s="2">
        <f t="shared" si="39"/>
        <v>73.782725134816488</v>
      </c>
      <c r="T110" s="2">
        <f t="shared" si="42"/>
        <v>0</v>
      </c>
      <c r="U110" s="3">
        <f t="shared" si="36"/>
        <v>0</v>
      </c>
      <c r="W110" s="17">
        <v>41759</v>
      </c>
      <c r="X110" s="18">
        <v>2158.6590000000001</v>
      </c>
      <c r="Y110" s="19">
        <f t="shared" si="28"/>
        <v>-1.0168349887592631E-3</v>
      </c>
    </row>
    <row r="111" spans="1:25">
      <c r="A111" s="1">
        <v>41789</v>
      </c>
      <c r="B111" s="3">
        <v>8.5388673675200005E-2</v>
      </c>
      <c r="C111" s="2">
        <f t="shared" si="29"/>
        <v>42.361071610593868</v>
      </c>
      <c r="E111" s="1">
        <v>41789</v>
      </c>
      <c r="F111" s="3">
        <f t="shared" si="47"/>
        <v>1.3066295077309831</v>
      </c>
      <c r="G111" s="3">
        <f t="shared" si="26"/>
        <v>8.5388673675200089E-2</v>
      </c>
      <c r="H111" s="57">
        <f t="shared" si="40"/>
        <v>146.34178674505597</v>
      </c>
      <c r="I111" s="2">
        <f t="shared" si="37"/>
        <v>146.34178674505597</v>
      </c>
      <c r="J111" s="2">
        <f t="shared" si="41"/>
        <v>0</v>
      </c>
      <c r="K111" s="3">
        <f t="shared" si="38"/>
        <v>0</v>
      </c>
      <c r="M111" s="3">
        <f>(H111-MAX(H$2:H111))/MAX(H$2:H111)</f>
        <v>0</v>
      </c>
      <c r="O111" s="1">
        <v>41789</v>
      </c>
      <c r="P111" s="3">
        <f t="shared" si="48"/>
        <v>1.3066295077309831</v>
      </c>
      <c r="Q111" s="3">
        <f t="shared" si="27"/>
        <v>8.5388673675200089E-2</v>
      </c>
      <c r="R111" s="57">
        <f t="shared" si="45"/>
        <v>79.347745567847838</v>
      </c>
      <c r="S111" s="2">
        <f t="shared" si="39"/>
        <v>79.347745567847838</v>
      </c>
      <c r="T111" s="2">
        <f t="shared" si="42"/>
        <v>0</v>
      </c>
      <c r="U111" s="3">
        <f t="shared" si="36"/>
        <v>0</v>
      </c>
      <c r="W111" s="17">
        <v>41789</v>
      </c>
      <c r="X111" s="18">
        <v>2156.4639999999999</v>
      </c>
      <c r="Y111" s="19">
        <f t="shared" si="28"/>
        <v>4.0130509945910386E-3</v>
      </c>
    </row>
    <row r="112" spans="1:25">
      <c r="A112" s="1">
        <v>41820</v>
      </c>
      <c r="B112" s="3">
        <v>6.6918008815900001E-2</v>
      </c>
      <c r="C112" s="2">
        <f t="shared" si="29"/>
        <v>45.978227330882653</v>
      </c>
      <c r="E112" s="1">
        <v>41820</v>
      </c>
      <c r="F112" s="3">
        <f t="shared" si="47"/>
        <v>1.5035895420562118</v>
      </c>
      <c r="G112" s="3">
        <f t="shared" si="26"/>
        <v>6.6918008815900043E-2</v>
      </c>
      <c r="H112" s="57">
        <f t="shared" si="40"/>
        <v>158.83771781847528</v>
      </c>
      <c r="I112" s="2">
        <f t="shared" si="37"/>
        <v>158.83771781847528</v>
      </c>
      <c r="J112" s="2">
        <f t="shared" si="41"/>
        <v>0</v>
      </c>
      <c r="K112" s="3">
        <f t="shared" si="38"/>
        <v>0</v>
      </c>
      <c r="M112" s="3">
        <f>(H112-MAX(H$2:H112))/MAX(H$2:H112)</f>
        <v>0</v>
      </c>
      <c r="O112" s="1">
        <v>41820</v>
      </c>
      <c r="P112" s="3">
        <f t="shared" si="48"/>
        <v>1.5035895420562118</v>
      </c>
      <c r="Q112" s="3">
        <f t="shared" si="27"/>
        <v>6.6918008815900043E-2</v>
      </c>
      <c r="R112" s="57">
        <f t="shared" si="45"/>
        <v>86.123144321003608</v>
      </c>
      <c r="S112" s="2">
        <f t="shared" si="39"/>
        <v>86.123144321003608</v>
      </c>
      <c r="T112" s="2">
        <f t="shared" si="42"/>
        <v>0</v>
      </c>
      <c r="U112" s="3">
        <f t="shared" si="36"/>
        <v>0</v>
      </c>
      <c r="W112" s="17">
        <v>41820</v>
      </c>
      <c r="X112" s="18">
        <v>2165.1179999999999</v>
      </c>
      <c r="Y112" s="19">
        <f t="shared" si="28"/>
        <v>8.5507117856856052E-2</v>
      </c>
    </row>
    <row r="113" spans="1:25">
      <c r="A113" s="1">
        <v>41851</v>
      </c>
      <c r="B113" s="3">
        <v>0.103807096237</v>
      </c>
      <c r="C113" s="2">
        <f t="shared" si="29"/>
        <v>49.054998752750116</v>
      </c>
      <c r="E113" s="1">
        <v>41851</v>
      </c>
      <c r="F113" s="3">
        <f t="shared" si="47"/>
        <v>1.6711247691029247</v>
      </c>
      <c r="G113" s="3">
        <f t="shared" si="26"/>
        <v>0.10380709623699991</v>
      </c>
      <c r="H113" s="57">
        <f t="shared" si="40"/>
        <v>169.46682161974945</v>
      </c>
      <c r="I113" s="2">
        <f t="shared" si="37"/>
        <v>169.46682161974945</v>
      </c>
      <c r="J113" s="2">
        <f t="shared" si="41"/>
        <v>0</v>
      </c>
      <c r="K113" s="3">
        <f t="shared" si="38"/>
        <v>0</v>
      </c>
      <c r="M113" s="3">
        <f>(H113-MAX(H$2:H113))/MAX(H$2:H113)</f>
        <v>0</v>
      </c>
      <c r="O113" s="1">
        <v>41851</v>
      </c>
      <c r="P113" s="3">
        <f t="shared" si="48"/>
        <v>1.6711247691029247</v>
      </c>
      <c r="Q113" s="3">
        <f t="shared" si="27"/>
        <v>0.10380709623699991</v>
      </c>
      <c r="R113" s="57">
        <f t="shared" si="45"/>
        <v>91.886333651929561</v>
      </c>
      <c r="S113" s="2">
        <f t="shared" si="39"/>
        <v>91.886333651929561</v>
      </c>
      <c r="T113" s="2">
        <f t="shared" si="42"/>
        <v>0</v>
      </c>
      <c r="U113" s="3">
        <f t="shared" si="36"/>
        <v>0</v>
      </c>
      <c r="W113" s="17">
        <v>41851</v>
      </c>
      <c r="X113" s="18">
        <v>2350.2510000000002</v>
      </c>
      <c r="Y113" s="19">
        <f t="shared" si="28"/>
        <v>-5.0905201189150873E-3</v>
      </c>
    </row>
    <row r="114" spans="1:25">
      <c r="A114" s="1">
        <v>41880</v>
      </c>
      <c r="B114" s="3">
        <v>0.227071691504</v>
      </c>
      <c r="C114" s="2">
        <f t="shared" si="29"/>
        <v>54.14725572918276</v>
      </c>
      <c r="E114" s="1">
        <v>41880</v>
      </c>
      <c r="F114" s="3">
        <f t="shared" si="47"/>
        <v>1.9484064750702261</v>
      </c>
      <c r="G114" s="3">
        <f t="shared" si="26"/>
        <v>0.22707169150400008</v>
      </c>
      <c r="H114" s="57">
        <f t="shared" si="40"/>
        <v>187.05868028060928</v>
      </c>
      <c r="I114" s="2">
        <f t="shared" si="37"/>
        <v>187.05868028060928</v>
      </c>
      <c r="J114" s="2">
        <f t="shared" si="41"/>
        <v>0</v>
      </c>
      <c r="K114" s="3">
        <f t="shared" si="38"/>
        <v>0</v>
      </c>
      <c r="M114" s="3">
        <f>(H114-MAX(H$2:H114))/MAX(H$2:H114)</f>
        <v>0</v>
      </c>
      <c r="O114" s="1">
        <v>41880</v>
      </c>
      <c r="P114" s="3">
        <f t="shared" si="48"/>
        <v>1.9484064750702261</v>
      </c>
      <c r="Q114" s="3">
        <f t="shared" si="27"/>
        <v>0.22707169150400008</v>
      </c>
      <c r="R114" s="57">
        <f t="shared" si="45"/>
        <v>101.42478713220049</v>
      </c>
      <c r="S114" s="2">
        <f t="shared" si="39"/>
        <v>101.42478713220049</v>
      </c>
      <c r="T114" s="2">
        <f t="shared" si="42"/>
        <v>0</v>
      </c>
      <c r="U114" s="3">
        <f t="shared" si="36"/>
        <v>0</v>
      </c>
      <c r="W114" s="17">
        <v>41880</v>
      </c>
      <c r="X114" s="18">
        <v>2338.2869999999998</v>
      </c>
      <c r="Y114" s="19">
        <f t="shared" si="28"/>
        <v>4.8198103996643704E-2</v>
      </c>
    </row>
    <row r="115" spans="1:25">
      <c r="A115" s="1">
        <v>41912</v>
      </c>
      <c r="B115" s="3">
        <v>1.2108191060999999E-2</v>
      </c>
      <c r="C115" s="2">
        <f t="shared" si="29"/>
        <v>66.442564677907953</v>
      </c>
      <c r="E115" s="1">
        <v>41912</v>
      </c>
      <c r="F115" s="3">
        <f t="shared" si="47"/>
        <v>2.617906120605769</v>
      </c>
      <c r="G115" s="3">
        <f t="shared" si="26"/>
        <v>1.2108191060999918E-2</v>
      </c>
      <c r="H115" s="57">
        <f t="shared" si="40"/>
        <v>229.53441122243316</v>
      </c>
      <c r="I115" s="2">
        <f t="shared" si="37"/>
        <v>229.53441122243316</v>
      </c>
      <c r="J115" s="2">
        <f t="shared" si="41"/>
        <v>0</v>
      </c>
      <c r="K115" s="3">
        <f t="shared" si="38"/>
        <v>0</v>
      </c>
      <c r="M115" s="3">
        <f>(H115-MAX(H$2:H115))/MAX(H$2:H115)</f>
        <v>0</v>
      </c>
      <c r="O115" s="1">
        <v>41912</v>
      </c>
      <c r="P115" s="3">
        <f t="shared" si="48"/>
        <v>2.617906120605769</v>
      </c>
      <c r="Q115" s="3">
        <f t="shared" si="27"/>
        <v>1.2108191060999918E-2</v>
      </c>
      <c r="R115" s="57">
        <f t="shared" si="45"/>
        <v>124.4554851067424</v>
      </c>
      <c r="S115" s="2">
        <f t="shared" si="39"/>
        <v>124.4554851067424</v>
      </c>
      <c r="T115" s="2">
        <f t="shared" si="42"/>
        <v>0</v>
      </c>
      <c r="U115" s="3">
        <f t="shared" si="36"/>
        <v>0</v>
      </c>
      <c r="W115" s="17">
        <v>41912</v>
      </c>
      <c r="X115" s="18">
        <v>2450.9879999999998</v>
      </c>
      <c r="Y115" s="19">
        <f t="shared" si="28"/>
        <v>2.3393423386813827E-2</v>
      </c>
    </row>
    <row r="116" spans="1:25">
      <c r="A116" s="1">
        <v>41943</v>
      </c>
      <c r="B116" s="3">
        <v>1.41947495423E-2</v>
      </c>
      <c r="C116" s="2">
        <f t="shared" si="29"/>
        <v>67.247063945610904</v>
      </c>
      <c r="E116" s="1">
        <v>41943</v>
      </c>
      <c r="F116" s="3">
        <f t="shared" si="47"/>
        <v>2.6617124191548247</v>
      </c>
      <c r="G116" s="3">
        <f t="shared" si="26"/>
        <v>1.4194749542300045E-2</v>
      </c>
      <c r="H116" s="57">
        <f t="shared" si="40"/>
        <v>232.31365772858851</v>
      </c>
      <c r="I116" s="2">
        <f t="shared" si="37"/>
        <v>232.31365772858851</v>
      </c>
      <c r="J116" s="2">
        <f t="shared" si="41"/>
        <v>0</v>
      </c>
      <c r="K116" s="3">
        <f t="shared" si="38"/>
        <v>0</v>
      </c>
      <c r="M116" s="3">
        <f>(H116-MAX(H$2:H116))/MAX(H$2:H116)</f>
        <v>0</v>
      </c>
      <c r="O116" s="1">
        <v>41943</v>
      </c>
      <c r="P116" s="3">
        <f t="shared" si="48"/>
        <v>2.6617124191548247</v>
      </c>
      <c r="Q116" s="3">
        <f t="shared" si="27"/>
        <v>1.4194749542300045E-2</v>
      </c>
      <c r="R116" s="57">
        <f t="shared" si="45"/>
        <v>125.96241589900427</v>
      </c>
      <c r="S116" s="2">
        <f t="shared" si="39"/>
        <v>125.96241589900427</v>
      </c>
      <c r="T116" s="2">
        <f t="shared" si="42"/>
        <v>0</v>
      </c>
      <c r="U116" s="3">
        <f t="shared" si="36"/>
        <v>0</v>
      </c>
      <c r="W116" s="17">
        <v>41943</v>
      </c>
      <c r="X116" s="18">
        <v>2508.3249999999998</v>
      </c>
      <c r="Y116" s="19">
        <f t="shared" si="28"/>
        <v>0.11979867042747649</v>
      </c>
    </row>
    <row r="117" spans="1:25">
      <c r="A117" s="1">
        <v>41971</v>
      </c>
      <c r="B117" s="3">
        <v>-0.17212073735399999</v>
      </c>
      <c r="C117" s="2">
        <f t="shared" si="29"/>
        <v>68.201619175773885</v>
      </c>
      <c r="E117" s="1">
        <v>41971</v>
      </c>
      <c r="F117" s="3">
        <f t="shared" si="47"/>
        <v>2.7136895098406568</v>
      </c>
      <c r="G117" s="3">
        <f t="shared" si="26"/>
        <v>-0.17212073735400002</v>
      </c>
      <c r="H117" s="57">
        <f t="shared" si="40"/>
        <v>235.61129191530145</v>
      </c>
      <c r="I117" s="2">
        <f t="shared" si="37"/>
        <v>235.61129191530145</v>
      </c>
      <c r="J117" s="2">
        <f t="shared" si="41"/>
        <v>0</v>
      </c>
      <c r="K117" s="3">
        <f t="shared" si="38"/>
        <v>0</v>
      </c>
      <c r="M117" s="3">
        <f>(H117-MAX(H$2:H117))/MAX(H$2:H117)</f>
        <v>0</v>
      </c>
      <c r="O117" s="1">
        <v>41971</v>
      </c>
      <c r="P117" s="3">
        <f t="shared" si="48"/>
        <v>2.7136895098406568</v>
      </c>
      <c r="Q117" s="3">
        <f t="shared" si="27"/>
        <v>-0.17212073735400002</v>
      </c>
      <c r="R117" s="57">
        <f t="shared" si="45"/>
        <v>127.75042084443366</v>
      </c>
      <c r="S117" s="2">
        <f t="shared" si="39"/>
        <v>127.75042084443366</v>
      </c>
      <c r="T117" s="2">
        <f t="shared" si="42"/>
        <v>0</v>
      </c>
      <c r="U117" s="3">
        <f t="shared" si="36"/>
        <v>0</v>
      </c>
      <c r="W117" s="17">
        <v>41971</v>
      </c>
      <c r="X117" s="18">
        <v>2808.819</v>
      </c>
      <c r="Y117" s="19">
        <f t="shared" si="28"/>
        <v>0.25807501302148705</v>
      </c>
    </row>
    <row r="118" spans="1:25" s="12" customFormat="1">
      <c r="A118" s="1">
        <v>42004</v>
      </c>
      <c r="B118" s="3">
        <v>0.11870143576099999</v>
      </c>
      <c r="C118" s="14">
        <f t="shared" si="29"/>
        <v>56.462706194502978</v>
      </c>
      <c r="D118" s="32">
        <f t="shared" ref="D118" si="52">C118/C106-1</f>
        <v>0.60491788952791081</v>
      </c>
      <c r="E118" s="13">
        <v>42004</v>
      </c>
      <c r="F118" s="3">
        <f t="shared" si="47"/>
        <v>2.0744865331030682</v>
      </c>
      <c r="G118" s="32">
        <f t="shared" si="26"/>
        <v>0.1187014357609999</v>
      </c>
      <c r="H118" s="57">
        <f t="shared" si="40"/>
        <v>195.05770262191123</v>
      </c>
      <c r="I118" s="2">
        <f t="shared" si="37"/>
        <v>195.05770262191123</v>
      </c>
      <c r="J118" s="14">
        <f t="shared" si="41"/>
        <v>0</v>
      </c>
      <c r="K118" s="3">
        <f t="shared" si="38"/>
        <v>0</v>
      </c>
      <c r="L118" s="32">
        <f t="shared" ref="L118" si="53">H118/H106-1</f>
        <v>0.60491788952791103</v>
      </c>
      <c r="M118" s="3">
        <f>(H118-MAX(H$2:H118))/MAX(H$2:H118)</f>
        <v>-0.17212073735399996</v>
      </c>
      <c r="O118" s="13">
        <v>42004</v>
      </c>
      <c r="P118" s="3">
        <f t="shared" si="48"/>
        <v>2.0744865331030682</v>
      </c>
      <c r="Q118" s="3">
        <f t="shared" si="27"/>
        <v>0.1187014357609999</v>
      </c>
      <c r="R118" s="57">
        <f t="shared" si="45"/>
        <v>105.76192421140593</v>
      </c>
      <c r="S118" s="2">
        <f t="shared" si="39"/>
        <v>105.76192421140593</v>
      </c>
      <c r="T118" s="14">
        <f t="shared" si="42"/>
        <v>0</v>
      </c>
      <c r="U118" s="3">
        <f t="shared" si="36"/>
        <v>0</v>
      </c>
      <c r="V118" s="32">
        <f t="shared" ref="V118" si="54">R118/R106-1</f>
        <v>0.60491788952791059</v>
      </c>
      <c r="W118" s="17">
        <v>42004</v>
      </c>
      <c r="X118" s="18">
        <v>3533.7049999999999</v>
      </c>
      <c r="Y118" s="19">
        <f t="shared" si="28"/>
        <v>-2.8105062533516523E-2</v>
      </c>
    </row>
    <row r="119" spans="1:25">
      <c r="A119" s="1">
        <v>42034</v>
      </c>
      <c r="B119" s="3">
        <v>9.8112948942600003E-2</v>
      </c>
      <c r="C119" s="2">
        <f t="shared" si="29"/>
        <v>63.164910486741981</v>
      </c>
      <c r="E119" s="1">
        <v>42034</v>
      </c>
      <c r="F119" s="3">
        <f t="shared" si="47"/>
        <v>2.4394324988102611</v>
      </c>
      <c r="G119" s="3">
        <f t="shared" si="26"/>
        <v>9.8112948942600031E-2</v>
      </c>
      <c r="H119" s="57">
        <f t="shared" si="40"/>
        <v>218.21133197937425</v>
      </c>
      <c r="I119" s="2">
        <f t="shared" si="37"/>
        <v>218.21133197937425</v>
      </c>
      <c r="J119" s="2">
        <f t="shared" si="41"/>
        <v>0</v>
      </c>
      <c r="K119" s="3">
        <f t="shared" si="38"/>
        <v>0</v>
      </c>
      <c r="M119" s="3">
        <f>(H119-MAX(H$2:H119))/MAX(H$2:H119)</f>
        <v>-7.3850280241161831E-2</v>
      </c>
      <c r="O119" s="1">
        <v>42034</v>
      </c>
      <c r="P119" s="3">
        <f t="shared" si="48"/>
        <v>2.4394324988102611</v>
      </c>
      <c r="Q119" s="3">
        <f t="shared" si="27"/>
        <v>9.8112948942600031E-2</v>
      </c>
      <c r="R119" s="57">
        <f t="shared" si="45"/>
        <v>118.31601646414586</v>
      </c>
      <c r="S119" s="2">
        <f t="shared" si="39"/>
        <v>118.31601646414586</v>
      </c>
      <c r="T119" s="2">
        <f t="shared" si="42"/>
        <v>0</v>
      </c>
      <c r="U119" s="3">
        <f t="shared" si="36"/>
        <v>0</v>
      </c>
      <c r="W119" s="17">
        <v>42034</v>
      </c>
      <c r="X119" s="18">
        <v>3434.39</v>
      </c>
      <c r="Y119" s="19">
        <f t="shared" si="28"/>
        <v>4.0313709275882958E-2</v>
      </c>
    </row>
    <row r="120" spans="1:25">
      <c r="A120" s="1">
        <v>42062</v>
      </c>
      <c r="B120" s="3">
        <v>0.27319337962700002</v>
      </c>
      <c r="C120" s="2">
        <f t="shared" si="29"/>
        <v>69.362206124291603</v>
      </c>
      <c r="E120" s="1">
        <v>42062</v>
      </c>
      <c r="F120" s="3">
        <f t="shared" si="47"/>
        <v>2.7768853639575517</v>
      </c>
      <c r="G120" s="3">
        <f t="shared" si="26"/>
        <v>0.27319337962700008</v>
      </c>
      <c r="H120" s="57">
        <f t="shared" si="40"/>
        <v>239.62068925256335</v>
      </c>
      <c r="I120" s="2">
        <f t="shared" si="37"/>
        <v>239.62068925256335</v>
      </c>
      <c r="J120" s="2">
        <f t="shared" si="41"/>
        <v>0</v>
      </c>
      <c r="K120" s="3">
        <f t="shared" si="38"/>
        <v>0</v>
      </c>
      <c r="M120" s="3">
        <f>(H120-MAX(H$2:H120))/MAX(H$2:H120)</f>
        <v>0</v>
      </c>
      <c r="O120" s="1">
        <v>42062</v>
      </c>
      <c r="P120" s="3">
        <f t="shared" si="48"/>
        <v>2.7768853639575517</v>
      </c>
      <c r="Q120" s="3">
        <f t="shared" si="27"/>
        <v>0.27319337962700008</v>
      </c>
      <c r="R120" s="57">
        <f t="shared" si="45"/>
        <v>129.92434974658443</v>
      </c>
      <c r="S120" s="2">
        <f t="shared" si="39"/>
        <v>129.92434974658443</v>
      </c>
      <c r="T120" s="2">
        <f t="shared" si="42"/>
        <v>0</v>
      </c>
      <c r="U120" s="3">
        <f t="shared" si="36"/>
        <v>0</v>
      </c>
      <c r="W120" s="17">
        <v>42062</v>
      </c>
      <c r="X120" s="18">
        <v>3572.8429999999998</v>
      </c>
      <c r="Y120" s="19">
        <f t="shared" si="28"/>
        <v>0.1338880549747079</v>
      </c>
    </row>
    <row r="121" spans="1:25">
      <c r="A121" s="1">
        <v>42094</v>
      </c>
      <c r="B121" s="3">
        <v>0.13210054194900001</v>
      </c>
      <c r="C121" s="2">
        <f t="shared" si="29"/>
        <v>88.311501633771428</v>
      </c>
      <c r="E121" s="1">
        <v>42094</v>
      </c>
      <c r="F121" s="3">
        <f t="shared" si="47"/>
        <v>3.8087054410008676</v>
      </c>
      <c r="G121" s="3">
        <f t="shared" si="26"/>
        <v>0.13210054194900001</v>
      </c>
      <c r="H121" s="57">
        <f t="shared" si="40"/>
        <v>305.0834751780223</v>
      </c>
      <c r="I121" s="2">
        <f t="shared" si="37"/>
        <v>305.0834751780223</v>
      </c>
      <c r="J121" s="2">
        <f t="shared" si="41"/>
        <v>0</v>
      </c>
      <c r="K121" s="3">
        <f t="shared" si="38"/>
        <v>0</v>
      </c>
      <c r="M121" s="3">
        <f>(H121-MAX(H$2:H121))/MAX(H$2:H121)</f>
        <v>0</v>
      </c>
      <c r="O121" s="1">
        <v>42094</v>
      </c>
      <c r="P121" s="3">
        <f t="shared" si="48"/>
        <v>3.8087054410008676</v>
      </c>
      <c r="Q121" s="3">
        <f t="shared" si="27"/>
        <v>0.13210054194900001</v>
      </c>
      <c r="R121" s="57">
        <f t="shared" si="45"/>
        <v>165.41882194969421</v>
      </c>
      <c r="S121" s="2">
        <f t="shared" si="39"/>
        <v>165.41882194969421</v>
      </c>
      <c r="T121" s="2">
        <f t="shared" si="42"/>
        <v>0</v>
      </c>
      <c r="U121" s="3">
        <f t="shared" si="36"/>
        <v>0</v>
      </c>
      <c r="W121" s="17">
        <v>42094</v>
      </c>
      <c r="X121" s="18">
        <v>4051.2040000000002</v>
      </c>
      <c r="Y121" s="19">
        <f t="shared" si="28"/>
        <v>0.17246280365047029</v>
      </c>
    </row>
    <row r="122" spans="1:25">
      <c r="A122" s="1">
        <v>42124</v>
      </c>
      <c r="B122" s="3">
        <v>0.50068300938800003</v>
      </c>
      <c r="C122" s="2">
        <f t="shared" si="29"/>
        <v>99.977498859922633</v>
      </c>
      <c r="E122" s="1">
        <v>42124</v>
      </c>
      <c r="F122" s="3">
        <f t="shared" si="47"/>
        <v>4.443938035830187</v>
      </c>
      <c r="G122" s="3">
        <f t="shared" si="26"/>
        <v>0.50068300938800014</v>
      </c>
      <c r="H122" s="57">
        <f t="shared" si="40"/>
        <v>345.38516758872333</v>
      </c>
      <c r="I122" s="2">
        <f t="shared" si="37"/>
        <v>345.38516758872333</v>
      </c>
      <c r="J122" s="2">
        <f t="shared" si="41"/>
        <v>0</v>
      </c>
      <c r="K122" s="3">
        <f t="shared" si="38"/>
        <v>0</v>
      </c>
      <c r="M122" s="3">
        <f>(H122-MAX(H$2:H122))/MAX(H$2:H122)</f>
        <v>0</v>
      </c>
      <c r="O122" s="1">
        <v>42124</v>
      </c>
      <c r="P122" s="3">
        <f t="shared" si="48"/>
        <v>4.443938035830187</v>
      </c>
      <c r="Q122" s="3">
        <f t="shared" si="27"/>
        <v>0.50068300938800037</v>
      </c>
      <c r="R122" s="57">
        <f t="shared" si="45"/>
        <v>187.27073797781395</v>
      </c>
      <c r="S122" s="2">
        <f t="shared" si="39"/>
        <v>187.27073797781395</v>
      </c>
      <c r="T122" s="2">
        <f t="shared" si="42"/>
        <v>0</v>
      </c>
      <c r="U122" s="3">
        <f t="shared" si="36"/>
        <v>0</v>
      </c>
      <c r="W122" s="17">
        <v>42124</v>
      </c>
      <c r="X122" s="18">
        <v>4749.8860000000004</v>
      </c>
      <c r="Y122" s="19">
        <f t="shared" si="28"/>
        <v>1.9146354249343966E-2</v>
      </c>
    </row>
    <row r="123" spans="1:25" s="11" customFormat="1">
      <c r="A123" s="1">
        <v>42153</v>
      </c>
      <c r="B123" s="3">
        <v>-0.331717271127</v>
      </c>
      <c r="C123" s="10">
        <f t="shared" si="29"/>
        <v>150.03453386019405</v>
      </c>
      <c r="D123" s="16"/>
      <c r="E123" s="15">
        <v>42153</v>
      </c>
      <c r="F123" s="16">
        <f t="shared" si="47"/>
        <v>7.1696253145314444</v>
      </c>
      <c r="G123" s="16">
        <f t="shared" si="26"/>
        <v>7.598512568818272E-2</v>
      </c>
      <c r="H123" s="85">
        <f t="shared" si="40"/>
        <v>518.31365269502408</v>
      </c>
      <c r="I123" s="10">
        <f t="shared" si="37"/>
        <v>0</v>
      </c>
      <c r="J123" s="10">
        <f t="shared" si="41"/>
        <v>518.31365269502408</v>
      </c>
      <c r="K123" s="3">
        <f t="shared" si="38"/>
        <v>7.5985125688182831E-2</v>
      </c>
      <c r="L123" s="16"/>
      <c r="M123" s="3">
        <f>(H123-MAX(H$2:H123))/MAX(H$2:H123)</f>
        <v>0</v>
      </c>
      <c r="O123" s="15">
        <v>42153</v>
      </c>
      <c r="P123" s="3">
        <f t="shared" si="48"/>
        <v>7.1696253145314444</v>
      </c>
      <c r="Q123" s="3">
        <f t="shared" si="27"/>
        <v>0</v>
      </c>
      <c r="R123" s="57">
        <f t="shared" si="45"/>
        <v>281.03401463885751</v>
      </c>
      <c r="S123" s="10">
        <f t="shared" si="39"/>
        <v>0</v>
      </c>
      <c r="T123" s="10">
        <f t="shared" si="42"/>
        <v>281.03401463885751</v>
      </c>
      <c r="U123" s="3">
        <f t="shared" si="36"/>
        <v>0</v>
      </c>
      <c r="V123" s="16"/>
      <c r="W123" s="17">
        <v>42153</v>
      </c>
      <c r="X123" s="18">
        <v>4840.8289999999997</v>
      </c>
      <c r="Y123" s="19">
        <f t="shared" si="28"/>
        <v>-7.5985125688182831E-2</v>
      </c>
    </row>
    <row r="124" spans="1:25" ht="13.8" customHeight="1">
      <c r="A124" s="1">
        <v>42185</v>
      </c>
      <c r="B124" s="3">
        <v>-8.0081347969199995E-2</v>
      </c>
      <c r="C124" s="2">
        <f t="shared" si="29"/>
        <v>100.265487713279</v>
      </c>
      <c r="E124" s="1">
        <v>42185</v>
      </c>
      <c r="F124" s="3">
        <f t="shared" si="47"/>
        <v>4.4596194990650142</v>
      </c>
      <c r="G124" s="3">
        <f t="shared" si="26"/>
        <v>-8.0081347969200078E-2</v>
      </c>
      <c r="H124" s="57">
        <f t="shared" si="40"/>
        <v>557.69778074095655</v>
      </c>
      <c r="I124" s="2">
        <f t="shared" si="37"/>
        <v>557.69778074095655</v>
      </c>
      <c r="J124" s="2">
        <f t="shared" si="41"/>
        <v>0</v>
      </c>
      <c r="K124" s="3">
        <f t="shared" si="38"/>
        <v>0</v>
      </c>
      <c r="M124" s="3">
        <f>(H124-MAX(H$2:H124))/MAX(H$2:H124)</f>
        <v>0</v>
      </c>
      <c r="O124" s="1">
        <v>42185</v>
      </c>
      <c r="P124" s="3">
        <f t="shared" si="48"/>
        <v>4.4596194990650142</v>
      </c>
      <c r="Q124" s="3" t="e">
        <f t="shared" si="27"/>
        <v>#VALUE!</v>
      </c>
      <c r="R124" s="57">
        <f t="shared" si="45"/>
        <v>281.03401463885751</v>
      </c>
      <c r="S124" s="2">
        <f t="shared" si="39"/>
        <v>281.03401463885751</v>
      </c>
      <c r="T124" s="2">
        <f t="shared" si="42"/>
        <v>0</v>
      </c>
      <c r="U124" s="3">
        <f t="shared" si="36"/>
        <v>0</v>
      </c>
      <c r="W124" s="17">
        <v>42185</v>
      </c>
      <c r="X124" s="18">
        <v>4472.9979999999996</v>
      </c>
      <c r="Y124" s="19">
        <f t="shared" si="28"/>
        <v>-0.1467244116809352</v>
      </c>
    </row>
    <row r="125" spans="1:25">
      <c r="A125" s="1">
        <v>42216</v>
      </c>
      <c r="B125" s="3">
        <v>-0.18994221582500001</v>
      </c>
      <c r="C125" s="2">
        <f t="shared" si="29"/>
        <v>92.236092302410356</v>
      </c>
      <c r="E125" s="1">
        <v>42216</v>
      </c>
      <c r="F125" s="3">
        <f t="shared" si="47"/>
        <v>4.0224058101809597</v>
      </c>
      <c r="G125" s="3">
        <f t="shared" si="26"/>
        <v>-0.18994221582500004</v>
      </c>
      <c r="H125" s="57">
        <f t="shared" si="40"/>
        <v>513.03659069978937</v>
      </c>
      <c r="I125" s="2">
        <f t="shared" si="37"/>
        <v>513.03659069978937</v>
      </c>
      <c r="J125" s="2">
        <f t="shared" si="41"/>
        <v>0</v>
      </c>
      <c r="K125" s="3">
        <f t="shared" si="38"/>
        <v>0</v>
      </c>
      <c r="M125" s="3">
        <f>(H125-MAX(H$2:H125))/MAX(H$2:H125)</f>
        <v>-8.0081347969200051E-2</v>
      </c>
      <c r="O125" s="1">
        <v>42216</v>
      </c>
      <c r="P125" s="3">
        <f t="shared" si="48"/>
        <v>4.0224058101809597</v>
      </c>
      <c r="Q125" s="3" t="e">
        <f t="shared" si="27"/>
        <v>#VALUE!</v>
      </c>
      <c r="R125" s="57" t="s">
        <v>145</v>
      </c>
      <c r="S125" s="2" t="str">
        <f t="shared" si="39"/>
        <v>zzzzzzzzzzzzzzzzzzzzzzzzzzzzzzzzzzzzzzzzzzzzzzzzzzzzzzzzzzzzzzzzzzzzzzzzzzzzzzzzzzzzzzzzzzzzzzzzzzzzzzzzzzzzjjjjjjjjjj</v>
      </c>
      <c r="T125" s="2" t="e">
        <f t="shared" si="42"/>
        <v>#VALUE!</v>
      </c>
      <c r="U125" s="3">
        <f t="shared" si="36"/>
        <v>0</v>
      </c>
      <c r="W125" s="17">
        <v>42216</v>
      </c>
      <c r="X125" s="18">
        <v>3816.7</v>
      </c>
      <c r="Y125" s="19">
        <f t="shared" si="28"/>
        <v>-0.11794482144260743</v>
      </c>
    </row>
    <row r="126" spans="1:25">
      <c r="A126" s="1">
        <v>42247</v>
      </c>
      <c r="B126" s="3">
        <v>0.19563024206599999</v>
      </c>
      <c r="C126" s="2">
        <f t="shared" si="29"/>
        <v>74.716564551451299</v>
      </c>
      <c r="E126" s="1">
        <v>42247</v>
      </c>
      <c r="F126" s="3">
        <f t="shared" si="47"/>
        <v>3.0684389218228336</v>
      </c>
      <c r="G126" s="3">
        <f t="shared" si="26"/>
        <v>0.1956302420660001</v>
      </c>
      <c r="H126" s="57">
        <f t="shared" si="40"/>
        <v>415.58928386296776</v>
      </c>
      <c r="I126" s="2">
        <f t="shared" si="37"/>
        <v>415.58928386296776</v>
      </c>
      <c r="J126" s="2">
        <f t="shared" si="41"/>
        <v>0</v>
      </c>
      <c r="K126" s="3">
        <f t="shared" si="38"/>
        <v>0</v>
      </c>
      <c r="M126" s="3">
        <f>(H126-MAX(H$2:H126))/MAX(H$2:H126)</f>
        <v>-0.25481273511467739</v>
      </c>
      <c r="O126" s="1">
        <v>42247</v>
      </c>
      <c r="P126" s="3">
        <f t="shared" si="48"/>
        <v>3.0684389218228336</v>
      </c>
      <c r="Q126" s="3" t="e">
        <f t="shared" si="27"/>
        <v>#VALUE!</v>
      </c>
      <c r="R126" s="57" t="e">
        <f t="shared" si="45"/>
        <v>#VALUE!</v>
      </c>
      <c r="S126" s="2" t="e">
        <f t="shared" si="39"/>
        <v>#VALUE!</v>
      </c>
      <c r="T126" s="2" t="e">
        <f t="shared" si="42"/>
        <v>#VALUE!</v>
      </c>
      <c r="U126" s="3">
        <f t="shared" si="36"/>
        <v>0</v>
      </c>
      <c r="W126" s="15">
        <v>42247</v>
      </c>
      <c r="X126" s="18">
        <v>3366.54</v>
      </c>
      <c r="Y126" s="19">
        <f t="shared" si="28"/>
        <v>-4.8875106192114104E-2</v>
      </c>
    </row>
    <row r="127" spans="1:25">
      <c r="A127" s="1">
        <v>42277</v>
      </c>
      <c r="B127" s="3">
        <v>0.19600000000000001</v>
      </c>
      <c r="C127" s="2">
        <f t="shared" si="29"/>
        <v>89.333384160991642</v>
      </c>
      <c r="E127" s="1">
        <v>42277</v>
      </c>
      <c r="F127" s="3">
        <f t="shared" si="47"/>
        <v>3.8643486129297706</v>
      </c>
      <c r="G127" s="3">
        <f t="shared" si="26"/>
        <v>0.19599999999999995</v>
      </c>
      <c r="H127" s="57">
        <f t="shared" si="40"/>
        <v>496.8911160651158</v>
      </c>
      <c r="I127" s="2">
        <f t="shared" si="37"/>
        <v>496.8911160651158</v>
      </c>
      <c r="J127" s="2">
        <f t="shared" si="41"/>
        <v>0</v>
      </c>
      <c r="K127" s="3">
        <f t="shared" si="38"/>
        <v>0</v>
      </c>
      <c r="M127" s="3">
        <f>(H127-MAX(H$2:H127))/MAX(H$2:H127)</f>
        <v>-0.10903157010066114</v>
      </c>
      <c r="O127" s="1">
        <v>42277</v>
      </c>
      <c r="P127" s="3">
        <f t="shared" si="48"/>
        <v>3.8643486129297706</v>
      </c>
      <c r="Q127" s="3" t="e">
        <f t="shared" si="27"/>
        <v>#VALUE!</v>
      </c>
      <c r="R127" s="57" t="e">
        <f t="shared" si="45"/>
        <v>#VALUE!</v>
      </c>
      <c r="S127" s="2" t="e">
        <f t="shared" si="39"/>
        <v>#VALUE!</v>
      </c>
      <c r="T127" s="2" t="e">
        <f t="shared" si="42"/>
        <v>#VALUE!</v>
      </c>
      <c r="U127" s="3">
        <f t="shared" si="36"/>
        <v>0</v>
      </c>
      <c r="W127" s="15">
        <v>42277</v>
      </c>
      <c r="X127" s="18">
        <v>3202</v>
      </c>
      <c r="Y127" s="19">
        <f t="shared" si="28"/>
        <v>0.12211118051217995</v>
      </c>
    </row>
    <row r="128" spans="1:25" s="12" customFormat="1">
      <c r="A128" s="13">
        <v>42308</v>
      </c>
      <c r="B128" s="32"/>
      <c r="C128" s="14">
        <f t="shared" si="29"/>
        <v>106.842727456546</v>
      </c>
      <c r="D128" s="32">
        <f>C128/C118-1</f>
        <v>0.89227075104217835</v>
      </c>
      <c r="E128" s="13">
        <v>42308</v>
      </c>
      <c r="F128" s="3">
        <f t="shared" si="47"/>
        <v>4.8177609410640052</v>
      </c>
      <c r="G128" s="32"/>
      <c r="H128" s="57">
        <f t="shared" si="40"/>
        <v>594.28177481387843</v>
      </c>
      <c r="I128" s="2">
        <f t="shared" si="37"/>
        <v>594.28177481387843</v>
      </c>
      <c r="J128" s="14">
        <f t="shared" si="41"/>
        <v>0</v>
      </c>
      <c r="K128" s="3">
        <f t="shared" si="38"/>
        <v>0</v>
      </c>
      <c r="L128" s="32">
        <f>H128/H118-1</f>
        <v>2.0466972943170587</v>
      </c>
      <c r="M128" s="3">
        <f>(H128-MAX(H$2:H128))/MAX(H$2:H128)</f>
        <v>0</v>
      </c>
      <c r="O128" s="13">
        <v>42308</v>
      </c>
      <c r="P128" s="3">
        <f t="shared" si="48"/>
        <v>4.8177609410640052</v>
      </c>
      <c r="Q128" s="3"/>
      <c r="R128" s="57" t="e">
        <f t="shared" si="45"/>
        <v>#VALUE!</v>
      </c>
      <c r="S128" s="2" t="e">
        <f t="shared" si="39"/>
        <v>#VALUE!</v>
      </c>
      <c r="T128" s="14" t="e">
        <f t="shared" si="42"/>
        <v>#VALUE!</v>
      </c>
      <c r="U128" s="3">
        <f t="shared" si="36"/>
        <v>0</v>
      </c>
      <c r="V128" s="32" t="e">
        <f>R128/R118-1</f>
        <v>#VALUE!</v>
      </c>
      <c r="W128" s="13">
        <v>42280</v>
      </c>
      <c r="X128" s="18">
        <v>3593</v>
      </c>
      <c r="Y128" s="19"/>
    </row>
    <row r="129" spans="3:25">
      <c r="C129" s="14"/>
      <c r="D129"/>
      <c r="G129"/>
      <c r="H129" s="5"/>
      <c r="I129"/>
      <c r="J129"/>
      <c r="L129"/>
      <c r="Q129"/>
      <c r="R129" s="5"/>
      <c r="S129"/>
      <c r="T129"/>
      <c r="V129"/>
      <c r="W129"/>
      <c r="X129"/>
      <c r="Y129"/>
    </row>
    <row r="130" spans="3:25">
      <c r="C130" s="14"/>
      <c r="D130"/>
      <c r="G130"/>
      <c r="H130" s="5"/>
      <c r="I130"/>
      <c r="J130"/>
      <c r="L130"/>
      <c r="Q130"/>
      <c r="R130" s="5"/>
      <c r="S130"/>
      <c r="T130"/>
      <c r="V130"/>
      <c r="W130"/>
      <c r="X130"/>
      <c r="Y130"/>
    </row>
    <row r="131" spans="3:25">
      <c r="C131" s="14"/>
      <c r="D131"/>
      <c r="G131"/>
      <c r="H131" s="5"/>
      <c r="I131"/>
      <c r="J131"/>
      <c r="L131"/>
      <c r="M131" s="3">
        <f>MIN(M2:M128)</f>
        <v>-0.32090246529276284</v>
      </c>
      <c r="Q131"/>
      <c r="R131" s="5"/>
      <c r="S131"/>
      <c r="T131"/>
      <c r="V131"/>
      <c r="W131"/>
      <c r="X131"/>
      <c r="Y131"/>
    </row>
    <row r="132" spans="3:25">
      <c r="F132"/>
      <c r="G132"/>
      <c r="P132"/>
      <c r="Q132"/>
      <c r="W132"/>
      <c r="X132"/>
      <c r="Y132"/>
    </row>
    <row r="133" spans="3:25">
      <c r="E133" t="s">
        <v>121</v>
      </c>
      <c r="F133" s="58">
        <f>MAX(F2:F128)</f>
        <v>8.4151083866631105</v>
      </c>
      <c r="G133"/>
      <c r="O133" t="s">
        <v>121</v>
      </c>
      <c r="P133" s="58">
        <f>MAX(P2:P128)</f>
        <v>8.4151083866631105</v>
      </c>
      <c r="Q133"/>
      <c r="W133"/>
      <c r="X133"/>
      <c r="Y133"/>
    </row>
    <row r="134" spans="3:25">
      <c r="C134"/>
      <c r="D134"/>
      <c r="E134" t="s">
        <v>113</v>
      </c>
      <c r="F134" s="58">
        <f>MIN(F3:F128)</f>
        <v>0</v>
      </c>
      <c r="G134"/>
      <c r="H134" s="5"/>
      <c r="I134"/>
      <c r="J134"/>
      <c r="L134"/>
      <c r="O134" t="s">
        <v>113</v>
      </c>
      <c r="P134" s="58">
        <f>MIN(P3:P128)</f>
        <v>0</v>
      </c>
      <c r="Q134"/>
      <c r="R134" s="5"/>
      <c r="S134"/>
      <c r="T134"/>
      <c r="V134"/>
      <c r="W134"/>
      <c r="X134"/>
      <c r="Y134"/>
    </row>
    <row r="135" spans="3:25">
      <c r="C135"/>
      <c r="D135"/>
      <c r="E135" t="s">
        <v>122</v>
      </c>
      <c r="F135" s="58">
        <f>MEDIAN(F2:F128)</f>
        <v>2.7768853639575517</v>
      </c>
      <c r="G135"/>
      <c r="H135" s="5"/>
      <c r="I135"/>
      <c r="J135"/>
      <c r="L135"/>
      <c r="O135" t="s">
        <v>122</v>
      </c>
      <c r="P135" s="58">
        <f>MEDIAN(P2:P128)</f>
        <v>2.7768853639575517</v>
      </c>
      <c r="Q135"/>
      <c r="R135" s="5"/>
      <c r="S135"/>
      <c r="T135"/>
      <c r="V135"/>
      <c r="W135"/>
      <c r="X135"/>
      <c r="Y135"/>
    </row>
    <row r="136" spans="3:25">
      <c r="C136"/>
      <c r="D136"/>
      <c r="E136" t="s">
        <v>125</v>
      </c>
      <c r="F136" s="3">
        <f>_xlfn.PERCENTILE.INC(F2:F128,0.7)</f>
        <v>5.0050292910272063</v>
      </c>
      <c r="G136"/>
      <c r="H136" s="5"/>
      <c r="I136"/>
      <c r="J136"/>
      <c r="L136"/>
      <c r="O136" t="s">
        <v>125</v>
      </c>
      <c r="P136" s="3">
        <f>_xlfn.PERCENTILE.INC(P2:P128,0.7)</f>
        <v>5.0050292910272063</v>
      </c>
      <c r="Q136"/>
      <c r="R136" s="5"/>
      <c r="S136"/>
      <c r="T136"/>
      <c r="V136"/>
    </row>
    <row r="137" spans="3:25">
      <c r="C137"/>
      <c r="D137"/>
      <c r="E137" t="s">
        <v>127</v>
      </c>
      <c r="F137" s="3">
        <v>5</v>
      </c>
      <c r="G137" s="59">
        <v>1</v>
      </c>
      <c r="H137" s="5"/>
      <c r="I137"/>
      <c r="J137"/>
      <c r="L137"/>
      <c r="O137" t="s">
        <v>127</v>
      </c>
      <c r="P137" s="3">
        <v>5</v>
      </c>
      <c r="Q137" s="59">
        <v>0</v>
      </c>
      <c r="R137" s="5"/>
      <c r="S137"/>
      <c r="T137"/>
      <c r="V137"/>
    </row>
    <row r="138" spans="3:25">
      <c r="C138"/>
      <c r="D138"/>
      <c r="E138" t="s">
        <v>126</v>
      </c>
      <c r="F138" s="3">
        <v>5</v>
      </c>
      <c r="G138" s="59">
        <v>0</v>
      </c>
      <c r="H138" s="5"/>
      <c r="I138"/>
      <c r="J138"/>
      <c r="L138"/>
      <c r="O138" t="s">
        <v>126</v>
      </c>
      <c r="P138" s="3">
        <v>5</v>
      </c>
      <c r="Q138" s="59">
        <v>0</v>
      </c>
      <c r="R138" s="5"/>
      <c r="S138"/>
      <c r="T138"/>
      <c r="V138"/>
    </row>
    <row r="139" spans="3:25">
      <c r="C139"/>
      <c r="D139"/>
      <c r="E139" t="s">
        <v>129</v>
      </c>
      <c r="F139" s="59">
        <v>0</v>
      </c>
      <c r="G139"/>
      <c r="H139" s="5"/>
      <c r="I139"/>
      <c r="J139"/>
      <c r="L139"/>
      <c r="O139" t="s">
        <v>129</v>
      </c>
      <c r="P139" s="59">
        <v>0</v>
      </c>
      <c r="Q139"/>
      <c r="R139" s="5"/>
      <c r="S139"/>
      <c r="T139"/>
      <c r="V139"/>
    </row>
    <row r="140" spans="3:25">
      <c r="C140"/>
      <c r="D140"/>
      <c r="E140" t="s">
        <v>144</v>
      </c>
      <c r="F140" s="59">
        <v>6</v>
      </c>
      <c r="G140"/>
      <c r="H140" s="5"/>
      <c r="I140"/>
      <c r="J140"/>
      <c r="L140"/>
      <c r="O140" t="s">
        <v>143</v>
      </c>
      <c r="P140" s="59">
        <v>5</v>
      </c>
      <c r="Q140"/>
      <c r="R140" s="5"/>
      <c r="S140"/>
      <c r="T140"/>
      <c r="V140"/>
    </row>
    <row r="141" spans="3:25">
      <c r="C141"/>
      <c r="D141"/>
      <c r="E141" t="s">
        <v>128</v>
      </c>
      <c r="F141"/>
      <c r="G141"/>
      <c r="H141" s="5"/>
      <c r="I141"/>
      <c r="J141"/>
      <c r="L141"/>
      <c r="O141" t="s">
        <v>128</v>
      </c>
      <c r="P141"/>
      <c r="Q141"/>
      <c r="R141" s="5"/>
      <c r="S141"/>
      <c r="T141"/>
      <c r="V141"/>
    </row>
    <row r="142" spans="3:25">
      <c r="C142"/>
      <c r="D142"/>
      <c r="F142"/>
      <c r="G142"/>
      <c r="H142" s="5"/>
      <c r="I142"/>
      <c r="J142"/>
      <c r="L142"/>
      <c r="P142"/>
      <c r="Q142"/>
      <c r="R142" s="5"/>
      <c r="S142"/>
      <c r="T142"/>
      <c r="V142"/>
    </row>
    <row r="143" spans="3:25">
      <c r="C143"/>
      <c r="D143"/>
      <c r="F143"/>
      <c r="G143"/>
      <c r="H143" s="5"/>
      <c r="I143"/>
      <c r="J143"/>
      <c r="L143"/>
      <c r="P143"/>
      <c r="Q143"/>
      <c r="R143" s="5"/>
      <c r="S143"/>
      <c r="T143"/>
      <c r="V143"/>
    </row>
    <row r="144" spans="3:25">
      <c r="C144"/>
      <c r="D144"/>
      <c r="F144"/>
      <c r="G144"/>
      <c r="H144" s="5"/>
      <c r="I144"/>
      <c r="J144"/>
      <c r="L144"/>
      <c r="P144"/>
      <c r="Q144"/>
      <c r="R144" s="5"/>
      <c r="S144"/>
      <c r="T144"/>
      <c r="V144"/>
    </row>
    <row r="145" spans="3:22">
      <c r="C145"/>
      <c r="D145"/>
      <c r="F145"/>
      <c r="G145"/>
      <c r="H145" s="5"/>
      <c r="I145"/>
      <c r="J145"/>
      <c r="L145"/>
      <c r="P145"/>
      <c r="Q145"/>
      <c r="R145" s="5"/>
      <c r="S145"/>
      <c r="T145"/>
      <c r="V145"/>
    </row>
    <row r="146" spans="3:22">
      <c r="C146"/>
      <c r="D146"/>
      <c r="F146"/>
      <c r="G146"/>
      <c r="H146" s="5"/>
      <c r="I146"/>
      <c r="J146"/>
      <c r="L146"/>
      <c r="P146"/>
      <c r="Q146"/>
      <c r="R146" s="5"/>
      <c r="S146"/>
      <c r="T146"/>
      <c r="V146"/>
    </row>
    <row r="147" spans="3:22">
      <c r="C147"/>
      <c r="D147"/>
      <c r="F147"/>
      <c r="G147"/>
      <c r="H147" s="5"/>
      <c r="I147"/>
      <c r="J147"/>
      <c r="L147"/>
      <c r="P147"/>
      <c r="Q147"/>
      <c r="R147" s="5"/>
      <c r="S147"/>
      <c r="T147"/>
      <c r="V147"/>
    </row>
    <row r="148" spans="3:22">
      <c r="C148"/>
      <c r="D148"/>
      <c r="F148"/>
      <c r="G148"/>
      <c r="H148" s="5"/>
      <c r="I148"/>
      <c r="J148"/>
      <c r="L148"/>
      <c r="P148"/>
      <c r="Q148"/>
      <c r="R148" s="5"/>
      <c r="S148"/>
      <c r="T148"/>
      <c r="V148"/>
    </row>
    <row r="149" spans="3:22">
      <c r="C149"/>
      <c r="D149"/>
      <c r="F149"/>
      <c r="G149"/>
      <c r="H149" s="5"/>
      <c r="I149"/>
      <c r="J149"/>
      <c r="L149"/>
      <c r="P149"/>
      <c r="Q149"/>
      <c r="R149" s="5"/>
      <c r="S149"/>
      <c r="T149"/>
      <c r="V149"/>
    </row>
    <row r="150" spans="3:22">
      <c r="C150"/>
      <c r="D150"/>
      <c r="F150"/>
      <c r="G150"/>
      <c r="H150" s="5"/>
      <c r="I150"/>
      <c r="J150"/>
      <c r="L150"/>
      <c r="P150"/>
      <c r="Q150"/>
      <c r="R150" s="5"/>
      <c r="S150"/>
      <c r="T150"/>
      <c r="V150"/>
    </row>
    <row r="151" spans="3:22">
      <c r="C151"/>
      <c r="D151"/>
      <c r="F151"/>
      <c r="G151"/>
      <c r="H151" s="5"/>
      <c r="I151"/>
      <c r="J151"/>
      <c r="L151"/>
      <c r="P151"/>
      <c r="Q151"/>
      <c r="R151" s="5"/>
      <c r="S151"/>
      <c r="T151"/>
      <c r="V151"/>
    </row>
    <row r="152" spans="3:22">
      <c r="C152"/>
      <c r="D152"/>
      <c r="F152"/>
      <c r="G152"/>
      <c r="H152" s="5"/>
      <c r="I152"/>
      <c r="J152"/>
      <c r="L152"/>
      <c r="P152"/>
      <c r="Q152"/>
      <c r="R152" s="5"/>
      <c r="S152"/>
      <c r="T152"/>
      <c r="V152"/>
    </row>
    <row r="153" spans="3:22">
      <c r="C153"/>
      <c r="D153"/>
      <c r="F153"/>
      <c r="G153"/>
      <c r="H153" s="5"/>
      <c r="I153"/>
      <c r="J153"/>
      <c r="L153"/>
      <c r="P153"/>
      <c r="Q153"/>
      <c r="R153" s="5"/>
      <c r="S153"/>
      <c r="T153"/>
      <c r="V153"/>
    </row>
    <row r="154" spans="3:22">
      <c r="C154"/>
      <c r="D154"/>
      <c r="F154"/>
      <c r="G154"/>
      <c r="H154" s="5"/>
      <c r="I154"/>
      <c r="J154"/>
      <c r="L154"/>
      <c r="P154"/>
      <c r="Q154"/>
      <c r="R154" s="5"/>
      <c r="S154"/>
      <c r="T154"/>
      <c r="V154"/>
    </row>
    <row r="155" spans="3:22">
      <c r="C155"/>
      <c r="D155"/>
      <c r="F155"/>
      <c r="G155"/>
      <c r="H155" s="5"/>
      <c r="I155"/>
      <c r="J155"/>
      <c r="L155"/>
      <c r="P155"/>
      <c r="Q155"/>
      <c r="R155" s="5"/>
      <c r="S155"/>
      <c r="T155"/>
      <c r="V155"/>
    </row>
    <row r="156" spans="3:22">
      <c r="C156"/>
      <c r="D156"/>
      <c r="F156"/>
      <c r="G156"/>
      <c r="H156" s="5"/>
      <c r="I156"/>
      <c r="J156"/>
      <c r="L156"/>
      <c r="P156"/>
      <c r="Q156"/>
      <c r="R156" s="5"/>
      <c r="S156"/>
      <c r="T156"/>
      <c r="V156"/>
    </row>
    <row r="157" spans="3:22">
      <c r="C157"/>
      <c r="D157"/>
      <c r="F157"/>
      <c r="G157"/>
      <c r="H157" s="5"/>
      <c r="I157"/>
      <c r="J157"/>
      <c r="L157"/>
      <c r="P157"/>
      <c r="Q157"/>
      <c r="R157" s="5"/>
      <c r="S157"/>
      <c r="T157"/>
      <c r="V157"/>
    </row>
    <row r="158" spans="3:22">
      <c r="C158"/>
      <c r="D158"/>
      <c r="F158"/>
      <c r="G158"/>
      <c r="H158" s="5"/>
      <c r="I158"/>
      <c r="J158"/>
      <c r="L158"/>
      <c r="P158"/>
      <c r="Q158"/>
      <c r="R158" s="5"/>
      <c r="S158"/>
      <c r="T158"/>
      <c r="V158"/>
    </row>
    <row r="159" spans="3:22">
      <c r="C159"/>
      <c r="D159"/>
      <c r="F159"/>
      <c r="G159"/>
      <c r="H159" s="5"/>
      <c r="I159"/>
      <c r="J159"/>
      <c r="L159"/>
      <c r="P159"/>
      <c r="Q159"/>
      <c r="R159" s="5"/>
      <c r="S159"/>
      <c r="T159"/>
      <c r="V159"/>
    </row>
    <row r="160" spans="3:22">
      <c r="C160"/>
      <c r="D160"/>
      <c r="F160"/>
      <c r="G160"/>
      <c r="H160" s="5"/>
      <c r="I160"/>
      <c r="J160"/>
      <c r="L160"/>
      <c r="P160"/>
      <c r="Q160"/>
      <c r="R160" s="5"/>
      <c r="S160"/>
      <c r="T160"/>
      <c r="V160"/>
    </row>
    <row r="161" spans="3:22">
      <c r="C161"/>
      <c r="D161"/>
      <c r="F161"/>
      <c r="G161"/>
      <c r="H161" s="5"/>
      <c r="I161"/>
      <c r="J161"/>
      <c r="L161"/>
      <c r="P161"/>
      <c r="Q161"/>
      <c r="R161" s="5"/>
      <c r="S161"/>
      <c r="T161"/>
      <c r="V161"/>
    </row>
    <row r="162" spans="3:22">
      <c r="C162"/>
      <c r="D162"/>
      <c r="F162"/>
      <c r="G162"/>
      <c r="H162" s="5"/>
      <c r="I162"/>
      <c r="J162"/>
      <c r="L162"/>
      <c r="P162"/>
      <c r="Q162"/>
      <c r="R162" s="5"/>
      <c r="S162"/>
      <c r="T162"/>
      <c r="V162"/>
    </row>
    <row r="163" spans="3:22">
      <c r="C163"/>
      <c r="D163"/>
      <c r="F163"/>
      <c r="G163"/>
      <c r="H163" s="5"/>
      <c r="I163"/>
      <c r="J163"/>
      <c r="L163"/>
      <c r="P163"/>
      <c r="Q163"/>
      <c r="R163" s="5"/>
      <c r="S163"/>
      <c r="T163"/>
      <c r="V163"/>
    </row>
    <row r="164" spans="3:22">
      <c r="C164"/>
      <c r="D164"/>
      <c r="F164"/>
      <c r="G164"/>
      <c r="H164" s="5"/>
      <c r="I164"/>
      <c r="J164"/>
      <c r="L164"/>
      <c r="P164"/>
      <c r="Q164"/>
      <c r="R164" s="5"/>
      <c r="S164"/>
      <c r="T164"/>
      <c r="V164"/>
    </row>
    <row r="165" spans="3:22">
      <c r="C165"/>
      <c r="D165"/>
      <c r="F165"/>
      <c r="G165"/>
      <c r="H165" s="5"/>
      <c r="I165"/>
      <c r="J165"/>
      <c r="L165"/>
      <c r="P165"/>
      <c r="Q165"/>
      <c r="R165" s="5"/>
      <c r="S165"/>
      <c r="T165"/>
      <c r="V165"/>
    </row>
    <row r="166" spans="3:22">
      <c r="C166"/>
      <c r="D166"/>
      <c r="F166"/>
      <c r="G166"/>
      <c r="H166" s="5"/>
      <c r="I166"/>
      <c r="J166"/>
      <c r="L166"/>
      <c r="P166"/>
      <c r="Q166"/>
      <c r="R166" s="5"/>
      <c r="S166"/>
      <c r="T166"/>
      <c r="V166"/>
    </row>
    <row r="167" spans="3:22">
      <c r="C167"/>
      <c r="D167"/>
      <c r="F167"/>
      <c r="G167"/>
      <c r="H167" s="5"/>
      <c r="I167"/>
      <c r="J167"/>
      <c r="L167"/>
      <c r="P167"/>
      <c r="Q167"/>
      <c r="R167" s="5"/>
      <c r="S167"/>
      <c r="T167"/>
      <c r="V167"/>
    </row>
    <row r="168" spans="3:22">
      <c r="C168"/>
      <c r="D168"/>
      <c r="F168"/>
      <c r="G168"/>
      <c r="H168" s="5"/>
      <c r="I168"/>
      <c r="J168"/>
      <c r="L168"/>
      <c r="P168"/>
      <c r="Q168"/>
      <c r="R168" s="5"/>
      <c r="S168"/>
      <c r="T168"/>
      <c r="V168"/>
    </row>
    <row r="169" spans="3:22">
      <c r="C169"/>
      <c r="D169"/>
      <c r="F169"/>
      <c r="G169"/>
      <c r="H169" s="5"/>
      <c r="I169"/>
      <c r="J169"/>
      <c r="L169"/>
      <c r="P169"/>
      <c r="Q169"/>
      <c r="R169" s="5"/>
      <c r="S169"/>
      <c r="T169"/>
      <c r="V169"/>
    </row>
    <row r="170" spans="3:22">
      <c r="C170"/>
      <c r="D170"/>
      <c r="F170"/>
      <c r="G170"/>
      <c r="H170" s="5"/>
      <c r="I170"/>
      <c r="J170"/>
      <c r="L170"/>
      <c r="P170"/>
      <c r="Q170"/>
      <c r="R170" s="5"/>
      <c r="S170"/>
      <c r="T170"/>
      <c r="V170"/>
    </row>
    <row r="171" spans="3:22">
      <c r="C171"/>
      <c r="D171"/>
      <c r="F171"/>
      <c r="G171"/>
      <c r="H171" s="5"/>
      <c r="I171"/>
      <c r="J171"/>
      <c r="L171"/>
      <c r="P171"/>
      <c r="Q171"/>
      <c r="R171" s="5"/>
      <c r="S171"/>
      <c r="T171"/>
      <c r="V171"/>
    </row>
    <row r="172" spans="3:22">
      <c r="C172"/>
      <c r="D172"/>
      <c r="F172"/>
      <c r="G172"/>
      <c r="H172" s="5"/>
      <c r="I172"/>
      <c r="J172"/>
      <c r="L172"/>
      <c r="P172"/>
      <c r="Q172"/>
      <c r="R172" s="5"/>
      <c r="S172"/>
      <c r="T172"/>
      <c r="V172"/>
    </row>
    <row r="173" spans="3:22">
      <c r="C173"/>
      <c r="D173"/>
      <c r="F173"/>
      <c r="G173"/>
      <c r="H173" s="5"/>
      <c r="I173"/>
      <c r="J173"/>
      <c r="L173"/>
      <c r="P173"/>
      <c r="Q173"/>
      <c r="R173" s="5"/>
      <c r="S173"/>
      <c r="T173"/>
      <c r="V173"/>
    </row>
    <row r="174" spans="3:22">
      <c r="C174"/>
      <c r="D174"/>
      <c r="F174"/>
      <c r="G174"/>
      <c r="H174" s="5"/>
      <c r="I174"/>
      <c r="J174"/>
      <c r="L174"/>
      <c r="P174"/>
      <c r="Q174"/>
      <c r="R174" s="5"/>
      <c r="S174"/>
      <c r="T174"/>
      <c r="V174"/>
    </row>
    <row r="175" spans="3:22">
      <c r="C175"/>
      <c r="D175"/>
      <c r="F175"/>
      <c r="G175"/>
      <c r="H175" s="5"/>
      <c r="I175"/>
      <c r="J175"/>
      <c r="L175"/>
      <c r="P175"/>
      <c r="Q175"/>
      <c r="R175" s="5"/>
      <c r="S175"/>
      <c r="T175"/>
      <c r="V175"/>
    </row>
    <row r="176" spans="3:22">
      <c r="C176"/>
      <c r="D176"/>
      <c r="F176"/>
      <c r="G176"/>
      <c r="H176" s="5"/>
      <c r="I176"/>
      <c r="J176"/>
      <c r="L176"/>
      <c r="P176"/>
      <c r="Q176"/>
      <c r="R176" s="5"/>
      <c r="S176"/>
      <c r="T176"/>
      <c r="V176"/>
    </row>
    <row r="177" spans="3:22">
      <c r="C177"/>
      <c r="D177"/>
      <c r="F177"/>
      <c r="G177"/>
      <c r="H177" s="5"/>
      <c r="I177"/>
      <c r="J177"/>
      <c r="L177"/>
      <c r="P177"/>
      <c r="Q177"/>
      <c r="R177" s="5"/>
      <c r="S177"/>
      <c r="T177"/>
      <c r="V177"/>
    </row>
    <row r="178" spans="3:22">
      <c r="C178"/>
      <c r="D178"/>
      <c r="F178"/>
      <c r="G178"/>
      <c r="H178" s="5"/>
      <c r="I178"/>
      <c r="J178"/>
      <c r="L178"/>
      <c r="P178"/>
      <c r="Q178"/>
      <c r="R178" s="5"/>
      <c r="S178"/>
      <c r="T178"/>
      <c r="V178"/>
    </row>
    <row r="179" spans="3:22">
      <c r="C179"/>
      <c r="D179"/>
      <c r="F179"/>
      <c r="G179"/>
      <c r="H179" s="5"/>
      <c r="I179"/>
      <c r="J179"/>
      <c r="L179"/>
      <c r="P179"/>
      <c r="Q179"/>
      <c r="R179" s="5"/>
      <c r="S179"/>
      <c r="T179"/>
      <c r="V179"/>
    </row>
    <row r="180" spans="3:22">
      <c r="C180"/>
      <c r="D180"/>
      <c r="F180"/>
      <c r="G180"/>
      <c r="H180" s="5"/>
      <c r="I180"/>
      <c r="J180"/>
      <c r="L180"/>
      <c r="P180"/>
      <c r="Q180"/>
      <c r="R180" s="5"/>
      <c r="S180"/>
      <c r="T180"/>
      <c r="V180"/>
    </row>
    <row r="181" spans="3:22">
      <c r="C181"/>
      <c r="D181"/>
      <c r="F181"/>
      <c r="G181"/>
      <c r="H181" s="5"/>
      <c r="I181"/>
      <c r="J181"/>
      <c r="L181"/>
      <c r="P181"/>
      <c r="Q181"/>
      <c r="R181" s="5"/>
      <c r="S181"/>
      <c r="T181"/>
      <c r="V181"/>
    </row>
    <row r="182" spans="3:22">
      <c r="C182"/>
      <c r="D182"/>
      <c r="F182"/>
      <c r="G182"/>
      <c r="H182" s="5"/>
      <c r="I182"/>
      <c r="J182"/>
      <c r="L182"/>
      <c r="P182"/>
      <c r="Q182"/>
      <c r="R182" s="5"/>
      <c r="S182"/>
      <c r="T182"/>
      <c r="V182"/>
    </row>
    <row r="183" spans="3:22">
      <c r="C183"/>
      <c r="D183"/>
      <c r="F183"/>
      <c r="G183"/>
      <c r="H183" s="5"/>
      <c r="I183"/>
      <c r="J183"/>
      <c r="L183"/>
      <c r="P183"/>
      <c r="Q183"/>
      <c r="R183" s="5"/>
      <c r="S183"/>
      <c r="T183"/>
      <c r="V183"/>
    </row>
    <row r="184" spans="3:22">
      <c r="C184"/>
      <c r="D184"/>
      <c r="F184"/>
      <c r="G184"/>
      <c r="H184" s="5"/>
      <c r="I184"/>
      <c r="J184"/>
      <c r="L184"/>
      <c r="P184"/>
      <c r="Q184"/>
      <c r="R184" s="5"/>
      <c r="S184"/>
      <c r="T184"/>
      <c r="V184"/>
    </row>
    <row r="185" spans="3:22">
      <c r="C185"/>
      <c r="D185"/>
      <c r="F185"/>
      <c r="G185"/>
      <c r="H185" s="5"/>
      <c r="I185"/>
      <c r="J185"/>
      <c r="L185"/>
      <c r="P185"/>
      <c r="Q185"/>
      <c r="R185" s="5"/>
      <c r="S185"/>
      <c r="T185"/>
      <c r="V185"/>
    </row>
    <row r="186" spans="3:22">
      <c r="C186"/>
      <c r="D186"/>
      <c r="F186"/>
      <c r="G186"/>
      <c r="H186" s="5"/>
      <c r="I186"/>
      <c r="J186"/>
      <c r="L186"/>
      <c r="P186"/>
      <c r="Q186"/>
      <c r="R186" s="5"/>
      <c r="S186"/>
      <c r="T186"/>
      <c r="V186"/>
    </row>
    <row r="187" spans="3:22">
      <c r="C187"/>
      <c r="D187"/>
      <c r="F187"/>
      <c r="G187"/>
      <c r="H187" s="5"/>
      <c r="I187"/>
      <c r="J187"/>
      <c r="L187"/>
      <c r="P187"/>
      <c r="Q187"/>
      <c r="R187" s="5"/>
      <c r="S187"/>
      <c r="T187"/>
      <c r="V187"/>
    </row>
    <row r="188" spans="3:22">
      <c r="C188"/>
      <c r="D188"/>
      <c r="F188"/>
      <c r="G188"/>
      <c r="H188" s="5"/>
      <c r="I188"/>
      <c r="J188"/>
      <c r="L188"/>
      <c r="P188"/>
      <c r="Q188"/>
      <c r="R188" s="5"/>
      <c r="S188"/>
      <c r="T188"/>
      <c r="V188"/>
    </row>
    <row r="189" spans="3:22">
      <c r="C189"/>
      <c r="D189"/>
      <c r="F189"/>
      <c r="G189"/>
      <c r="H189" s="5"/>
      <c r="I189"/>
      <c r="J189"/>
      <c r="L189"/>
      <c r="P189"/>
      <c r="Q189"/>
      <c r="R189" s="5"/>
      <c r="S189"/>
      <c r="T189"/>
      <c r="V189"/>
    </row>
    <row r="190" spans="3:22">
      <c r="C190"/>
      <c r="D190"/>
      <c r="F190"/>
      <c r="G190"/>
      <c r="H190" s="5"/>
      <c r="I190"/>
      <c r="J190"/>
      <c r="L190"/>
      <c r="P190"/>
      <c r="Q190"/>
      <c r="R190" s="5"/>
      <c r="S190"/>
      <c r="T190"/>
      <c r="V190"/>
    </row>
    <row r="191" spans="3:22">
      <c r="C191"/>
      <c r="D191"/>
      <c r="F191"/>
      <c r="G191"/>
      <c r="H191" s="5"/>
      <c r="I191"/>
      <c r="J191"/>
      <c r="L191"/>
      <c r="P191"/>
      <c r="Q191"/>
      <c r="R191" s="5"/>
      <c r="S191"/>
      <c r="T191"/>
      <c r="V191"/>
    </row>
    <row r="192" spans="3:22">
      <c r="C192"/>
      <c r="D192"/>
      <c r="F192"/>
      <c r="G192"/>
      <c r="H192" s="5"/>
      <c r="I192"/>
      <c r="J192"/>
      <c r="L192"/>
      <c r="P192"/>
      <c r="Q192"/>
      <c r="R192" s="5"/>
      <c r="S192"/>
      <c r="T192"/>
      <c r="V192"/>
    </row>
    <row r="193" spans="3:22">
      <c r="C193"/>
      <c r="D193"/>
      <c r="F193"/>
      <c r="G193"/>
      <c r="H193" s="5"/>
      <c r="I193"/>
      <c r="J193"/>
      <c r="L193"/>
      <c r="P193"/>
      <c r="Q193"/>
      <c r="R193" s="5"/>
      <c r="S193"/>
      <c r="T193"/>
      <c r="V193"/>
    </row>
    <row r="194" spans="3:22">
      <c r="C194"/>
      <c r="D194"/>
      <c r="F194"/>
      <c r="G194"/>
      <c r="H194" s="5"/>
      <c r="I194"/>
      <c r="J194"/>
      <c r="L194"/>
      <c r="P194"/>
      <c r="Q194"/>
      <c r="R194" s="5"/>
      <c r="S194"/>
      <c r="T194"/>
      <c r="V194"/>
    </row>
    <row r="195" spans="3:22">
      <c r="C195"/>
      <c r="D195"/>
      <c r="F195"/>
      <c r="G195"/>
      <c r="H195" s="5"/>
      <c r="I195"/>
      <c r="J195"/>
      <c r="L195"/>
      <c r="P195"/>
      <c r="Q195"/>
      <c r="R195" s="5"/>
      <c r="S195"/>
      <c r="T195"/>
      <c r="V195"/>
    </row>
    <row r="196" spans="3:22">
      <c r="C196"/>
      <c r="D196"/>
      <c r="F196"/>
      <c r="G196"/>
      <c r="H196" s="5"/>
      <c r="I196"/>
      <c r="J196"/>
      <c r="L196"/>
      <c r="P196"/>
      <c r="Q196"/>
      <c r="R196" s="5"/>
      <c r="S196"/>
      <c r="T196"/>
      <c r="V196"/>
    </row>
    <row r="197" spans="3:22">
      <c r="C197"/>
      <c r="D197"/>
      <c r="F197"/>
      <c r="G197"/>
      <c r="H197" s="5"/>
      <c r="I197"/>
      <c r="J197"/>
      <c r="L197"/>
      <c r="P197"/>
      <c r="Q197"/>
      <c r="R197" s="5"/>
      <c r="S197"/>
      <c r="T197"/>
      <c r="V197"/>
    </row>
    <row r="198" spans="3:22">
      <c r="C198"/>
      <c r="D198"/>
      <c r="F198"/>
      <c r="G198"/>
      <c r="H198" s="5"/>
      <c r="I198"/>
      <c r="J198"/>
      <c r="L198"/>
      <c r="P198"/>
      <c r="Q198"/>
      <c r="R198" s="5"/>
      <c r="S198"/>
      <c r="T198"/>
      <c r="V198"/>
    </row>
    <row r="199" spans="3:22">
      <c r="C199"/>
      <c r="D199"/>
      <c r="F199"/>
      <c r="G199"/>
      <c r="H199" s="5"/>
      <c r="I199"/>
      <c r="J199"/>
      <c r="L199"/>
      <c r="P199"/>
      <c r="Q199"/>
      <c r="R199" s="5"/>
      <c r="S199"/>
      <c r="T199"/>
      <c r="V199"/>
    </row>
    <row r="200" spans="3:22">
      <c r="C200"/>
      <c r="D200"/>
      <c r="F200"/>
      <c r="G200"/>
      <c r="H200" s="5"/>
      <c r="I200"/>
      <c r="J200"/>
      <c r="L200"/>
      <c r="P200"/>
      <c r="Q200"/>
      <c r="R200" s="5"/>
      <c r="S200"/>
      <c r="T200"/>
      <c r="V200"/>
    </row>
    <row r="201" spans="3:22">
      <c r="C201"/>
      <c r="D201"/>
      <c r="F201"/>
      <c r="G201"/>
      <c r="H201" s="5"/>
      <c r="I201"/>
      <c r="J201"/>
      <c r="L201"/>
      <c r="P201"/>
      <c r="Q201"/>
      <c r="R201" s="5"/>
      <c r="S201"/>
      <c r="T201"/>
      <c r="V201"/>
    </row>
    <row r="202" spans="3:22">
      <c r="C202"/>
      <c r="D202"/>
      <c r="F202"/>
      <c r="G202"/>
      <c r="H202" s="5"/>
      <c r="I202"/>
      <c r="J202"/>
      <c r="L202"/>
      <c r="P202"/>
      <c r="Q202"/>
      <c r="R202" s="5"/>
      <c r="S202"/>
      <c r="T202"/>
      <c r="V202"/>
    </row>
    <row r="203" spans="3:22">
      <c r="C203"/>
      <c r="D203"/>
      <c r="F203"/>
      <c r="G203"/>
      <c r="H203" s="5"/>
      <c r="I203"/>
      <c r="J203"/>
      <c r="L203"/>
      <c r="P203"/>
      <c r="Q203"/>
      <c r="R203" s="5"/>
      <c r="S203"/>
      <c r="T203"/>
      <c r="V203"/>
    </row>
    <row r="204" spans="3:22">
      <c r="C204"/>
      <c r="D204"/>
      <c r="F204"/>
      <c r="G204"/>
      <c r="H204" s="5"/>
      <c r="I204"/>
      <c r="J204"/>
      <c r="L204"/>
      <c r="P204"/>
      <c r="Q204"/>
      <c r="R204" s="5"/>
      <c r="S204"/>
      <c r="T204"/>
      <c r="V204"/>
    </row>
    <row r="205" spans="3:22">
      <c r="C205"/>
      <c r="D205"/>
      <c r="F205"/>
      <c r="G205"/>
      <c r="H205" s="5"/>
      <c r="I205"/>
      <c r="J205"/>
      <c r="L205"/>
      <c r="P205"/>
      <c r="Q205"/>
      <c r="R205" s="5"/>
      <c r="S205"/>
      <c r="T205"/>
      <c r="V205"/>
    </row>
    <row r="206" spans="3:22">
      <c r="C206"/>
      <c r="D206"/>
      <c r="F206"/>
      <c r="G206"/>
      <c r="H206" s="5"/>
      <c r="I206"/>
      <c r="J206"/>
      <c r="L206"/>
      <c r="P206"/>
      <c r="Q206"/>
      <c r="R206" s="5"/>
      <c r="S206"/>
      <c r="T206"/>
      <c r="V206"/>
    </row>
    <row r="207" spans="3:22">
      <c r="C207"/>
      <c r="D207"/>
      <c r="F207"/>
      <c r="G207"/>
      <c r="H207" s="5"/>
      <c r="I207"/>
      <c r="J207"/>
      <c r="L207"/>
      <c r="P207"/>
      <c r="Q207"/>
      <c r="R207" s="5"/>
      <c r="S207"/>
      <c r="T207"/>
      <c r="V207"/>
    </row>
    <row r="208" spans="3:22">
      <c r="C208"/>
      <c r="D208"/>
      <c r="F208"/>
      <c r="G208"/>
      <c r="H208" s="5"/>
      <c r="I208"/>
      <c r="J208"/>
      <c r="L208"/>
      <c r="P208"/>
      <c r="Q208"/>
      <c r="R208" s="5"/>
      <c r="S208"/>
      <c r="T208"/>
      <c r="V208"/>
    </row>
    <row r="209" spans="3:22">
      <c r="C209"/>
      <c r="D209"/>
      <c r="F209"/>
      <c r="G209"/>
      <c r="H209" s="5"/>
      <c r="I209"/>
      <c r="J209"/>
      <c r="L209"/>
      <c r="P209"/>
      <c r="Q209"/>
      <c r="R209" s="5"/>
      <c r="S209"/>
      <c r="T209"/>
      <c r="V209"/>
    </row>
    <row r="210" spans="3:22">
      <c r="C210"/>
      <c r="D210"/>
      <c r="F210"/>
      <c r="G210"/>
      <c r="H210" s="5"/>
      <c r="I210"/>
      <c r="J210"/>
      <c r="L210"/>
      <c r="P210"/>
      <c r="Q210"/>
      <c r="R210" s="5"/>
      <c r="S210"/>
      <c r="T210"/>
      <c r="V210"/>
    </row>
    <row r="211" spans="3:22">
      <c r="C211"/>
      <c r="D211"/>
      <c r="F211"/>
      <c r="G211"/>
      <c r="H211" s="5"/>
      <c r="I211"/>
      <c r="J211"/>
      <c r="L211"/>
      <c r="P211"/>
      <c r="Q211"/>
      <c r="R211" s="5"/>
      <c r="S211"/>
      <c r="T211"/>
      <c r="V211"/>
    </row>
    <row r="212" spans="3:22">
      <c r="C212"/>
      <c r="D212"/>
      <c r="F212"/>
      <c r="G212"/>
      <c r="H212" s="5"/>
      <c r="I212"/>
      <c r="J212"/>
      <c r="L212"/>
      <c r="P212"/>
      <c r="Q212"/>
      <c r="R212" s="5"/>
      <c r="S212"/>
      <c r="T212"/>
      <c r="V212"/>
    </row>
    <row r="213" spans="3:22">
      <c r="C213"/>
      <c r="D213"/>
      <c r="F213"/>
      <c r="G213"/>
      <c r="H213" s="5"/>
      <c r="I213"/>
      <c r="J213"/>
      <c r="L213"/>
      <c r="P213"/>
      <c r="Q213"/>
      <c r="R213" s="5"/>
      <c r="S213"/>
      <c r="T213"/>
      <c r="V213"/>
    </row>
    <row r="214" spans="3:22">
      <c r="C214"/>
      <c r="D214"/>
      <c r="F214"/>
      <c r="G214"/>
      <c r="H214" s="5"/>
      <c r="I214"/>
      <c r="J214"/>
      <c r="L214"/>
      <c r="P214"/>
      <c r="Q214"/>
      <c r="R214" s="5"/>
      <c r="S214"/>
      <c r="T214"/>
      <c r="V214"/>
    </row>
    <row r="215" spans="3:22">
      <c r="C215"/>
      <c r="D215"/>
      <c r="F215"/>
      <c r="G215"/>
      <c r="H215" s="5"/>
      <c r="I215"/>
      <c r="J215"/>
      <c r="L215"/>
      <c r="P215"/>
      <c r="Q215"/>
      <c r="R215" s="5"/>
      <c r="S215"/>
      <c r="T215"/>
      <c r="V215"/>
    </row>
    <row r="216" spans="3:22">
      <c r="C216"/>
      <c r="D216"/>
      <c r="F216"/>
      <c r="G216"/>
      <c r="H216" s="5"/>
      <c r="I216"/>
      <c r="J216"/>
      <c r="L216"/>
      <c r="P216"/>
      <c r="Q216"/>
      <c r="R216" s="5"/>
      <c r="S216"/>
      <c r="T216"/>
      <c r="V216"/>
    </row>
    <row r="217" spans="3:22">
      <c r="C217"/>
      <c r="D217"/>
      <c r="F217"/>
      <c r="G217"/>
      <c r="H217" s="5"/>
      <c r="I217"/>
      <c r="J217"/>
      <c r="L217"/>
      <c r="P217"/>
      <c r="Q217"/>
      <c r="R217" s="5"/>
      <c r="S217"/>
      <c r="T217"/>
      <c r="V217"/>
    </row>
    <row r="218" spans="3:22">
      <c r="C218"/>
      <c r="D218"/>
      <c r="F218"/>
      <c r="G218"/>
      <c r="H218" s="5"/>
      <c r="I218"/>
      <c r="J218"/>
      <c r="L218"/>
      <c r="P218"/>
      <c r="Q218"/>
      <c r="R218" s="5"/>
      <c r="S218"/>
      <c r="T218"/>
      <c r="V218"/>
    </row>
    <row r="219" spans="3:22">
      <c r="C219"/>
      <c r="D219"/>
      <c r="F219"/>
      <c r="G219"/>
      <c r="H219" s="5"/>
      <c r="I219"/>
      <c r="J219"/>
      <c r="L219"/>
      <c r="P219"/>
      <c r="Q219"/>
      <c r="R219" s="5"/>
      <c r="S219"/>
      <c r="T219"/>
      <c r="V219"/>
    </row>
    <row r="220" spans="3:22">
      <c r="C220"/>
      <c r="D220"/>
      <c r="F220"/>
      <c r="G220"/>
      <c r="H220" s="5"/>
      <c r="I220"/>
      <c r="J220"/>
      <c r="L220"/>
      <c r="P220"/>
      <c r="Q220"/>
      <c r="R220" s="5"/>
      <c r="S220"/>
      <c r="T220"/>
      <c r="V220"/>
    </row>
    <row r="221" spans="3:22">
      <c r="C221"/>
      <c r="D221"/>
      <c r="F221"/>
      <c r="G221"/>
      <c r="H221" s="5"/>
      <c r="I221"/>
      <c r="J221"/>
      <c r="L221"/>
      <c r="P221"/>
      <c r="Q221"/>
      <c r="R221" s="5"/>
      <c r="S221"/>
      <c r="T221"/>
      <c r="V221"/>
    </row>
    <row r="222" spans="3:22">
      <c r="C222"/>
      <c r="D222"/>
      <c r="F222"/>
      <c r="G222"/>
      <c r="H222" s="5"/>
      <c r="I222"/>
      <c r="J222"/>
      <c r="L222"/>
      <c r="P222"/>
      <c r="Q222"/>
      <c r="R222" s="5"/>
      <c r="S222"/>
      <c r="T222"/>
      <c r="V222"/>
    </row>
    <row r="223" spans="3:22">
      <c r="C223"/>
      <c r="D223"/>
      <c r="F223"/>
      <c r="G223"/>
      <c r="H223" s="5"/>
      <c r="I223"/>
      <c r="J223"/>
      <c r="L223"/>
      <c r="P223"/>
      <c r="Q223"/>
      <c r="R223" s="5"/>
      <c r="S223"/>
      <c r="T223"/>
      <c r="V223"/>
    </row>
    <row r="224" spans="3:22">
      <c r="C224"/>
      <c r="D224"/>
      <c r="F224"/>
      <c r="G224"/>
      <c r="H224" s="5"/>
      <c r="I224"/>
      <c r="J224"/>
      <c r="L224"/>
      <c r="P224"/>
      <c r="Q224"/>
      <c r="R224" s="5"/>
      <c r="S224"/>
      <c r="T224"/>
      <c r="V224"/>
    </row>
    <row r="225" spans="3:22">
      <c r="C225"/>
      <c r="D225"/>
      <c r="F225"/>
      <c r="G225"/>
      <c r="H225" s="5"/>
      <c r="I225"/>
      <c r="J225"/>
      <c r="L225"/>
      <c r="P225"/>
      <c r="Q225"/>
      <c r="R225" s="5"/>
      <c r="S225"/>
      <c r="T225"/>
      <c r="V225"/>
    </row>
    <row r="226" spans="3:22">
      <c r="C226"/>
      <c r="D226"/>
      <c r="F226"/>
      <c r="G226"/>
      <c r="H226" s="5"/>
      <c r="I226"/>
      <c r="J226"/>
      <c r="L226"/>
      <c r="P226"/>
      <c r="Q226"/>
      <c r="R226" s="5"/>
      <c r="S226"/>
      <c r="T226"/>
      <c r="V226"/>
    </row>
    <row r="227" spans="3:22">
      <c r="C227"/>
      <c r="D227"/>
      <c r="F227"/>
      <c r="G227"/>
      <c r="H227" s="5"/>
      <c r="I227"/>
      <c r="J227"/>
      <c r="L227"/>
      <c r="P227"/>
      <c r="Q227"/>
      <c r="R227" s="5"/>
      <c r="S227"/>
      <c r="T227"/>
      <c r="V227"/>
    </row>
    <row r="228" spans="3:22">
      <c r="C228"/>
      <c r="D228"/>
      <c r="F228"/>
      <c r="G228"/>
      <c r="H228" s="5"/>
      <c r="I228"/>
      <c r="J228"/>
      <c r="L228"/>
      <c r="P228"/>
      <c r="Q228"/>
      <c r="R228" s="5"/>
      <c r="S228"/>
      <c r="T228"/>
      <c r="V228"/>
    </row>
    <row r="229" spans="3:22">
      <c r="C229"/>
      <c r="D229"/>
      <c r="F229"/>
      <c r="G229"/>
      <c r="H229" s="5"/>
      <c r="I229"/>
      <c r="J229"/>
      <c r="L229"/>
      <c r="P229"/>
      <c r="Q229"/>
      <c r="R229" s="5"/>
      <c r="S229"/>
      <c r="T229"/>
      <c r="V229"/>
    </row>
    <row r="230" spans="3:22">
      <c r="C230"/>
      <c r="D230"/>
      <c r="F230"/>
      <c r="G230"/>
      <c r="H230" s="5"/>
      <c r="I230"/>
      <c r="J230"/>
      <c r="L230"/>
      <c r="P230"/>
      <c r="Q230"/>
      <c r="R230" s="5"/>
      <c r="S230"/>
      <c r="T230"/>
      <c r="V230"/>
    </row>
    <row r="231" spans="3:22">
      <c r="C231"/>
      <c r="D231"/>
      <c r="F231"/>
      <c r="G231"/>
      <c r="H231" s="5"/>
      <c r="I231"/>
      <c r="J231"/>
      <c r="L231"/>
      <c r="P231"/>
      <c r="Q231"/>
      <c r="R231" s="5"/>
      <c r="S231"/>
      <c r="T231"/>
      <c r="V231"/>
    </row>
    <row r="232" spans="3:22">
      <c r="C232"/>
      <c r="D232"/>
      <c r="F232"/>
      <c r="G232"/>
      <c r="H232" s="5"/>
      <c r="I232"/>
      <c r="J232"/>
      <c r="L232"/>
      <c r="P232"/>
      <c r="Q232"/>
      <c r="R232" s="5"/>
      <c r="S232"/>
      <c r="T232"/>
      <c r="V232"/>
    </row>
    <row r="233" spans="3:22">
      <c r="C233"/>
      <c r="D233"/>
      <c r="F233"/>
      <c r="G233"/>
      <c r="H233" s="5"/>
      <c r="I233"/>
      <c r="J233"/>
      <c r="L233"/>
      <c r="P233"/>
      <c r="Q233"/>
      <c r="R233" s="5"/>
      <c r="S233"/>
      <c r="T233"/>
      <c r="V233"/>
    </row>
    <row r="234" spans="3:22">
      <c r="C234"/>
      <c r="D234"/>
      <c r="F234"/>
      <c r="G234"/>
      <c r="H234" s="5"/>
      <c r="I234"/>
      <c r="J234"/>
      <c r="L234"/>
      <c r="P234"/>
      <c r="Q234"/>
      <c r="R234" s="5"/>
      <c r="S234"/>
      <c r="T234"/>
      <c r="V234"/>
    </row>
    <row r="235" spans="3:22">
      <c r="C235"/>
      <c r="D235"/>
      <c r="F235"/>
      <c r="G235"/>
      <c r="H235" s="5"/>
      <c r="I235"/>
      <c r="J235"/>
      <c r="L235"/>
      <c r="P235"/>
      <c r="Q235"/>
      <c r="R235" s="5"/>
      <c r="S235"/>
      <c r="T235"/>
      <c r="V235"/>
    </row>
    <row r="236" spans="3:22">
      <c r="C236"/>
      <c r="D236"/>
      <c r="F236"/>
      <c r="G236"/>
      <c r="H236" s="5"/>
      <c r="I236"/>
      <c r="J236"/>
      <c r="L236"/>
      <c r="P236"/>
      <c r="Q236"/>
      <c r="R236" s="5"/>
      <c r="S236"/>
      <c r="T236"/>
      <c r="V236"/>
    </row>
    <row r="237" spans="3:22">
      <c r="C237"/>
      <c r="D237"/>
      <c r="F237"/>
      <c r="G237"/>
      <c r="H237" s="5"/>
      <c r="I237"/>
      <c r="J237"/>
      <c r="L237"/>
      <c r="P237"/>
      <c r="Q237"/>
      <c r="R237" s="5"/>
      <c r="S237"/>
      <c r="T237"/>
      <c r="V237"/>
    </row>
    <row r="238" spans="3:22">
      <c r="C238"/>
      <c r="D238"/>
      <c r="F238"/>
      <c r="G238"/>
      <c r="H238" s="5"/>
      <c r="I238"/>
      <c r="J238"/>
      <c r="L238"/>
      <c r="P238"/>
      <c r="Q238"/>
      <c r="R238" s="5"/>
      <c r="S238"/>
      <c r="T238"/>
      <c r="V238"/>
    </row>
    <row r="239" spans="3:22">
      <c r="C239"/>
      <c r="D239"/>
      <c r="F239"/>
      <c r="G239"/>
      <c r="H239" s="5"/>
      <c r="I239"/>
      <c r="J239"/>
      <c r="L239"/>
      <c r="P239"/>
      <c r="Q239"/>
      <c r="R239" s="5"/>
      <c r="S239"/>
      <c r="T239"/>
      <c r="V239"/>
    </row>
    <row r="240" spans="3:22">
      <c r="C240"/>
      <c r="D240"/>
      <c r="F240"/>
      <c r="G240"/>
      <c r="H240" s="5"/>
      <c r="I240"/>
      <c r="J240"/>
      <c r="L240"/>
      <c r="P240"/>
      <c r="Q240"/>
      <c r="R240" s="5"/>
      <c r="S240"/>
      <c r="T240"/>
      <c r="V240"/>
    </row>
    <row r="241" spans="3:22">
      <c r="C241"/>
      <c r="D241"/>
      <c r="F241"/>
      <c r="G241"/>
      <c r="H241" s="5"/>
      <c r="I241"/>
      <c r="J241"/>
      <c r="L241"/>
      <c r="P241"/>
      <c r="Q241"/>
      <c r="R241" s="5"/>
      <c r="S241"/>
      <c r="T241"/>
      <c r="V241"/>
    </row>
    <row r="242" spans="3:22">
      <c r="C242"/>
      <c r="D242"/>
      <c r="F242"/>
      <c r="G242"/>
      <c r="H242" s="5"/>
      <c r="I242"/>
      <c r="J242"/>
      <c r="L242"/>
      <c r="P242"/>
      <c r="Q242"/>
      <c r="R242" s="5"/>
      <c r="S242"/>
      <c r="T242"/>
      <c r="V242"/>
    </row>
    <row r="243" spans="3:22">
      <c r="C243"/>
      <c r="D243"/>
      <c r="F243"/>
      <c r="G243"/>
      <c r="H243" s="5"/>
      <c r="I243"/>
      <c r="J243"/>
      <c r="L243"/>
      <c r="P243"/>
      <c r="Q243"/>
      <c r="R243" s="5"/>
      <c r="S243"/>
      <c r="T243"/>
      <c r="V243"/>
    </row>
    <row r="244" spans="3:22">
      <c r="C244"/>
      <c r="D244"/>
      <c r="F244"/>
      <c r="G244"/>
      <c r="H244" s="5"/>
      <c r="I244"/>
      <c r="J244"/>
      <c r="L244"/>
      <c r="P244"/>
      <c r="Q244"/>
      <c r="R244" s="5"/>
      <c r="S244"/>
      <c r="T244"/>
      <c r="V244"/>
    </row>
    <row r="245" spans="3:22">
      <c r="C245"/>
      <c r="D245"/>
      <c r="F245"/>
      <c r="G245"/>
      <c r="H245" s="5"/>
      <c r="I245"/>
      <c r="J245"/>
      <c r="L245"/>
      <c r="P245"/>
      <c r="Q245"/>
      <c r="R245" s="5"/>
      <c r="S245"/>
      <c r="T245"/>
      <c r="V245"/>
    </row>
    <row r="246" spans="3:22">
      <c r="C246"/>
      <c r="D246"/>
      <c r="F246"/>
      <c r="G246"/>
      <c r="H246" s="5"/>
      <c r="I246"/>
      <c r="J246"/>
      <c r="L246"/>
      <c r="P246"/>
      <c r="Q246"/>
      <c r="R246" s="5"/>
      <c r="S246"/>
      <c r="T246"/>
      <c r="V246"/>
    </row>
    <row r="247" spans="3:22">
      <c r="C247"/>
      <c r="D247"/>
      <c r="F247"/>
      <c r="G247"/>
      <c r="H247" s="5"/>
      <c r="I247"/>
      <c r="J247"/>
      <c r="L247"/>
      <c r="P247"/>
      <c r="Q247"/>
      <c r="R247" s="5"/>
      <c r="S247"/>
      <c r="T247"/>
      <c r="V247"/>
    </row>
    <row r="248" spans="3:22">
      <c r="C248"/>
      <c r="D248"/>
      <c r="F248"/>
      <c r="G248"/>
      <c r="H248" s="5"/>
      <c r="I248"/>
      <c r="J248"/>
      <c r="L248"/>
      <c r="P248"/>
      <c r="Q248"/>
      <c r="R248" s="5"/>
      <c r="S248"/>
      <c r="T248"/>
      <c r="V248"/>
    </row>
    <row r="249" spans="3:22">
      <c r="C249"/>
      <c r="D249"/>
      <c r="F249"/>
      <c r="G249"/>
      <c r="H249" s="5"/>
      <c r="I249"/>
      <c r="J249"/>
      <c r="L249"/>
      <c r="P249"/>
      <c r="Q249"/>
      <c r="R249" s="5"/>
      <c r="S249"/>
      <c r="T249"/>
      <c r="V249"/>
    </row>
    <row r="250" spans="3:22">
      <c r="C250"/>
      <c r="D250"/>
      <c r="F250"/>
      <c r="G250"/>
      <c r="H250" s="5"/>
      <c r="I250"/>
      <c r="J250"/>
      <c r="L250"/>
      <c r="P250"/>
      <c r="Q250"/>
      <c r="R250" s="5"/>
      <c r="S250"/>
      <c r="T250"/>
      <c r="V250"/>
    </row>
    <row r="251" spans="3:22">
      <c r="C251"/>
      <c r="D251"/>
      <c r="F251"/>
      <c r="G251"/>
      <c r="H251" s="5"/>
      <c r="I251"/>
      <c r="J251"/>
      <c r="L251"/>
      <c r="P251"/>
      <c r="Q251"/>
      <c r="R251" s="5"/>
      <c r="S251"/>
      <c r="T251"/>
      <c r="V251"/>
    </row>
    <row r="252" spans="3:22">
      <c r="C252"/>
      <c r="D252"/>
      <c r="F252"/>
      <c r="G252"/>
      <c r="H252" s="5"/>
      <c r="I252"/>
      <c r="J252"/>
      <c r="L252"/>
      <c r="P252"/>
      <c r="Q252"/>
      <c r="R252" s="5"/>
      <c r="S252"/>
      <c r="T252"/>
      <c r="V252"/>
    </row>
    <row r="253" spans="3:22">
      <c r="C253"/>
      <c r="D253"/>
      <c r="F253"/>
      <c r="G253"/>
      <c r="H253" s="5"/>
      <c r="I253"/>
      <c r="J253"/>
      <c r="L253"/>
      <c r="P253"/>
      <c r="Q253"/>
      <c r="R253" s="5"/>
      <c r="S253"/>
      <c r="T253"/>
      <c r="V253"/>
    </row>
    <row r="254" spans="3:22">
      <c r="C254"/>
      <c r="D254"/>
      <c r="F254"/>
      <c r="G254"/>
      <c r="H254" s="5"/>
      <c r="I254"/>
      <c r="J254"/>
      <c r="L254"/>
      <c r="P254"/>
      <c r="Q254"/>
      <c r="R254" s="5"/>
      <c r="S254"/>
      <c r="T254"/>
      <c r="V254"/>
    </row>
    <row r="255" spans="3:22">
      <c r="C255"/>
      <c r="D255"/>
      <c r="F255"/>
      <c r="G255"/>
      <c r="H255" s="5"/>
      <c r="I255"/>
      <c r="J255"/>
      <c r="L255"/>
      <c r="P255"/>
      <c r="Q255"/>
      <c r="R255" s="5"/>
      <c r="S255"/>
      <c r="T255"/>
      <c r="V255"/>
    </row>
    <row r="256" spans="3:22">
      <c r="C256"/>
      <c r="D256"/>
      <c r="F256"/>
      <c r="G256"/>
      <c r="H256" s="5"/>
      <c r="I256"/>
      <c r="J256"/>
      <c r="L256"/>
      <c r="P256"/>
      <c r="Q256"/>
      <c r="R256" s="5"/>
      <c r="S256"/>
      <c r="T256"/>
      <c r="V256"/>
    </row>
    <row r="257" spans="3:22">
      <c r="C257"/>
      <c r="D257"/>
      <c r="F257"/>
      <c r="G257"/>
      <c r="H257" s="5"/>
      <c r="I257"/>
      <c r="J257"/>
      <c r="L257"/>
      <c r="P257"/>
      <c r="Q257"/>
      <c r="R257" s="5"/>
      <c r="S257"/>
      <c r="T257"/>
      <c r="V257"/>
    </row>
    <row r="258" spans="3:22">
      <c r="C258"/>
      <c r="D258"/>
      <c r="F258"/>
      <c r="G258"/>
      <c r="H258" s="5"/>
      <c r="I258"/>
      <c r="J258"/>
      <c r="L258"/>
      <c r="P258"/>
      <c r="Q258"/>
      <c r="R258" s="5"/>
      <c r="S258"/>
      <c r="T258"/>
      <c r="V258"/>
    </row>
    <row r="259" spans="3:22">
      <c r="C259"/>
      <c r="D259"/>
      <c r="F259"/>
      <c r="G259"/>
      <c r="H259" s="5"/>
      <c r="I259"/>
      <c r="J259"/>
      <c r="L259"/>
      <c r="P259"/>
      <c r="Q259"/>
      <c r="R259" s="5"/>
      <c r="S259"/>
      <c r="T259"/>
      <c r="V259"/>
    </row>
    <row r="260" spans="3:22">
      <c r="C260"/>
      <c r="D260"/>
      <c r="F260"/>
      <c r="G260"/>
      <c r="H260" s="5"/>
      <c r="I260"/>
      <c r="J260"/>
      <c r="L260"/>
      <c r="P260"/>
      <c r="Q260"/>
      <c r="R260" s="5"/>
      <c r="S260"/>
      <c r="T260"/>
      <c r="V260"/>
    </row>
    <row r="261" spans="3:22">
      <c r="C261"/>
      <c r="D261"/>
      <c r="F261"/>
      <c r="G261"/>
      <c r="H261" s="5"/>
      <c r="I261"/>
      <c r="J261"/>
      <c r="L261"/>
      <c r="P261"/>
      <c r="Q261"/>
      <c r="R261" s="5"/>
      <c r="S261"/>
      <c r="T261"/>
      <c r="V261"/>
    </row>
    <row r="262" spans="3:22">
      <c r="C262"/>
      <c r="D262"/>
      <c r="F262"/>
      <c r="G262"/>
      <c r="H262" s="5"/>
      <c r="I262"/>
      <c r="J262"/>
      <c r="L262"/>
      <c r="P262"/>
      <c r="Q262"/>
      <c r="R262" s="5"/>
      <c r="S262"/>
      <c r="T262"/>
      <c r="V262"/>
    </row>
    <row r="263" spans="3:22">
      <c r="C263"/>
      <c r="D263"/>
      <c r="F263"/>
      <c r="G263"/>
      <c r="H263" s="5"/>
      <c r="I263"/>
      <c r="J263"/>
      <c r="L263"/>
      <c r="P263"/>
      <c r="Q263"/>
      <c r="R263" s="5"/>
      <c r="S263"/>
      <c r="T263"/>
      <c r="V263"/>
    </row>
    <row r="264" spans="3:22">
      <c r="C264"/>
      <c r="D264"/>
      <c r="F264"/>
      <c r="G264"/>
      <c r="H264" s="5"/>
      <c r="I264"/>
      <c r="J264"/>
      <c r="L264"/>
      <c r="P264"/>
      <c r="Q264"/>
      <c r="R264" s="5"/>
      <c r="S264"/>
      <c r="T264"/>
      <c r="V264"/>
    </row>
    <row r="265" spans="3:22">
      <c r="C265"/>
      <c r="D265"/>
      <c r="F265"/>
      <c r="G265"/>
      <c r="H265" s="5"/>
      <c r="I265"/>
      <c r="J265"/>
      <c r="L265"/>
      <c r="P265"/>
      <c r="Q265"/>
      <c r="R265" s="5"/>
      <c r="S265"/>
      <c r="T265"/>
      <c r="V265"/>
    </row>
    <row r="266" spans="3:22">
      <c r="C266"/>
      <c r="D266"/>
      <c r="F266"/>
      <c r="G266"/>
      <c r="H266" s="5"/>
      <c r="I266"/>
      <c r="J266"/>
      <c r="L266"/>
      <c r="P266"/>
      <c r="Q266"/>
      <c r="R266" s="5"/>
      <c r="S266"/>
      <c r="T266"/>
      <c r="V266"/>
    </row>
    <row r="267" spans="3:22">
      <c r="C267"/>
      <c r="D267"/>
      <c r="F267"/>
      <c r="G267"/>
      <c r="H267" s="5"/>
      <c r="I267"/>
      <c r="J267"/>
      <c r="L267"/>
      <c r="P267"/>
      <c r="Q267"/>
      <c r="R267" s="5"/>
      <c r="S267"/>
      <c r="T267"/>
      <c r="V267"/>
    </row>
    <row r="268" spans="3:22">
      <c r="C268"/>
      <c r="D268"/>
      <c r="F268"/>
      <c r="G268"/>
      <c r="H268" s="5"/>
      <c r="I268"/>
      <c r="J268"/>
      <c r="L268"/>
      <c r="P268"/>
      <c r="Q268"/>
      <c r="R268" s="5"/>
      <c r="S268"/>
      <c r="T268"/>
      <c r="V268"/>
    </row>
    <row r="269" spans="3:22">
      <c r="C269"/>
      <c r="D269"/>
      <c r="F269"/>
      <c r="G269"/>
      <c r="H269" s="5"/>
      <c r="I269"/>
      <c r="J269"/>
      <c r="L269"/>
      <c r="P269"/>
      <c r="Q269"/>
      <c r="R269" s="5"/>
      <c r="S269"/>
      <c r="T269"/>
      <c r="V269"/>
    </row>
    <row r="270" spans="3:22">
      <c r="C270"/>
      <c r="D270"/>
      <c r="F270"/>
      <c r="G270"/>
      <c r="H270" s="5"/>
      <c r="I270"/>
      <c r="J270"/>
      <c r="L270"/>
      <c r="P270"/>
      <c r="Q270"/>
      <c r="R270" s="5"/>
      <c r="S270"/>
      <c r="T270"/>
      <c r="V270"/>
    </row>
    <row r="271" spans="3:22">
      <c r="C271"/>
      <c r="D271"/>
      <c r="F271"/>
      <c r="G271"/>
      <c r="H271" s="5"/>
      <c r="I271"/>
      <c r="J271"/>
      <c r="L271"/>
      <c r="P271"/>
      <c r="Q271"/>
      <c r="R271" s="5"/>
      <c r="S271"/>
      <c r="T271"/>
      <c r="V271"/>
    </row>
    <row r="272" spans="3:22">
      <c r="C272"/>
      <c r="D272"/>
      <c r="F272"/>
      <c r="G272"/>
      <c r="H272" s="5"/>
      <c r="I272"/>
      <c r="J272"/>
      <c r="L272"/>
      <c r="P272"/>
      <c r="Q272"/>
      <c r="R272" s="5"/>
      <c r="S272"/>
      <c r="T272"/>
      <c r="V272"/>
    </row>
    <row r="273" spans="3:22">
      <c r="C273"/>
      <c r="D273"/>
      <c r="F273"/>
      <c r="G273"/>
      <c r="H273" s="5"/>
      <c r="I273"/>
      <c r="J273"/>
      <c r="L273"/>
      <c r="P273"/>
      <c r="Q273"/>
      <c r="R273" s="5"/>
      <c r="S273"/>
      <c r="T273"/>
      <c r="V273"/>
    </row>
    <row r="274" spans="3:22">
      <c r="C274"/>
      <c r="D274"/>
      <c r="F274"/>
      <c r="G274"/>
      <c r="H274" s="5"/>
      <c r="I274"/>
      <c r="J274"/>
      <c r="L274"/>
      <c r="P274"/>
      <c r="Q274"/>
      <c r="R274" s="5"/>
      <c r="S274"/>
      <c r="T274"/>
      <c r="V274"/>
    </row>
    <row r="275" spans="3:22">
      <c r="C275"/>
      <c r="D275"/>
      <c r="F275"/>
      <c r="G275"/>
      <c r="H275" s="5"/>
      <c r="I275"/>
      <c r="J275"/>
      <c r="L275"/>
      <c r="P275"/>
      <c r="Q275"/>
      <c r="R275" s="5"/>
      <c r="S275"/>
      <c r="T275"/>
      <c r="V275"/>
    </row>
    <row r="276" spans="3:22">
      <c r="C276"/>
      <c r="D276"/>
      <c r="F276"/>
      <c r="G276"/>
      <c r="H276" s="5"/>
      <c r="I276"/>
      <c r="J276"/>
      <c r="L276"/>
      <c r="P276"/>
      <c r="Q276"/>
      <c r="R276" s="5"/>
      <c r="S276"/>
      <c r="T276"/>
      <c r="V276"/>
    </row>
    <row r="277" spans="3:22">
      <c r="C277"/>
      <c r="D277"/>
      <c r="F277"/>
      <c r="G277"/>
      <c r="H277" s="5"/>
      <c r="I277"/>
      <c r="J277"/>
      <c r="L277"/>
      <c r="P277"/>
      <c r="Q277"/>
      <c r="R277" s="5"/>
      <c r="S277"/>
      <c r="T277"/>
      <c r="V277"/>
    </row>
    <row r="278" spans="3:22">
      <c r="C278"/>
      <c r="D278"/>
      <c r="F278"/>
      <c r="G278"/>
      <c r="H278" s="5"/>
      <c r="I278"/>
      <c r="J278"/>
      <c r="L278"/>
      <c r="P278"/>
      <c r="Q278"/>
      <c r="R278" s="5"/>
      <c r="S278"/>
      <c r="T278"/>
      <c r="V278"/>
    </row>
    <row r="279" spans="3:22">
      <c r="C279"/>
      <c r="D279"/>
      <c r="F279"/>
      <c r="G279"/>
      <c r="H279" s="5"/>
      <c r="I279"/>
      <c r="J279"/>
      <c r="L279"/>
      <c r="P279"/>
      <c r="Q279"/>
      <c r="R279" s="5"/>
      <c r="S279"/>
      <c r="T279"/>
      <c r="V279"/>
    </row>
    <row r="280" spans="3:22">
      <c r="C280"/>
      <c r="D280"/>
      <c r="F280"/>
      <c r="G280"/>
      <c r="H280" s="5"/>
      <c r="I280"/>
      <c r="J280"/>
      <c r="L280"/>
      <c r="P280"/>
      <c r="Q280"/>
      <c r="R280" s="5"/>
      <c r="S280"/>
      <c r="T280"/>
      <c r="V280"/>
    </row>
    <row r="281" spans="3:22">
      <c r="C281"/>
      <c r="D281"/>
      <c r="F281"/>
      <c r="G281"/>
      <c r="H281" s="5"/>
      <c r="I281"/>
      <c r="J281"/>
      <c r="L281"/>
      <c r="P281"/>
      <c r="Q281"/>
      <c r="R281" s="5"/>
      <c r="S281"/>
      <c r="T281"/>
      <c r="V281"/>
    </row>
    <row r="282" spans="3:22">
      <c r="C282"/>
      <c r="D282"/>
      <c r="F282"/>
      <c r="G282"/>
      <c r="H282" s="5"/>
      <c r="I282"/>
      <c r="J282"/>
      <c r="L282"/>
      <c r="P282"/>
      <c r="Q282"/>
      <c r="R282" s="5"/>
      <c r="S282"/>
      <c r="T282"/>
      <c r="V282"/>
    </row>
    <row r="283" spans="3:22">
      <c r="C283"/>
      <c r="D283"/>
      <c r="F283"/>
      <c r="G283"/>
      <c r="H283" s="5"/>
      <c r="I283"/>
      <c r="J283"/>
      <c r="L283"/>
      <c r="P283"/>
      <c r="Q283"/>
      <c r="R283" s="5"/>
      <c r="S283"/>
      <c r="T283"/>
      <c r="V283"/>
    </row>
    <row r="284" spans="3:22">
      <c r="C284"/>
      <c r="D284"/>
      <c r="F284"/>
      <c r="G284"/>
      <c r="H284" s="5"/>
      <c r="I284"/>
      <c r="J284"/>
      <c r="L284"/>
      <c r="P284"/>
      <c r="Q284"/>
      <c r="R284" s="5"/>
      <c r="S284"/>
      <c r="T284"/>
      <c r="V284"/>
    </row>
    <row r="285" spans="3:22">
      <c r="C285"/>
      <c r="D285"/>
      <c r="F285"/>
      <c r="G285"/>
      <c r="H285" s="5"/>
      <c r="I285"/>
      <c r="J285"/>
      <c r="L285"/>
      <c r="P285"/>
      <c r="Q285"/>
      <c r="R285" s="5"/>
      <c r="S285"/>
      <c r="T285"/>
      <c r="V285"/>
    </row>
    <row r="286" spans="3:22">
      <c r="C286"/>
      <c r="D286"/>
      <c r="F286"/>
      <c r="G286"/>
      <c r="H286" s="5"/>
      <c r="I286"/>
      <c r="J286"/>
      <c r="L286"/>
      <c r="P286"/>
      <c r="Q286"/>
      <c r="R286" s="5"/>
      <c r="S286"/>
      <c r="T286"/>
      <c r="V286"/>
    </row>
    <row r="287" spans="3:22">
      <c r="C287"/>
      <c r="D287"/>
      <c r="F287"/>
      <c r="G287"/>
      <c r="H287" s="5"/>
      <c r="I287"/>
      <c r="J287"/>
      <c r="L287"/>
      <c r="P287"/>
      <c r="Q287"/>
      <c r="R287" s="5"/>
      <c r="S287"/>
      <c r="T287"/>
      <c r="V287"/>
    </row>
    <row r="288" spans="3:22">
      <c r="C288"/>
      <c r="D288"/>
      <c r="F288"/>
      <c r="G288"/>
      <c r="H288" s="5"/>
      <c r="I288"/>
      <c r="J288"/>
      <c r="L288"/>
      <c r="P288"/>
      <c r="Q288"/>
      <c r="R288" s="5"/>
      <c r="S288"/>
      <c r="T288"/>
      <c r="V288"/>
    </row>
    <row r="289" spans="3:22">
      <c r="C289"/>
      <c r="D289"/>
      <c r="F289"/>
      <c r="G289"/>
      <c r="H289" s="5"/>
      <c r="I289"/>
      <c r="J289"/>
      <c r="L289"/>
      <c r="P289"/>
      <c r="Q289"/>
      <c r="R289" s="5"/>
      <c r="S289"/>
      <c r="T289"/>
      <c r="V289"/>
    </row>
    <row r="290" spans="3:22">
      <c r="C290"/>
      <c r="D290"/>
      <c r="F290"/>
      <c r="G290"/>
      <c r="H290" s="5"/>
      <c r="I290"/>
      <c r="J290"/>
      <c r="L290"/>
      <c r="P290"/>
      <c r="Q290"/>
      <c r="R290" s="5"/>
      <c r="S290"/>
      <c r="T290"/>
      <c r="V290"/>
    </row>
    <row r="291" spans="3:22">
      <c r="C291"/>
      <c r="D291"/>
      <c r="F291"/>
      <c r="G291"/>
      <c r="H291" s="5"/>
      <c r="I291"/>
      <c r="J291"/>
      <c r="L291"/>
      <c r="P291"/>
      <c r="Q291"/>
      <c r="R291" s="5"/>
      <c r="S291"/>
      <c r="T291"/>
      <c r="V291"/>
    </row>
    <row r="292" spans="3:22">
      <c r="C292"/>
      <c r="D292"/>
      <c r="F292"/>
      <c r="G292"/>
      <c r="H292" s="5"/>
      <c r="I292"/>
      <c r="J292"/>
      <c r="L292"/>
      <c r="P292"/>
      <c r="Q292"/>
      <c r="R292" s="5"/>
      <c r="S292"/>
      <c r="T292"/>
      <c r="V292"/>
    </row>
    <row r="293" spans="3:22">
      <c r="C293"/>
      <c r="D293"/>
      <c r="F293"/>
      <c r="G293"/>
      <c r="H293" s="5"/>
      <c r="I293"/>
      <c r="J293"/>
      <c r="L293"/>
      <c r="P293"/>
      <c r="Q293"/>
      <c r="R293" s="5"/>
      <c r="S293"/>
      <c r="T293"/>
      <c r="V293"/>
    </row>
    <row r="294" spans="3:22">
      <c r="C294"/>
      <c r="D294"/>
      <c r="F294"/>
      <c r="G294"/>
      <c r="H294" s="5"/>
      <c r="I294"/>
      <c r="J294"/>
      <c r="L294"/>
      <c r="P294"/>
      <c r="Q294"/>
      <c r="R294" s="5"/>
      <c r="S294"/>
      <c r="T294"/>
      <c r="V294"/>
    </row>
    <row r="295" spans="3:22">
      <c r="C295"/>
      <c r="D295"/>
      <c r="F295"/>
      <c r="G295"/>
      <c r="H295" s="5"/>
      <c r="I295"/>
      <c r="J295"/>
      <c r="L295"/>
      <c r="P295"/>
      <c r="Q295"/>
      <c r="R295" s="5"/>
      <c r="S295"/>
      <c r="T295"/>
      <c r="V295"/>
    </row>
    <row r="296" spans="3:22">
      <c r="C296"/>
      <c r="D296"/>
      <c r="F296"/>
      <c r="G296"/>
      <c r="H296" s="5"/>
      <c r="I296"/>
      <c r="J296"/>
      <c r="L296"/>
      <c r="P296"/>
      <c r="Q296"/>
      <c r="R296" s="5"/>
      <c r="S296"/>
      <c r="T296"/>
      <c r="V296"/>
    </row>
    <row r="297" spans="3:22">
      <c r="C297"/>
      <c r="D297"/>
      <c r="F297"/>
      <c r="G297"/>
      <c r="H297" s="5"/>
      <c r="I297"/>
      <c r="J297"/>
      <c r="L297"/>
      <c r="P297"/>
      <c r="Q297"/>
      <c r="R297" s="5"/>
      <c r="S297"/>
      <c r="T297"/>
      <c r="V297"/>
    </row>
    <row r="298" spans="3:22">
      <c r="C298"/>
      <c r="D298"/>
      <c r="F298"/>
      <c r="G298"/>
      <c r="H298" s="5"/>
      <c r="I298"/>
      <c r="J298"/>
      <c r="L298"/>
      <c r="P298"/>
      <c r="Q298"/>
      <c r="R298" s="5"/>
      <c r="S298"/>
      <c r="T298"/>
      <c r="V298"/>
    </row>
    <row r="299" spans="3:22">
      <c r="C299"/>
      <c r="D299"/>
      <c r="F299"/>
      <c r="G299"/>
      <c r="H299" s="5"/>
      <c r="I299"/>
      <c r="J299"/>
      <c r="L299"/>
      <c r="P299"/>
      <c r="Q299"/>
      <c r="R299" s="5"/>
      <c r="S299"/>
      <c r="T299"/>
      <c r="V299"/>
    </row>
    <row r="300" spans="3:22">
      <c r="C300"/>
      <c r="D300"/>
      <c r="F300"/>
      <c r="G300"/>
      <c r="H300" s="5"/>
      <c r="I300"/>
      <c r="J300"/>
      <c r="L300"/>
      <c r="P300"/>
      <c r="Q300"/>
      <c r="R300" s="5"/>
      <c r="S300"/>
      <c r="T300"/>
      <c r="V300"/>
    </row>
    <row r="301" spans="3:22">
      <c r="C301"/>
      <c r="D301"/>
      <c r="F301"/>
      <c r="G301"/>
      <c r="H301" s="5"/>
      <c r="I301"/>
      <c r="J301"/>
      <c r="L301"/>
      <c r="P301"/>
      <c r="Q301"/>
      <c r="R301" s="5"/>
      <c r="S301"/>
      <c r="T301"/>
      <c r="V301"/>
    </row>
    <row r="302" spans="3:22">
      <c r="C302"/>
      <c r="D302"/>
      <c r="F302"/>
      <c r="G302"/>
      <c r="H302" s="5"/>
      <c r="I302"/>
      <c r="J302"/>
      <c r="L302"/>
      <c r="P302"/>
      <c r="Q302"/>
      <c r="R302" s="5"/>
      <c r="S302"/>
      <c r="T302"/>
      <c r="V302"/>
    </row>
    <row r="303" spans="3:22">
      <c r="C303"/>
      <c r="D303"/>
      <c r="F303"/>
      <c r="G303"/>
      <c r="H303" s="5"/>
      <c r="I303"/>
      <c r="J303"/>
      <c r="L303"/>
      <c r="P303"/>
      <c r="Q303"/>
      <c r="R303" s="5"/>
      <c r="S303"/>
      <c r="T303"/>
      <c r="V303"/>
    </row>
    <row r="304" spans="3:22">
      <c r="C304"/>
      <c r="D304"/>
      <c r="F304"/>
      <c r="G304"/>
      <c r="H304" s="5"/>
      <c r="I304"/>
      <c r="J304"/>
      <c r="L304"/>
      <c r="P304"/>
      <c r="Q304"/>
      <c r="R304" s="5"/>
      <c r="S304"/>
      <c r="T304"/>
      <c r="V304"/>
    </row>
    <row r="305" spans="3:22">
      <c r="C305"/>
      <c r="D305"/>
      <c r="F305"/>
      <c r="G305"/>
      <c r="H305" s="5"/>
      <c r="I305"/>
      <c r="J305"/>
      <c r="L305"/>
      <c r="P305"/>
      <c r="Q305"/>
      <c r="R305" s="5"/>
      <c r="S305"/>
      <c r="T305"/>
      <c r="V305"/>
    </row>
    <row r="306" spans="3:22">
      <c r="C306"/>
      <c r="D306"/>
      <c r="F306"/>
      <c r="G306"/>
      <c r="H306" s="5"/>
      <c r="I306"/>
      <c r="J306"/>
      <c r="L306"/>
      <c r="P306"/>
      <c r="Q306"/>
      <c r="R306" s="5"/>
      <c r="S306"/>
      <c r="T306"/>
      <c r="V306"/>
    </row>
    <row r="307" spans="3:22">
      <c r="C307"/>
      <c r="D307"/>
      <c r="F307"/>
      <c r="G307"/>
      <c r="H307" s="5"/>
      <c r="I307"/>
      <c r="J307"/>
      <c r="L307"/>
      <c r="P307"/>
      <c r="Q307"/>
      <c r="R307" s="5"/>
      <c r="S307"/>
      <c r="T307"/>
      <c r="V307"/>
    </row>
    <row r="308" spans="3:22">
      <c r="C308"/>
      <c r="D308"/>
      <c r="F308"/>
      <c r="G308"/>
      <c r="H308" s="5"/>
      <c r="I308"/>
      <c r="J308"/>
      <c r="L308"/>
      <c r="P308"/>
      <c r="Q308"/>
      <c r="R308" s="5"/>
      <c r="S308"/>
      <c r="T308"/>
      <c r="V308"/>
    </row>
    <row r="309" spans="3:22">
      <c r="C309"/>
      <c r="D309"/>
      <c r="F309"/>
      <c r="G309"/>
      <c r="H309" s="5"/>
      <c r="I309"/>
      <c r="J309"/>
      <c r="L309"/>
      <c r="P309"/>
      <c r="Q309"/>
      <c r="R309" s="5"/>
      <c r="S309"/>
      <c r="T309"/>
      <c r="V309"/>
    </row>
    <row r="310" spans="3:22">
      <c r="C310"/>
      <c r="D310"/>
      <c r="F310"/>
      <c r="G310"/>
      <c r="H310" s="5"/>
      <c r="I310"/>
      <c r="J310"/>
      <c r="L310"/>
      <c r="P310"/>
      <c r="Q310"/>
      <c r="R310" s="5"/>
      <c r="S310"/>
      <c r="T310"/>
      <c r="V310"/>
    </row>
    <row r="311" spans="3:22">
      <c r="C311"/>
      <c r="D311"/>
      <c r="F311"/>
      <c r="G311"/>
      <c r="H311" s="5"/>
      <c r="I311"/>
      <c r="J311"/>
      <c r="L311"/>
      <c r="P311"/>
      <c r="Q311"/>
      <c r="R311" s="5"/>
      <c r="S311"/>
      <c r="T311"/>
      <c r="V311"/>
    </row>
    <row r="312" spans="3:22">
      <c r="C312"/>
      <c r="D312"/>
      <c r="F312"/>
      <c r="G312"/>
      <c r="H312" s="5"/>
      <c r="I312"/>
      <c r="J312"/>
      <c r="L312"/>
      <c r="P312"/>
      <c r="Q312"/>
      <c r="R312" s="5"/>
      <c r="S312"/>
      <c r="T312"/>
      <c r="V312"/>
    </row>
    <row r="313" spans="3:22">
      <c r="C313"/>
      <c r="D313"/>
      <c r="F313"/>
      <c r="G313"/>
      <c r="H313" s="5"/>
      <c r="I313"/>
      <c r="J313"/>
      <c r="L313"/>
      <c r="P313"/>
      <c r="Q313"/>
      <c r="R313" s="5"/>
      <c r="S313"/>
      <c r="T313"/>
      <c r="V313"/>
    </row>
    <row r="314" spans="3:22">
      <c r="C314"/>
      <c r="D314"/>
      <c r="F314"/>
      <c r="G314"/>
      <c r="H314" s="5"/>
      <c r="I314"/>
      <c r="J314"/>
      <c r="L314"/>
      <c r="P314"/>
      <c r="Q314"/>
      <c r="R314" s="5"/>
      <c r="S314"/>
      <c r="T314"/>
      <c r="V314"/>
    </row>
    <row r="315" spans="3:22">
      <c r="C315"/>
      <c r="D315"/>
      <c r="F315"/>
      <c r="G315"/>
      <c r="H315" s="5"/>
      <c r="I315"/>
      <c r="J315"/>
      <c r="L315"/>
      <c r="P315"/>
      <c r="Q315"/>
      <c r="R315" s="5"/>
      <c r="S315"/>
      <c r="T315"/>
      <c r="V315"/>
    </row>
    <row r="316" spans="3:22">
      <c r="C316"/>
      <c r="D316"/>
      <c r="F316"/>
      <c r="G316"/>
      <c r="H316" s="5"/>
      <c r="I316"/>
      <c r="J316"/>
      <c r="L316"/>
      <c r="P316"/>
      <c r="Q316"/>
      <c r="R316" s="5"/>
      <c r="S316"/>
      <c r="T316"/>
      <c r="V316"/>
    </row>
    <row r="317" spans="3:22">
      <c r="C317"/>
      <c r="D317"/>
      <c r="F317"/>
      <c r="G317"/>
      <c r="H317" s="5"/>
      <c r="I317"/>
      <c r="J317"/>
      <c r="L317"/>
      <c r="P317"/>
      <c r="Q317"/>
      <c r="R317" s="5"/>
      <c r="S317"/>
      <c r="T317"/>
      <c r="V317"/>
    </row>
    <row r="318" spans="3:22">
      <c r="C318"/>
      <c r="D318"/>
      <c r="F318"/>
      <c r="G318"/>
      <c r="H318" s="5"/>
      <c r="I318"/>
      <c r="J318"/>
      <c r="L318"/>
      <c r="P318"/>
      <c r="Q318"/>
      <c r="R318" s="5"/>
      <c r="S318"/>
      <c r="T318"/>
      <c r="V318"/>
    </row>
    <row r="319" spans="3:22">
      <c r="C319"/>
      <c r="D319"/>
      <c r="F319"/>
      <c r="G319"/>
      <c r="H319" s="5"/>
      <c r="I319"/>
      <c r="J319"/>
      <c r="L319"/>
      <c r="P319"/>
      <c r="Q319"/>
      <c r="R319" s="5"/>
      <c r="S319"/>
      <c r="T319"/>
      <c r="V319"/>
    </row>
    <row r="320" spans="3:22">
      <c r="C320"/>
      <c r="D320"/>
      <c r="F320"/>
      <c r="G320"/>
      <c r="H320" s="5"/>
      <c r="I320"/>
      <c r="J320"/>
      <c r="L320"/>
      <c r="P320"/>
      <c r="Q320"/>
      <c r="R320" s="5"/>
      <c r="S320"/>
      <c r="T320"/>
      <c r="V320"/>
    </row>
    <row r="321" spans="3:22">
      <c r="C321"/>
      <c r="D321"/>
      <c r="F321"/>
      <c r="G321"/>
      <c r="H321" s="5"/>
      <c r="I321"/>
      <c r="J321"/>
      <c r="L321"/>
      <c r="P321"/>
      <c r="Q321"/>
      <c r="R321" s="5"/>
      <c r="S321"/>
      <c r="T321"/>
      <c r="V321"/>
    </row>
    <row r="322" spans="3:22">
      <c r="C322"/>
      <c r="D322"/>
      <c r="F322"/>
      <c r="G322"/>
      <c r="H322" s="5"/>
      <c r="I322"/>
      <c r="J322"/>
      <c r="L322"/>
      <c r="P322"/>
      <c r="Q322"/>
      <c r="R322" s="5"/>
      <c r="S322"/>
      <c r="T322"/>
      <c r="V322"/>
    </row>
    <row r="323" spans="3:22">
      <c r="C323"/>
      <c r="D323"/>
      <c r="F323"/>
      <c r="G323"/>
      <c r="H323" s="5"/>
      <c r="I323"/>
      <c r="J323"/>
      <c r="L323"/>
      <c r="P323"/>
      <c r="Q323"/>
      <c r="R323" s="5"/>
      <c r="S323"/>
      <c r="T323"/>
      <c r="V323"/>
    </row>
    <row r="324" spans="3:22">
      <c r="C324"/>
      <c r="D324"/>
      <c r="F324"/>
      <c r="G324"/>
      <c r="H324" s="5"/>
      <c r="I324"/>
      <c r="J324"/>
      <c r="L324"/>
      <c r="P324"/>
      <c r="Q324"/>
      <c r="R324" s="5"/>
      <c r="S324"/>
      <c r="T324"/>
      <c r="V324"/>
    </row>
    <row r="325" spans="3:22">
      <c r="C325"/>
      <c r="D325"/>
      <c r="F325"/>
      <c r="G325"/>
      <c r="H325" s="5"/>
      <c r="I325"/>
      <c r="J325"/>
      <c r="L325"/>
      <c r="P325"/>
      <c r="Q325"/>
      <c r="R325" s="5"/>
      <c r="S325"/>
      <c r="T325"/>
      <c r="V325"/>
    </row>
    <row r="326" spans="3:22">
      <c r="C326"/>
      <c r="D326"/>
      <c r="F326"/>
      <c r="G326"/>
      <c r="H326" s="5"/>
      <c r="I326"/>
      <c r="J326"/>
      <c r="L326"/>
      <c r="P326"/>
      <c r="Q326"/>
      <c r="R326" s="5"/>
      <c r="S326"/>
      <c r="T326"/>
      <c r="V326"/>
    </row>
    <row r="327" spans="3:22">
      <c r="C327"/>
      <c r="D327"/>
      <c r="F327"/>
      <c r="G327"/>
      <c r="H327" s="5"/>
      <c r="I327"/>
      <c r="J327"/>
      <c r="L327"/>
      <c r="P327"/>
      <c r="Q327"/>
      <c r="R327" s="5"/>
      <c r="S327"/>
      <c r="T327"/>
      <c r="V327"/>
    </row>
    <row r="328" spans="3:22">
      <c r="C328"/>
      <c r="D328"/>
      <c r="F328"/>
      <c r="G328"/>
      <c r="H328" s="5"/>
      <c r="I328"/>
      <c r="J328"/>
      <c r="L328"/>
      <c r="P328"/>
      <c r="Q328"/>
      <c r="R328" s="5"/>
      <c r="S328"/>
      <c r="T328"/>
      <c r="V328"/>
    </row>
    <row r="329" spans="3:22">
      <c r="C329"/>
      <c r="D329"/>
      <c r="F329"/>
      <c r="G329"/>
      <c r="H329" s="5"/>
      <c r="I329"/>
      <c r="J329"/>
      <c r="L329"/>
      <c r="P329"/>
      <c r="Q329"/>
      <c r="R329" s="5"/>
      <c r="S329"/>
      <c r="T329"/>
      <c r="V329"/>
    </row>
    <row r="330" spans="3:22">
      <c r="C330"/>
      <c r="D330"/>
      <c r="F330"/>
      <c r="G330"/>
      <c r="H330" s="5"/>
      <c r="I330"/>
      <c r="J330"/>
      <c r="L330"/>
      <c r="P330"/>
      <c r="Q330"/>
      <c r="R330" s="5"/>
      <c r="S330"/>
      <c r="T330"/>
      <c r="V330"/>
    </row>
    <row r="331" spans="3:22">
      <c r="C331"/>
      <c r="D331"/>
      <c r="F331"/>
      <c r="G331"/>
      <c r="H331" s="5"/>
      <c r="I331"/>
      <c r="J331"/>
      <c r="L331"/>
      <c r="P331"/>
      <c r="Q331"/>
      <c r="R331" s="5"/>
      <c r="S331"/>
      <c r="T331"/>
      <c r="V331"/>
    </row>
    <row r="332" spans="3:22">
      <c r="C332"/>
      <c r="D332"/>
      <c r="F332"/>
      <c r="G332"/>
      <c r="H332" s="5"/>
      <c r="I332"/>
      <c r="J332"/>
      <c r="L332"/>
      <c r="P332"/>
      <c r="Q332"/>
      <c r="R332" s="5"/>
      <c r="S332"/>
      <c r="T332"/>
      <c r="V332"/>
    </row>
    <row r="333" spans="3:22">
      <c r="C333"/>
      <c r="D333"/>
      <c r="F333"/>
      <c r="G333"/>
      <c r="H333" s="5"/>
      <c r="I333"/>
      <c r="J333"/>
      <c r="L333"/>
      <c r="P333"/>
      <c r="Q333"/>
      <c r="R333" s="5"/>
      <c r="S333"/>
      <c r="T333"/>
      <c r="V333"/>
    </row>
    <row r="334" spans="3:22">
      <c r="C334"/>
      <c r="D334"/>
      <c r="F334"/>
      <c r="G334"/>
      <c r="H334" s="5"/>
      <c r="I334"/>
      <c r="J334"/>
      <c r="L334"/>
      <c r="P334"/>
      <c r="Q334"/>
      <c r="R334" s="5"/>
      <c r="S334"/>
      <c r="T334"/>
      <c r="V334"/>
    </row>
    <row r="335" spans="3:22">
      <c r="C335"/>
      <c r="D335"/>
      <c r="F335"/>
      <c r="G335"/>
      <c r="H335" s="5"/>
      <c r="I335"/>
      <c r="J335"/>
      <c r="L335"/>
      <c r="P335"/>
      <c r="Q335"/>
      <c r="R335" s="5"/>
      <c r="S335"/>
      <c r="T335"/>
      <c r="V335"/>
    </row>
    <row r="336" spans="3:22">
      <c r="C336"/>
      <c r="D336"/>
      <c r="F336"/>
      <c r="G336"/>
      <c r="H336" s="5"/>
      <c r="I336"/>
      <c r="J336"/>
      <c r="L336"/>
      <c r="P336"/>
      <c r="Q336"/>
      <c r="R336" s="5"/>
      <c r="S336"/>
      <c r="T336"/>
      <c r="V336"/>
    </row>
    <row r="337" spans="3:22">
      <c r="C337"/>
      <c r="D337"/>
      <c r="F337"/>
      <c r="G337"/>
      <c r="H337" s="5"/>
      <c r="I337"/>
      <c r="J337"/>
      <c r="L337"/>
      <c r="P337"/>
      <c r="Q337"/>
      <c r="R337" s="5"/>
      <c r="S337"/>
      <c r="T337"/>
      <c r="V337"/>
    </row>
    <row r="338" spans="3:22">
      <c r="C338"/>
      <c r="D338"/>
      <c r="F338"/>
      <c r="G338"/>
      <c r="H338" s="5"/>
      <c r="I338"/>
      <c r="J338"/>
      <c r="L338"/>
      <c r="P338"/>
      <c r="Q338"/>
      <c r="R338" s="5"/>
      <c r="S338"/>
      <c r="T338"/>
      <c r="V338"/>
    </row>
    <row r="339" spans="3:22">
      <c r="C339"/>
      <c r="D339"/>
      <c r="F339"/>
      <c r="G339"/>
      <c r="H339" s="5"/>
      <c r="I339"/>
      <c r="J339"/>
      <c r="L339"/>
      <c r="P339"/>
      <c r="Q339"/>
      <c r="R339" s="5"/>
      <c r="S339"/>
      <c r="T339"/>
      <c r="V339"/>
    </row>
    <row r="340" spans="3:22">
      <c r="C340"/>
      <c r="D340"/>
      <c r="F340"/>
      <c r="G340"/>
      <c r="H340" s="5"/>
      <c r="I340"/>
      <c r="J340"/>
      <c r="L340"/>
      <c r="P340"/>
      <c r="Q340"/>
      <c r="R340" s="5"/>
      <c r="S340"/>
      <c r="T340"/>
      <c r="V340"/>
    </row>
    <row r="341" spans="3:22">
      <c r="C341"/>
      <c r="D341"/>
      <c r="F341"/>
      <c r="G341"/>
      <c r="H341" s="5"/>
      <c r="I341"/>
      <c r="J341"/>
      <c r="L341"/>
      <c r="P341"/>
      <c r="Q341"/>
      <c r="R341" s="5"/>
      <c r="S341"/>
      <c r="T341"/>
      <c r="V341"/>
    </row>
    <row r="342" spans="3:22">
      <c r="C342"/>
      <c r="D342"/>
      <c r="F342"/>
      <c r="G342"/>
      <c r="H342" s="5"/>
      <c r="I342"/>
      <c r="J342"/>
      <c r="L342"/>
      <c r="P342"/>
      <c r="Q342"/>
      <c r="R342" s="5"/>
      <c r="S342"/>
      <c r="T342"/>
      <c r="V342"/>
    </row>
    <row r="343" spans="3:22">
      <c r="C343"/>
      <c r="D343"/>
      <c r="F343"/>
      <c r="G343"/>
      <c r="H343" s="5"/>
      <c r="I343"/>
      <c r="J343"/>
      <c r="L343"/>
      <c r="P343"/>
      <c r="Q343"/>
      <c r="R343" s="5"/>
      <c r="S343"/>
      <c r="T343"/>
      <c r="V343"/>
    </row>
    <row r="344" spans="3:22">
      <c r="C344"/>
      <c r="D344"/>
      <c r="F344"/>
      <c r="G344"/>
      <c r="H344" s="5"/>
      <c r="I344"/>
      <c r="J344"/>
      <c r="L344"/>
      <c r="P344"/>
      <c r="Q344"/>
      <c r="R344" s="5"/>
      <c r="S344"/>
      <c r="T344"/>
      <c r="V344"/>
    </row>
    <row r="345" spans="3:22">
      <c r="C345"/>
      <c r="D345"/>
      <c r="F345"/>
      <c r="G345"/>
      <c r="H345" s="5"/>
      <c r="I345"/>
      <c r="J345"/>
      <c r="L345"/>
      <c r="P345"/>
      <c r="Q345"/>
      <c r="R345" s="5"/>
      <c r="S345"/>
      <c r="T345"/>
      <c r="V345"/>
    </row>
    <row r="346" spans="3:22">
      <c r="C346"/>
      <c r="D346"/>
      <c r="F346"/>
      <c r="G346"/>
      <c r="H346" s="5"/>
      <c r="I346"/>
      <c r="J346"/>
      <c r="L346"/>
      <c r="P346"/>
      <c r="Q346"/>
      <c r="R346" s="5"/>
      <c r="S346"/>
      <c r="T346"/>
      <c r="V346"/>
    </row>
    <row r="347" spans="3:22">
      <c r="C347"/>
      <c r="D347"/>
      <c r="F347"/>
      <c r="G347"/>
      <c r="H347" s="5"/>
      <c r="I347"/>
      <c r="J347"/>
      <c r="L347"/>
      <c r="P347"/>
      <c r="Q347"/>
      <c r="R347" s="5"/>
      <c r="S347"/>
      <c r="T347"/>
      <c r="V347"/>
    </row>
    <row r="348" spans="3:22">
      <c r="C348"/>
      <c r="D348"/>
      <c r="F348"/>
      <c r="G348"/>
      <c r="H348" s="5"/>
      <c r="I348"/>
      <c r="J348"/>
      <c r="L348"/>
      <c r="P348"/>
      <c r="Q348"/>
      <c r="R348" s="5"/>
      <c r="S348"/>
      <c r="T348"/>
      <c r="V348"/>
    </row>
    <row r="349" spans="3:22">
      <c r="C349"/>
      <c r="D349"/>
      <c r="F349"/>
      <c r="G349"/>
      <c r="H349" s="5"/>
      <c r="I349"/>
      <c r="J349"/>
      <c r="L349"/>
      <c r="P349"/>
      <c r="Q349"/>
      <c r="R349" s="5"/>
      <c r="S349"/>
      <c r="T349"/>
      <c r="V349"/>
    </row>
    <row r="350" spans="3:22">
      <c r="C350"/>
      <c r="D350"/>
      <c r="F350"/>
      <c r="G350"/>
      <c r="H350" s="5"/>
      <c r="I350"/>
      <c r="J350"/>
      <c r="L350"/>
      <c r="P350"/>
      <c r="Q350"/>
      <c r="R350" s="5"/>
      <c r="S350"/>
      <c r="T350"/>
      <c r="V350"/>
    </row>
    <row r="351" spans="3:22">
      <c r="C351"/>
      <c r="D351"/>
      <c r="F351"/>
      <c r="G351"/>
      <c r="H351" s="5"/>
      <c r="I351"/>
      <c r="J351"/>
      <c r="L351"/>
      <c r="P351"/>
      <c r="Q351"/>
      <c r="R351" s="5"/>
      <c r="S351"/>
      <c r="T351"/>
      <c r="V351"/>
    </row>
    <row r="352" spans="3:22">
      <c r="C352"/>
      <c r="D352"/>
      <c r="F352"/>
      <c r="G352"/>
      <c r="H352" s="5"/>
      <c r="I352"/>
      <c r="J352"/>
      <c r="L352"/>
      <c r="P352"/>
      <c r="Q352"/>
      <c r="R352" s="5"/>
      <c r="S352"/>
      <c r="T352"/>
      <c r="V352"/>
    </row>
    <row r="353" spans="3:22">
      <c r="C353"/>
      <c r="D353"/>
      <c r="F353"/>
      <c r="G353"/>
      <c r="H353" s="5"/>
      <c r="I353"/>
      <c r="J353"/>
      <c r="L353"/>
      <c r="P353"/>
      <c r="Q353"/>
      <c r="R353" s="5"/>
      <c r="S353"/>
      <c r="T353"/>
      <c r="V353"/>
    </row>
    <row r="354" spans="3:22">
      <c r="C354"/>
      <c r="D354"/>
      <c r="F354"/>
      <c r="G354"/>
      <c r="H354" s="5"/>
      <c r="I354"/>
      <c r="J354"/>
      <c r="L354"/>
      <c r="P354"/>
      <c r="Q354"/>
      <c r="R354" s="5"/>
      <c r="S354"/>
      <c r="T354"/>
      <c r="V354"/>
    </row>
    <row r="355" spans="3:22">
      <c r="C355"/>
      <c r="D355"/>
      <c r="F355"/>
      <c r="G355"/>
      <c r="H355" s="5"/>
      <c r="I355"/>
      <c r="J355"/>
      <c r="L355"/>
      <c r="P355"/>
      <c r="Q355"/>
      <c r="R355" s="5"/>
      <c r="S355"/>
      <c r="T355"/>
      <c r="V355"/>
    </row>
    <row r="356" spans="3:22">
      <c r="C356"/>
      <c r="D356"/>
      <c r="F356"/>
      <c r="G356"/>
      <c r="H356" s="5"/>
      <c r="I356"/>
      <c r="J356"/>
      <c r="L356"/>
      <c r="P356"/>
      <c r="Q356"/>
      <c r="R356" s="5"/>
      <c r="S356"/>
      <c r="T356"/>
      <c r="V356"/>
    </row>
    <row r="357" spans="3:22">
      <c r="C357"/>
      <c r="D357"/>
      <c r="F357"/>
      <c r="G357"/>
      <c r="H357" s="5"/>
      <c r="I357"/>
      <c r="J357"/>
      <c r="L357"/>
      <c r="P357"/>
      <c r="Q357"/>
      <c r="R357" s="5"/>
      <c r="S357"/>
      <c r="T357"/>
      <c r="V357"/>
    </row>
    <row r="358" spans="3:22">
      <c r="C358"/>
      <c r="D358"/>
      <c r="F358"/>
      <c r="G358"/>
      <c r="H358" s="5"/>
      <c r="I358"/>
      <c r="J358"/>
      <c r="L358"/>
      <c r="P358"/>
      <c r="Q358"/>
      <c r="R358" s="5"/>
      <c r="S358"/>
      <c r="T358"/>
      <c r="V358"/>
    </row>
    <row r="359" spans="3:22">
      <c r="C359"/>
      <c r="D359"/>
      <c r="F359"/>
      <c r="G359"/>
      <c r="H359" s="5"/>
      <c r="I359"/>
      <c r="J359"/>
      <c r="L359"/>
      <c r="P359"/>
      <c r="Q359"/>
      <c r="R359" s="5"/>
      <c r="S359"/>
      <c r="T359"/>
      <c r="V359"/>
    </row>
    <row r="360" spans="3:22">
      <c r="C360"/>
      <c r="D360"/>
      <c r="F360"/>
      <c r="G360"/>
      <c r="H360" s="5"/>
      <c r="I360"/>
      <c r="J360"/>
      <c r="L360"/>
      <c r="P360"/>
      <c r="Q360"/>
      <c r="R360" s="5"/>
      <c r="S360"/>
      <c r="T360"/>
      <c r="V360"/>
    </row>
    <row r="361" spans="3:22">
      <c r="C361"/>
      <c r="D361"/>
      <c r="F361"/>
      <c r="G361"/>
      <c r="H361" s="5"/>
      <c r="I361"/>
      <c r="J361"/>
      <c r="L361"/>
      <c r="P361"/>
      <c r="Q361"/>
      <c r="R361" s="5"/>
      <c r="S361"/>
      <c r="T361"/>
      <c r="V361"/>
    </row>
    <row r="362" spans="3:22">
      <c r="C362"/>
      <c r="D362"/>
      <c r="F362"/>
      <c r="G362"/>
      <c r="H362" s="5"/>
      <c r="I362"/>
      <c r="J362"/>
      <c r="L362"/>
      <c r="P362"/>
      <c r="Q362"/>
      <c r="R362" s="5"/>
      <c r="S362"/>
      <c r="T362"/>
      <c r="V362"/>
    </row>
    <row r="363" spans="3:22">
      <c r="C363"/>
      <c r="D363"/>
      <c r="F363"/>
      <c r="G363"/>
      <c r="H363" s="5"/>
      <c r="I363"/>
      <c r="J363"/>
      <c r="L363"/>
      <c r="P363"/>
      <c r="Q363"/>
      <c r="R363" s="5"/>
      <c r="S363"/>
      <c r="T363"/>
      <c r="V363"/>
    </row>
    <row r="364" spans="3:22">
      <c r="C364"/>
      <c r="D364"/>
      <c r="F364"/>
      <c r="G364"/>
      <c r="H364" s="5"/>
      <c r="I364"/>
      <c r="J364"/>
      <c r="L364"/>
      <c r="P364"/>
      <c r="Q364"/>
      <c r="R364" s="5"/>
      <c r="S364"/>
      <c r="T364"/>
      <c r="V364"/>
    </row>
    <row r="365" spans="3:22">
      <c r="C365"/>
      <c r="D365"/>
      <c r="F365"/>
      <c r="G365"/>
      <c r="H365" s="5"/>
      <c r="I365"/>
      <c r="J365"/>
      <c r="L365"/>
      <c r="P365"/>
      <c r="Q365"/>
      <c r="R365" s="5"/>
      <c r="S365"/>
      <c r="T365"/>
      <c r="V365"/>
    </row>
    <row r="366" spans="3:22">
      <c r="C366"/>
      <c r="D366"/>
      <c r="F366"/>
      <c r="G366"/>
      <c r="H366" s="5"/>
      <c r="I366"/>
      <c r="J366"/>
      <c r="L366"/>
      <c r="P366"/>
      <c r="Q366"/>
      <c r="R366" s="5"/>
      <c r="S366"/>
      <c r="T366"/>
      <c r="V366"/>
    </row>
    <row r="367" spans="3:22">
      <c r="C367"/>
      <c r="D367"/>
      <c r="F367"/>
      <c r="G367"/>
      <c r="H367" s="5"/>
      <c r="I367"/>
      <c r="J367"/>
      <c r="L367"/>
      <c r="P367"/>
      <c r="Q367"/>
      <c r="R367" s="5"/>
      <c r="S367"/>
      <c r="T367"/>
      <c r="V367"/>
    </row>
    <row r="368" spans="3:22">
      <c r="C368"/>
      <c r="D368"/>
      <c r="F368"/>
      <c r="G368"/>
      <c r="H368" s="5"/>
      <c r="I368"/>
      <c r="J368"/>
      <c r="L368"/>
      <c r="P368"/>
      <c r="Q368"/>
      <c r="R368" s="5"/>
      <c r="S368"/>
      <c r="T368"/>
      <c r="V368"/>
    </row>
    <row r="369" spans="3:22">
      <c r="C369"/>
      <c r="D369"/>
      <c r="F369"/>
      <c r="G369"/>
      <c r="H369" s="5"/>
      <c r="I369"/>
      <c r="J369"/>
      <c r="L369"/>
      <c r="P369"/>
      <c r="Q369"/>
      <c r="R369" s="5"/>
      <c r="S369"/>
      <c r="T369"/>
      <c r="V369"/>
    </row>
    <row r="370" spans="3:22">
      <c r="C370"/>
      <c r="D370"/>
      <c r="F370"/>
      <c r="G370"/>
      <c r="H370" s="5"/>
      <c r="I370"/>
      <c r="J370"/>
      <c r="L370"/>
      <c r="P370"/>
      <c r="Q370"/>
      <c r="R370" s="5"/>
      <c r="S370"/>
      <c r="T370"/>
      <c r="V370"/>
    </row>
    <row r="371" spans="3:22">
      <c r="C371"/>
      <c r="D371"/>
      <c r="F371"/>
      <c r="G371"/>
      <c r="H371" s="5"/>
      <c r="I371"/>
      <c r="J371"/>
      <c r="L371"/>
      <c r="P371"/>
      <c r="Q371"/>
      <c r="R371" s="5"/>
      <c r="S371"/>
      <c r="T371"/>
      <c r="V371"/>
    </row>
    <row r="372" spans="3:22">
      <c r="C372"/>
      <c r="D372"/>
      <c r="F372"/>
      <c r="G372"/>
      <c r="H372" s="5"/>
      <c r="I372"/>
      <c r="J372"/>
      <c r="L372"/>
      <c r="P372"/>
      <c r="Q372"/>
      <c r="R372" s="5"/>
      <c r="S372"/>
      <c r="T372"/>
      <c r="V372"/>
    </row>
    <row r="373" spans="3:22">
      <c r="C373"/>
      <c r="D373"/>
      <c r="F373"/>
      <c r="G373"/>
      <c r="H373" s="5"/>
      <c r="I373"/>
      <c r="J373"/>
      <c r="L373"/>
      <c r="P373"/>
      <c r="Q373"/>
      <c r="R373" s="5"/>
      <c r="S373"/>
      <c r="T373"/>
      <c r="V373"/>
    </row>
    <row r="374" spans="3:22">
      <c r="C374"/>
      <c r="D374"/>
      <c r="F374"/>
      <c r="G374"/>
      <c r="H374" s="5"/>
      <c r="I374"/>
      <c r="J374"/>
      <c r="L374"/>
      <c r="P374"/>
      <c r="Q374"/>
      <c r="R374" s="5"/>
      <c r="S374"/>
      <c r="T374"/>
      <c r="V374"/>
    </row>
    <row r="375" spans="3:22">
      <c r="C375"/>
      <c r="D375"/>
      <c r="F375"/>
      <c r="G375"/>
      <c r="H375" s="5"/>
      <c r="I375"/>
      <c r="J375"/>
      <c r="L375"/>
      <c r="P375"/>
      <c r="Q375"/>
      <c r="R375" s="5"/>
      <c r="S375"/>
      <c r="T375"/>
      <c r="V375"/>
    </row>
    <row r="376" spans="3:22">
      <c r="C376"/>
      <c r="D376"/>
      <c r="F376"/>
      <c r="G376"/>
      <c r="H376" s="5"/>
      <c r="I376"/>
      <c r="J376"/>
      <c r="L376"/>
      <c r="P376"/>
      <c r="Q376"/>
      <c r="R376" s="5"/>
      <c r="S376"/>
      <c r="T376"/>
      <c r="V376"/>
    </row>
    <row r="377" spans="3:22">
      <c r="C377"/>
      <c r="D377"/>
      <c r="F377"/>
      <c r="G377"/>
      <c r="H377" s="5"/>
      <c r="I377"/>
      <c r="J377"/>
      <c r="L377"/>
      <c r="P377"/>
      <c r="Q377"/>
      <c r="R377" s="5"/>
      <c r="S377"/>
      <c r="T377"/>
      <c r="V377"/>
    </row>
    <row r="378" spans="3:22">
      <c r="C378"/>
      <c r="D378"/>
      <c r="F378"/>
      <c r="G378"/>
      <c r="H378" s="5"/>
      <c r="I378"/>
      <c r="J378"/>
      <c r="L378"/>
      <c r="P378"/>
      <c r="Q378"/>
      <c r="R378" s="5"/>
      <c r="S378"/>
      <c r="T378"/>
      <c r="V378"/>
    </row>
    <row r="379" spans="3:22">
      <c r="C379"/>
      <c r="D379"/>
      <c r="F379"/>
      <c r="G379"/>
      <c r="H379" s="5"/>
      <c r="I379"/>
      <c r="J379"/>
      <c r="L379"/>
      <c r="P379"/>
      <c r="Q379"/>
      <c r="R379" s="5"/>
      <c r="S379"/>
      <c r="T379"/>
      <c r="V379"/>
    </row>
    <row r="380" spans="3:22">
      <c r="C380"/>
      <c r="D380"/>
      <c r="F380"/>
      <c r="G380"/>
      <c r="H380" s="5"/>
      <c r="I380"/>
      <c r="J380"/>
      <c r="L380"/>
      <c r="P380"/>
      <c r="Q380"/>
      <c r="R380" s="5"/>
      <c r="S380"/>
      <c r="T380"/>
      <c r="V380"/>
    </row>
    <row r="381" spans="3:22">
      <c r="C381"/>
      <c r="D381"/>
      <c r="F381"/>
      <c r="G381"/>
      <c r="H381" s="5"/>
      <c r="I381"/>
      <c r="J381"/>
      <c r="L381"/>
      <c r="P381"/>
      <c r="Q381"/>
      <c r="R381" s="5"/>
      <c r="S381"/>
      <c r="T381"/>
      <c r="V381"/>
    </row>
    <row r="382" spans="3:22">
      <c r="C382"/>
      <c r="D382"/>
      <c r="F382"/>
      <c r="G382"/>
      <c r="H382" s="5"/>
      <c r="I382"/>
      <c r="J382"/>
      <c r="L382"/>
      <c r="P382"/>
      <c r="Q382"/>
      <c r="R382" s="5"/>
      <c r="S382"/>
      <c r="T382"/>
      <c r="V382"/>
    </row>
    <row r="383" spans="3:22">
      <c r="C383"/>
      <c r="D383"/>
      <c r="F383"/>
      <c r="G383"/>
      <c r="H383" s="5"/>
      <c r="I383"/>
      <c r="J383"/>
      <c r="L383"/>
      <c r="P383"/>
      <c r="Q383"/>
      <c r="R383" s="5"/>
      <c r="S383"/>
      <c r="T383"/>
      <c r="V383"/>
    </row>
    <row r="384" spans="3:22">
      <c r="C384"/>
      <c r="D384"/>
      <c r="F384"/>
      <c r="G384"/>
      <c r="H384" s="5"/>
      <c r="I384"/>
      <c r="J384"/>
      <c r="L384"/>
      <c r="P384"/>
      <c r="Q384"/>
      <c r="R384" s="5"/>
      <c r="S384"/>
      <c r="T384"/>
      <c r="V384"/>
    </row>
    <row r="385" spans="3:22">
      <c r="C385"/>
      <c r="D385"/>
      <c r="F385"/>
      <c r="G385"/>
      <c r="H385" s="5"/>
      <c r="I385"/>
      <c r="J385"/>
      <c r="L385"/>
      <c r="P385"/>
      <c r="Q385"/>
      <c r="R385" s="5"/>
      <c r="S385"/>
      <c r="T385"/>
      <c r="V385"/>
    </row>
    <row r="386" spans="3:22">
      <c r="C386"/>
      <c r="D386"/>
      <c r="F386"/>
      <c r="G386"/>
      <c r="H386" s="5"/>
      <c r="I386"/>
      <c r="J386"/>
      <c r="L386"/>
      <c r="P386"/>
      <c r="Q386"/>
      <c r="R386" s="5"/>
      <c r="S386"/>
      <c r="T386"/>
      <c r="V386"/>
    </row>
    <row r="387" spans="3:22">
      <c r="C387"/>
      <c r="D387"/>
      <c r="F387"/>
      <c r="G387"/>
      <c r="H387" s="5"/>
      <c r="I387"/>
      <c r="J387"/>
      <c r="L387"/>
      <c r="P387"/>
      <c r="Q387"/>
      <c r="R387" s="5"/>
      <c r="S387"/>
      <c r="T387"/>
      <c r="V387"/>
    </row>
    <row r="388" spans="3:22">
      <c r="C388"/>
      <c r="D388"/>
      <c r="F388"/>
      <c r="G388"/>
      <c r="H388" s="5"/>
      <c r="I388"/>
      <c r="J388"/>
      <c r="L388"/>
      <c r="P388"/>
      <c r="Q388"/>
      <c r="R388" s="5"/>
      <c r="S388"/>
      <c r="T388"/>
      <c r="V388"/>
    </row>
    <row r="389" spans="3:22">
      <c r="C389"/>
      <c r="D389"/>
      <c r="F389"/>
      <c r="G389"/>
      <c r="H389" s="5"/>
      <c r="I389"/>
      <c r="J389"/>
      <c r="L389"/>
      <c r="P389"/>
      <c r="Q389"/>
      <c r="R389" s="5"/>
      <c r="S389"/>
      <c r="T389"/>
      <c r="V389"/>
    </row>
    <row r="390" spans="3:22">
      <c r="C390"/>
      <c r="D390"/>
      <c r="F390"/>
      <c r="G390"/>
      <c r="H390" s="5"/>
      <c r="I390"/>
      <c r="J390"/>
      <c r="L390"/>
      <c r="P390"/>
      <c r="Q390"/>
      <c r="R390" s="5"/>
      <c r="S390"/>
      <c r="T390"/>
      <c r="V390"/>
    </row>
    <row r="391" spans="3:22">
      <c r="C391"/>
      <c r="D391"/>
      <c r="F391"/>
      <c r="G391"/>
      <c r="H391" s="5"/>
      <c r="I391"/>
      <c r="J391"/>
      <c r="L391"/>
      <c r="P391"/>
      <c r="Q391"/>
      <c r="R391" s="5"/>
      <c r="S391"/>
      <c r="T391"/>
      <c r="V391"/>
    </row>
    <row r="392" spans="3:22">
      <c r="C392"/>
      <c r="D392"/>
      <c r="F392"/>
      <c r="G392"/>
      <c r="H392" s="5"/>
      <c r="I392"/>
      <c r="J392"/>
      <c r="L392"/>
      <c r="P392"/>
      <c r="Q392"/>
      <c r="R392" s="5"/>
      <c r="S392"/>
      <c r="T392"/>
      <c r="V392"/>
    </row>
    <row r="393" spans="3:22">
      <c r="C393"/>
      <c r="D393"/>
      <c r="F393"/>
      <c r="G393"/>
      <c r="H393" s="5"/>
      <c r="I393"/>
      <c r="J393"/>
      <c r="L393"/>
      <c r="P393"/>
      <c r="Q393"/>
      <c r="R393" s="5"/>
      <c r="S393"/>
      <c r="T393"/>
      <c r="V393"/>
    </row>
    <row r="394" spans="3:22">
      <c r="C394"/>
      <c r="D394"/>
      <c r="F394"/>
      <c r="G394"/>
      <c r="H394" s="5"/>
      <c r="I394"/>
      <c r="J394"/>
      <c r="L394"/>
      <c r="P394"/>
      <c r="Q394"/>
      <c r="R394" s="5"/>
      <c r="S394"/>
      <c r="T394"/>
      <c r="V394"/>
    </row>
    <row r="395" spans="3:22">
      <c r="C395"/>
      <c r="D395"/>
      <c r="F395"/>
      <c r="G395"/>
      <c r="H395" s="5"/>
      <c r="I395"/>
      <c r="J395"/>
      <c r="L395"/>
      <c r="P395"/>
      <c r="Q395"/>
      <c r="R395" s="5"/>
      <c r="S395"/>
      <c r="T395"/>
      <c r="V395"/>
    </row>
    <row r="396" spans="3:22">
      <c r="C396"/>
      <c r="D396"/>
      <c r="F396"/>
      <c r="G396"/>
      <c r="H396" s="5"/>
      <c r="I396"/>
      <c r="J396"/>
      <c r="L396"/>
      <c r="P396"/>
      <c r="Q396"/>
      <c r="R396" s="5"/>
      <c r="S396"/>
      <c r="T396"/>
      <c r="V396"/>
    </row>
    <row r="397" spans="3:22">
      <c r="C397"/>
      <c r="D397"/>
      <c r="F397"/>
      <c r="G397"/>
      <c r="H397" s="5"/>
      <c r="I397"/>
      <c r="J397"/>
      <c r="L397"/>
      <c r="P397"/>
      <c r="Q397"/>
      <c r="R397" s="5"/>
      <c r="S397"/>
      <c r="T397"/>
      <c r="V397"/>
    </row>
    <row r="398" spans="3:22">
      <c r="C398"/>
      <c r="D398"/>
      <c r="F398"/>
      <c r="G398"/>
      <c r="H398" s="5"/>
      <c r="I398"/>
      <c r="J398"/>
      <c r="L398"/>
      <c r="P398"/>
      <c r="Q398"/>
      <c r="R398" s="5"/>
      <c r="S398"/>
      <c r="T398"/>
      <c r="V398"/>
    </row>
    <row r="399" spans="3:22">
      <c r="C399"/>
      <c r="D399"/>
      <c r="F399"/>
      <c r="G399"/>
      <c r="H399" s="5"/>
      <c r="I399"/>
      <c r="J399"/>
      <c r="L399"/>
      <c r="P399"/>
      <c r="Q399"/>
      <c r="R399" s="5"/>
      <c r="S399"/>
      <c r="T399"/>
      <c r="V399"/>
    </row>
    <row r="400" spans="3:22">
      <c r="C400"/>
      <c r="D400"/>
      <c r="F400"/>
      <c r="G400"/>
      <c r="H400" s="5"/>
      <c r="I400"/>
      <c r="J400"/>
      <c r="L400"/>
      <c r="P400"/>
      <c r="Q400"/>
      <c r="R400" s="5"/>
      <c r="S400"/>
      <c r="T400"/>
      <c r="V400"/>
    </row>
    <row r="401" spans="3:22">
      <c r="C401"/>
      <c r="D401"/>
      <c r="F401"/>
      <c r="G401"/>
      <c r="H401" s="5"/>
      <c r="I401"/>
      <c r="J401"/>
      <c r="L401"/>
      <c r="P401"/>
      <c r="Q401"/>
      <c r="R401" s="5"/>
      <c r="S401"/>
      <c r="T401"/>
      <c r="V401"/>
    </row>
    <row r="402" spans="3:22">
      <c r="C402"/>
      <c r="D402"/>
      <c r="F402"/>
      <c r="G402"/>
      <c r="H402" s="5"/>
      <c r="I402"/>
      <c r="J402"/>
      <c r="L402"/>
      <c r="P402"/>
      <c r="Q402"/>
      <c r="R402" s="5"/>
      <c r="S402"/>
      <c r="T402"/>
      <c r="V402"/>
    </row>
    <row r="403" spans="3:22">
      <c r="C403"/>
      <c r="D403"/>
      <c r="F403"/>
      <c r="G403"/>
      <c r="H403" s="5"/>
      <c r="I403"/>
      <c r="J403"/>
      <c r="L403"/>
      <c r="P403"/>
      <c r="Q403"/>
      <c r="R403" s="5"/>
      <c r="S403"/>
      <c r="T403"/>
      <c r="V403"/>
    </row>
    <row r="404" spans="3:22">
      <c r="C404"/>
      <c r="D404"/>
      <c r="F404"/>
      <c r="G404"/>
      <c r="H404" s="5"/>
      <c r="I404"/>
      <c r="J404"/>
      <c r="L404"/>
      <c r="P404"/>
      <c r="Q404"/>
      <c r="R404" s="5"/>
      <c r="S404"/>
      <c r="T404"/>
      <c r="V404"/>
    </row>
    <row r="405" spans="3:22">
      <c r="C405"/>
      <c r="D405"/>
      <c r="F405"/>
      <c r="G405"/>
      <c r="H405" s="5"/>
      <c r="I405"/>
      <c r="J405"/>
      <c r="L405"/>
      <c r="P405"/>
      <c r="Q405"/>
      <c r="R405" s="5"/>
      <c r="S405"/>
      <c r="T405"/>
      <c r="V405"/>
    </row>
    <row r="406" spans="3:22">
      <c r="C406"/>
      <c r="D406"/>
      <c r="F406"/>
      <c r="G406"/>
      <c r="H406" s="5"/>
      <c r="I406"/>
      <c r="J406"/>
      <c r="L406"/>
      <c r="P406"/>
      <c r="Q406"/>
      <c r="R406" s="5"/>
      <c r="S406"/>
      <c r="T406"/>
      <c r="V406"/>
    </row>
    <row r="407" spans="3:22">
      <c r="C407"/>
      <c r="D407"/>
      <c r="F407"/>
      <c r="G407"/>
      <c r="H407" s="5"/>
      <c r="I407"/>
      <c r="J407"/>
      <c r="L407"/>
      <c r="P407"/>
      <c r="Q407"/>
      <c r="R407" s="5"/>
      <c r="S407"/>
      <c r="T407"/>
      <c r="V407"/>
    </row>
    <row r="408" spans="3:22">
      <c r="C408"/>
      <c r="D408"/>
      <c r="F408"/>
      <c r="G408"/>
      <c r="H408" s="5"/>
      <c r="I408"/>
      <c r="J408"/>
      <c r="L408"/>
      <c r="P408"/>
      <c r="Q408"/>
      <c r="R408" s="5"/>
      <c r="S408"/>
      <c r="T408"/>
      <c r="V408"/>
    </row>
    <row r="409" spans="3:22">
      <c r="C409"/>
      <c r="D409"/>
      <c r="F409"/>
      <c r="G409"/>
      <c r="H409" s="5"/>
      <c r="I409"/>
      <c r="J409"/>
      <c r="L409"/>
      <c r="P409"/>
      <c r="Q409"/>
      <c r="R409" s="5"/>
      <c r="S409"/>
      <c r="T409"/>
      <c r="V409"/>
    </row>
    <row r="410" spans="3:22">
      <c r="C410"/>
      <c r="D410"/>
      <c r="F410"/>
      <c r="G410"/>
      <c r="H410" s="5"/>
      <c r="I410"/>
      <c r="J410"/>
      <c r="L410"/>
      <c r="P410"/>
      <c r="Q410"/>
      <c r="R410" s="5"/>
      <c r="S410"/>
      <c r="T410"/>
      <c r="V410"/>
    </row>
    <row r="411" spans="3:22">
      <c r="C411"/>
      <c r="D411"/>
      <c r="F411"/>
      <c r="G411"/>
      <c r="H411" s="5"/>
      <c r="I411"/>
      <c r="J411"/>
      <c r="L411"/>
      <c r="P411"/>
      <c r="Q411"/>
      <c r="R411" s="5"/>
      <c r="S411"/>
      <c r="T411"/>
      <c r="V411"/>
    </row>
    <row r="412" spans="3:22">
      <c r="C412"/>
      <c r="D412"/>
      <c r="F412"/>
      <c r="G412"/>
      <c r="H412" s="5"/>
      <c r="I412"/>
      <c r="J412"/>
      <c r="L412"/>
      <c r="P412"/>
      <c r="Q412"/>
      <c r="R412" s="5"/>
      <c r="S412"/>
      <c r="T412"/>
      <c r="V412"/>
    </row>
    <row r="413" spans="3:22">
      <c r="C413"/>
      <c r="D413"/>
      <c r="F413"/>
      <c r="G413"/>
      <c r="H413" s="5"/>
      <c r="I413"/>
      <c r="J413"/>
      <c r="L413"/>
      <c r="P413"/>
      <c r="Q413"/>
      <c r="R413" s="5"/>
      <c r="S413"/>
      <c r="T413"/>
      <c r="V413"/>
    </row>
    <row r="414" spans="3:22">
      <c r="C414"/>
      <c r="D414"/>
      <c r="F414"/>
      <c r="G414"/>
      <c r="H414" s="5"/>
      <c r="I414"/>
      <c r="J414"/>
      <c r="L414"/>
      <c r="P414"/>
      <c r="Q414"/>
      <c r="R414" s="5"/>
      <c r="S414"/>
      <c r="T414"/>
      <c r="V414"/>
    </row>
    <row r="415" spans="3:22">
      <c r="C415"/>
      <c r="D415"/>
      <c r="F415"/>
      <c r="G415"/>
      <c r="H415" s="5"/>
      <c r="I415"/>
      <c r="J415"/>
      <c r="L415"/>
      <c r="P415"/>
      <c r="Q415"/>
      <c r="R415" s="5"/>
      <c r="S415"/>
      <c r="T415"/>
      <c r="V415"/>
    </row>
    <row r="416" spans="3:22">
      <c r="C416"/>
      <c r="D416"/>
      <c r="F416"/>
      <c r="G416"/>
      <c r="H416" s="5"/>
      <c r="I416"/>
      <c r="J416"/>
      <c r="L416"/>
      <c r="P416"/>
      <c r="Q416"/>
      <c r="R416" s="5"/>
      <c r="S416"/>
      <c r="T416"/>
      <c r="V416"/>
    </row>
    <row r="417" spans="3:22">
      <c r="C417"/>
      <c r="D417"/>
      <c r="F417"/>
      <c r="G417"/>
      <c r="H417" s="5"/>
      <c r="I417"/>
      <c r="J417"/>
      <c r="L417"/>
      <c r="P417"/>
      <c r="Q417"/>
      <c r="R417" s="5"/>
      <c r="S417"/>
      <c r="T417"/>
      <c r="V417"/>
    </row>
    <row r="418" spans="3:22">
      <c r="C418"/>
      <c r="D418"/>
      <c r="F418"/>
      <c r="G418"/>
      <c r="H418" s="5"/>
      <c r="I418"/>
      <c r="J418"/>
      <c r="L418"/>
      <c r="P418"/>
      <c r="Q418"/>
      <c r="R418" s="5"/>
      <c r="S418"/>
      <c r="T418"/>
      <c r="V418"/>
    </row>
    <row r="419" spans="3:22">
      <c r="C419"/>
      <c r="D419"/>
      <c r="F419"/>
      <c r="G419"/>
      <c r="H419" s="5"/>
      <c r="I419"/>
      <c r="J419"/>
      <c r="L419"/>
      <c r="P419"/>
      <c r="Q419"/>
      <c r="R419" s="5"/>
      <c r="S419"/>
      <c r="T419"/>
      <c r="V419"/>
    </row>
    <row r="420" spans="3:22">
      <c r="C420"/>
      <c r="D420"/>
      <c r="F420"/>
      <c r="G420"/>
      <c r="H420" s="5"/>
      <c r="I420"/>
      <c r="J420"/>
      <c r="L420"/>
      <c r="P420"/>
      <c r="Q420"/>
      <c r="R420" s="5"/>
      <c r="S420"/>
      <c r="T420"/>
      <c r="V420"/>
    </row>
    <row r="421" spans="3:22">
      <c r="C421"/>
      <c r="D421"/>
      <c r="F421"/>
      <c r="G421"/>
      <c r="H421" s="5"/>
      <c r="I421"/>
      <c r="J421"/>
      <c r="L421"/>
      <c r="P421"/>
      <c r="Q421"/>
      <c r="R421" s="5"/>
      <c r="S421"/>
      <c r="T421"/>
      <c r="V421"/>
    </row>
    <row r="422" spans="3:22">
      <c r="C422"/>
      <c r="D422"/>
      <c r="F422"/>
      <c r="G422"/>
      <c r="H422" s="5"/>
      <c r="I422"/>
      <c r="J422"/>
      <c r="L422"/>
      <c r="P422"/>
      <c r="Q422"/>
      <c r="R422" s="5"/>
      <c r="S422"/>
      <c r="T422"/>
      <c r="V422"/>
    </row>
    <row r="423" spans="3:22">
      <c r="C423"/>
      <c r="D423"/>
      <c r="F423"/>
      <c r="G423"/>
      <c r="H423" s="5"/>
      <c r="I423"/>
      <c r="J423"/>
      <c r="L423"/>
      <c r="P423"/>
      <c r="Q423"/>
      <c r="R423" s="5"/>
      <c r="S423"/>
      <c r="T423"/>
      <c r="V423"/>
    </row>
    <row r="424" spans="3:22">
      <c r="C424"/>
      <c r="D424"/>
      <c r="F424"/>
      <c r="G424"/>
      <c r="H424" s="5"/>
      <c r="I424"/>
      <c r="J424"/>
      <c r="L424"/>
      <c r="P424"/>
      <c r="Q424"/>
      <c r="R424" s="5"/>
      <c r="S424"/>
      <c r="T424"/>
      <c r="V424"/>
    </row>
    <row r="425" spans="3:22">
      <c r="C425"/>
      <c r="D425"/>
      <c r="F425"/>
      <c r="G425"/>
      <c r="H425" s="5"/>
      <c r="I425"/>
      <c r="J425"/>
      <c r="L425"/>
      <c r="P425"/>
      <c r="Q425"/>
      <c r="R425" s="5"/>
      <c r="S425"/>
      <c r="T425"/>
      <c r="V425"/>
    </row>
    <row r="426" spans="3:22">
      <c r="C426"/>
      <c r="D426"/>
      <c r="F426"/>
      <c r="G426"/>
      <c r="H426" s="5"/>
      <c r="I426"/>
      <c r="J426"/>
      <c r="L426"/>
      <c r="P426"/>
      <c r="Q426"/>
      <c r="R426" s="5"/>
      <c r="S426"/>
      <c r="T426"/>
      <c r="V426"/>
    </row>
    <row r="427" spans="3:22">
      <c r="C427"/>
      <c r="D427"/>
      <c r="F427"/>
      <c r="G427"/>
      <c r="H427" s="5"/>
      <c r="I427"/>
      <c r="J427"/>
      <c r="L427"/>
      <c r="P427"/>
      <c r="Q427"/>
      <c r="R427" s="5"/>
      <c r="S427"/>
      <c r="T427"/>
      <c r="V427"/>
    </row>
    <row r="428" spans="3:22">
      <c r="C428"/>
      <c r="D428"/>
      <c r="F428"/>
      <c r="G428"/>
      <c r="H428" s="5"/>
      <c r="I428"/>
      <c r="J428"/>
      <c r="L428"/>
      <c r="P428"/>
      <c r="Q428"/>
      <c r="R428" s="5"/>
      <c r="S428"/>
      <c r="T428"/>
      <c r="V428"/>
    </row>
    <row r="429" spans="3:22">
      <c r="C429"/>
      <c r="D429"/>
      <c r="F429"/>
      <c r="G429"/>
      <c r="H429" s="5"/>
      <c r="I429"/>
      <c r="J429"/>
      <c r="L429"/>
      <c r="P429"/>
      <c r="Q429"/>
      <c r="R429" s="5"/>
      <c r="S429"/>
      <c r="T429"/>
      <c r="V429"/>
    </row>
    <row r="430" spans="3:22">
      <c r="C430"/>
      <c r="D430"/>
      <c r="F430"/>
      <c r="G430"/>
      <c r="H430" s="5"/>
      <c r="I430"/>
      <c r="J430"/>
      <c r="L430"/>
      <c r="P430"/>
      <c r="Q430"/>
      <c r="R430" s="5"/>
      <c r="S430"/>
      <c r="T430"/>
      <c r="V430"/>
    </row>
    <row r="431" spans="3:22">
      <c r="C431"/>
      <c r="D431"/>
      <c r="F431"/>
      <c r="G431"/>
      <c r="H431" s="5"/>
      <c r="I431"/>
      <c r="J431"/>
      <c r="L431"/>
      <c r="P431"/>
      <c r="Q431"/>
      <c r="R431" s="5"/>
      <c r="S431"/>
      <c r="T431"/>
      <c r="V431"/>
    </row>
    <row r="432" spans="3:22">
      <c r="C432"/>
      <c r="D432"/>
      <c r="F432"/>
      <c r="G432"/>
      <c r="H432" s="5"/>
      <c r="I432"/>
      <c r="J432"/>
      <c r="L432"/>
      <c r="P432"/>
      <c r="Q432"/>
      <c r="R432" s="5"/>
      <c r="S432"/>
      <c r="T432"/>
      <c r="V432"/>
    </row>
    <row r="433" spans="3:22">
      <c r="C433"/>
      <c r="D433"/>
      <c r="F433"/>
      <c r="G433"/>
      <c r="H433" s="5"/>
      <c r="I433"/>
      <c r="J433"/>
      <c r="L433"/>
      <c r="P433"/>
      <c r="Q433"/>
      <c r="R433" s="5"/>
      <c r="S433"/>
      <c r="T433"/>
      <c r="V433"/>
    </row>
    <row r="434" spans="3:22">
      <c r="C434"/>
      <c r="D434"/>
      <c r="F434"/>
      <c r="G434"/>
      <c r="H434" s="5"/>
      <c r="I434"/>
      <c r="J434"/>
      <c r="L434"/>
      <c r="P434"/>
      <c r="Q434"/>
      <c r="R434" s="5"/>
      <c r="S434"/>
      <c r="T434"/>
      <c r="V434"/>
    </row>
    <row r="435" spans="3:22">
      <c r="C435"/>
      <c r="D435"/>
      <c r="F435"/>
      <c r="G435"/>
      <c r="H435" s="5"/>
      <c r="I435"/>
      <c r="J435"/>
      <c r="L435"/>
      <c r="P435"/>
      <c r="Q435"/>
      <c r="R435" s="5"/>
      <c r="S435"/>
      <c r="T435"/>
      <c r="V435"/>
    </row>
    <row r="436" spans="3:22">
      <c r="C436"/>
      <c r="D436"/>
      <c r="F436"/>
      <c r="G436"/>
      <c r="H436" s="5"/>
      <c r="I436"/>
      <c r="J436"/>
      <c r="L436"/>
      <c r="P436"/>
      <c r="Q436"/>
      <c r="R436" s="5"/>
      <c r="S436"/>
      <c r="T436"/>
      <c r="V436"/>
    </row>
    <row r="437" spans="3:22">
      <c r="C437"/>
      <c r="D437"/>
      <c r="F437"/>
      <c r="G437"/>
      <c r="H437" s="5"/>
      <c r="I437"/>
      <c r="J437"/>
      <c r="L437"/>
      <c r="P437"/>
      <c r="Q437"/>
      <c r="R437" s="5"/>
      <c r="S437"/>
      <c r="T437"/>
      <c r="V437"/>
    </row>
    <row r="438" spans="3:22">
      <c r="C438"/>
      <c r="D438"/>
      <c r="F438"/>
      <c r="G438"/>
      <c r="H438" s="5"/>
      <c r="I438"/>
      <c r="J438"/>
      <c r="L438"/>
      <c r="P438"/>
      <c r="Q438"/>
      <c r="R438" s="5"/>
      <c r="S438"/>
      <c r="T438"/>
      <c r="V438"/>
    </row>
    <row r="439" spans="3:22">
      <c r="C439"/>
      <c r="D439"/>
      <c r="F439"/>
      <c r="G439"/>
      <c r="H439" s="5"/>
      <c r="I439"/>
      <c r="J439"/>
      <c r="L439"/>
      <c r="P439"/>
      <c r="Q439"/>
      <c r="R439" s="5"/>
      <c r="S439"/>
      <c r="T439"/>
      <c r="V439"/>
    </row>
    <row r="440" spans="3:22">
      <c r="C440"/>
      <c r="D440"/>
      <c r="F440"/>
      <c r="G440"/>
      <c r="H440" s="5"/>
      <c r="I440"/>
      <c r="J440"/>
      <c r="L440"/>
      <c r="P440"/>
      <c r="Q440"/>
      <c r="R440" s="5"/>
      <c r="S440"/>
      <c r="T440"/>
      <c r="V440"/>
    </row>
    <row r="441" spans="3:22">
      <c r="C441"/>
      <c r="D441"/>
      <c r="F441"/>
      <c r="G441"/>
      <c r="H441" s="5"/>
      <c r="I441"/>
      <c r="J441"/>
      <c r="L441"/>
      <c r="P441"/>
      <c r="Q441"/>
      <c r="R441" s="5"/>
      <c r="S441"/>
      <c r="T441"/>
      <c r="V441"/>
    </row>
    <row r="442" spans="3:22">
      <c r="C442"/>
      <c r="D442"/>
      <c r="F442"/>
      <c r="G442"/>
      <c r="H442" s="5"/>
      <c r="I442"/>
      <c r="J442"/>
      <c r="L442"/>
      <c r="P442"/>
      <c r="Q442"/>
      <c r="R442" s="5"/>
      <c r="S442"/>
      <c r="T442"/>
      <c r="V442"/>
    </row>
    <row r="443" spans="3:22">
      <c r="C443"/>
      <c r="D443"/>
      <c r="F443"/>
      <c r="G443"/>
      <c r="H443" s="5"/>
      <c r="I443"/>
      <c r="J443"/>
      <c r="L443"/>
      <c r="P443"/>
      <c r="Q443"/>
      <c r="R443" s="5"/>
      <c r="S443"/>
      <c r="T443"/>
      <c r="V443"/>
    </row>
    <row r="444" spans="3:22">
      <c r="C444"/>
      <c r="D444"/>
      <c r="F444"/>
      <c r="G444"/>
      <c r="H444" s="5"/>
      <c r="I444"/>
      <c r="J444"/>
      <c r="L444"/>
      <c r="P444"/>
      <c r="Q444"/>
      <c r="R444" s="5"/>
      <c r="S444"/>
      <c r="T444"/>
      <c r="V444"/>
    </row>
    <row r="445" spans="3:22">
      <c r="C445"/>
      <c r="D445"/>
      <c r="F445"/>
      <c r="G445"/>
      <c r="H445" s="5"/>
      <c r="I445"/>
      <c r="J445"/>
      <c r="L445"/>
      <c r="P445"/>
      <c r="Q445"/>
      <c r="R445" s="5"/>
      <c r="S445"/>
      <c r="T445"/>
      <c r="V445"/>
    </row>
    <row r="446" spans="3:22">
      <c r="C446"/>
      <c r="D446"/>
      <c r="F446"/>
      <c r="G446"/>
      <c r="H446" s="5"/>
      <c r="I446"/>
      <c r="J446"/>
      <c r="L446"/>
      <c r="P446"/>
      <c r="Q446"/>
      <c r="R446" s="5"/>
      <c r="S446"/>
      <c r="T446"/>
      <c r="V446"/>
    </row>
    <row r="447" spans="3:22">
      <c r="C447"/>
      <c r="D447"/>
      <c r="F447"/>
      <c r="G447"/>
      <c r="H447" s="5"/>
      <c r="I447"/>
      <c r="J447"/>
      <c r="L447"/>
      <c r="P447"/>
      <c r="Q447"/>
      <c r="R447" s="5"/>
      <c r="S447"/>
      <c r="T447"/>
      <c r="V447"/>
    </row>
    <row r="448" spans="3:22">
      <c r="C448"/>
      <c r="D448"/>
      <c r="F448"/>
      <c r="G448"/>
      <c r="H448" s="5"/>
      <c r="I448"/>
      <c r="J448"/>
      <c r="L448"/>
      <c r="P448"/>
      <c r="Q448"/>
      <c r="R448" s="5"/>
      <c r="S448"/>
      <c r="T448"/>
      <c r="V448"/>
    </row>
    <row r="449" spans="3:22">
      <c r="C449"/>
      <c r="D449"/>
      <c r="F449"/>
      <c r="G449"/>
      <c r="H449" s="5"/>
      <c r="I449"/>
      <c r="J449"/>
      <c r="L449"/>
      <c r="P449"/>
      <c r="Q449"/>
      <c r="R449" s="5"/>
      <c r="S449"/>
      <c r="T449"/>
      <c r="V449"/>
    </row>
    <row r="450" spans="3:22">
      <c r="C450"/>
      <c r="D450"/>
      <c r="F450"/>
      <c r="G450"/>
      <c r="H450" s="5"/>
      <c r="I450"/>
      <c r="J450"/>
      <c r="L450"/>
      <c r="P450"/>
      <c r="Q450"/>
      <c r="R450" s="5"/>
      <c r="S450"/>
      <c r="T450"/>
      <c r="V450"/>
    </row>
    <row r="451" spans="3:22">
      <c r="C451"/>
      <c r="D451"/>
      <c r="F451"/>
      <c r="G451"/>
      <c r="H451" s="5"/>
      <c r="I451"/>
      <c r="J451"/>
      <c r="L451"/>
      <c r="P451"/>
      <c r="Q451"/>
      <c r="R451" s="5"/>
      <c r="S451"/>
      <c r="T451"/>
      <c r="V451"/>
    </row>
    <row r="452" spans="3:22">
      <c r="C452"/>
      <c r="D452"/>
      <c r="F452"/>
      <c r="G452"/>
      <c r="H452" s="5"/>
      <c r="I452"/>
      <c r="J452"/>
      <c r="L452"/>
      <c r="P452"/>
      <c r="Q452"/>
      <c r="R452" s="5"/>
      <c r="S452"/>
      <c r="T452"/>
      <c r="V452"/>
    </row>
    <row r="453" spans="3:22">
      <c r="C453"/>
      <c r="D453"/>
      <c r="F453"/>
      <c r="G453"/>
      <c r="H453" s="5"/>
      <c r="I453"/>
      <c r="J453"/>
      <c r="L453"/>
      <c r="P453"/>
      <c r="Q453"/>
      <c r="R453" s="5"/>
      <c r="S453"/>
      <c r="T453"/>
      <c r="V453"/>
    </row>
    <row r="454" spans="3:22">
      <c r="C454"/>
      <c r="D454"/>
      <c r="F454"/>
      <c r="G454"/>
      <c r="H454" s="5"/>
      <c r="I454"/>
      <c r="J454"/>
      <c r="L454"/>
      <c r="P454"/>
      <c r="Q454"/>
      <c r="R454" s="5"/>
      <c r="S454"/>
      <c r="T454"/>
      <c r="V454"/>
    </row>
    <row r="455" spans="3:22">
      <c r="C455"/>
      <c r="D455"/>
      <c r="F455"/>
      <c r="G455"/>
      <c r="H455" s="5"/>
      <c r="I455"/>
      <c r="J455"/>
      <c r="L455"/>
      <c r="P455"/>
      <c r="Q455"/>
      <c r="R455" s="5"/>
      <c r="S455"/>
      <c r="T455"/>
      <c r="V455"/>
    </row>
    <row r="456" spans="3:22">
      <c r="C456"/>
      <c r="D456"/>
      <c r="F456"/>
      <c r="G456"/>
      <c r="H456" s="5"/>
      <c r="I456"/>
      <c r="J456"/>
      <c r="L456"/>
      <c r="P456"/>
      <c r="Q456"/>
      <c r="R456" s="5"/>
      <c r="S456"/>
      <c r="T456"/>
      <c r="V456"/>
    </row>
    <row r="457" spans="3:22">
      <c r="C457"/>
      <c r="D457"/>
      <c r="F457"/>
      <c r="G457"/>
      <c r="H457" s="5"/>
      <c r="I457"/>
      <c r="J457"/>
      <c r="L457"/>
      <c r="P457"/>
      <c r="Q457"/>
      <c r="R457" s="5"/>
      <c r="S457"/>
      <c r="T457"/>
      <c r="V457"/>
    </row>
    <row r="458" spans="3:22">
      <c r="C458"/>
      <c r="D458"/>
      <c r="F458"/>
      <c r="G458"/>
      <c r="H458" s="5"/>
      <c r="I458"/>
      <c r="J458"/>
      <c r="L458"/>
      <c r="P458"/>
      <c r="Q458"/>
      <c r="R458" s="5"/>
      <c r="S458"/>
      <c r="T458"/>
      <c r="V458"/>
    </row>
    <row r="459" spans="3:22">
      <c r="C459"/>
      <c r="D459"/>
      <c r="F459"/>
      <c r="G459"/>
      <c r="H459" s="5"/>
      <c r="I459"/>
      <c r="J459"/>
      <c r="L459"/>
      <c r="P459"/>
      <c r="Q459"/>
      <c r="R459" s="5"/>
      <c r="S459"/>
      <c r="T459"/>
      <c r="V459"/>
    </row>
    <row r="460" spans="3:22">
      <c r="C460"/>
      <c r="D460"/>
      <c r="F460"/>
      <c r="G460"/>
      <c r="H460" s="5"/>
      <c r="I460"/>
      <c r="J460"/>
      <c r="L460"/>
      <c r="P460"/>
      <c r="Q460"/>
      <c r="R460" s="5"/>
      <c r="S460"/>
      <c r="T460"/>
      <c r="V460"/>
    </row>
    <row r="461" spans="3:22">
      <c r="C461"/>
      <c r="D461"/>
      <c r="F461"/>
      <c r="G461"/>
      <c r="H461" s="5"/>
      <c r="I461"/>
      <c r="J461"/>
      <c r="L461"/>
      <c r="P461"/>
      <c r="Q461"/>
      <c r="R461" s="5"/>
      <c r="S461"/>
      <c r="T461"/>
      <c r="V461"/>
    </row>
    <row r="462" spans="3:22">
      <c r="C462"/>
      <c r="D462"/>
      <c r="F462"/>
      <c r="G462"/>
      <c r="H462" s="5"/>
      <c r="I462"/>
      <c r="J462"/>
      <c r="L462"/>
      <c r="P462"/>
      <c r="Q462"/>
      <c r="R462" s="5"/>
      <c r="S462"/>
      <c r="T462"/>
      <c r="V462"/>
    </row>
    <row r="463" spans="3:22">
      <c r="C463"/>
      <c r="D463"/>
      <c r="F463"/>
      <c r="G463"/>
      <c r="H463" s="5"/>
      <c r="I463"/>
      <c r="J463"/>
      <c r="L463"/>
      <c r="P463"/>
      <c r="Q463"/>
      <c r="R463" s="5"/>
      <c r="S463"/>
      <c r="T463"/>
      <c r="V463"/>
    </row>
    <row r="464" spans="3:22">
      <c r="C464"/>
      <c r="D464"/>
      <c r="F464"/>
      <c r="G464"/>
      <c r="H464" s="5"/>
      <c r="I464"/>
      <c r="J464"/>
      <c r="L464"/>
      <c r="P464"/>
      <c r="Q464"/>
      <c r="R464" s="5"/>
      <c r="S464"/>
      <c r="T464"/>
      <c r="V464"/>
    </row>
    <row r="465" spans="3:22">
      <c r="C465"/>
      <c r="D465"/>
      <c r="F465"/>
      <c r="G465"/>
      <c r="H465" s="5"/>
      <c r="I465"/>
      <c r="J465"/>
      <c r="L465"/>
      <c r="P465"/>
      <c r="Q465"/>
      <c r="R465" s="5"/>
      <c r="S465"/>
      <c r="T465"/>
      <c r="V465"/>
    </row>
    <row r="466" spans="3:22">
      <c r="C466"/>
      <c r="D466"/>
      <c r="F466"/>
      <c r="G466"/>
      <c r="H466" s="5"/>
      <c r="I466"/>
      <c r="J466"/>
      <c r="L466"/>
      <c r="P466"/>
      <c r="Q466"/>
      <c r="R466" s="5"/>
      <c r="S466"/>
      <c r="T466"/>
      <c r="V466"/>
    </row>
    <row r="467" spans="3:22">
      <c r="C467"/>
      <c r="D467"/>
      <c r="F467"/>
      <c r="G467"/>
      <c r="H467" s="5"/>
      <c r="I467"/>
      <c r="J467"/>
      <c r="L467"/>
      <c r="P467"/>
      <c r="Q467"/>
      <c r="R467" s="5"/>
      <c r="S467"/>
      <c r="T467"/>
      <c r="V467"/>
    </row>
    <row r="468" spans="3:22">
      <c r="C468"/>
      <c r="D468"/>
      <c r="F468"/>
      <c r="G468"/>
      <c r="H468" s="5"/>
      <c r="I468"/>
      <c r="J468"/>
      <c r="L468"/>
      <c r="P468"/>
      <c r="Q468"/>
      <c r="R468" s="5"/>
      <c r="S468"/>
      <c r="T468"/>
      <c r="V468"/>
    </row>
    <row r="469" spans="3:22">
      <c r="C469"/>
      <c r="D469"/>
      <c r="F469"/>
      <c r="G469"/>
      <c r="H469" s="5"/>
      <c r="I469"/>
      <c r="J469"/>
      <c r="L469"/>
      <c r="P469"/>
      <c r="Q469"/>
      <c r="R469" s="5"/>
      <c r="S469"/>
      <c r="T469"/>
      <c r="V469"/>
    </row>
    <row r="470" spans="3:22">
      <c r="C470"/>
      <c r="D470"/>
      <c r="F470"/>
      <c r="G470"/>
      <c r="H470" s="5"/>
      <c r="I470"/>
      <c r="J470"/>
      <c r="L470"/>
      <c r="P470"/>
      <c r="Q470"/>
      <c r="R470" s="5"/>
      <c r="S470"/>
      <c r="T470"/>
      <c r="V470"/>
    </row>
    <row r="471" spans="3:22">
      <c r="C471"/>
      <c r="D471"/>
      <c r="F471"/>
      <c r="G471"/>
      <c r="H471" s="5"/>
      <c r="I471"/>
      <c r="J471"/>
      <c r="L471"/>
      <c r="P471"/>
      <c r="Q471"/>
      <c r="R471" s="5"/>
      <c r="S471"/>
      <c r="T471"/>
      <c r="V471"/>
    </row>
    <row r="472" spans="3:22">
      <c r="C472"/>
      <c r="D472"/>
      <c r="F472"/>
      <c r="G472"/>
      <c r="H472" s="5"/>
      <c r="I472"/>
      <c r="J472"/>
      <c r="L472"/>
      <c r="P472"/>
      <c r="Q472"/>
      <c r="R472" s="5"/>
      <c r="S472"/>
      <c r="T472"/>
      <c r="V472"/>
    </row>
    <row r="473" spans="3:22">
      <c r="C473"/>
      <c r="D473"/>
      <c r="F473"/>
      <c r="G473"/>
      <c r="H473" s="5"/>
      <c r="I473"/>
      <c r="J473"/>
      <c r="L473"/>
      <c r="P473"/>
      <c r="Q473"/>
      <c r="R473" s="5"/>
      <c r="S473"/>
      <c r="T473"/>
      <c r="V473"/>
    </row>
    <row r="474" spans="3:22">
      <c r="C474"/>
      <c r="D474"/>
      <c r="F474"/>
      <c r="G474"/>
      <c r="H474" s="5"/>
      <c r="I474"/>
      <c r="J474"/>
      <c r="L474"/>
      <c r="P474"/>
      <c r="Q474"/>
      <c r="R474" s="5"/>
      <c r="S474"/>
      <c r="T474"/>
      <c r="V474"/>
    </row>
    <row r="475" spans="3:22">
      <c r="C475"/>
      <c r="D475"/>
      <c r="F475"/>
      <c r="G475"/>
      <c r="H475" s="5"/>
      <c r="I475"/>
      <c r="J475"/>
      <c r="L475"/>
      <c r="P475"/>
      <c r="Q475"/>
      <c r="R475" s="5"/>
      <c r="S475"/>
      <c r="T475"/>
      <c r="V475"/>
    </row>
    <row r="476" spans="3:22">
      <c r="C476"/>
      <c r="D476"/>
      <c r="F476"/>
      <c r="G476"/>
      <c r="H476" s="5"/>
      <c r="I476"/>
      <c r="J476"/>
      <c r="L476"/>
      <c r="P476"/>
      <c r="Q476"/>
      <c r="R476" s="5"/>
      <c r="S476"/>
      <c r="T476"/>
      <c r="V476"/>
    </row>
    <row r="477" spans="3:22">
      <c r="C477"/>
      <c r="D477"/>
      <c r="F477"/>
      <c r="G477"/>
      <c r="H477" s="5"/>
      <c r="I477"/>
      <c r="J477"/>
      <c r="L477"/>
      <c r="P477"/>
      <c r="Q477"/>
      <c r="R477" s="5"/>
      <c r="S477"/>
      <c r="T477"/>
      <c r="V477"/>
    </row>
    <row r="478" spans="3:22">
      <c r="C478"/>
      <c r="D478"/>
      <c r="F478"/>
      <c r="G478"/>
      <c r="H478" s="5"/>
      <c r="I478"/>
      <c r="J478"/>
      <c r="L478"/>
      <c r="P478"/>
      <c r="Q478"/>
      <c r="R478" s="5"/>
      <c r="S478"/>
      <c r="T478"/>
      <c r="V478"/>
    </row>
    <row r="479" spans="3:22">
      <c r="C479"/>
      <c r="D479"/>
      <c r="F479"/>
      <c r="G479"/>
      <c r="H479" s="5"/>
      <c r="I479"/>
      <c r="J479"/>
      <c r="L479"/>
      <c r="P479"/>
      <c r="Q479"/>
      <c r="R479" s="5"/>
      <c r="S479"/>
      <c r="T479"/>
      <c r="V479"/>
    </row>
    <row r="480" spans="3:22">
      <c r="C480"/>
      <c r="D480"/>
      <c r="F480"/>
      <c r="G480"/>
      <c r="H480" s="5"/>
      <c r="I480"/>
      <c r="J480"/>
      <c r="L480"/>
      <c r="P480"/>
      <c r="Q480"/>
      <c r="R480" s="5"/>
      <c r="S480"/>
      <c r="T480"/>
      <c r="V480"/>
    </row>
    <row r="481" spans="3:22">
      <c r="C481"/>
      <c r="D481"/>
      <c r="F481"/>
      <c r="G481"/>
      <c r="H481" s="5"/>
      <c r="I481"/>
      <c r="J481"/>
      <c r="L481"/>
      <c r="P481"/>
      <c r="Q481"/>
      <c r="R481" s="5"/>
      <c r="S481"/>
      <c r="T481"/>
      <c r="V481"/>
    </row>
    <row r="482" spans="3:22">
      <c r="C482"/>
      <c r="D482"/>
      <c r="F482"/>
      <c r="G482"/>
      <c r="H482" s="5"/>
      <c r="I482"/>
      <c r="J482"/>
      <c r="L482"/>
      <c r="P482"/>
      <c r="Q482"/>
      <c r="R482" s="5"/>
      <c r="S482"/>
      <c r="T482"/>
      <c r="V482"/>
    </row>
    <row r="483" spans="3:22">
      <c r="C483"/>
      <c r="D483"/>
      <c r="F483"/>
      <c r="G483"/>
      <c r="H483" s="5"/>
      <c r="I483"/>
      <c r="J483"/>
      <c r="L483"/>
      <c r="P483"/>
      <c r="Q483"/>
      <c r="R483" s="5"/>
      <c r="S483"/>
      <c r="T483"/>
      <c r="V483"/>
    </row>
    <row r="484" spans="3:22">
      <c r="C484"/>
      <c r="D484"/>
      <c r="F484"/>
      <c r="G484"/>
      <c r="H484" s="5"/>
      <c r="I484"/>
      <c r="J484"/>
      <c r="L484"/>
      <c r="P484"/>
      <c r="Q484"/>
      <c r="R484" s="5"/>
      <c r="S484"/>
      <c r="T484"/>
      <c r="V484"/>
    </row>
    <row r="485" spans="3:22">
      <c r="C485"/>
      <c r="D485"/>
      <c r="F485"/>
      <c r="G485"/>
      <c r="H485" s="5"/>
      <c r="I485"/>
      <c r="J485"/>
      <c r="L485"/>
      <c r="P485"/>
      <c r="Q485"/>
      <c r="R485" s="5"/>
      <c r="S485"/>
      <c r="T485"/>
      <c r="V485"/>
    </row>
    <row r="486" spans="3:22">
      <c r="C486"/>
      <c r="D486"/>
      <c r="F486"/>
      <c r="G486"/>
      <c r="H486" s="5"/>
      <c r="I486"/>
      <c r="J486"/>
      <c r="L486"/>
      <c r="P486"/>
      <c r="Q486"/>
      <c r="R486" s="5"/>
      <c r="S486"/>
      <c r="T486"/>
      <c r="V486"/>
    </row>
    <row r="487" spans="3:22">
      <c r="C487"/>
      <c r="D487"/>
      <c r="F487"/>
      <c r="G487"/>
      <c r="H487" s="5"/>
      <c r="I487"/>
      <c r="J487"/>
      <c r="L487"/>
      <c r="P487"/>
      <c r="Q487"/>
      <c r="R487" s="5"/>
      <c r="S487"/>
      <c r="T487"/>
      <c r="V487"/>
    </row>
    <row r="488" spans="3:22">
      <c r="C488"/>
      <c r="D488"/>
      <c r="F488"/>
      <c r="G488"/>
      <c r="H488" s="5"/>
      <c r="I488"/>
      <c r="J488"/>
      <c r="L488"/>
      <c r="P488"/>
      <c r="Q488"/>
      <c r="R488" s="5"/>
      <c r="S488"/>
      <c r="T488"/>
      <c r="V488"/>
    </row>
    <row r="489" spans="3:22">
      <c r="C489"/>
      <c r="D489"/>
      <c r="F489"/>
      <c r="G489"/>
      <c r="H489" s="5"/>
      <c r="I489"/>
      <c r="J489"/>
      <c r="L489"/>
      <c r="P489"/>
      <c r="Q489"/>
      <c r="R489" s="5"/>
      <c r="S489"/>
      <c r="T489"/>
      <c r="V489"/>
    </row>
    <row r="490" spans="3:22">
      <c r="C490"/>
      <c r="D490"/>
      <c r="F490"/>
      <c r="G490"/>
      <c r="H490" s="5"/>
      <c r="I490"/>
      <c r="J490"/>
      <c r="L490"/>
      <c r="P490"/>
      <c r="Q490"/>
      <c r="R490" s="5"/>
      <c r="S490"/>
      <c r="T490"/>
      <c r="V490"/>
    </row>
    <row r="491" spans="3:22">
      <c r="C491"/>
      <c r="D491"/>
      <c r="F491"/>
      <c r="G491"/>
      <c r="H491" s="5"/>
      <c r="I491"/>
      <c r="J491"/>
      <c r="L491"/>
      <c r="P491"/>
      <c r="Q491"/>
      <c r="R491" s="5"/>
      <c r="S491"/>
      <c r="T491"/>
      <c r="V491"/>
    </row>
    <row r="492" spans="3:22">
      <c r="C492"/>
      <c r="D492"/>
      <c r="F492"/>
      <c r="G492"/>
      <c r="H492" s="5"/>
      <c r="I492"/>
      <c r="J492"/>
      <c r="L492"/>
      <c r="P492"/>
      <c r="Q492"/>
      <c r="R492" s="5"/>
      <c r="S492"/>
      <c r="T492"/>
      <c r="V492"/>
    </row>
    <row r="493" spans="3:22">
      <c r="C493"/>
      <c r="D493"/>
      <c r="F493"/>
      <c r="G493"/>
      <c r="H493" s="5"/>
      <c r="I493"/>
      <c r="J493"/>
      <c r="L493"/>
      <c r="P493"/>
      <c r="Q493"/>
      <c r="R493" s="5"/>
      <c r="S493"/>
      <c r="T493"/>
      <c r="V493"/>
    </row>
    <row r="494" spans="3:22">
      <c r="C494"/>
      <c r="D494"/>
      <c r="F494"/>
      <c r="G494"/>
      <c r="H494" s="5"/>
      <c r="I494"/>
      <c r="J494"/>
      <c r="L494"/>
      <c r="P494"/>
      <c r="Q494"/>
      <c r="R494" s="5"/>
      <c r="S494"/>
      <c r="T494"/>
      <c r="V494"/>
    </row>
    <row r="495" spans="3:22">
      <c r="C495"/>
      <c r="D495"/>
      <c r="F495"/>
      <c r="G495"/>
      <c r="H495" s="5"/>
      <c r="I495"/>
      <c r="J495"/>
      <c r="L495"/>
      <c r="P495"/>
      <c r="Q495"/>
      <c r="R495" s="5"/>
      <c r="S495"/>
      <c r="T495"/>
      <c r="V495"/>
    </row>
    <row r="496" spans="3:22">
      <c r="C496"/>
      <c r="D496"/>
      <c r="F496"/>
      <c r="G496"/>
      <c r="H496" s="5"/>
      <c r="I496"/>
      <c r="J496"/>
      <c r="L496"/>
      <c r="P496"/>
      <c r="Q496"/>
      <c r="R496" s="5"/>
      <c r="S496"/>
      <c r="T496"/>
      <c r="V496"/>
    </row>
    <row r="497" spans="3:22">
      <c r="C497"/>
      <c r="D497"/>
      <c r="F497"/>
      <c r="G497"/>
      <c r="H497" s="5"/>
      <c r="I497"/>
      <c r="J497"/>
      <c r="L497"/>
      <c r="P497"/>
      <c r="Q497"/>
      <c r="R497" s="5"/>
      <c r="S497"/>
      <c r="T497"/>
      <c r="V497"/>
    </row>
    <row r="498" spans="3:22">
      <c r="C498"/>
      <c r="D498"/>
      <c r="F498"/>
      <c r="G498"/>
      <c r="H498" s="5"/>
      <c r="I498"/>
      <c r="J498"/>
      <c r="L498"/>
      <c r="P498"/>
      <c r="Q498"/>
      <c r="R498" s="5"/>
      <c r="S498"/>
      <c r="T498"/>
      <c r="V498"/>
    </row>
    <row r="499" spans="3:22">
      <c r="C499"/>
      <c r="D499"/>
      <c r="F499"/>
      <c r="G499"/>
      <c r="H499" s="5"/>
      <c r="I499"/>
      <c r="J499"/>
      <c r="L499"/>
      <c r="P499"/>
      <c r="Q499"/>
      <c r="R499" s="5"/>
      <c r="S499"/>
      <c r="T499"/>
      <c r="V499"/>
    </row>
    <row r="500" spans="3:22">
      <c r="C500"/>
      <c r="D500"/>
      <c r="F500"/>
      <c r="G500"/>
      <c r="H500" s="5"/>
      <c r="I500"/>
      <c r="J500"/>
      <c r="L500"/>
      <c r="P500"/>
      <c r="Q500"/>
      <c r="R500" s="5"/>
      <c r="S500"/>
      <c r="T500"/>
      <c r="V500"/>
    </row>
    <row r="501" spans="3:22">
      <c r="C501"/>
      <c r="D501"/>
      <c r="F501"/>
      <c r="G501"/>
      <c r="H501" s="5"/>
      <c r="I501"/>
      <c r="J501"/>
      <c r="L501"/>
      <c r="P501"/>
      <c r="Q501"/>
      <c r="R501" s="5"/>
      <c r="S501"/>
      <c r="T501"/>
      <c r="V501"/>
    </row>
    <row r="502" spans="3:22">
      <c r="C502"/>
      <c r="D502"/>
      <c r="F502"/>
      <c r="G502"/>
      <c r="H502" s="5"/>
      <c r="I502"/>
      <c r="J502"/>
      <c r="L502"/>
      <c r="P502"/>
      <c r="Q502"/>
      <c r="R502" s="5"/>
      <c r="S502"/>
      <c r="T502"/>
      <c r="V502"/>
    </row>
    <row r="503" spans="3:22">
      <c r="C503"/>
      <c r="D503"/>
      <c r="F503"/>
      <c r="G503"/>
      <c r="H503" s="5"/>
      <c r="I503"/>
      <c r="J503"/>
      <c r="L503"/>
      <c r="P503"/>
      <c r="Q503"/>
      <c r="R503" s="5"/>
      <c r="S503"/>
      <c r="T503"/>
      <c r="V503"/>
    </row>
    <row r="504" spans="3:22">
      <c r="C504"/>
      <c r="D504"/>
      <c r="F504"/>
      <c r="G504"/>
      <c r="H504" s="5"/>
      <c r="I504"/>
      <c r="J504"/>
      <c r="L504"/>
      <c r="P504"/>
      <c r="Q504"/>
      <c r="R504" s="5"/>
      <c r="S504"/>
      <c r="T504"/>
      <c r="V504"/>
    </row>
    <row r="505" spans="3:22">
      <c r="C505"/>
      <c r="D505"/>
      <c r="F505"/>
      <c r="G505"/>
      <c r="H505" s="5"/>
      <c r="I505"/>
      <c r="J505"/>
      <c r="L505"/>
      <c r="P505"/>
      <c r="Q505"/>
      <c r="R505" s="5"/>
      <c r="S505"/>
      <c r="T505"/>
      <c r="V505"/>
    </row>
    <row r="506" spans="3:22">
      <c r="C506"/>
      <c r="D506"/>
      <c r="F506"/>
      <c r="G506"/>
      <c r="H506" s="5"/>
      <c r="I506"/>
      <c r="J506"/>
      <c r="L506"/>
      <c r="P506"/>
      <c r="Q506"/>
      <c r="R506" s="5"/>
      <c r="S506"/>
      <c r="T506"/>
      <c r="V506"/>
    </row>
    <row r="507" spans="3:22">
      <c r="C507"/>
      <c r="D507"/>
      <c r="F507"/>
      <c r="G507"/>
      <c r="H507" s="5"/>
      <c r="I507"/>
      <c r="J507"/>
      <c r="L507"/>
      <c r="P507"/>
      <c r="Q507"/>
      <c r="R507" s="5"/>
      <c r="S507"/>
      <c r="T507"/>
      <c r="V507"/>
    </row>
    <row r="508" spans="3:22">
      <c r="C508"/>
      <c r="D508"/>
      <c r="F508"/>
      <c r="G508"/>
      <c r="H508" s="5"/>
      <c r="I508"/>
      <c r="J508"/>
      <c r="L508"/>
      <c r="P508"/>
      <c r="Q508"/>
      <c r="R508" s="5"/>
      <c r="S508"/>
      <c r="T508"/>
      <c r="V508"/>
    </row>
    <row r="509" spans="3:22">
      <c r="C509"/>
      <c r="D509"/>
      <c r="F509"/>
      <c r="G509"/>
      <c r="H509" s="5"/>
      <c r="I509"/>
      <c r="J509"/>
      <c r="L509"/>
      <c r="P509"/>
      <c r="Q509"/>
      <c r="R509" s="5"/>
      <c r="S509"/>
      <c r="T509"/>
      <c r="V509"/>
    </row>
    <row r="510" spans="3:22">
      <c r="C510"/>
      <c r="D510"/>
      <c r="F510"/>
      <c r="G510"/>
      <c r="H510" s="5"/>
      <c r="I510"/>
      <c r="J510"/>
      <c r="L510"/>
      <c r="P510"/>
      <c r="Q510"/>
      <c r="R510" s="5"/>
      <c r="S510"/>
      <c r="T510"/>
      <c r="V510"/>
    </row>
    <row r="511" spans="3:22">
      <c r="C511"/>
      <c r="D511"/>
      <c r="F511"/>
      <c r="G511"/>
      <c r="H511" s="5"/>
      <c r="I511"/>
      <c r="J511"/>
      <c r="L511"/>
      <c r="P511"/>
      <c r="Q511"/>
      <c r="R511" s="5"/>
      <c r="S511"/>
      <c r="T511"/>
      <c r="V511"/>
    </row>
    <row r="512" spans="3:22">
      <c r="C512"/>
      <c r="D512"/>
      <c r="F512"/>
      <c r="G512"/>
      <c r="H512" s="5"/>
      <c r="I512"/>
      <c r="J512"/>
      <c r="L512"/>
      <c r="P512"/>
      <c r="Q512"/>
      <c r="R512" s="5"/>
      <c r="S512"/>
      <c r="T512"/>
      <c r="V512"/>
    </row>
    <row r="513" spans="3:22">
      <c r="C513"/>
      <c r="D513"/>
      <c r="F513"/>
      <c r="G513"/>
      <c r="H513" s="5"/>
      <c r="I513"/>
      <c r="J513"/>
      <c r="L513"/>
      <c r="P513"/>
      <c r="Q513"/>
      <c r="R513" s="5"/>
      <c r="S513"/>
      <c r="T513"/>
      <c r="V513"/>
    </row>
    <row r="514" spans="3:22">
      <c r="C514"/>
      <c r="D514"/>
      <c r="F514"/>
      <c r="G514"/>
      <c r="H514" s="5"/>
      <c r="I514"/>
      <c r="J514"/>
      <c r="L514"/>
      <c r="P514"/>
      <c r="Q514"/>
      <c r="R514" s="5"/>
      <c r="S514"/>
      <c r="T514"/>
      <c r="V514"/>
    </row>
    <row r="515" spans="3:22">
      <c r="C515"/>
      <c r="D515"/>
      <c r="F515"/>
      <c r="G515"/>
      <c r="H515" s="5"/>
      <c r="I515"/>
      <c r="J515"/>
      <c r="L515"/>
      <c r="P515"/>
      <c r="Q515"/>
      <c r="R515" s="5"/>
      <c r="S515"/>
      <c r="T515"/>
      <c r="V515"/>
    </row>
    <row r="516" spans="3:22">
      <c r="C516"/>
      <c r="D516"/>
      <c r="F516"/>
      <c r="G516"/>
      <c r="H516" s="5"/>
      <c r="I516"/>
      <c r="J516"/>
      <c r="L516"/>
      <c r="P516"/>
      <c r="Q516"/>
      <c r="R516" s="5"/>
      <c r="S516"/>
      <c r="T516"/>
      <c r="V516"/>
    </row>
    <row r="517" spans="3:22">
      <c r="C517"/>
      <c r="D517"/>
      <c r="F517"/>
      <c r="G517"/>
      <c r="H517" s="5"/>
      <c r="I517"/>
      <c r="J517"/>
      <c r="L517"/>
      <c r="P517"/>
      <c r="Q517"/>
      <c r="R517" s="5"/>
      <c r="S517"/>
      <c r="T517"/>
      <c r="V517"/>
    </row>
    <row r="518" spans="3:22">
      <c r="C518"/>
      <c r="D518"/>
      <c r="F518"/>
      <c r="G518"/>
      <c r="H518" s="5"/>
      <c r="I518"/>
      <c r="J518"/>
      <c r="L518"/>
      <c r="P518"/>
      <c r="Q518"/>
      <c r="R518" s="5"/>
      <c r="S518"/>
      <c r="T518"/>
      <c r="V518"/>
    </row>
    <row r="519" spans="3:22">
      <c r="C519"/>
      <c r="D519"/>
      <c r="F519"/>
      <c r="G519"/>
      <c r="H519" s="5"/>
      <c r="I519"/>
      <c r="J519"/>
      <c r="L519"/>
      <c r="P519"/>
      <c r="Q519"/>
      <c r="R519" s="5"/>
      <c r="S519"/>
      <c r="T519"/>
      <c r="V519"/>
    </row>
    <row r="520" spans="3:22">
      <c r="C520"/>
      <c r="D520"/>
      <c r="F520"/>
      <c r="G520"/>
      <c r="H520" s="5"/>
      <c r="I520"/>
      <c r="J520"/>
      <c r="L520"/>
      <c r="P520"/>
      <c r="Q520"/>
      <c r="R520" s="5"/>
      <c r="S520"/>
      <c r="T520"/>
      <c r="V520"/>
    </row>
    <row r="521" spans="3:22">
      <c r="C521"/>
      <c r="D521"/>
      <c r="F521"/>
      <c r="G521"/>
      <c r="H521" s="5"/>
      <c r="I521"/>
      <c r="J521"/>
      <c r="L521"/>
      <c r="P521"/>
      <c r="Q521"/>
      <c r="R521" s="5"/>
      <c r="S521"/>
      <c r="T521"/>
      <c r="V521"/>
    </row>
    <row r="522" spans="3:22">
      <c r="C522"/>
      <c r="D522"/>
      <c r="F522"/>
      <c r="G522"/>
      <c r="H522" s="5"/>
      <c r="I522"/>
      <c r="J522"/>
      <c r="L522"/>
      <c r="P522"/>
      <c r="Q522"/>
      <c r="R522" s="5"/>
      <c r="S522"/>
      <c r="T522"/>
      <c r="V522"/>
    </row>
    <row r="523" spans="3:22">
      <c r="C523"/>
      <c r="D523"/>
      <c r="F523"/>
      <c r="G523"/>
      <c r="H523" s="5"/>
      <c r="I523"/>
      <c r="J523"/>
      <c r="L523"/>
      <c r="P523"/>
      <c r="Q523"/>
      <c r="R523" s="5"/>
      <c r="S523"/>
      <c r="T523"/>
      <c r="V523"/>
    </row>
    <row r="524" spans="3:22">
      <c r="C524"/>
      <c r="D524"/>
      <c r="F524"/>
      <c r="G524"/>
      <c r="H524" s="5"/>
      <c r="I524"/>
      <c r="J524"/>
      <c r="L524"/>
      <c r="P524"/>
      <c r="Q524"/>
      <c r="R524" s="5"/>
      <c r="S524"/>
      <c r="T524"/>
      <c r="V524"/>
    </row>
    <row r="525" spans="3:22">
      <c r="C525"/>
      <c r="D525"/>
      <c r="F525"/>
      <c r="G525"/>
      <c r="H525" s="5"/>
      <c r="I525"/>
      <c r="J525"/>
      <c r="L525"/>
      <c r="P525"/>
      <c r="Q525"/>
      <c r="R525" s="5"/>
      <c r="S525"/>
      <c r="T525"/>
      <c r="V525"/>
    </row>
    <row r="526" spans="3:22">
      <c r="C526"/>
      <c r="D526"/>
      <c r="F526"/>
      <c r="G526"/>
      <c r="H526" s="5"/>
      <c r="I526"/>
      <c r="J526"/>
      <c r="L526"/>
      <c r="P526"/>
      <c r="Q526"/>
      <c r="R526" s="5"/>
      <c r="S526"/>
      <c r="T526"/>
      <c r="V526"/>
    </row>
    <row r="527" spans="3:22">
      <c r="C527"/>
      <c r="D527"/>
      <c r="F527"/>
      <c r="G527"/>
      <c r="H527" s="5"/>
      <c r="I527"/>
      <c r="J527"/>
      <c r="L527"/>
      <c r="P527"/>
      <c r="Q527"/>
      <c r="R527" s="5"/>
      <c r="S527"/>
      <c r="T527"/>
      <c r="V527"/>
    </row>
    <row r="528" spans="3:22">
      <c r="C528"/>
      <c r="D528"/>
      <c r="F528"/>
      <c r="G528"/>
      <c r="H528" s="5"/>
      <c r="I528"/>
      <c r="J528"/>
      <c r="L528"/>
      <c r="P528"/>
      <c r="Q528"/>
      <c r="R528" s="5"/>
      <c r="S528"/>
      <c r="T528"/>
      <c r="V528"/>
    </row>
    <row r="529" spans="3:22">
      <c r="C529"/>
      <c r="D529"/>
      <c r="F529"/>
      <c r="G529"/>
      <c r="H529" s="5"/>
      <c r="I529"/>
      <c r="J529"/>
      <c r="L529"/>
      <c r="P529"/>
      <c r="Q529"/>
      <c r="R529" s="5"/>
      <c r="S529"/>
      <c r="T529"/>
      <c r="V529"/>
    </row>
    <row r="530" spans="3:22">
      <c r="C530"/>
      <c r="D530"/>
      <c r="F530"/>
      <c r="G530"/>
      <c r="H530" s="5"/>
      <c r="I530"/>
      <c r="J530"/>
      <c r="L530"/>
      <c r="P530"/>
      <c r="Q530"/>
      <c r="R530" s="5"/>
      <c r="S530"/>
      <c r="T530"/>
      <c r="V530"/>
    </row>
    <row r="531" spans="3:22">
      <c r="C531"/>
      <c r="D531"/>
      <c r="F531"/>
      <c r="G531"/>
      <c r="H531" s="5"/>
      <c r="I531"/>
      <c r="J531"/>
      <c r="L531"/>
      <c r="P531"/>
      <c r="Q531"/>
      <c r="R531" s="5"/>
      <c r="S531"/>
      <c r="T531"/>
      <c r="V531"/>
    </row>
    <row r="532" spans="3:22">
      <c r="C532"/>
      <c r="D532"/>
      <c r="F532"/>
      <c r="G532"/>
      <c r="H532" s="5"/>
      <c r="I532"/>
      <c r="J532"/>
      <c r="L532"/>
      <c r="P532"/>
      <c r="Q532"/>
      <c r="R532" s="5"/>
      <c r="S532"/>
      <c r="T532"/>
      <c r="V532"/>
    </row>
    <row r="533" spans="3:22">
      <c r="C533"/>
      <c r="D533"/>
      <c r="F533"/>
      <c r="G533"/>
      <c r="H533" s="5"/>
      <c r="I533"/>
      <c r="J533"/>
      <c r="L533"/>
      <c r="P533"/>
      <c r="Q533"/>
      <c r="R533" s="5"/>
      <c r="S533"/>
      <c r="T533"/>
      <c r="V533"/>
    </row>
    <row r="534" spans="3:22">
      <c r="C534"/>
      <c r="D534"/>
      <c r="F534"/>
      <c r="G534"/>
      <c r="H534" s="5"/>
      <c r="I534"/>
      <c r="J534"/>
      <c r="L534"/>
      <c r="P534"/>
      <c r="Q534"/>
      <c r="R534" s="5"/>
      <c r="S534"/>
      <c r="T534"/>
      <c r="V534"/>
    </row>
    <row r="535" spans="3:22">
      <c r="C535"/>
      <c r="D535"/>
      <c r="F535"/>
      <c r="G535"/>
      <c r="H535" s="5"/>
      <c r="I535"/>
      <c r="J535"/>
      <c r="L535"/>
      <c r="P535"/>
      <c r="Q535"/>
      <c r="R535" s="5"/>
      <c r="S535"/>
      <c r="T535"/>
      <c r="V535"/>
    </row>
    <row r="536" spans="3:22">
      <c r="C536"/>
      <c r="D536"/>
      <c r="F536"/>
      <c r="G536"/>
      <c r="H536" s="5"/>
      <c r="I536"/>
      <c r="J536"/>
      <c r="L536"/>
      <c r="P536"/>
      <c r="Q536"/>
      <c r="R536" s="5"/>
      <c r="S536"/>
      <c r="T536"/>
      <c r="V536"/>
    </row>
    <row r="537" spans="3:22">
      <c r="C537"/>
      <c r="D537"/>
      <c r="F537"/>
      <c r="G537"/>
      <c r="H537" s="5"/>
      <c r="I537"/>
      <c r="J537"/>
      <c r="L537"/>
      <c r="P537"/>
      <c r="Q537"/>
      <c r="R537" s="5"/>
      <c r="S537"/>
      <c r="T537"/>
      <c r="V537"/>
    </row>
    <row r="538" spans="3:22">
      <c r="C538"/>
      <c r="D538"/>
      <c r="F538"/>
      <c r="G538"/>
      <c r="H538" s="5"/>
      <c r="I538"/>
      <c r="J538"/>
      <c r="L538"/>
      <c r="P538"/>
      <c r="Q538"/>
      <c r="R538" s="5"/>
      <c r="S538"/>
      <c r="T538"/>
      <c r="V538"/>
    </row>
    <row r="539" spans="3:22">
      <c r="C539"/>
      <c r="D539"/>
      <c r="F539"/>
      <c r="G539"/>
      <c r="H539" s="5"/>
      <c r="I539"/>
      <c r="J539"/>
      <c r="L539"/>
      <c r="P539"/>
      <c r="Q539"/>
      <c r="R539" s="5"/>
      <c r="S539"/>
      <c r="T539"/>
      <c r="V539"/>
    </row>
    <row r="540" spans="3:22">
      <c r="C540"/>
      <c r="D540"/>
      <c r="F540"/>
      <c r="G540"/>
      <c r="H540" s="5"/>
      <c r="I540"/>
      <c r="J540"/>
      <c r="L540"/>
      <c r="P540"/>
      <c r="Q540"/>
      <c r="R540" s="5"/>
      <c r="S540"/>
      <c r="T540"/>
      <c r="V540"/>
    </row>
    <row r="541" spans="3:22">
      <c r="C541"/>
      <c r="D541"/>
      <c r="F541"/>
      <c r="G541"/>
      <c r="H541" s="5"/>
      <c r="I541"/>
      <c r="J541"/>
      <c r="L541"/>
      <c r="P541"/>
      <c r="Q541"/>
      <c r="R541" s="5"/>
      <c r="S541"/>
      <c r="T541"/>
      <c r="V541"/>
    </row>
    <row r="542" spans="3:22">
      <c r="C542"/>
      <c r="D542"/>
      <c r="F542"/>
      <c r="G542"/>
      <c r="H542" s="5"/>
      <c r="I542"/>
      <c r="J542"/>
      <c r="L542"/>
      <c r="P542"/>
      <c r="Q542"/>
      <c r="R542" s="5"/>
      <c r="S542"/>
      <c r="T542"/>
      <c r="V542"/>
    </row>
    <row r="543" spans="3:22">
      <c r="C543"/>
      <c r="D543"/>
      <c r="F543"/>
      <c r="G543"/>
      <c r="H543" s="5"/>
      <c r="I543"/>
      <c r="J543"/>
      <c r="L543"/>
      <c r="P543"/>
      <c r="Q543"/>
      <c r="R543" s="5"/>
      <c r="S543"/>
      <c r="T543"/>
      <c r="V543"/>
    </row>
    <row r="544" spans="3:22">
      <c r="C544"/>
      <c r="D544"/>
      <c r="F544"/>
      <c r="G544"/>
      <c r="H544" s="5"/>
      <c r="I544"/>
      <c r="J544"/>
      <c r="L544"/>
      <c r="P544"/>
      <c r="Q544"/>
      <c r="R544" s="5"/>
      <c r="S544"/>
      <c r="T544"/>
      <c r="V544"/>
    </row>
    <row r="545" spans="3:22">
      <c r="C545"/>
      <c r="D545"/>
      <c r="F545"/>
      <c r="G545"/>
      <c r="H545" s="5"/>
      <c r="I545"/>
      <c r="J545"/>
      <c r="L545"/>
      <c r="P545"/>
      <c r="Q545"/>
      <c r="R545" s="5"/>
      <c r="S545"/>
      <c r="T545"/>
      <c r="V545"/>
    </row>
    <row r="546" spans="3:22">
      <c r="C546"/>
      <c r="D546"/>
      <c r="F546"/>
      <c r="G546"/>
      <c r="H546" s="5"/>
      <c r="I546"/>
      <c r="J546"/>
      <c r="L546"/>
      <c r="P546"/>
      <c r="Q546"/>
      <c r="R546" s="5"/>
      <c r="S546"/>
      <c r="T546"/>
      <c r="V546"/>
    </row>
    <row r="547" spans="3:22">
      <c r="C547"/>
      <c r="D547"/>
      <c r="F547"/>
      <c r="G547"/>
      <c r="H547" s="5"/>
      <c r="I547"/>
      <c r="J547"/>
      <c r="L547"/>
      <c r="P547"/>
      <c r="Q547"/>
      <c r="R547" s="5"/>
      <c r="S547"/>
      <c r="T547"/>
      <c r="V547"/>
    </row>
    <row r="548" spans="3:22">
      <c r="C548"/>
      <c r="D548"/>
      <c r="F548"/>
      <c r="G548"/>
      <c r="H548" s="5"/>
      <c r="I548"/>
      <c r="J548"/>
      <c r="L548"/>
      <c r="P548"/>
      <c r="Q548"/>
      <c r="R548" s="5"/>
      <c r="S548"/>
      <c r="T548"/>
      <c r="V548"/>
    </row>
    <row r="549" spans="3:22">
      <c r="C549"/>
      <c r="D549"/>
      <c r="F549"/>
      <c r="G549"/>
      <c r="H549" s="5"/>
      <c r="I549"/>
      <c r="J549"/>
      <c r="L549"/>
      <c r="P549"/>
      <c r="Q549"/>
      <c r="R549" s="5"/>
      <c r="S549"/>
      <c r="T549"/>
      <c r="V549"/>
    </row>
    <row r="550" spans="3:22">
      <c r="C550"/>
      <c r="D550"/>
      <c r="F550"/>
      <c r="G550"/>
      <c r="H550" s="5"/>
      <c r="I550"/>
      <c r="J550"/>
      <c r="L550"/>
      <c r="P550"/>
      <c r="Q550"/>
      <c r="R550" s="5"/>
      <c r="S550"/>
      <c r="T550"/>
      <c r="V550"/>
    </row>
    <row r="551" spans="3:22">
      <c r="C551"/>
      <c r="D551"/>
      <c r="F551"/>
      <c r="G551"/>
      <c r="H551" s="5"/>
      <c r="I551"/>
      <c r="J551"/>
      <c r="L551"/>
      <c r="P551"/>
      <c r="Q551"/>
      <c r="R551" s="5"/>
      <c r="S551"/>
      <c r="T551"/>
      <c r="V551"/>
    </row>
    <row r="552" spans="3:22">
      <c r="C552"/>
      <c r="D552"/>
      <c r="F552"/>
      <c r="G552"/>
      <c r="H552" s="5"/>
      <c r="I552"/>
      <c r="J552"/>
      <c r="L552"/>
      <c r="P552"/>
      <c r="Q552"/>
      <c r="R552" s="5"/>
      <c r="S552"/>
      <c r="T552"/>
      <c r="V552"/>
    </row>
    <row r="553" spans="3:22">
      <c r="C553"/>
      <c r="D553"/>
      <c r="F553"/>
      <c r="G553"/>
      <c r="H553" s="5"/>
      <c r="I553"/>
      <c r="J553"/>
      <c r="L553"/>
      <c r="P553"/>
      <c r="Q553"/>
      <c r="R553" s="5"/>
      <c r="S553"/>
      <c r="T553"/>
      <c r="V553"/>
    </row>
    <row r="554" spans="3:22">
      <c r="C554"/>
      <c r="D554"/>
      <c r="F554"/>
      <c r="G554"/>
      <c r="H554" s="5"/>
      <c r="I554"/>
      <c r="J554"/>
      <c r="L554"/>
      <c r="P554"/>
      <c r="Q554"/>
      <c r="R554" s="5"/>
      <c r="S554"/>
      <c r="T554"/>
      <c r="V554"/>
    </row>
    <row r="555" spans="3:22">
      <c r="C555"/>
      <c r="D555"/>
      <c r="F555"/>
      <c r="G555"/>
      <c r="H555" s="5"/>
      <c r="I555"/>
      <c r="J555"/>
      <c r="L555"/>
      <c r="P555"/>
      <c r="Q555"/>
      <c r="R555" s="5"/>
      <c r="S555"/>
      <c r="T555"/>
      <c r="V555"/>
    </row>
    <row r="556" spans="3:22">
      <c r="C556"/>
      <c r="D556"/>
      <c r="F556"/>
      <c r="G556"/>
      <c r="H556" s="5"/>
      <c r="I556"/>
      <c r="J556"/>
      <c r="L556"/>
      <c r="P556"/>
      <c r="Q556"/>
      <c r="R556" s="5"/>
      <c r="S556"/>
      <c r="T556"/>
      <c r="V556"/>
    </row>
    <row r="557" spans="3:22">
      <c r="C557"/>
      <c r="D557"/>
      <c r="F557"/>
      <c r="G557"/>
      <c r="H557" s="5"/>
      <c r="I557"/>
      <c r="J557"/>
      <c r="L557"/>
      <c r="P557"/>
      <c r="Q557"/>
      <c r="R557" s="5"/>
      <c r="S557"/>
      <c r="T557"/>
      <c r="V557"/>
    </row>
    <row r="558" spans="3:22">
      <c r="C558"/>
      <c r="D558"/>
      <c r="F558"/>
      <c r="G558"/>
      <c r="H558" s="5"/>
      <c r="I558"/>
      <c r="J558"/>
      <c r="L558"/>
      <c r="P558"/>
      <c r="Q558"/>
      <c r="R558" s="5"/>
      <c r="S558"/>
      <c r="T558"/>
      <c r="V558"/>
    </row>
    <row r="559" spans="3:22">
      <c r="C559"/>
      <c r="D559"/>
      <c r="F559"/>
      <c r="G559"/>
      <c r="H559" s="5"/>
      <c r="I559"/>
      <c r="J559"/>
      <c r="L559"/>
      <c r="P559"/>
      <c r="Q559"/>
      <c r="R559" s="5"/>
      <c r="S559"/>
      <c r="T559"/>
      <c r="V559"/>
    </row>
    <row r="560" spans="3:22">
      <c r="C560"/>
      <c r="D560"/>
      <c r="F560"/>
      <c r="G560"/>
      <c r="H560" s="5"/>
      <c r="I560"/>
      <c r="J560"/>
      <c r="L560"/>
      <c r="P560"/>
      <c r="Q560"/>
      <c r="R560" s="5"/>
      <c r="S560"/>
      <c r="T560"/>
      <c r="V560"/>
    </row>
    <row r="561" spans="3:22">
      <c r="C561"/>
      <c r="D561"/>
      <c r="F561"/>
      <c r="G561"/>
      <c r="H561" s="5"/>
      <c r="I561"/>
      <c r="J561"/>
      <c r="L561"/>
      <c r="P561"/>
      <c r="Q561"/>
      <c r="R561" s="5"/>
      <c r="S561"/>
      <c r="T561"/>
      <c r="V561"/>
    </row>
    <row r="562" spans="3:22">
      <c r="C562"/>
      <c r="D562"/>
      <c r="F562"/>
      <c r="G562"/>
      <c r="H562" s="5"/>
      <c r="I562"/>
      <c r="J562"/>
      <c r="L562"/>
      <c r="P562"/>
      <c r="Q562"/>
      <c r="R562" s="5"/>
      <c r="S562"/>
      <c r="T562"/>
      <c r="V562"/>
    </row>
    <row r="563" spans="3:22">
      <c r="C563"/>
      <c r="D563"/>
      <c r="F563"/>
      <c r="G563"/>
      <c r="H563" s="5"/>
      <c r="I563"/>
      <c r="J563"/>
      <c r="L563"/>
      <c r="P563"/>
      <c r="Q563"/>
      <c r="R563" s="5"/>
      <c r="S563"/>
      <c r="T563"/>
      <c r="V563"/>
    </row>
    <row r="564" spans="3:22">
      <c r="C564"/>
      <c r="D564"/>
      <c r="F564"/>
      <c r="G564"/>
      <c r="H564" s="5"/>
      <c r="I564"/>
      <c r="J564"/>
      <c r="L564"/>
      <c r="P564"/>
      <c r="Q564"/>
      <c r="R564" s="5"/>
      <c r="S564"/>
      <c r="T564"/>
      <c r="V564"/>
    </row>
    <row r="565" spans="3:22">
      <c r="C565"/>
      <c r="D565"/>
      <c r="F565"/>
      <c r="G565"/>
      <c r="H565" s="5"/>
      <c r="I565"/>
      <c r="J565"/>
      <c r="L565"/>
      <c r="P565"/>
      <c r="Q565"/>
      <c r="R565" s="5"/>
      <c r="S565"/>
      <c r="T565"/>
      <c r="V565"/>
    </row>
    <row r="566" spans="3:22">
      <c r="C566"/>
      <c r="D566"/>
      <c r="F566"/>
      <c r="G566"/>
      <c r="H566" s="5"/>
      <c r="I566"/>
      <c r="J566"/>
      <c r="L566"/>
      <c r="P566"/>
      <c r="Q566"/>
      <c r="R566" s="5"/>
      <c r="S566"/>
      <c r="T566"/>
      <c r="V566"/>
    </row>
    <row r="567" spans="3:22">
      <c r="C567"/>
      <c r="D567"/>
      <c r="F567"/>
      <c r="G567"/>
      <c r="H567" s="5"/>
      <c r="I567"/>
      <c r="J567"/>
      <c r="L567"/>
      <c r="P567"/>
      <c r="Q567"/>
      <c r="R567" s="5"/>
      <c r="S567"/>
      <c r="T567"/>
      <c r="V567"/>
    </row>
    <row r="568" spans="3:22">
      <c r="C568"/>
      <c r="D568"/>
      <c r="F568"/>
      <c r="G568"/>
      <c r="H568" s="5"/>
      <c r="I568"/>
      <c r="J568"/>
      <c r="L568"/>
      <c r="P568"/>
      <c r="Q568"/>
      <c r="R568" s="5"/>
      <c r="S568"/>
      <c r="T568"/>
      <c r="V568"/>
    </row>
    <row r="569" spans="3:22">
      <c r="C569"/>
      <c r="D569"/>
      <c r="F569"/>
      <c r="G569"/>
      <c r="H569" s="5"/>
      <c r="I569"/>
      <c r="J569"/>
      <c r="L569"/>
      <c r="P569"/>
      <c r="Q569"/>
      <c r="R569" s="5"/>
      <c r="S569"/>
      <c r="T569"/>
      <c r="V569"/>
    </row>
    <row r="570" spans="3:22">
      <c r="C570"/>
      <c r="D570"/>
      <c r="F570"/>
      <c r="G570"/>
      <c r="H570" s="5"/>
      <c r="I570"/>
      <c r="J570"/>
      <c r="L570"/>
      <c r="P570"/>
      <c r="Q570"/>
      <c r="R570" s="5"/>
      <c r="S570"/>
      <c r="T570"/>
      <c r="V570"/>
    </row>
    <row r="571" spans="3:22">
      <c r="C571"/>
      <c r="D571"/>
      <c r="F571"/>
      <c r="G571"/>
      <c r="H571" s="5"/>
      <c r="I571"/>
      <c r="J571"/>
      <c r="L571"/>
      <c r="P571"/>
      <c r="Q571"/>
      <c r="R571" s="5"/>
      <c r="S571"/>
      <c r="T571"/>
      <c r="V571"/>
    </row>
    <row r="572" spans="3:22">
      <c r="C572"/>
      <c r="D572"/>
      <c r="F572"/>
      <c r="G572"/>
      <c r="H572" s="5"/>
      <c r="I572"/>
      <c r="J572"/>
      <c r="L572"/>
      <c r="P572"/>
      <c r="Q572"/>
      <c r="R572" s="5"/>
      <c r="S572"/>
      <c r="T572"/>
      <c r="V572"/>
    </row>
    <row r="573" spans="3:22">
      <c r="C573"/>
      <c r="D573"/>
      <c r="F573"/>
      <c r="G573"/>
      <c r="H573" s="5"/>
      <c r="I573"/>
      <c r="J573"/>
      <c r="L573"/>
      <c r="P573"/>
      <c r="Q573"/>
      <c r="R573" s="5"/>
      <c r="S573"/>
      <c r="T573"/>
      <c r="V573"/>
    </row>
    <row r="574" spans="3:22">
      <c r="C574"/>
      <c r="D574"/>
      <c r="F574"/>
      <c r="G574"/>
      <c r="H574" s="5"/>
      <c r="I574"/>
      <c r="J574"/>
      <c r="L574"/>
      <c r="P574"/>
      <c r="Q574"/>
      <c r="R574" s="5"/>
      <c r="S574"/>
      <c r="T574"/>
      <c r="V574"/>
    </row>
    <row r="575" spans="3:22">
      <c r="C575"/>
      <c r="D575"/>
      <c r="F575"/>
      <c r="G575"/>
      <c r="H575" s="5"/>
      <c r="I575"/>
      <c r="J575"/>
      <c r="L575"/>
      <c r="P575"/>
      <c r="Q575"/>
      <c r="R575" s="5"/>
      <c r="S575"/>
      <c r="T575"/>
      <c r="V575"/>
    </row>
    <row r="576" spans="3:22">
      <c r="C576"/>
      <c r="D576"/>
      <c r="F576"/>
      <c r="G576"/>
      <c r="H576" s="5"/>
      <c r="I576"/>
      <c r="J576"/>
      <c r="L576"/>
      <c r="P576"/>
      <c r="Q576"/>
      <c r="R576" s="5"/>
      <c r="S576"/>
      <c r="T576"/>
      <c r="V576"/>
    </row>
    <row r="577" spans="3:22">
      <c r="C577"/>
      <c r="D577"/>
      <c r="F577"/>
      <c r="G577"/>
      <c r="H577" s="5"/>
      <c r="I577"/>
      <c r="J577"/>
      <c r="L577"/>
      <c r="P577"/>
      <c r="Q577"/>
      <c r="R577" s="5"/>
      <c r="S577"/>
      <c r="T577"/>
      <c r="V577"/>
    </row>
    <row r="578" spans="3:22">
      <c r="C578"/>
      <c r="D578"/>
      <c r="F578"/>
      <c r="G578"/>
      <c r="H578" s="5"/>
      <c r="I578"/>
      <c r="J578"/>
      <c r="L578"/>
      <c r="P578"/>
      <c r="Q578"/>
      <c r="R578" s="5"/>
      <c r="S578"/>
      <c r="T578"/>
      <c r="V578"/>
    </row>
    <row r="579" spans="3:22">
      <c r="C579"/>
      <c r="D579"/>
      <c r="F579"/>
      <c r="G579"/>
      <c r="H579" s="5"/>
      <c r="I579"/>
      <c r="J579"/>
      <c r="L579"/>
      <c r="P579"/>
      <c r="Q579"/>
      <c r="R579" s="5"/>
      <c r="S579"/>
      <c r="T579"/>
      <c r="V579"/>
    </row>
    <row r="580" spans="3:22">
      <c r="C580"/>
      <c r="D580"/>
      <c r="F580"/>
      <c r="G580"/>
      <c r="H580" s="5"/>
      <c r="I580"/>
      <c r="J580"/>
      <c r="L580"/>
      <c r="P580"/>
      <c r="Q580"/>
      <c r="R580" s="5"/>
      <c r="S580"/>
      <c r="T580"/>
      <c r="V580"/>
    </row>
    <row r="581" spans="3:22">
      <c r="C581"/>
      <c r="D581"/>
      <c r="F581"/>
      <c r="G581"/>
      <c r="H581" s="5"/>
      <c r="I581"/>
      <c r="J581"/>
      <c r="L581"/>
      <c r="P581"/>
      <c r="Q581"/>
      <c r="R581" s="5"/>
      <c r="S581"/>
      <c r="T581"/>
      <c r="V581"/>
    </row>
    <row r="582" spans="3:22">
      <c r="C582"/>
      <c r="D582"/>
      <c r="F582"/>
      <c r="G582"/>
      <c r="H582" s="5"/>
      <c r="I582"/>
      <c r="J582"/>
      <c r="L582"/>
      <c r="P582"/>
      <c r="Q582"/>
      <c r="R582" s="5"/>
      <c r="S582"/>
      <c r="T582"/>
      <c r="V582"/>
    </row>
    <row r="583" spans="3:22">
      <c r="C583"/>
      <c r="D583"/>
      <c r="F583"/>
      <c r="G583"/>
      <c r="H583" s="5"/>
      <c r="I583"/>
      <c r="J583"/>
      <c r="L583"/>
      <c r="P583"/>
      <c r="Q583"/>
      <c r="R583" s="5"/>
      <c r="S583"/>
      <c r="T583"/>
      <c r="V583"/>
    </row>
    <row r="584" spans="3:22">
      <c r="C584"/>
      <c r="D584"/>
      <c r="F584"/>
      <c r="G584"/>
      <c r="H584" s="5"/>
      <c r="I584"/>
      <c r="J584"/>
      <c r="L584"/>
      <c r="P584"/>
      <c r="Q584"/>
      <c r="R584" s="5"/>
      <c r="S584"/>
      <c r="T584"/>
      <c r="V584"/>
    </row>
    <row r="585" spans="3:22">
      <c r="C585"/>
      <c r="D585"/>
      <c r="F585"/>
      <c r="G585"/>
      <c r="H585" s="5"/>
      <c r="I585"/>
      <c r="J585"/>
      <c r="L585"/>
      <c r="P585"/>
      <c r="Q585"/>
      <c r="R585" s="5"/>
      <c r="S585"/>
      <c r="T585"/>
      <c r="V585"/>
    </row>
    <row r="586" spans="3:22">
      <c r="C586"/>
      <c r="D586"/>
      <c r="F586"/>
      <c r="G586"/>
      <c r="H586" s="5"/>
      <c r="I586"/>
      <c r="J586"/>
      <c r="L586"/>
      <c r="P586"/>
      <c r="Q586"/>
      <c r="R586" s="5"/>
      <c r="S586"/>
      <c r="T586"/>
      <c r="V586"/>
    </row>
    <row r="587" spans="3:22">
      <c r="C587"/>
      <c r="D587"/>
      <c r="F587"/>
      <c r="G587"/>
      <c r="H587" s="5"/>
      <c r="I587"/>
      <c r="J587"/>
      <c r="L587"/>
      <c r="P587"/>
      <c r="Q587"/>
      <c r="R587" s="5"/>
      <c r="S587"/>
      <c r="T587"/>
      <c r="V587"/>
    </row>
    <row r="588" spans="3:22">
      <c r="C588"/>
      <c r="D588"/>
      <c r="F588"/>
      <c r="G588"/>
      <c r="H588" s="5"/>
      <c r="I588"/>
      <c r="J588"/>
      <c r="L588"/>
      <c r="P588"/>
      <c r="Q588"/>
      <c r="R588" s="5"/>
      <c r="S588"/>
      <c r="T588"/>
      <c r="V588"/>
    </row>
    <row r="589" spans="3:22">
      <c r="C589"/>
      <c r="D589"/>
      <c r="F589"/>
      <c r="G589"/>
      <c r="H589" s="5"/>
      <c r="I589"/>
      <c r="J589"/>
      <c r="L589"/>
      <c r="P589"/>
      <c r="Q589"/>
      <c r="R589" s="5"/>
      <c r="S589"/>
      <c r="T589"/>
      <c r="V589"/>
    </row>
    <row r="590" spans="3:22">
      <c r="C590"/>
      <c r="D590"/>
      <c r="F590"/>
      <c r="G590"/>
      <c r="H590" s="5"/>
      <c r="I590"/>
      <c r="J590"/>
      <c r="L590"/>
      <c r="P590"/>
      <c r="Q590"/>
      <c r="R590" s="5"/>
      <c r="S590"/>
      <c r="T590"/>
      <c r="V590"/>
    </row>
    <row r="591" spans="3:22">
      <c r="C591"/>
      <c r="D591"/>
      <c r="F591"/>
      <c r="G591"/>
      <c r="H591" s="5"/>
      <c r="I591"/>
      <c r="J591"/>
      <c r="L591"/>
      <c r="P591"/>
      <c r="Q591"/>
      <c r="R591" s="5"/>
      <c r="S591"/>
      <c r="T591"/>
      <c r="V591"/>
    </row>
    <row r="592" spans="3:22">
      <c r="C592"/>
      <c r="D592"/>
      <c r="F592"/>
      <c r="G592"/>
      <c r="H592" s="5"/>
      <c r="I592"/>
      <c r="J592"/>
      <c r="L592"/>
      <c r="P592"/>
      <c r="Q592"/>
      <c r="R592" s="5"/>
      <c r="S592"/>
      <c r="T592"/>
      <c r="V592"/>
    </row>
    <row r="593" spans="3:22">
      <c r="C593"/>
      <c r="D593"/>
      <c r="F593"/>
      <c r="G593"/>
      <c r="H593" s="5"/>
      <c r="I593"/>
      <c r="J593"/>
      <c r="L593"/>
      <c r="P593"/>
      <c r="Q593"/>
      <c r="R593" s="5"/>
      <c r="S593"/>
      <c r="T593"/>
      <c r="V593"/>
    </row>
    <row r="594" spans="3:22">
      <c r="C594"/>
      <c r="D594"/>
      <c r="F594"/>
      <c r="G594"/>
      <c r="H594" s="5"/>
      <c r="I594"/>
      <c r="J594"/>
      <c r="L594"/>
      <c r="P594"/>
      <c r="Q594"/>
      <c r="R594" s="5"/>
      <c r="S594"/>
      <c r="T594"/>
      <c r="V594"/>
    </row>
    <row r="595" spans="3:22">
      <c r="C595"/>
      <c r="D595"/>
      <c r="F595"/>
      <c r="G595"/>
      <c r="H595" s="5"/>
      <c r="I595"/>
      <c r="J595"/>
      <c r="L595"/>
      <c r="P595"/>
      <c r="Q595"/>
      <c r="R595" s="5"/>
      <c r="S595"/>
      <c r="T595"/>
      <c r="V595"/>
    </row>
    <row r="596" spans="3:22">
      <c r="C596"/>
      <c r="D596"/>
      <c r="F596"/>
      <c r="G596"/>
      <c r="H596" s="5"/>
      <c r="I596"/>
      <c r="J596"/>
      <c r="L596"/>
      <c r="P596"/>
      <c r="Q596"/>
      <c r="R596" s="5"/>
      <c r="S596"/>
      <c r="T596"/>
      <c r="V596"/>
    </row>
    <row r="597" spans="3:22">
      <c r="C597"/>
      <c r="D597"/>
      <c r="F597"/>
      <c r="G597"/>
      <c r="H597" s="5"/>
      <c r="I597"/>
      <c r="J597"/>
      <c r="L597"/>
      <c r="P597"/>
      <c r="Q597"/>
      <c r="R597" s="5"/>
      <c r="S597"/>
      <c r="T597"/>
      <c r="V597"/>
    </row>
    <row r="598" spans="3:22">
      <c r="C598"/>
      <c r="D598"/>
      <c r="F598"/>
      <c r="G598"/>
      <c r="H598" s="5"/>
      <c r="I598"/>
      <c r="J598"/>
      <c r="L598"/>
      <c r="P598"/>
      <c r="Q598"/>
      <c r="R598" s="5"/>
      <c r="S598"/>
      <c r="T598"/>
      <c r="V598"/>
    </row>
    <row r="599" spans="3:22">
      <c r="C599"/>
      <c r="D599"/>
      <c r="F599"/>
      <c r="G599"/>
      <c r="H599" s="5"/>
      <c r="I599"/>
      <c r="J599"/>
      <c r="L599"/>
      <c r="P599"/>
      <c r="Q599"/>
      <c r="R599" s="5"/>
      <c r="S599"/>
      <c r="T599"/>
      <c r="V599"/>
    </row>
    <row r="600" spans="3:22">
      <c r="C600"/>
      <c r="D600"/>
      <c r="F600"/>
      <c r="G600"/>
      <c r="H600" s="5"/>
      <c r="I600"/>
      <c r="J600"/>
      <c r="L600"/>
      <c r="P600"/>
      <c r="Q600"/>
      <c r="R600" s="5"/>
      <c r="S600"/>
      <c r="T600"/>
      <c r="V600"/>
    </row>
    <row r="601" spans="3:22">
      <c r="C601"/>
      <c r="D601"/>
      <c r="F601"/>
      <c r="G601"/>
      <c r="H601" s="5"/>
      <c r="I601"/>
      <c r="J601"/>
      <c r="L601"/>
      <c r="P601"/>
      <c r="Q601"/>
      <c r="R601" s="5"/>
      <c r="S601"/>
      <c r="T601"/>
      <c r="V601"/>
    </row>
    <row r="602" spans="3:22">
      <c r="C602"/>
      <c r="D602"/>
      <c r="F602"/>
      <c r="G602"/>
      <c r="H602" s="5"/>
      <c r="I602"/>
      <c r="J602"/>
      <c r="L602"/>
      <c r="P602"/>
      <c r="Q602"/>
      <c r="R602" s="5"/>
      <c r="S602"/>
      <c r="T602"/>
      <c r="V602"/>
    </row>
    <row r="603" spans="3:22">
      <c r="C603"/>
      <c r="D603"/>
      <c r="F603"/>
      <c r="G603"/>
      <c r="H603" s="5"/>
      <c r="I603"/>
      <c r="J603"/>
      <c r="L603"/>
      <c r="P603"/>
      <c r="Q603"/>
      <c r="R603" s="5"/>
      <c r="S603"/>
      <c r="T603"/>
      <c r="V603"/>
    </row>
    <row r="604" spans="3:22">
      <c r="C604"/>
      <c r="D604"/>
      <c r="F604"/>
      <c r="G604"/>
      <c r="H604" s="5"/>
      <c r="I604"/>
      <c r="J604"/>
      <c r="L604"/>
      <c r="P604"/>
      <c r="Q604"/>
      <c r="R604" s="5"/>
      <c r="S604"/>
      <c r="T604"/>
      <c r="V604"/>
    </row>
    <row r="605" spans="3:22">
      <c r="C605"/>
      <c r="D605"/>
      <c r="F605"/>
      <c r="G605"/>
      <c r="H605" s="5"/>
      <c r="I605"/>
      <c r="J605"/>
      <c r="L605"/>
      <c r="P605"/>
      <c r="Q605"/>
      <c r="R605" s="5"/>
      <c r="S605"/>
      <c r="T605"/>
      <c r="V605"/>
    </row>
    <row r="606" spans="3:22">
      <c r="C606"/>
      <c r="D606"/>
      <c r="F606"/>
      <c r="G606"/>
      <c r="H606" s="5"/>
      <c r="I606"/>
      <c r="J606"/>
      <c r="L606"/>
      <c r="P606"/>
      <c r="Q606"/>
      <c r="R606" s="5"/>
      <c r="S606"/>
      <c r="T606"/>
      <c r="V606"/>
    </row>
    <row r="607" spans="3:22">
      <c r="C607"/>
      <c r="D607"/>
      <c r="F607"/>
      <c r="G607"/>
      <c r="H607" s="5"/>
      <c r="I607"/>
      <c r="J607"/>
      <c r="L607"/>
      <c r="P607"/>
      <c r="Q607"/>
      <c r="R607" s="5"/>
      <c r="S607"/>
      <c r="T607"/>
      <c r="V607"/>
    </row>
    <row r="608" spans="3:22">
      <c r="C608"/>
      <c r="D608"/>
      <c r="F608"/>
      <c r="G608"/>
      <c r="H608" s="5"/>
      <c r="I608"/>
      <c r="J608"/>
      <c r="L608"/>
      <c r="P608"/>
      <c r="Q608"/>
      <c r="R608" s="5"/>
      <c r="S608"/>
      <c r="T608"/>
      <c r="V608"/>
    </row>
    <row r="609" spans="3:22">
      <c r="C609"/>
      <c r="D609"/>
      <c r="F609"/>
      <c r="G609"/>
      <c r="H609" s="5"/>
      <c r="I609"/>
      <c r="J609"/>
      <c r="L609"/>
      <c r="P609"/>
      <c r="Q609"/>
      <c r="R609" s="5"/>
      <c r="S609"/>
      <c r="T609"/>
      <c r="V609"/>
    </row>
    <row r="610" spans="3:22">
      <c r="C610"/>
      <c r="D610"/>
      <c r="F610"/>
      <c r="G610"/>
      <c r="H610" s="5"/>
      <c r="I610"/>
      <c r="J610"/>
      <c r="L610"/>
      <c r="P610"/>
      <c r="Q610"/>
      <c r="R610" s="5"/>
      <c r="S610"/>
      <c r="T610"/>
      <c r="V610"/>
    </row>
    <row r="611" spans="3:22">
      <c r="C611"/>
      <c r="D611"/>
      <c r="F611"/>
      <c r="G611"/>
      <c r="H611" s="5"/>
      <c r="I611"/>
      <c r="J611"/>
      <c r="L611"/>
      <c r="P611"/>
      <c r="Q611"/>
      <c r="R611" s="5"/>
      <c r="S611"/>
      <c r="T611"/>
      <c r="V611"/>
    </row>
    <row r="612" spans="3:22">
      <c r="C612"/>
      <c r="D612"/>
      <c r="F612"/>
      <c r="G612"/>
      <c r="H612" s="5"/>
      <c r="I612"/>
      <c r="J612"/>
      <c r="L612"/>
      <c r="P612"/>
      <c r="Q612"/>
      <c r="R612" s="5"/>
      <c r="S612"/>
      <c r="T612"/>
      <c r="V612"/>
    </row>
    <row r="613" spans="3:22">
      <c r="C613"/>
      <c r="D613"/>
      <c r="F613"/>
      <c r="G613"/>
      <c r="H613" s="5"/>
      <c r="I613"/>
      <c r="J613"/>
      <c r="L613"/>
      <c r="P613"/>
      <c r="Q613"/>
      <c r="R613" s="5"/>
      <c r="S613"/>
      <c r="T613"/>
      <c r="V613"/>
    </row>
    <row r="614" spans="3:22">
      <c r="C614"/>
      <c r="D614"/>
      <c r="F614"/>
      <c r="G614"/>
      <c r="H614" s="5"/>
      <c r="I614"/>
      <c r="J614"/>
      <c r="L614"/>
      <c r="P614"/>
      <c r="Q614"/>
      <c r="R614" s="5"/>
      <c r="S614"/>
      <c r="T614"/>
      <c r="V614"/>
    </row>
    <row r="615" spans="3:22">
      <c r="C615"/>
      <c r="D615"/>
      <c r="F615"/>
      <c r="G615"/>
      <c r="H615" s="5"/>
      <c r="I615"/>
      <c r="J615"/>
      <c r="L615"/>
      <c r="P615"/>
      <c r="Q615"/>
      <c r="R615" s="5"/>
      <c r="S615"/>
      <c r="T615"/>
      <c r="V615"/>
    </row>
    <row r="616" spans="3:22">
      <c r="C616"/>
      <c r="D616"/>
      <c r="F616"/>
      <c r="G616"/>
      <c r="H616" s="5"/>
      <c r="I616"/>
      <c r="J616"/>
      <c r="L616"/>
      <c r="P616"/>
      <c r="Q616"/>
      <c r="R616" s="5"/>
      <c r="S616"/>
      <c r="T616"/>
      <c r="V616"/>
    </row>
    <row r="617" spans="3:22">
      <c r="C617"/>
      <c r="D617"/>
      <c r="F617"/>
      <c r="G617"/>
      <c r="H617" s="5"/>
      <c r="I617"/>
      <c r="J617"/>
      <c r="L617"/>
      <c r="P617"/>
      <c r="Q617"/>
      <c r="R617" s="5"/>
      <c r="S617"/>
      <c r="T617"/>
      <c r="V617"/>
    </row>
    <row r="618" spans="3:22">
      <c r="C618"/>
      <c r="D618"/>
      <c r="F618"/>
      <c r="G618"/>
      <c r="H618" s="5"/>
      <c r="I618"/>
      <c r="J618"/>
      <c r="L618"/>
      <c r="P618"/>
      <c r="Q618"/>
      <c r="R618" s="5"/>
      <c r="S618"/>
      <c r="T618"/>
      <c r="V618"/>
    </row>
    <row r="619" spans="3:22">
      <c r="C619"/>
      <c r="D619"/>
      <c r="F619"/>
      <c r="G619"/>
      <c r="H619" s="5"/>
      <c r="I619"/>
      <c r="J619"/>
      <c r="L619"/>
      <c r="P619"/>
      <c r="Q619"/>
      <c r="R619" s="5"/>
      <c r="S619"/>
      <c r="T619"/>
      <c r="V619"/>
    </row>
    <row r="620" spans="3:22">
      <c r="C620"/>
      <c r="D620"/>
      <c r="F620"/>
      <c r="G620"/>
      <c r="H620" s="5"/>
      <c r="I620"/>
      <c r="J620"/>
      <c r="L620"/>
      <c r="P620"/>
      <c r="Q620"/>
      <c r="R620" s="5"/>
      <c r="S620"/>
      <c r="T620"/>
      <c r="V620"/>
    </row>
    <row r="621" spans="3:22">
      <c r="C621"/>
      <c r="D621"/>
      <c r="F621"/>
      <c r="G621"/>
      <c r="H621" s="5"/>
      <c r="I621"/>
      <c r="J621"/>
      <c r="L621"/>
      <c r="P621"/>
      <c r="Q621"/>
      <c r="R621" s="5"/>
      <c r="S621"/>
      <c r="T621"/>
      <c r="V621"/>
    </row>
    <row r="622" spans="3:22">
      <c r="C622"/>
      <c r="D622"/>
      <c r="F622"/>
      <c r="G622"/>
      <c r="H622" s="5"/>
      <c r="I622"/>
      <c r="J622"/>
      <c r="L622"/>
      <c r="P622"/>
      <c r="Q622"/>
      <c r="R622" s="5"/>
      <c r="S622"/>
      <c r="T622"/>
      <c r="V622"/>
    </row>
    <row r="623" spans="3:22">
      <c r="C623"/>
      <c r="D623"/>
      <c r="F623"/>
      <c r="G623"/>
      <c r="H623" s="5"/>
      <c r="I623"/>
      <c r="J623"/>
      <c r="L623"/>
      <c r="P623"/>
      <c r="Q623"/>
      <c r="R623" s="5"/>
      <c r="S623"/>
      <c r="T623"/>
      <c r="V623"/>
    </row>
    <row r="624" spans="3:22">
      <c r="C624"/>
      <c r="D624"/>
      <c r="F624"/>
      <c r="G624"/>
      <c r="H624" s="5"/>
      <c r="I624"/>
      <c r="J624"/>
      <c r="L624"/>
      <c r="P624"/>
      <c r="Q624"/>
      <c r="R624" s="5"/>
      <c r="S624"/>
      <c r="T624"/>
      <c r="V624"/>
    </row>
    <row r="625" spans="3:22">
      <c r="C625"/>
      <c r="D625"/>
      <c r="F625"/>
      <c r="G625"/>
      <c r="H625" s="5"/>
      <c r="I625"/>
      <c r="J625"/>
      <c r="L625"/>
      <c r="P625"/>
      <c r="Q625"/>
      <c r="R625" s="5"/>
      <c r="S625"/>
      <c r="T625"/>
      <c r="V625"/>
    </row>
    <row r="626" spans="3:22">
      <c r="C626"/>
      <c r="D626"/>
      <c r="F626"/>
      <c r="G626"/>
      <c r="H626" s="5"/>
      <c r="I626"/>
      <c r="J626"/>
      <c r="L626"/>
      <c r="P626"/>
      <c r="Q626"/>
      <c r="R626" s="5"/>
      <c r="S626"/>
      <c r="T626"/>
      <c r="V626"/>
    </row>
    <row r="627" spans="3:22">
      <c r="C627"/>
      <c r="D627"/>
      <c r="F627"/>
      <c r="G627"/>
      <c r="H627" s="5"/>
      <c r="I627"/>
      <c r="J627"/>
      <c r="L627"/>
      <c r="P627"/>
      <c r="Q627"/>
      <c r="R627" s="5"/>
      <c r="S627"/>
      <c r="T627"/>
      <c r="V627"/>
    </row>
    <row r="628" spans="3:22">
      <c r="C628"/>
      <c r="D628"/>
      <c r="F628"/>
      <c r="G628"/>
      <c r="H628" s="5"/>
      <c r="I628"/>
      <c r="J628"/>
      <c r="L628"/>
      <c r="P628"/>
      <c r="Q628"/>
      <c r="R628" s="5"/>
      <c r="S628"/>
      <c r="T628"/>
      <c r="V628"/>
    </row>
    <row r="629" spans="3:22">
      <c r="C629"/>
      <c r="D629"/>
      <c r="F629"/>
      <c r="G629"/>
      <c r="H629" s="5"/>
      <c r="I629"/>
      <c r="J629"/>
      <c r="L629"/>
      <c r="P629"/>
      <c r="Q629"/>
      <c r="R629" s="5"/>
      <c r="S629"/>
      <c r="T629"/>
      <c r="V629"/>
    </row>
    <row r="630" spans="3:22">
      <c r="C630"/>
      <c r="D630"/>
      <c r="F630"/>
      <c r="G630"/>
      <c r="H630" s="5"/>
      <c r="I630"/>
      <c r="J630"/>
      <c r="L630"/>
      <c r="P630"/>
      <c r="Q630"/>
      <c r="R630" s="5"/>
      <c r="S630"/>
      <c r="T630"/>
      <c r="V630"/>
    </row>
    <row r="631" spans="3:22">
      <c r="C631"/>
      <c r="D631"/>
      <c r="F631"/>
      <c r="G631"/>
      <c r="H631" s="5"/>
      <c r="I631"/>
      <c r="J631"/>
      <c r="L631"/>
      <c r="P631"/>
      <c r="Q631"/>
      <c r="R631" s="5"/>
      <c r="S631"/>
      <c r="T631"/>
      <c r="V631"/>
    </row>
    <row r="632" spans="3:22">
      <c r="C632"/>
      <c r="D632"/>
      <c r="F632"/>
      <c r="G632"/>
      <c r="H632" s="5"/>
      <c r="I632"/>
      <c r="J632"/>
      <c r="L632"/>
      <c r="P632"/>
      <c r="Q632"/>
      <c r="R632" s="5"/>
      <c r="S632"/>
      <c r="T632"/>
      <c r="V632"/>
    </row>
    <row r="633" spans="3:22">
      <c r="C633"/>
      <c r="D633"/>
      <c r="F633"/>
      <c r="G633"/>
      <c r="H633" s="5"/>
      <c r="I633"/>
      <c r="J633"/>
      <c r="L633"/>
      <c r="P633"/>
      <c r="Q633"/>
      <c r="R633" s="5"/>
      <c r="S633"/>
      <c r="T633"/>
      <c r="V633"/>
    </row>
    <row r="634" spans="3:22">
      <c r="C634"/>
      <c r="D634"/>
      <c r="F634"/>
      <c r="G634"/>
      <c r="H634" s="5"/>
      <c r="I634"/>
      <c r="J634"/>
      <c r="L634"/>
      <c r="P634"/>
      <c r="Q634"/>
      <c r="R634" s="5"/>
      <c r="S634"/>
      <c r="T634"/>
      <c r="V634"/>
    </row>
    <row r="635" spans="3:22">
      <c r="C635"/>
      <c r="D635"/>
      <c r="F635"/>
      <c r="G635"/>
      <c r="H635" s="5"/>
      <c r="I635"/>
      <c r="J635"/>
      <c r="L635"/>
      <c r="P635"/>
      <c r="Q635"/>
      <c r="R635" s="5"/>
      <c r="S635"/>
      <c r="T635"/>
      <c r="V635"/>
    </row>
    <row r="636" spans="3:22">
      <c r="C636"/>
      <c r="D636"/>
      <c r="F636"/>
      <c r="G636"/>
      <c r="H636" s="5"/>
      <c r="I636"/>
      <c r="J636"/>
      <c r="L636"/>
      <c r="P636"/>
      <c r="Q636"/>
      <c r="R636" s="5"/>
      <c r="S636"/>
      <c r="T636"/>
      <c r="V636"/>
    </row>
    <row r="637" spans="3:22">
      <c r="C637"/>
      <c r="D637"/>
      <c r="F637"/>
      <c r="G637"/>
      <c r="H637" s="5"/>
      <c r="I637"/>
      <c r="J637"/>
      <c r="L637"/>
      <c r="P637"/>
      <c r="Q637"/>
      <c r="R637" s="5"/>
      <c r="S637"/>
      <c r="T637"/>
      <c r="V637"/>
    </row>
    <row r="638" spans="3:22">
      <c r="C638"/>
      <c r="D638"/>
      <c r="F638"/>
      <c r="G638"/>
      <c r="H638" s="5"/>
      <c r="I638"/>
      <c r="J638"/>
      <c r="L638"/>
      <c r="P638"/>
      <c r="Q638"/>
      <c r="R638" s="5"/>
      <c r="S638"/>
      <c r="T638"/>
      <c r="V638"/>
    </row>
    <row r="639" spans="3:22">
      <c r="C639"/>
      <c r="D639"/>
      <c r="F639"/>
      <c r="G639"/>
      <c r="H639" s="5"/>
      <c r="I639"/>
      <c r="J639"/>
      <c r="L639"/>
      <c r="P639"/>
      <c r="Q639"/>
      <c r="R639" s="5"/>
      <c r="S639"/>
      <c r="T639"/>
      <c r="V639"/>
    </row>
    <row r="640" spans="3:22">
      <c r="C640"/>
      <c r="D640"/>
      <c r="F640"/>
      <c r="G640"/>
      <c r="H640" s="5"/>
      <c r="I640"/>
      <c r="J640"/>
      <c r="L640"/>
      <c r="P640"/>
      <c r="Q640"/>
      <c r="R640" s="5"/>
      <c r="S640"/>
      <c r="T640"/>
      <c r="V640"/>
    </row>
    <row r="641" spans="3:22">
      <c r="C641"/>
      <c r="D641"/>
      <c r="F641"/>
      <c r="G641"/>
      <c r="H641" s="5"/>
      <c r="I641"/>
      <c r="J641"/>
      <c r="L641"/>
      <c r="P641"/>
      <c r="Q641"/>
      <c r="R641" s="5"/>
      <c r="S641"/>
      <c r="T641"/>
      <c r="V641"/>
    </row>
    <row r="642" spans="3:22">
      <c r="C642"/>
      <c r="D642"/>
      <c r="F642"/>
      <c r="G642"/>
      <c r="H642" s="5"/>
      <c r="I642"/>
      <c r="J642"/>
      <c r="L642"/>
      <c r="P642"/>
      <c r="Q642"/>
      <c r="R642" s="5"/>
      <c r="S642"/>
      <c r="T642"/>
      <c r="V642"/>
    </row>
    <row r="643" spans="3:22">
      <c r="C643"/>
      <c r="D643"/>
      <c r="F643"/>
      <c r="G643"/>
      <c r="H643" s="5"/>
      <c r="I643"/>
      <c r="J643"/>
      <c r="L643"/>
      <c r="P643"/>
      <c r="Q643"/>
      <c r="R643" s="5"/>
      <c r="S643"/>
      <c r="T643"/>
      <c r="V643"/>
    </row>
    <row r="644" spans="3:22">
      <c r="C644"/>
      <c r="D644"/>
      <c r="F644"/>
      <c r="G644"/>
      <c r="H644" s="5"/>
      <c r="I644"/>
      <c r="J644"/>
      <c r="L644"/>
      <c r="P644"/>
      <c r="Q644"/>
      <c r="R644" s="5"/>
      <c r="S644"/>
      <c r="T644"/>
      <c r="V644"/>
    </row>
    <row r="645" spans="3:22">
      <c r="C645"/>
      <c r="D645"/>
      <c r="F645"/>
      <c r="G645"/>
      <c r="H645" s="5"/>
      <c r="I645"/>
      <c r="J645"/>
      <c r="L645"/>
      <c r="P645"/>
      <c r="Q645"/>
      <c r="R645" s="5"/>
      <c r="S645"/>
      <c r="T645"/>
      <c r="V645"/>
    </row>
    <row r="646" spans="3:22">
      <c r="C646"/>
      <c r="D646"/>
      <c r="F646"/>
      <c r="G646"/>
      <c r="H646" s="5"/>
      <c r="I646"/>
      <c r="J646"/>
      <c r="L646"/>
      <c r="P646"/>
      <c r="Q646"/>
      <c r="R646" s="5"/>
      <c r="S646"/>
      <c r="T646"/>
      <c r="V646"/>
    </row>
    <row r="647" spans="3:22">
      <c r="C647"/>
      <c r="D647"/>
      <c r="F647"/>
      <c r="G647"/>
      <c r="H647" s="5"/>
      <c r="I647"/>
      <c r="J647"/>
      <c r="L647"/>
      <c r="P647"/>
      <c r="Q647"/>
      <c r="R647" s="5"/>
      <c r="S647"/>
      <c r="T647"/>
      <c r="V647"/>
    </row>
    <row r="648" spans="3:22">
      <c r="C648"/>
      <c r="D648"/>
      <c r="F648"/>
      <c r="G648"/>
      <c r="H648" s="5"/>
      <c r="I648"/>
      <c r="J648"/>
      <c r="L648"/>
      <c r="P648"/>
      <c r="Q648"/>
      <c r="R648" s="5"/>
      <c r="S648"/>
      <c r="T648"/>
      <c r="V648"/>
    </row>
    <row r="649" spans="3:22">
      <c r="C649"/>
      <c r="D649"/>
      <c r="F649"/>
      <c r="G649"/>
      <c r="H649" s="5"/>
      <c r="I649"/>
      <c r="J649"/>
      <c r="L649"/>
      <c r="P649"/>
      <c r="Q649"/>
      <c r="R649" s="5"/>
      <c r="S649"/>
      <c r="T649"/>
      <c r="V649"/>
    </row>
    <row r="650" spans="3:22">
      <c r="C650"/>
      <c r="D650"/>
      <c r="F650"/>
      <c r="G650"/>
      <c r="H650" s="5"/>
      <c r="I650"/>
      <c r="J650"/>
      <c r="L650"/>
      <c r="P650"/>
      <c r="Q650"/>
      <c r="R650" s="5"/>
      <c r="S650"/>
      <c r="T650"/>
      <c r="V650"/>
    </row>
    <row r="651" spans="3:22">
      <c r="C651"/>
      <c r="D651"/>
      <c r="F651"/>
      <c r="G651"/>
      <c r="H651" s="5"/>
      <c r="I651"/>
      <c r="J651"/>
      <c r="L651"/>
      <c r="P651"/>
      <c r="Q651"/>
      <c r="R651" s="5"/>
      <c r="S651"/>
      <c r="T651"/>
      <c r="V651"/>
    </row>
    <row r="652" spans="3:22">
      <c r="C652"/>
      <c r="D652"/>
      <c r="F652"/>
      <c r="G652"/>
      <c r="H652" s="5"/>
      <c r="I652"/>
      <c r="J652"/>
      <c r="L652"/>
      <c r="P652"/>
      <c r="Q652"/>
      <c r="R652" s="5"/>
      <c r="S652"/>
      <c r="T652"/>
      <c r="V652"/>
    </row>
    <row r="653" spans="3:22">
      <c r="C653"/>
      <c r="D653"/>
      <c r="F653"/>
      <c r="G653"/>
      <c r="H653" s="5"/>
      <c r="I653"/>
      <c r="J653"/>
      <c r="L653"/>
      <c r="P653"/>
      <c r="Q653"/>
      <c r="R653" s="5"/>
      <c r="S653"/>
      <c r="T653"/>
      <c r="V653"/>
    </row>
    <row r="654" spans="3:22">
      <c r="C654"/>
      <c r="D654"/>
      <c r="F654"/>
      <c r="G654"/>
      <c r="H654" s="5"/>
      <c r="I654"/>
      <c r="J654"/>
      <c r="L654"/>
      <c r="P654"/>
      <c r="Q654"/>
      <c r="R654" s="5"/>
      <c r="S654"/>
      <c r="T654"/>
      <c r="V654"/>
    </row>
    <row r="655" spans="3:22">
      <c r="C655"/>
      <c r="D655"/>
      <c r="F655"/>
      <c r="G655"/>
      <c r="H655" s="5"/>
      <c r="I655"/>
      <c r="J655"/>
      <c r="L655"/>
      <c r="P655"/>
      <c r="Q655"/>
      <c r="R655" s="5"/>
      <c r="S655"/>
      <c r="T655"/>
      <c r="V655"/>
    </row>
    <row r="656" spans="3:22">
      <c r="C656"/>
      <c r="D656"/>
      <c r="F656"/>
      <c r="G656"/>
      <c r="H656" s="5"/>
      <c r="I656"/>
      <c r="J656"/>
      <c r="L656"/>
      <c r="P656"/>
      <c r="Q656"/>
      <c r="R656" s="5"/>
      <c r="S656"/>
      <c r="T656"/>
      <c r="V656"/>
    </row>
    <row r="657" spans="3:22">
      <c r="C657"/>
      <c r="D657"/>
      <c r="F657"/>
      <c r="G657"/>
      <c r="H657" s="5"/>
      <c r="I657"/>
      <c r="J657"/>
      <c r="L657"/>
      <c r="P657"/>
      <c r="Q657"/>
      <c r="R657" s="5"/>
      <c r="S657"/>
      <c r="T657"/>
      <c r="V657"/>
    </row>
    <row r="658" spans="3:22">
      <c r="C658"/>
      <c r="D658"/>
      <c r="F658"/>
      <c r="G658"/>
      <c r="H658" s="5"/>
      <c r="I658"/>
      <c r="J658"/>
      <c r="L658"/>
      <c r="P658"/>
      <c r="Q658"/>
      <c r="R658" s="5"/>
      <c r="S658"/>
      <c r="T658"/>
      <c r="V658"/>
    </row>
    <row r="659" spans="3:22">
      <c r="C659"/>
      <c r="D659"/>
      <c r="F659"/>
      <c r="G659"/>
      <c r="H659" s="5"/>
      <c r="I659"/>
      <c r="J659"/>
      <c r="L659"/>
      <c r="P659"/>
      <c r="Q659"/>
      <c r="R659" s="5"/>
      <c r="S659"/>
      <c r="T659"/>
      <c r="V659"/>
    </row>
    <row r="660" spans="3:22">
      <c r="C660"/>
      <c r="D660"/>
      <c r="F660"/>
      <c r="G660"/>
      <c r="H660" s="5"/>
      <c r="I660"/>
      <c r="J660"/>
      <c r="L660"/>
      <c r="P660"/>
      <c r="Q660"/>
      <c r="R660" s="5"/>
      <c r="S660"/>
      <c r="T660"/>
      <c r="V660"/>
    </row>
    <row r="661" spans="3:22">
      <c r="C661"/>
      <c r="D661"/>
      <c r="F661"/>
      <c r="G661"/>
      <c r="H661" s="5"/>
      <c r="I661"/>
      <c r="J661"/>
      <c r="L661"/>
      <c r="P661"/>
      <c r="Q661"/>
      <c r="R661" s="5"/>
      <c r="S661"/>
      <c r="T661"/>
      <c r="V661"/>
    </row>
    <row r="662" spans="3:22">
      <c r="C662"/>
      <c r="D662"/>
      <c r="F662"/>
      <c r="G662"/>
      <c r="H662" s="5"/>
      <c r="I662"/>
      <c r="J662"/>
      <c r="L662"/>
      <c r="P662"/>
      <c r="Q662"/>
      <c r="R662" s="5"/>
      <c r="S662"/>
      <c r="T662"/>
      <c r="V662"/>
    </row>
    <row r="663" spans="3:22">
      <c r="C663"/>
      <c r="D663"/>
      <c r="F663"/>
      <c r="G663"/>
      <c r="H663" s="5"/>
      <c r="I663"/>
      <c r="J663"/>
      <c r="L663"/>
      <c r="P663"/>
      <c r="Q663"/>
      <c r="R663" s="5"/>
      <c r="S663"/>
      <c r="T663"/>
      <c r="V663"/>
    </row>
    <row r="664" spans="3:22">
      <c r="C664"/>
      <c r="D664"/>
      <c r="F664"/>
      <c r="G664"/>
      <c r="H664" s="5"/>
      <c r="I664"/>
      <c r="J664"/>
      <c r="L664"/>
      <c r="P664"/>
      <c r="Q664"/>
      <c r="R664" s="5"/>
      <c r="S664"/>
      <c r="T664"/>
      <c r="V664"/>
    </row>
    <row r="665" spans="3:22">
      <c r="C665"/>
      <c r="D665"/>
      <c r="F665"/>
      <c r="G665"/>
      <c r="H665" s="5"/>
      <c r="I665"/>
      <c r="J665"/>
      <c r="L665"/>
      <c r="P665"/>
      <c r="Q665"/>
      <c r="R665" s="5"/>
      <c r="S665"/>
      <c r="T665"/>
      <c r="V665"/>
    </row>
    <row r="666" spans="3:22">
      <c r="C666"/>
      <c r="D666"/>
      <c r="F666"/>
      <c r="G666"/>
      <c r="H666" s="5"/>
      <c r="I666"/>
      <c r="J666"/>
      <c r="L666"/>
      <c r="P666"/>
      <c r="Q666"/>
      <c r="R666" s="5"/>
      <c r="S666"/>
      <c r="T666"/>
      <c r="V666"/>
    </row>
    <row r="667" spans="3:22">
      <c r="C667"/>
      <c r="D667"/>
      <c r="F667"/>
      <c r="G667"/>
      <c r="H667" s="5"/>
      <c r="I667"/>
      <c r="J667"/>
      <c r="L667"/>
      <c r="P667"/>
      <c r="Q667"/>
      <c r="R667" s="5"/>
      <c r="S667"/>
      <c r="T667"/>
      <c r="V667"/>
    </row>
    <row r="668" spans="3:22">
      <c r="C668"/>
      <c r="D668"/>
      <c r="F668"/>
      <c r="G668"/>
      <c r="H668" s="5"/>
      <c r="I668"/>
      <c r="J668"/>
      <c r="L668"/>
      <c r="P668"/>
      <c r="Q668"/>
      <c r="R668" s="5"/>
      <c r="S668"/>
      <c r="T668"/>
      <c r="V668"/>
    </row>
    <row r="669" spans="3:22">
      <c r="C669"/>
      <c r="D669"/>
      <c r="F669"/>
      <c r="G669"/>
      <c r="H669" s="5"/>
      <c r="I669"/>
      <c r="J669"/>
      <c r="L669"/>
      <c r="P669"/>
      <c r="Q669"/>
      <c r="R669" s="5"/>
      <c r="S669"/>
      <c r="T669"/>
      <c r="V669"/>
    </row>
    <row r="670" spans="3:22">
      <c r="C670"/>
      <c r="D670"/>
      <c r="F670"/>
      <c r="G670"/>
      <c r="H670" s="5"/>
      <c r="I670"/>
      <c r="J670"/>
      <c r="L670"/>
      <c r="P670"/>
      <c r="Q670"/>
      <c r="R670" s="5"/>
      <c r="S670"/>
      <c r="T670"/>
      <c r="V670"/>
    </row>
    <row r="671" spans="3:22">
      <c r="C671"/>
      <c r="D671"/>
      <c r="F671"/>
      <c r="G671"/>
      <c r="H671" s="5"/>
      <c r="I671"/>
      <c r="J671"/>
      <c r="L671"/>
      <c r="P671"/>
      <c r="Q671"/>
      <c r="R671" s="5"/>
      <c r="S671"/>
      <c r="T671"/>
      <c r="V671"/>
    </row>
    <row r="672" spans="3:22">
      <c r="C672"/>
      <c r="D672"/>
      <c r="F672"/>
      <c r="G672"/>
      <c r="H672" s="5"/>
      <c r="I672"/>
      <c r="J672"/>
      <c r="L672"/>
      <c r="P672"/>
      <c r="Q672"/>
      <c r="R672" s="5"/>
      <c r="S672"/>
      <c r="T672"/>
      <c r="V672"/>
    </row>
    <row r="673" spans="3:22">
      <c r="C673"/>
      <c r="D673"/>
      <c r="F673"/>
      <c r="G673"/>
      <c r="H673" s="5"/>
      <c r="I673"/>
      <c r="J673"/>
      <c r="L673"/>
      <c r="P673"/>
      <c r="Q673"/>
      <c r="R673" s="5"/>
      <c r="S673"/>
      <c r="T673"/>
      <c r="V673"/>
    </row>
    <row r="674" spans="3:22">
      <c r="C674"/>
      <c r="D674"/>
      <c r="F674"/>
      <c r="G674"/>
      <c r="H674" s="5"/>
      <c r="I674"/>
      <c r="J674"/>
      <c r="L674"/>
      <c r="P674"/>
      <c r="Q674"/>
      <c r="R674" s="5"/>
      <c r="S674"/>
      <c r="T674"/>
      <c r="V674"/>
    </row>
    <row r="675" spans="3:22">
      <c r="C675"/>
      <c r="D675"/>
      <c r="F675"/>
      <c r="G675"/>
      <c r="H675" s="5"/>
      <c r="I675"/>
      <c r="J675"/>
      <c r="L675"/>
      <c r="P675"/>
      <c r="Q675"/>
      <c r="R675" s="5"/>
      <c r="S675"/>
      <c r="T675"/>
      <c r="V675"/>
    </row>
    <row r="676" spans="3:22">
      <c r="C676"/>
      <c r="D676"/>
      <c r="F676"/>
      <c r="G676"/>
      <c r="H676" s="5"/>
      <c r="I676"/>
      <c r="J676"/>
      <c r="L676"/>
      <c r="P676"/>
      <c r="Q676"/>
      <c r="R676" s="5"/>
      <c r="S676"/>
      <c r="T676"/>
      <c r="V676"/>
    </row>
    <row r="677" spans="3:22">
      <c r="C677"/>
      <c r="D677"/>
      <c r="F677"/>
      <c r="G677"/>
      <c r="H677" s="5"/>
      <c r="I677"/>
      <c r="J677"/>
      <c r="L677"/>
      <c r="P677"/>
      <c r="Q677"/>
      <c r="R677" s="5"/>
      <c r="S677"/>
      <c r="T677"/>
      <c r="V677"/>
    </row>
    <row r="678" spans="3:22">
      <c r="C678"/>
      <c r="D678"/>
      <c r="F678"/>
      <c r="G678"/>
      <c r="H678" s="5"/>
      <c r="I678"/>
      <c r="J678"/>
      <c r="L678"/>
      <c r="P678"/>
      <c r="Q678"/>
      <c r="R678" s="5"/>
      <c r="S678"/>
      <c r="T678"/>
      <c r="V678"/>
    </row>
    <row r="679" spans="3:22">
      <c r="C679"/>
      <c r="D679"/>
      <c r="F679"/>
      <c r="G679"/>
      <c r="H679" s="5"/>
      <c r="I679"/>
      <c r="J679"/>
      <c r="L679"/>
      <c r="P679"/>
      <c r="Q679"/>
      <c r="R679" s="5"/>
      <c r="S679"/>
      <c r="T679"/>
      <c r="V679"/>
    </row>
    <row r="680" spans="3:22">
      <c r="C680"/>
      <c r="D680"/>
      <c r="F680"/>
      <c r="G680"/>
      <c r="H680" s="5"/>
      <c r="I680"/>
      <c r="J680"/>
      <c r="L680"/>
      <c r="P680"/>
      <c r="Q680"/>
      <c r="R680" s="5"/>
      <c r="S680"/>
      <c r="T680"/>
      <c r="V680"/>
    </row>
    <row r="681" spans="3:22">
      <c r="C681"/>
      <c r="D681"/>
      <c r="F681"/>
      <c r="G681"/>
      <c r="H681" s="5"/>
      <c r="I681"/>
      <c r="J681"/>
      <c r="L681"/>
      <c r="P681"/>
      <c r="Q681"/>
      <c r="R681" s="5"/>
      <c r="S681"/>
      <c r="T681"/>
      <c r="V681"/>
    </row>
    <row r="682" spans="3:22">
      <c r="C682"/>
      <c r="D682"/>
      <c r="F682"/>
      <c r="G682"/>
      <c r="H682" s="5"/>
      <c r="I682"/>
      <c r="J682"/>
      <c r="L682"/>
      <c r="P682"/>
      <c r="Q682"/>
      <c r="R682" s="5"/>
      <c r="S682"/>
      <c r="T682"/>
      <c r="V682"/>
    </row>
    <row r="683" spans="3:22">
      <c r="C683"/>
      <c r="D683"/>
      <c r="F683"/>
      <c r="G683"/>
      <c r="H683" s="5"/>
      <c r="I683"/>
      <c r="J683"/>
      <c r="L683"/>
      <c r="P683"/>
      <c r="Q683"/>
      <c r="R683" s="5"/>
      <c r="S683"/>
      <c r="T683"/>
      <c r="V683"/>
    </row>
    <row r="684" spans="3:22">
      <c r="C684"/>
      <c r="D684"/>
      <c r="F684"/>
      <c r="G684"/>
      <c r="H684" s="5"/>
      <c r="I684"/>
      <c r="J684"/>
      <c r="L684"/>
      <c r="P684"/>
      <c r="Q684"/>
      <c r="R684" s="5"/>
      <c r="S684"/>
      <c r="T684"/>
      <c r="V684"/>
    </row>
    <row r="685" spans="3:22">
      <c r="C685"/>
      <c r="D685"/>
      <c r="F685"/>
      <c r="G685"/>
      <c r="H685" s="5"/>
      <c r="I685"/>
      <c r="J685"/>
      <c r="L685"/>
      <c r="P685"/>
      <c r="Q685"/>
      <c r="R685" s="5"/>
      <c r="S685"/>
      <c r="T685"/>
      <c r="V685"/>
    </row>
    <row r="686" spans="3:22">
      <c r="C686"/>
      <c r="D686"/>
      <c r="F686"/>
      <c r="G686"/>
      <c r="H686" s="5"/>
      <c r="I686"/>
      <c r="J686"/>
      <c r="L686"/>
      <c r="P686"/>
      <c r="Q686"/>
      <c r="R686" s="5"/>
      <c r="S686"/>
      <c r="T686"/>
      <c r="V686"/>
    </row>
    <row r="687" spans="3:22">
      <c r="C687"/>
      <c r="D687"/>
      <c r="F687"/>
      <c r="G687"/>
      <c r="H687" s="5"/>
      <c r="I687"/>
      <c r="J687"/>
      <c r="L687"/>
      <c r="P687"/>
      <c r="Q687"/>
      <c r="R687" s="5"/>
      <c r="S687"/>
      <c r="T687"/>
      <c r="V687"/>
    </row>
    <row r="688" spans="3:22">
      <c r="C688"/>
      <c r="D688"/>
      <c r="F688"/>
      <c r="G688"/>
      <c r="H688" s="5"/>
      <c r="I688"/>
      <c r="J688"/>
      <c r="L688"/>
      <c r="P688"/>
      <c r="Q688"/>
      <c r="R688" s="5"/>
      <c r="S688"/>
      <c r="T688"/>
      <c r="V688"/>
    </row>
    <row r="689" spans="3:22">
      <c r="C689"/>
      <c r="D689"/>
      <c r="F689"/>
      <c r="G689"/>
      <c r="H689" s="5"/>
      <c r="I689"/>
      <c r="J689"/>
      <c r="L689"/>
      <c r="P689"/>
      <c r="Q689"/>
      <c r="R689" s="5"/>
      <c r="S689"/>
      <c r="T689"/>
      <c r="V689"/>
    </row>
    <row r="690" spans="3:22">
      <c r="C690"/>
      <c r="D690"/>
      <c r="F690"/>
      <c r="G690"/>
      <c r="H690" s="5"/>
      <c r="I690"/>
      <c r="J690"/>
      <c r="L690"/>
      <c r="P690"/>
      <c r="Q690"/>
      <c r="R690" s="5"/>
      <c r="S690"/>
      <c r="T690"/>
      <c r="V690"/>
    </row>
    <row r="691" spans="3:22">
      <c r="C691"/>
      <c r="D691"/>
      <c r="F691"/>
      <c r="G691"/>
      <c r="H691" s="5"/>
      <c r="I691"/>
      <c r="J691"/>
      <c r="L691"/>
      <c r="P691"/>
      <c r="Q691"/>
      <c r="R691" s="5"/>
      <c r="S691"/>
      <c r="T691"/>
      <c r="V691"/>
    </row>
    <row r="692" spans="3:22">
      <c r="C692"/>
      <c r="D692"/>
      <c r="F692"/>
      <c r="G692"/>
      <c r="H692" s="5"/>
      <c r="I692"/>
      <c r="J692"/>
      <c r="L692"/>
      <c r="P692"/>
      <c r="Q692"/>
      <c r="R692" s="5"/>
      <c r="S692"/>
      <c r="T692"/>
      <c r="V692"/>
    </row>
    <row r="693" spans="3:22">
      <c r="C693"/>
      <c r="D693"/>
      <c r="F693"/>
      <c r="G693"/>
      <c r="H693" s="5"/>
      <c r="I693"/>
      <c r="J693"/>
      <c r="L693"/>
      <c r="P693"/>
      <c r="Q693"/>
      <c r="R693" s="5"/>
      <c r="S693"/>
      <c r="T693"/>
      <c r="V693"/>
    </row>
    <row r="694" spans="3:22">
      <c r="C694"/>
      <c r="D694"/>
      <c r="F694"/>
      <c r="G694"/>
      <c r="H694" s="5"/>
      <c r="I694"/>
      <c r="J694"/>
      <c r="L694"/>
      <c r="P694"/>
      <c r="Q694"/>
      <c r="R694" s="5"/>
      <c r="S694"/>
      <c r="T694"/>
      <c r="V694"/>
    </row>
    <row r="695" spans="3:22">
      <c r="C695"/>
      <c r="D695"/>
      <c r="F695"/>
      <c r="G695"/>
      <c r="H695" s="5"/>
      <c r="I695"/>
      <c r="J695"/>
      <c r="L695"/>
      <c r="P695"/>
      <c r="Q695"/>
      <c r="R695" s="5"/>
      <c r="S695"/>
      <c r="T695"/>
      <c r="V695"/>
    </row>
    <row r="696" spans="3:22">
      <c r="C696"/>
      <c r="D696"/>
      <c r="F696"/>
      <c r="G696"/>
      <c r="H696" s="5"/>
      <c r="I696"/>
      <c r="J696"/>
      <c r="L696"/>
      <c r="P696"/>
      <c r="Q696"/>
      <c r="R696" s="5"/>
      <c r="S696"/>
      <c r="T696"/>
      <c r="V696"/>
    </row>
    <row r="697" spans="3:22">
      <c r="C697"/>
      <c r="D697"/>
      <c r="F697"/>
      <c r="G697"/>
      <c r="H697" s="5"/>
      <c r="I697"/>
      <c r="J697"/>
      <c r="L697"/>
      <c r="P697"/>
      <c r="Q697"/>
      <c r="R697" s="5"/>
      <c r="S697"/>
      <c r="T697"/>
      <c r="V697"/>
    </row>
    <row r="698" spans="3:22">
      <c r="C698"/>
      <c r="D698"/>
      <c r="F698"/>
      <c r="G698"/>
      <c r="H698" s="5"/>
      <c r="I698"/>
      <c r="J698"/>
      <c r="L698"/>
      <c r="P698"/>
      <c r="Q698"/>
      <c r="R698" s="5"/>
      <c r="S698"/>
      <c r="T698"/>
      <c r="V698"/>
    </row>
    <row r="699" spans="3:22">
      <c r="C699"/>
      <c r="D699"/>
      <c r="F699"/>
      <c r="G699"/>
      <c r="H699" s="5"/>
      <c r="I699"/>
      <c r="J699"/>
      <c r="L699"/>
      <c r="P699"/>
      <c r="Q699"/>
      <c r="R699" s="5"/>
      <c r="S699"/>
      <c r="T699"/>
      <c r="V699"/>
    </row>
    <row r="700" spans="3:22">
      <c r="C700"/>
      <c r="D700"/>
      <c r="F700"/>
      <c r="G700"/>
      <c r="H700" s="5"/>
      <c r="I700"/>
      <c r="J700"/>
      <c r="L700"/>
      <c r="P700"/>
      <c r="Q700"/>
      <c r="R700" s="5"/>
      <c r="S700"/>
      <c r="T700"/>
      <c r="V700"/>
    </row>
    <row r="701" spans="3:22">
      <c r="C701"/>
      <c r="D701"/>
      <c r="F701"/>
      <c r="G701"/>
      <c r="H701" s="5"/>
      <c r="I701"/>
      <c r="J701"/>
      <c r="L701"/>
      <c r="P701"/>
      <c r="Q701"/>
      <c r="R701" s="5"/>
      <c r="S701"/>
      <c r="T701"/>
      <c r="V701"/>
    </row>
    <row r="702" spans="3:22">
      <c r="C702"/>
      <c r="D702"/>
      <c r="F702"/>
      <c r="G702"/>
      <c r="H702" s="5"/>
      <c r="I702"/>
      <c r="J702"/>
      <c r="L702"/>
      <c r="P702"/>
      <c r="Q702"/>
      <c r="R702" s="5"/>
      <c r="S702"/>
      <c r="T702"/>
      <c r="V702"/>
    </row>
    <row r="703" spans="3:22">
      <c r="C703"/>
      <c r="D703"/>
      <c r="F703"/>
      <c r="G703"/>
      <c r="H703" s="5"/>
      <c r="I703"/>
      <c r="J703"/>
      <c r="L703"/>
      <c r="P703"/>
      <c r="Q703"/>
      <c r="R703" s="5"/>
      <c r="S703"/>
      <c r="T703"/>
      <c r="V703"/>
    </row>
    <row r="704" spans="3:22">
      <c r="C704"/>
      <c r="D704"/>
      <c r="F704"/>
      <c r="G704"/>
      <c r="H704" s="5"/>
      <c r="I704"/>
      <c r="J704"/>
      <c r="L704"/>
      <c r="P704"/>
      <c r="Q704"/>
      <c r="R704" s="5"/>
      <c r="S704"/>
      <c r="T704"/>
      <c r="V704"/>
    </row>
    <row r="705" spans="3:22">
      <c r="C705"/>
      <c r="D705"/>
      <c r="F705"/>
      <c r="G705"/>
      <c r="H705" s="5"/>
      <c r="I705"/>
      <c r="J705"/>
      <c r="L705"/>
      <c r="P705"/>
      <c r="Q705"/>
      <c r="R705" s="5"/>
      <c r="S705"/>
      <c r="T705"/>
      <c r="V705"/>
    </row>
    <row r="706" spans="3:22">
      <c r="C706"/>
      <c r="D706"/>
      <c r="F706"/>
      <c r="G706"/>
      <c r="H706" s="5"/>
      <c r="I706"/>
      <c r="J706"/>
      <c r="L706"/>
      <c r="P706"/>
      <c r="Q706"/>
      <c r="R706" s="5"/>
      <c r="S706"/>
      <c r="T706"/>
      <c r="V706"/>
    </row>
    <row r="707" spans="3:22">
      <c r="C707"/>
      <c r="D707"/>
      <c r="F707"/>
      <c r="G707"/>
      <c r="H707" s="5"/>
      <c r="I707"/>
      <c r="J707"/>
      <c r="L707"/>
      <c r="P707"/>
      <c r="Q707"/>
      <c r="R707" s="5"/>
      <c r="S707"/>
      <c r="T707"/>
      <c r="V707"/>
    </row>
    <row r="708" spans="3:22">
      <c r="C708"/>
      <c r="D708"/>
      <c r="F708"/>
      <c r="G708"/>
      <c r="H708" s="5"/>
      <c r="I708"/>
      <c r="J708"/>
      <c r="L708"/>
      <c r="P708"/>
      <c r="Q708"/>
      <c r="R708" s="5"/>
      <c r="S708"/>
      <c r="T708"/>
      <c r="V708"/>
    </row>
    <row r="709" spans="3:22">
      <c r="C709"/>
      <c r="D709"/>
      <c r="F709"/>
      <c r="G709"/>
      <c r="H709" s="5"/>
      <c r="I709"/>
      <c r="J709"/>
      <c r="L709"/>
      <c r="P709"/>
      <c r="Q709"/>
      <c r="R709" s="5"/>
      <c r="S709"/>
      <c r="T709"/>
      <c r="V709"/>
    </row>
    <row r="710" spans="3:22">
      <c r="C710"/>
      <c r="D710"/>
      <c r="F710"/>
      <c r="G710"/>
      <c r="H710" s="5"/>
      <c r="I710"/>
      <c r="J710"/>
      <c r="L710"/>
      <c r="P710"/>
      <c r="Q710"/>
      <c r="R710" s="5"/>
      <c r="S710"/>
      <c r="T710"/>
      <c r="V710"/>
    </row>
    <row r="711" spans="3:22">
      <c r="C711"/>
      <c r="D711"/>
      <c r="F711"/>
      <c r="G711"/>
      <c r="H711" s="5"/>
      <c r="I711"/>
      <c r="J711"/>
      <c r="L711"/>
      <c r="P711"/>
      <c r="Q711"/>
      <c r="R711" s="5"/>
      <c r="S711"/>
      <c r="T711"/>
      <c r="V711"/>
    </row>
    <row r="712" spans="3:22">
      <c r="C712"/>
      <c r="D712"/>
      <c r="F712"/>
      <c r="G712"/>
      <c r="H712" s="5"/>
      <c r="I712"/>
      <c r="J712"/>
      <c r="L712"/>
      <c r="P712"/>
      <c r="Q712"/>
      <c r="R712" s="5"/>
      <c r="S712"/>
      <c r="T712"/>
      <c r="V712"/>
    </row>
    <row r="713" spans="3:22">
      <c r="C713"/>
      <c r="D713"/>
      <c r="F713"/>
      <c r="G713"/>
      <c r="H713" s="5"/>
      <c r="I713"/>
      <c r="J713"/>
      <c r="L713"/>
      <c r="P713"/>
      <c r="Q713"/>
      <c r="R713" s="5"/>
      <c r="S713"/>
      <c r="T713"/>
      <c r="V713"/>
    </row>
    <row r="714" spans="3:22">
      <c r="C714"/>
      <c r="D714"/>
      <c r="F714"/>
      <c r="G714"/>
      <c r="H714" s="5"/>
      <c r="I714"/>
      <c r="J714"/>
      <c r="L714"/>
      <c r="P714"/>
      <c r="Q714"/>
      <c r="R714" s="5"/>
      <c r="S714"/>
      <c r="T714"/>
      <c r="V714"/>
    </row>
    <row r="715" spans="3:22">
      <c r="C715"/>
      <c r="D715"/>
      <c r="F715"/>
      <c r="G715"/>
      <c r="H715" s="5"/>
      <c r="I715"/>
      <c r="J715"/>
      <c r="L715"/>
      <c r="P715"/>
      <c r="Q715"/>
      <c r="R715" s="5"/>
      <c r="S715"/>
      <c r="T715"/>
      <c r="V715"/>
    </row>
    <row r="716" spans="3:22">
      <c r="C716"/>
      <c r="D716"/>
      <c r="F716"/>
      <c r="G716"/>
      <c r="H716" s="5"/>
      <c r="I716"/>
      <c r="J716"/>
      <c r="L716"/>
      <c r="P716"/>
      <c r="Q716"/>
      <c r="R716" s="5"/>
      <c r="S716"/>
      <c r="T716"/>
      <c r="V716"/>
    </row>
    <row r="717" spans="3:22">
      <c r="C717"/>
      <c r="D717"/>
      <c r="F717"/>
      <c r="G717"/>
      <c r="H717" s="5"/>
      <c r="I717"/>
      <c r="J717"/>
      <c r="L717"/>
      <c r="P717"/>
      <c r="Q717"/>
      <c r="R717" s="5"/>
      <c r="S717"/>
      <c r="T717"/>
      <c r="V717"/>
    </row>
    <row r="718" spans="3:22">
      <c r="C718"/>
      <c r="D718"/>
      <c r="F718"/>
      <c r="G718"/>
      <c r="H718" s="5"/>
      <c r="I718"/>
      <c r="J718"/>
      <c r="L718"/>
      <c r="P718"/>
      <c r="Q718"/>
      <c r="R718" s="5"/>
      <c r="S718"/>
      <c r="T718"/>
      <c r="V718"/>
    </row>
    <row r="719" spans="3:22">
      <c r="C719"/>
      <c r="D719"/>
      <c r="F719"/>
      <c r="G719"/>
      <c r="H719" s="5"/>
      <c r="I719"/>
      <c r="J719"/>
      <c r="L719"/>
      <c r="P719"/>
      <c r="Q719"/>
      <c r="R719" s="5"/>
      <c r="S719"/>
      <c r="T719"/>
      <c r="V719"/>
    </row>
    <row r="720" spans="3:22">
      <c r="C720"/>
      <c r="D720"/>
      <c r="F720"/>
      <c r="G720"/>
      <c r="H720" s="5"/>
      <c r="I720"/>
      <c r="J720"/>
      <c r="L720"/>
      <c r="P720"/>
      <c r="Q720"/>
      <c r="R720" s="5"/>
      <c r="S720"/>
      <c r="T720"/>
      <c r="V720"/>
    </row>
    <row r="721" spans="3:22">
      <c r="C721"/>
      <c r="D721"/>
      <c r="F721"/>
      <c r="G721"/>
      <c r="H721" s="5"/>
      <c r="I721"/>
      <c r="J721"/>
      <c r="L721"/>
      <c r="P721"/>
      <c r="Q721"/>
      <c r="R721" s="5"/>
      <c r="S721"/>
      <c r="T721"/>
      <c r="V721"/>
    </row>
    <row r="722" spans="3:22">
      <c r="C722"/>
      <c r="D722"/>
      <c r="F722"/>
      <c r="G722"/>
      <c r="H722" s="5"/>
      <c r="I722"/>
      <c r="J722"/>
      <c r="L722"/>
      <c r="P722"/>
      <c r="Q722"/>
      <c r="R722" s="5"/>
      <c r="S722"/>
      <c r="T722"/>
      <c r="V722"/>
    </row>
    <row r="723" spans="3:22">
      <c r="C723"/>
      <c r="D723"/>
      <c r="F723"/>
      <c r="G723"/>
      <c r="H723" s="5"/>
      <c r="I723"/>
      <c r="J723"/>
      <c r="L723"/>
      <c r="P723"/>
      <c r="Q723"/>
      <c r="R723" s="5"/>
      <c r="S723"/>
      <c r="T723"/>
      <c r="V723"/>
    </row>
    <row r="724" spans="3:22">
      <c r="C724"/>
      <c r="D724"/>
      <c r="F724"/>
      <c r="G724"/>
      <c r="H724" s="5"/>
      <c r="I724"/>
      <c r="J724"/>
      <c r="L724"/>
      <c r="P724"/>
      <c r="Q724"/>
      <c r="R724" s="5"/>
      <c r="S724"/>
      <c r="T724"/>
      <c r="V724"/>
    </row>
    <row r="725" spans="3:22">
      <c r="C725"/>
      <c r="D725"/>
      <c r="F725"/>
      <c r="G725"/>
      <c r="H725" s="5"/>
      <c r="I725"/>
      <c r="J725"/>
      <c r="L725"/>
      <c r="P725"/>
      <c r="Q725"/>
      <c r="R725" s="5"/>
      <c r="S725"/>
      <c r="T725"/>
      <c r="V725"/>
    </row>
    <row r="726" spans="3:22">
      <c r="C726"/>
      <c r="D726"/>
      <c r="F726"/>
      <c r="G726"/>
      <c r="H726" s="5"/>
      <c r="I726"/>
      <c r="J726"/>
      <c r="L726"/>
      <c r="P726"/>
      <c r="Q726"/>
      <c r="R726" s="5"/>
      <c r="S726"/>
      <c r="T726"/>
      <c r="V726"/>
    </row>
    <row r="727" spans="3:22">
      <c r="C727"/>
      <c r="D727"/>
      <c r="F727"/>
      <c r="G727"/>
      <c r="H727" s="5"/>
      <c r="I727"/>
      <c r="J727"/>
      <c r="L727"/>
      <c r="P727"/>
      <c r="Q727"/>
      <c r="R727" s="5"/>
      <c r="S727"/>
      <c r="T727"/>
      <c r="V727"/>
    </row>
    <row r="728" spans="3:22">
      <c r="C728"/>
      <c r="D728"/>
      <c r="F728"/>
      <c r="G728"/>
      <c r="H728" s="5"/>
      <c r="I728"/>
      <c r="J728"/>
      <c r="L728"/>
      <c r="P728"/>
      <c r="Q728"/>
      <c r="R728" s="5"/>
      <c r="S728"/>
      <c r="T728"/>
      <c r="V728"/>
    </row>
    <row r="729" spans="3:22">
      <c r="C729"/>
      <c r="D729"/>
      <c r="F729"/>
      <c r="G729"/>
      <c r="H729" s="5"/>
      <c r="I729"/>
      <c r="J729"/>
      <c r="L729"/>
      <c r="P729"/>
      <c r="Q729"/>
      <c r="R729" s="5"/>
      <c r="S729"/>
      <c r="T729"/>
      <c r="V729"/>
    </row>
    <row r="730" spans="3:22">
      <c r="C730"/>
      <c r="D730"/>
      <c r="F730"/>
      <c r="G730"/>
      <c r="H730" s="5"/>
      <c r="I730"/>
      <c r="J730"/>
      <c r="L730"/>
      <c r="P730"/>
      <c r="Q730"/>
      <c r="R730" s="5"/>
      <c r="S730"/>
      <c r="T730"/>
      <c r="V730"/>
    </row>
    <row r="731" spans="3:22">
      <c r="C731"/>
      <c r="D731"/>
      <c r="F731"/>
      <c r="G731"/>
      <c r="H731" s="5"/>
      <c r="I731"/>
      <c r="J731"/>
      <c r="L731"/>
      <c r="P731"/>
      <c r="Q731"/>
      <c r="R731" s="5"/>
      <c r="S731"/>
      <c r="T731"/>
      <c r="V731"/>
    </row>
    <row r="732" spans="3:22">
      <c r="C732"/>
      <c r="D732"/>
      <c r="F732"/>
      <c r="G732"/>
      <c r="H732" s="5"/>
      <c r="I732"/>
      <c r="J732"/>
      <c r="L732"/>
      <c r="P732"/>
      <c r="Q732"/>
      <c r="R732" s="5"/>
      <c r="S732"/>
      <c r="T732"/>
      <c r="V732"/>
    </row>
    <row r="733" spans="3:22">
      <c r="C733"/>
      <c r="D733"/>
      <c r="F733"/>
      <c r="G733"/>
      <c r="H733" s="5"/>
      <c r="I733"/>
      <c r="J733"/>
      <c r="L733"/>
      <c r="P733"/>
      <c r="Q733"/>
      <c r="R733" s="5"/>
      <c r="S733"/>
      <c r="T733"/>
      <c r="V733"/>
    </row>
    <row r="734" spans="3:22">
      <c r="C734"/>
      <c r="D734"/>
      <c r="F734"/>
      <c r="G734"/>
      <c r="H734" s="5"/>
      <c r="I734"/>
      <c r="J734"/>
      <c r="L734"/>
      <c r="P734"/>
      <c r="Q734"/>
      <c r="R734" s="5"/>
      <c r="S734"/>
      <c r="T734"/>
      <c r="V734"/>
    </row>
    <row r="735" spans="3:22">
      <c r="C735"/>
      <c r="D735"/>
      <c r="F735"/>
      <c r="G735"/>
      <c r="H735" s="5"/>
      <c r="I735"/>
      <c r="J735"/>
      <c r="L735"/>
      <c r="P735"/>
      <c r="Q735"/>
      <c r="R735" s="5"/>
      <c r="S735"/>
      <c r="T735"/>
      <c r="V735"/>
    </row>
    <row r="736" spans="3:22">
      <c r="C736"/>
      <c r="D736"/>
      <c r="F736"/>
      <c r="G736"/>
      <c r="H736" s="5"/>
      <c r="I736"/>
      <c r="J736"/>
      <c r="L736"/>
      <c r="P736"/>
      <c r="Q736"/>
      <c r="R736" s="5"/>
      <c r="S736"/>
      <c r="T736"/>
      <c r="V736"/>
    </row>
    <row r="737" spans="3:22">
      <c r="C737"/>
      <c r="D737"/>
      <c r="F737"/>
      <c r="G737"/>
      <c r="H737" s="5"/>
      <c r="I737"/>
      <c r="J737"/>
      <c r="L737"/>
      <c r="P737"/>
      <c r="Q737"/>
      <c r="R737" s="5"/>
      <c r="S737"/>
      <c r="T737"/>
      <c r="V737"/>
    </row>
    <row r="738" spans="3:22">
      <c r="C738"/>
      <c r="D738"/>
      <c r="F738"/>
      <c r="G738"/>
      <c r="H738" s="5"/>
      <c r="I738"/>
      <c r="J738"/>
      <c r="L738"/>
      <c r="P738"/>
      <c r="Q738"/>
      <c r="R738" s="5"/>
      <c r="S738"/>
      <c r="T738"/>
      <c r="V738"/>
    </row>
    <row r="739" spans="3:22">
      <c r="C739"/>
      <c r="D739"/>
      <c r="F739"/>
      <c r="G739"/>
      <c r="H739" s="5"/>
      <c r="I739"/>
      <c r="J739"/>
      <c r="L739"/>
      <c r="P739"/>
      <c r="Q739"/>
      <c r="R739" s="5"/>
      <c r="S739"/>
      <c r="T739"/>
      <c r="V739"/>
    </row>
    <row r="740" spans="3:22">
      <c r="C740"/>
      <c r="D740"/>
      <c r="F740"/>
      <c r="G740"/>
      <c r="H740" s="5"/>
      <c r="I740"/>
      <c r="J740"/>
      <c r="L740"/>
      <c r="P740"/>
      <c r="Q740"/>
      <c r="R740" s="5"/>
      <c r="S740"/>
      <c r="T740"/>
      <c r="V740"/>
    </row>
    <row r="741" spans="3:22">
      <c r="C741"/>
      <c r="D741"/>
      <c r="F741"/>
      <c r="G741"/>
      <c r="H741" s="5"/>
      <c r="I741"/>
      <c r="J741"/>
      <c r="L741"/>
      <c r="P741"/>
      <c r="Q741"/>
      <c r="R741" s="5"/>
      <c r="S741"/>
      <c r="T741"/>
      <c r="V741"/>
    </row>
    <row r="742" spans="3:22">
      <c r="C742"/>
      <c r="D742"/>
      <c r="F742"/>
      <c r="G742"/>
      <c r="H742" s="5"/>
      <c r="I742"/>
      <c r="J742"/>
      <c r="L742"/>
      <c r="P742"/>
      <c r="Q742"/>
      <c r="R742" s="5"/>
      <c r="S742"/>
      <c r="T742"/>
      <c r="V742"/>
    </row>
    <row r="743" spans="3:22">
      <c r="C743"/>
      <c r="D743"/>
      <c r="F743"/>
      <c r="G743"/>
      <c r="H743" s="5"/>
      <c r="I743"/>
      <c r="J743"/>
      <c r="L743"/>
      <c r="P743"/>
      <c r="Q743"/>
      <c r="R743" s="5"/>
      <c r="S743"/>
      <c r="T743"/>
      <c r="V743"/>
    </row>
    <row r="744" spans="3:22">
      <c r="C744"/>
      <c r="D744"/>
      <c r="F744"/>
      <c r="G744"/>
      <c r="H744" s="5"/>
      <c r="I744"/>
      <c r="J744"/>
      <c r="L744"/>
      <c r="P744"/>
      <c r="Q744"/>
      <c r="R744" s="5"/>
      <c r="S744"/>
      <c r="T744"/>
      <c r="V744"/>
    </row>
    <row r="745" spans="3:22">
      <c r="C745"/>
      <c r="D745"/>
      <c r="F745"/>
      <c r="G745"/>
      <c r="H745" s="5"/>
      <c r="I745"/>
      <c r="J745"/>
      <c r="L745"/>
      <c r="P745"/>
      <c r="Q745"/>
      <c r="R745" s="5"/>
      <c r="S745"/>
      <c r="T745"/>
      <c r="V745"/>
    </row>
    <row r="746" spans="3:22">
      <c r="C746"/>
      <c r="D746"/>
      <c r="F746"/>
      <c r="G746"/>
      <c r="H746" s="5"/>
      <c r="I746"/>
      <c r="J746"/>
      <c r="L746"/>
      <c r="P746"/>
      <c r="Q746"/>
      <c r="R746" s="5"/>
      <c r="S746"/>
      <c r="T746"/>
      <c r="V746"/>
    </row>
    <row r="747" spans="3:22">
      <c r="C747"/>
      <c r="D747"/>
      <c r="F747"/>
      <c r="G747"/>
      <c r="H747" s="5"/>
      <c r="I747"/>
      <c r="J747"/>
      <c r="L747"/>
      <c r="P747"/>
      <c r="Q747"/>
      <c r="R747" s="5"/>
      <c r="S747"/>
      <c r="T747"/>
      <c r="V747"/>
    </row>
    <row r="748" spans="3:22">
      <c r="C748"/>
      <c r="D748"/>
      <c r="F748"/>
      <c r="G748"/>
      <c r="H748" s="5"/>
      <c r="I748"/>
      <c r="J748"/>
      <c r="L748"/>
      <c r="P748"/>
      <c r="Q748"/>
      <c r="R748" s="5"/>
      <c r="S748"/>
      <c r="T748"/>
      <c r="V748"/>
    </row>
    <row r="749" spans="3:22">
      <c r="C749"/>
      <c r="D749"/>
      <c r="F749"/>
      <c r="G749"/>
      <c r="H749" s="5"/>
      <c r="I749"/>
      <c r="J749"/>
      <c r="L749"/>
      <c r="P749"/>
      <c r="Q749"/>
      <c r="R749" s="5"/>
      <c r="S749"/>
      <c r="T749"/>
      <c r="V749"/>
    </row>
    <row r="750" spans="3:22">
      <c r="C750"/>
      <c r="D750"/>
      <c r="F750"/>
      <c r="G750"/>
      <c r="H750" s="5"/>
      <c r="I750"/>
      <c r="J750"/>
      <c r="L750"/>
      <c r="P750"/>
      <c r="Q750"/>
      <c r="R750" s="5"/>
      <c r="S750"/>
      <c r="T750"/>
      <c r="V750"/>
    </row>
    <row r="751" spans="3:22">
      <c r="C751"/>
      <c r="D751"/>
      <c r="F751"/>
      <c r="G751"/>
      <c r="H751" s="5"/>
      <c r="I751"/>
      <c r="J751"/>
      <c r="L751"/>
      <c r="P751"/>
      <c r="Q751"/>
      <c r="R751" s="5"/>
      <c r="S751"/>
      <c r="T751"/>
      <c r="V751"/>
    </row>
    <row r="752" spans="3:22">
      <c r="C752"/>
      <c r="D752"/>
      <c r="F752"/>
      <c r="G752"/>
      <c r="H752" s="5"/>
      <c r="I752"/>
      <c r="J752"/>
      <c r="L752"/>
      <c r="P752"/>
      <c r="Q752"/>
      <c r="R752" s="5"/>
      <c r="S752"/>
      <c r="T752"/>
      <c r="V752"/>
    </row>
    <row r="753" spans="3:22">
      <c r="C753"/>
      <c r="D753"/>
      <c r="F753"/>
      <c r="G753"/>
      <c r="H753" s="5"/>
      <c r="I753"/>
      <c r="J753"/>
      <c r="L753"/>
      <c r="P753"/>
      <c r="Q753"/>
      <c r="R753" s="5"/>
      <c r="S753"/>
      <c r="T753"/>
      <c r="V753"/>
    </row>
    <row r="754" spans="3:22">
      <c r="C754"/>
      <c r="D754"/>
      <c r="F754"/>
      <c r="G754"/>
      <c r="H754" s="5"/>
      <c r="I754"/>
      <c r="J754"/>
      <c r="L754"/>
      <c r="P754"/>
      <c r="Q754"/>
      <c r="R754" s="5"/>
      <c r="S754"/>
      <c r="T754"/>
      <c r="V754"/>
    </row>
    <row r="755" spans="3:22">
      <c r="C755"/>
      <c r="D755"/>
      <c r="F755"/>
      <c r="G755"/>
      <c r="H755" s="5"/>
      <c r="I755"/>
      <c r="J755"/>
      <c r="L755"/>
      <c r="P755"/>
      <c r="Q755"/>
      <c r="R755" s="5"/>
      <c r="S755"/>
      <c r="T755"/>
      <c r="V755"/>
    </row>
    <row r="756" spans="3:22">
      <c r="C756"/>
      <c r="D756"/>
      <c r="F756"/>
      <c r="G756"/>
      <c r="H756" s="5"/>
      <c r="I756"/>
      <c r="J756"/>
      <c r="L756"/>
      <c r="P756"/>
      <c r="Q756"/>
      <c r="R756" s="5"/>
      <c r="S756"/>
      <c r="T756"/>
      <c r="V756"/>
    </row>
    <row r="757" spans="3:22">
      <c r="C757"/>
      <c r="D757"/>
      <c r="F757"/>
      <c r="G757"/>
      <c r="H757" s="5"/>
      <c r="I757"/>
      <c r="J757"/>
      <c r="L757"/>
      <c r="P757"/>
      <c r="Q757"/>
      <c r="R757" s="5"/>
      <c r="S757"/>
      <c r="T757"/>
      <c r="V757"/>
    </row>
    <row r="758" spans="3:22">
      <c r="C758"/>
      <c r="D758"/>
      <c r="F758"/>
      <c r="G758"/>
      <c r="H758" s="5"/>
      <c r="I758"/>
      <c r="J758"/>
      <c r="L758"/>
      <c r="P758"/>
      <c r="Q758"/>
      <c r="R758" s="5"/>
      <c r="S758"/>
      <c r="T758"/>
      <c r="V758"/>
    </row>
    <row r="759" spans="3:22">
      <c r="C759"/>
      <c r="D759"/>
      <c r="F759"/>
      <c r="G759"/>
      <c r="H759" s="5"/>
      <c r="I759"/>
      <c r="J759"/>
      <c r="L759"/>
      <c r="P759"/>
      <c r="Q759"/>
      <c r="R759" s="5"/>
      <c r="S759"/>
      <c r="T759"/>
      <c r="V759"/>
    </row>
    <row r="760" spans="3:22">
      <c r="C760"/>
      <c r="D760"/>
      <c r="F760"/>
      <c r="G760"/>
      <c r="H760" s="5"/>
      <c r="I760"/>
      <c r="J760"/>
      <c r="L760"/>
      <c r="P760"/>
      <c r="Q760"/>
      <c r="R760" s="5"/>
      <c r="S760"/>
      <c r="T760"/>
      <c r="V760"/>
    </row>
    <row r="761" spans="3:22">
      <c r="C761"/>
      <c r="D761"/>
      <c r="F761"/>
      <c r="G761"/>
      <c r="H761" s="5"/>
      <c r="I761"/>
      <c r="J761"/>
      <c r="L761"/>
      <c r="P761"/>
      <c r="Q761"/>
      <c r="R761" s="5"/>
      <c r="S761"/>
      <c r="T761"/>
      <c r="V761"/>
    </row>
    <row r="762" spans="3:22">
      <c r="C762"/>
      <c r="D762"/>
      <c r="F762"/>
      <c r="G762"/>
      <c r="H762" s="5"/>
      <c r="I762"/>
      <c r="J762"/>
      <c r="L762"/>
      <c r="P762"/>
      <c r="Q762"/>
      <c r="R762" s="5"/>
      <c r="S762"/>
      <c r="T762"/>
      <c r="V762"/>
    </row>
    <row r="763" spans="3:22">
      <c r="C763"/>
      <c r="D763"/>
      <c r="F763"/>
      <c r="G763"/>
      <c r="H763" s="5"/>
      <c r="I763"/>
      <c r="J763"/>
      <c r="L763"/>
      <c r="P763"/>
      <c r="Q763"/>
      <c r="R763" s="5"/>
      <c r="S763"/>
      <c r="T763"/>
      <c r="V763"/>
    </row>
    <row r="764" spans="3:22">
      <c r="C764"/>
      <c r="D764"/>
      <c r="F764"/>
      <c r="G764"/>
      <c r="H764" s="5"/>
      <c r="I764"/>
      <c r="J764"/>
      <c r="L764"/>
      <c r="P764"/>
      <c r="Q764"/>
      <c r="R764" s="5"/>
      <c r="S764"/>
      <c r="T764"/>
      <c r="V764"/>
    </row>
    <row r="765" spans="3:22">
      <c r="C765"/>
      <c r="D765"/>
      <c r="F765"/>
      <c r="G765"/>
      <c r="H765" s="5"/>
      <c r="I765"/>
      <c r="J765"/>
      <c r="L765"/>
      <c r="P765"/>
      <c r="Q765"/>
      <c r="R765" s="5"/>
      <c r="S765"/>
      <c r="T765"/>
      <c r="V765"/>
    </row>
    <row r="766" spans="3:22">
      <c r="C766"/>
      <c r="D766"/>
      <c r="F766"/>
      <c r="G766"/>
      <c r="H766" s="5"/>
      <c r="I766"/>
      <c r="J766"/>
      <c r="L766"/>
      <c r="P766"/>
      <c r="Q766"/>
      <c r="R766" s="5"/>
      <c r="S766"/>
      <c r="T766"/>
      <c r="V766"/>
    </row>
    <row r="767" spans="3:22">
      <c r="C767"/>
      <c r="D767"/>
      <c r="F767"/>
      <c r="G767"/>
      <c r="H767" s="5"/>
      <c r="I767"/>
      <c r="J767"/>
      <c r="L767"/>
      <c r="P767"/>
      <c r="Q767"/>
      <c r="R767" s="5"/>
      <c r="S767"/>
      <c r="T767"/>
      <c r="V767"/>
    </row>
    <row r="768" spans="3:22">
      <c r="C768"/>
      <c r="D768"/>
      <c r="F768"/>
      <c r="G768"/>
      <c r="H768" s="5"/>
      <c r="I768"/>
      <c r="J768"/>
      <c r="L768"/>
      <c r="P768"/>
      <c r="Q768"/>
      <c r="R768" s="5"/>
      <c r="S768"/>
      <c r="T768"/>
      <c r="V768"/>
    </row>
    <row r="769" spans="3:22">
      <c r="C769"/>
      <c r="D769"/>
      <c r="F769"/>
      <c r="G769"/>
      <c r="H769" s="5"/>
      <c r="I769"/>
      <c r="J769"/>
      <c r="L769"/>
      <c r="P769"/>
      <c r="Q769"/>
      <c r="R769" s="5"/>
      <c r="S769"/>
      <c r="T769"/>
      <c r="V769"/>
    </row>
    <row r="770" spans="3:22">
      <c r="C770"/>
      <c r="D770"/>
      <c r="F770"/>
      <c r="G770"/>
      <c r="H770" s="5"/>
      <c r="I770"/>
      <c r="J770"/>
      <c r="L770"/>
      <c r="P770"/>
      <c r="Q770"/>
      <c r="R770" s="5"/>
      <c r="S770"/>
      <c r="T770"/>
      <c r="V770"/>
    </row>
    <row r="771" spans="3:22">
      <c r="C771"/>
      <c r="D771"/>
      <c r="F771"/>
      <c r="G771"/>
      <c r="H771" s="5"/>
      <c r="I771"/>
      <c r="J771"/>
      <c r="L771"/>
      <c r="P771"/>
      <c r="Q771"/>
      <c r="R771" s="5"/>
      <c r="S771"/>
      <c r="T771"/>
      <c r="V771"/>
    </row>
    <row r="772" spans="3:22">
      <c r="C772"/>
      <c r="D772"/>
      <c r="F772"/>
      <c r="G772"/>
      <c r="H772" s="5"/>
      <c r="I772"/>
      <c r="J772"/>
      <c r="L772"/>
      <c r="P772"/>
      <c r="Q772"/>
      <c r="R772" s="5"/>
      <c r="S772"/>
      <c r="T772"/>
      <c r="V772"/>
    </row>
    <row r="773" spans="3:22">
      <c r="C773"/>
      <c r="D773"/>
      <c r="F773"/>
      <c r="G773"/>
      <c r="H773" s="5"/>
      <c r="I773"/>
      <c r="J773"/>
      <c r="L773"/>
      <c r="P773"/>
      <c r="Q773"/>
      <c r="R773" s="5"/>
      <c r="S773"/>
      <c r="T773"/>
      <c r="V773"/>
    </row>
    <row r="774" spans="3:22">
      <c r="C774"/>
      <c r="D774"/>
      <c r="F774"/>
      <c r="G774"/>
      <c r="H774" s="5"/>
      <c r="I774"/>
      <c r="J774"/>
      <c r="L774"/>
      <c r="P774"/>
      <c r="Q774"/>
      <c r="R774" s="5"/>
      <c r="S774"/>
      <c r="T774"/>
      <c r="V774"/>
    </row>
    <row r="775" spans="3:22">
      <c r="C775"/>
      <c r="D775"/>
      <c r="F775"/>
      <c r="G775"/>
      <c r="H775" s="5"/>
      <c r="I775"/>
      <c r="J775"/>
      <c r="L775"/>
      <c r="P775"/>
      <c r="Q775"/>
      <c r="R775" s="5"/>
      <c r="S775"/>
      <c r="T775"/>
      <c r="V775"/>
    </row>
    <row r="776" spans="3:22">
      <c r="C776"/>
      <c r="D776"/>
      <c r="F776"/>
      <c r="G776"/>
      <c r="H776" s="5"/>
      <c r="I776"/>
      <c r="J776"/>
      <c r="L776"/>
      <c r="P776"/>
      <c r="Q776"/>
      <c r="R776" s="5"/>
      <c r="S776"/>
      <c r="T776"/>
      <c r="V776"/>
    </row>
    <row r="777" spans="3:22">
      <c r="C777"/>
      <c r="D777"/>
      <c r="F777"/>
      <c r="G777"/>
      <c r="H777" s="5"/>
      <c r="I777"/>
      <c r="J777"/>
      <c r="L777"/>
      <c r="P777"/>
      <c r="Q777"/>
      <c r="R777" s="5"/>
      <c r="S777"/>
      <c r="T777"/>
      <c r="V777"/>
    </row>
    <row r="778" spans="3:22">
      <c r="C778"/>
      <c r="D778"/>
      <c r="F778"/>
      <c r="G778"/>
      <c r="H778" s="5"/>
      <c r="I778"/>
      <c r="J778"/>
      <c r="L778"/>
      <c r="P778"/>
      <c r="Q778"/>
      <c r="R778" s="5"/>
      <c r="S778"/>
      <c r="T778"/>
      <c r="V778"/>
    </row>
    <row r="779" spans="3:22">
      <c r="C779"/>
      <c r="D779"/>
      <c r="F779"/>
      <c r="G779"/>
      <c r="H779" s="5"/>
      <c r="I779"/>
      <c r="J779"/>
      <c r="L779"/>
      <c r="P779"/>
      <c r="Q779"/>
      <c r="R779" s="5"/>
      <c r="S779"/>
      <c r="T779"/>
      <c r="V779"/>
    </row>
    <row r="780" spans="3:22">
      <c r="C780"/>
      <c r="D780"/>
      <c r="F780"/>
      <c r="G780"/>
      <c r="H780" s="5"/>
      <c r="I780"/>
      <c r="J780"/>
      <c r="L780"/>
      <c r="P780"/>
      <c r="Q780"/>
      <c r="R780" s="5"/>
      <c r="S780"/>
      <c r="T780"/>
      <c r="V780"/>
    </row>
    <row r="781" spans="3:22">
      <c r="C781"/>
      <c r="D781"/>
      <c r="F781"/>
      <c r="G781"/>
      <c r="H781" s="5"/>
      <c r="I781"/>
      <c r="J781"/>
      <c r="L781"/>
      <c r="P781"/>
      <c r="Q781"/>
      <c r="R781" s="5"/>
      <c r="S781"/>
      <c r="T781"/>
      <c r="V781"/>
    </row>
    <row r="782" spans="3:22">
      <c r="C782"/>
      <c r="D782"/>
      <c r="F782"/>
      <c r="G782"/>
      <c r="H782" s="5"/>
      <c r="I782"/>
      <c r="J782"/>
      <c r="L782"/>
      <c r="P782"/>
      <c r="Q782"/>
      <c r="R782" s="5"/>
      <c r="S782"/>
      <c r="T782"/>
      <c r="V782"/>
    </row>
    <row r="783" spans="3:22">
      <c r="C783"/>
      <c r="D783"/>
      <c r="F783"/>
      <c r="G783"/>
      <c r="H783" s="5"/>
      <c r="I783"/>
      <c r="J783"/>
      <c r="L783"/>
      <c r="P783"/>
      <c r="Q783"/>
      <c r="R783" s="5"/>
      <c r="S783"/>
      <c r="T783"/>
      <c r="V783"/>
    </row>
    <row r="784" spans="3:22">
      <c r="C784"/>
      <c r="D784"/>
      <c r="F784"/>
      <c r="G784"/>
      <c r="H784" s="5"/>
      <c r="I784"/>
      <c r="J784"/>
      <c r="L784"/>
      <c r="P784"/>
      <c r="Q784"/>
      <c r="R784" s="5"/>
      <c r="S784"/>
      <c r="T784"/>
      <c r="V784"/>
    </row>
    <row r="785" spans="3:22">
      <c r="C785"/>
      <c r="D785"/>
      <c r="F785"/>
      <c r="G785"/>
      <c r="H785" s="5"/>
      <c r="I785"/>
      <c r="J785"/>
      <c r="L785"/>
      <c r="P785"/>
      <c r="Q785"/>
      <c r="R785" s="5"/>
      <c r="S785"/>
      <c r="T785"/>
      <c r="V785"/>
    </row>
    <row r="786" spans="3:22">
      <c r="C786"/>
      <c r="D786"/>
      <c r="F786"/>
      <c r="G786"/>
      <c r="H786" s="5"/>
      <c r="I786"/>
      <c r="J786"/>
      <c r="L786"/>
      <c r="P786"/>
      <c r="Q786"/>
      <c r="R786" s="5"/>
      <c r="S786"/>
      <c r="T786"/>
      <c r="V786"/>
    </row>
    <row r="787" spans="3:22">
      <c r="C787"/>
      <c r="D787"/>
      <c r="F787"/>
      <c r="G787"/>
      <c r="H787" s="5"/>
      <c r="I787"/>
      <c r="J787"/>
      <c r="L787"/>
      <c r="P787"/>
      <c r="Q787"/>
      <c r="R787" s="5"/>
      <c r="S787"/>
      <c r="T787"/>
      <c r="V787"/>
    </row>
    <row r="788" spans="3:22">
      <c r="C788"/>
      <c r="D788"/>
      <c r="F788"/>
      <c r="G788"/>
      <c r="H788" s="5"/>
      <c r="I788"/>
      <c r="J788"/>
      <c r="L788"/>
      <c r="P788"/>
      <c r="Q788"/>
      <c r="R788" s="5"/>
      <c r="S788"/>
      <c r="T788"/>
      <c r="V788"/>
    </row>
    <row r="789" spans="3:22">
      <c r="C789"/>
      <c r="D789"/>
      <c r="F789"/>
      <c r="G789"/>
      <c r="H789" s="5"/>
      <c r="I789"/>
      <c r="J789"/>
      <c r="L789"/>
      <c r="P789"/>
      <c r="Q789"/>
      <c r="R789" s="5"/>
      <c r="S789"/>
      <c r="T789"/>
      <c r="V789"/>
    </row>
    <row r="790" spans="3:22">
      <c r="C790"/>
      <c r="D790"/>
      <c r="F790"/>
      <c r="G790"/>
      <c r="H790" s="5"/>
      <c r="I790"/>
      <c r="J790"/>
      <c r="L790"/>
      <c r="P790"/>
      <c r="Q790"/>
      <c r="R790" s="5"/>
      <c r="S790"/>
      <c r="T790"/>
      <c r="V790"/>
    </row>
    <row r="791" spans="3:22">
      <c r="C791"/>
      <c r="D791"/>
      <c r="F791"/>
      <c r="G791"/>
      <c r="H791" s="5"/>
      <c r="I791"/>
      <c r="J791"/>
      <c r="L791"/>
      <c r="P791"/>
      <c r="Q791"/>
      <c r="R791" s="5"/>
      <c r="S791"/>
      <c r="T791"/>
      <c r="V791"/>
    </row>
    <row r="792" spans="3:22">
      <c r="C792"/>
      <c r="D792"/>
      <c r="F792"/>
      <c r="G792"/>
      <c r="H792" s="5"/>
      <c r="I792"/>
      <c r="J792"/>
      <c r="L792"/>
      <c r="P792"/>
      <c r="Q792"/>
      <c r="R792" s="5"/>
      <c r="S792"/>
      <c r="T792"/>
      <c r="V792"/>
    </row>
    <row r="793" spans="3:22">
      <c r="C793"/>
      <c r="D793"/>
      <c r="F793"/>
      <c r="G793"/>
      <c r="H793" s="5"/>
      <c r="I793"/>
      <c r="J793"/>
      <c r="L793"/>
      <c r="P793"/>
      <c r="Q793"/>
      <c r="R793" s="5"/>
      <c r="S793"/>
      <c r="T793"/>
      <c r="V793"/>
    </row>
    <row r="794" spans="3:22">
      <c r="C794"/>
      <c r="D794"/>
      <c r="F794"/>
      <c r="G794"/>
      <c r="H794" s="5"/>
      <c r="I794"/>
      <c r="J794"/>
      <c r="L794"/>
      <c r="P794"/>
      <c r="Q794"/>
      <c r="R794" s="5"/>
      <c r="S794"/>
      <c r="T794"/>
      <c r="V794"/>
    </row>
    <row r="795" spans="3:22">
      <c r="C795"/>
      <c r="D795"/>
      <c r="F795"/>
      <c r="G795"/>
      <c r="H795" s="5"/>
      <c r="I795"/>
      <c r="J795"/>
      <c r="L795"/>
      <c r="P795"/>
      <c r="Q795"/>
      <c r="R795" s="5"/>
      <c r="S795"/>
      <c r="T795"/>
      <c r="V795"/>
    </row>
    <row r="796" spans="3:22">
      <c r="C796"/>
      <c r="D796"/>
      <c r="F796"/>
      <c r="G796"/>
      <c r="H796" s="5"/>
      <c r="I796"/>
      <c r="J796"/>
      <c r="L796"/>
      <c r="P796"/>
      <c r="Q796"/>
      <c r="R796" s="5"/>
      <c r="S796"/>
      <c r="T796"/>
      <c r="V796"/>
    </row>
    <row r="797" spans="3:22">
      <c r="C797"/>
      <c r="D797"/>
      <c r="F797"/>
      <c r="G797"/>
      <c r="H797" s="5"/>
      <c r="I797"/>
      <c r="J797"/>
      <c r="L797"/>
      <c r="P797"/>
      <c r="Q797"/>
      <c r="R797" s="5"/>
      <c r="S797"/>
      <c r="T797"/>
      <c r="V797"/>
    </row>
    <row r="798" spans="3:22">
      <c r="C798"/>
      <c r="D798"/>
      <c r="F798"/>
      <c r="G798"/>
      <c r="H798" s="5"/>
      <c r="I798"/>
      <c r="J798"/>
      <c r="L798"/>
      <c r="P798"/>
      <c r="Q798"/>
      <c r="R798" s="5"/>
      <c r="S798"/>
      <c r="T798"/>
      <c r="V798"/>
    </row>
    <row r="799" spans="3:22">
      <c r="C799"/>
      <c r="D799"/>
      <c r="F799"/>
      <c r="G799"/>
      <c r="H799" s="5"/>
      <c r="I799"/>
      <c r="J799"/>
      <c r="L799"/>
      <c r="P799"/>
      <c r="Q799"/>
      <c r="R799" s="5"/>
      <c r="S799"/>
      <c r="T799"/>
      <c r="V799"/>
    </row>
    <row r="800" spans="3:22">
      <c r="C800"/>
      <c r="D800"/>
      <c r="F800"/>
      <c r="G800"/>
      <c r="H800" s="5"/>
      <c r="I800"/>
      <c r="J800"/>
      <c r="L800"/>
      <c r="P800"/>
      <c r="Q800"/>
      <c r="R800" s="5"/>
      <c r="S800"/>
      <c r="T800"/>
      <c r="V800"/>
    </row>
    <row r="801" spans="3:22">
      <c r="C801"/>
      <c r="D801"/>
      <c r="F801"/>
      <c r="G801"/>
      <c r="H801" s="5"/>
      <c r="I801"/>
      <c r="J801"/>
      <c r="L801"/>
      <c r="P801"/>
      <c r="Q801"/>
      <c r="R801" s="5"/>
      <c r="S801"/>
      <c r="T801"/>
      <c r="V801"/>
    </row>
    <row r="802" spans="3:22">
      <c r="C802"/>
      <c r="D802"/>
      <c r="F802"/>
      <c r="G802"/>
      <c r="H802" s="5"/>
      <c r="I802"/>
      <c r="J802"/>
      <c r="L802"/>
      <c r="P802"/>
      <c r="Q802"/>
      <c r="R802" s="5"/>
      <c r="S802"/>
      <c r="T802"/>
      <c r="V802"/>
    </row>
    <row r="803" spans="3:22">
      <c r="C803"/>
      <c r="D803"/>
      <c r="F803"/>
      <c r="G803"/>
      <c r="H803" s="5"/>
      <c r="I803"/>
      <c r="J803"/>
      <c r="L803"/>
      <c r="P803"/>
      <c r="Q803"/>
      <c r="R803" s="5"/>
      <c r="S803"/>
      <c r="T803"/>
      <c r="V803"/>
    </row>
    <row r="804" spans="3:22">
      <c r="C804"/>
      <c r="D804"/>
      <c r="F804"/>
      <c r="G804"/>
      <c r="H804" s="5"/>
      <c r="I804"/>
      <c r="J804"/>
      <c r="L804"/>
      <c r="P804"/>
      <c r="Q804"/>
      <c r="R804" s="5"/>
      <c r="S804"/>
      <c r="T804"/>
      <c r="V804"/>
    </row>
    <row r="805" spans="3:22">
      <c r="C805"/>
      <c r="D805"/>
      <c r="F805"/>
      <c r="G805"/>
      <c r="H805" s="5"/>
      <c r="I805"/>
      <c r="J805"/>
      <c r="L805"/>
      <c r="P805"/>
      <c r="Q805"/>
      <c r="R805" s="5"/>
      <c r="S805"/>
      <c r="T805"/>
      <c r="V805"/>
    </row>
    <row r="806" spans="3:22">
      <c r="C806"/>
      <c r="D806"/>
      <c r="F806"/>
      <c r="G806"/>
      <c r="H806" s="5"/>
      <c r="I806"/>
      <c r="J806"/>
      <c r="L806"/>
      <c r="P806"/>
      <c r="Q806"/>
      <c r="R806" s="5"/>
      <c r="S806"/>
      <c r="T806"/>
      <c r="V806"/>
    </row>
    <row r="807" spans="3:22">
      <c r="C807"/>
      <c r="D807"/>
      <c r="F807"/>
      <c r="G807"/>
      <c r="H807" s="5"/>
      <c r="I807"/>
      <c r="J807"/>
      <c r="L807"/>
      <c r="P807"/>
      <c r="Q807"/>
      <c r="R807" s="5"/>
      <c r="S807"/>
      <c r="T807"/>
      <c r="V807"/>
    </row>
    <row r="808" spans="3:22">
      <c r="C808"/>
      <c r="D808"/>
      <c r="F808"/>
      <c r="G808"/>
      <c r="H808" s="5"/>
      <c r="I808"/>
      <c r="J808"/>
      <c r="L808"/>
      <c r="P808"/>
      <c r="Q808"/>
      <c r="R808" s="5"/>
      <c r="S808"/>
      <c r="T808"/>
      <c r="V808"/>
    </row>
    <row r="809" spans="3:22">
      <c r="C809"/>
      <c r="D809"/>
      <c r="F809"/>
      <c r="G809"/>
      <c r="H809" s="5"/>
      <c r="I809"/>
      <c r="J809"/>
      <c r="L809"/>
      <c r="P809"/>
      <c r="Q809"/>
      <c r="R809" s="5"/>
      <c r="S809"/>
      <c r="T809"/>
      <c r="V809"/>
    </row>
    <row r="810" spans="3:22">
      <c r="C810"/>
      <c r="D810"/>
      <c r="F810"/>
      <c r="G810"/>
      <c r="H810" s="5"/>
      <c r="I810"/>
      <c r="J810"/>
      <c r="L810"/>
      <c r="P810"/>
      <c r="Q810"/>
      <c r="R810" s="5"/>
      <c r="S810"/>
      <c r="T810"/>
      <c r="V810"/>
    </row>
    <row r="811" spans="3:22">
      <c r="C811"/>
      <c r="D811"/>
      <c r="F811"/>
      <c r="G811"/>
      <c r="H811" s="5"/>
      <c r="I811"/>
      <c r="J811"/>
      <c r="L811"/>
      <c r="P811"/>
      <c r="Q811"/>
      <c r="R811" s="5"/>
      <c r="S811"/>
      <c r="T811"/>
      <c r="V811"/>
    </row>
    <row r="812" spans="3:22">
      <c r="C812"/>
      <c r="D812"/>
      <c r="F812"/>
      <c r="G812"/>
      <c r="H812" s="5"/>
      <c r="I812"/>
      <c r="J812"/>
      <c r="L812"/>
      <c r="P812"/>
      <c r="Q812"/>
      <c r="R812" s="5"/>
      <c r="S812"/>
      <c r="T812"/>
      <c r="V812"/>
    </row>
    <row r="813" spans="3:22">
      <c r="C813"/>
      <c r="D813"/>
      <c r="F813"/>
      <c r="G813"/>
      <c r="H813" s="5"/>
      <c r="I813"/>
      <c r="J813"/>
      <c r="L813"/>
      <c r="P813"/>
      <c r="Q813"/>
      <c r="R813" s="5"/>
      <c r="S813"/>
      <c r="T813"/>
      <c r="V813"/>
    </row>
    <row r="814" spans="3:22">
      <c r="C814"/>
      <c r="D814"/>
      <c r="F814"/>
      <c r="G814"/>
      <c r="H814" s="5"/>
      <c r="I814"/>
      <c r="J814"/>
      <c r="L814"/>
      <c r="P814"/>
      <c r="Q814"/>
      <c r="R814" s="5"/>
      <c r="S814"/>
      <c r="T814"/>
      <c r="V814"/>
    </row>
    <row r="815" spans="3:22">
      <c r="C815"/>
      <c r="D815"/>
      <c r="F815"/>
      <c r="G815"/>
      <c r="H815" s="5"/>
      <c r="I815"/>
      <c r="J815"/>
      <c r="L815"/>
      <c r="P815"/>
      <c r="Q815"/>
      <c r="R815" s="5"/>
      <c r="S815"/>
      <c r="T815"/>
      <c r="V815"/>
    </row>
    <row r="816" spans="3:22">
      <c r="C816"/>
      <c r="D816"/>
      <c r="F816"/>
      <c r="G816"/>
      <c r="H816" s="5"/>
      <c r="I816"/>
      <c r="J816"/>
      <c r="L816"/>
      <c r="P816"/>
      <c r="Q816"/>
      <c r="R816" s="5"/>
      <c r="S816"/>
      <c r="T816"/>
      <c r="V816"/>
    </row>
    <row r="817" spans="3:22">
      <c r="C817"/>
      <c r="D817"/>
      <c r="F817"/>
      <c r="G817"/>
      <c r="H817" s="5"/>
      <c r="I817"/>
      <c r="J817"/>
      <c r="L817"/>
      <c r="P817"/>
      <c r="Q817"/>
      <c r="R817" s="5"/>
      <c r="S817"/>
      <c r="T817"/>
      <c r="V817"/>
    </row>
    <row r="818" spans="3:22">
      <c r="C818"/>
      <c r="D818"/>
      <c r="F818"/>
      <c r="G818"/>
      <c r="H818" s="5"/>
      <c r="I818"/>
      <c r="J818"/>
      <c r="L818"/>
      <c r="P818"/>
      <c r="Q818"/>
      <c r="R818" s="5"/>
      <c r="S818"/>
      <c r="T818"/>
      <c r="V818"/>
    </row>
    <row r="819" spans="3:22">
      <c r="C819"/>
      <c r="D819"/>
      <c r="F819"/>
      <c r="G819"/>
      <c r="H819" s="5"/>
      <c r="I819"/>
      <c r="J819"/>
      <c r="L819"/>
      <c r="P819"/>
      <c r="Q819"/>
      <c r="R819" s="5"/>
      <c r="S819"/>
      <c r="T819"/>
      <c r="V819"/>
    </row>
    <row r="820" spans="3:22">
      <c r="C820"/>
      <c r="D820"/>
      <c r="F820"/>
      <c r="G820"/>
      <c r="H820" s="5"/>
      <c r="I820"/>
      <c r="J820"/>
      <c r="L820"/>
      <c r="P820"/>
      <c r="Q820"/>
      <c r="R820" s="5"/>
      <c r="S820"/>
      <c r="T820"/>
      <c r="V820"/>
    </row>
    <row r="821" spans="3:22">
      <c r="C821"/>
      <c r="D821"/>
      <c r="F821"/>
      <c r="G821"/>
      <c r="H821" s="5"/>
      <c r="I821"/>
      <c r="J821"/>
      <c r="L821"/>
      <c r="P821"/>
      <c r="Q821"/>
      <c r="R821" s="5"/>
      <c r="S821"/>
      <c r="T821"/>
      <c r="V821"/>
    </row>
    <row r="822" spans="3:22">
      <c r="C822"/>
      <c r="D822"/>
      <c r="F822"/>
      <c r="G822"/>
      <c r="H822" s="5"/>
      <c r="I822"/>
      <c r="J822"/>
      <c r="L822"/>
      <c r="P822"/>
      <c r="Q822"/>
      <c r="R822" s="5"/>
      <c r="S822"/>
      <c r="T822"/>
      <c r="V822"/>
    </row>
    <row r="823" spans="3:22">
      <c r="C823"/>
      <c r="D823"/>
      <c r="F823"/>
      <c r="G823"/>
      <c r="H823" s="5"/>
      <c r="I823"/>
      <c r="J823"/>
      <c r="L823"/>
      <c r="P823"/>
      <c r="Q823"/>
      <c r="R823" s="5"/>
      <c r="S823"/>
      <c r="T823"/>
      <c r="V823"/>
    </row>
    <row r="824" spans="3:22">
      <c r="C824"/>
      <c r="D824"/>
      <c r="F824"/>
      <c r="G824"/>
      <c r="H824" s="5"/>
      <c r="I824"/>
      <c r="J824"/>
      <c r="L824"/>
      <c r="P824"/>
      <c r="Q824"/>
      <c r="R824" s="5"/>
      <c r="S824"/>
      <c r="T824"/>
      <c r="V824"/>
    </row>
    <row r="825" spans="3:22">
      <c r="C825"/>
      <c r="D825"/>
      <c r="F825"/>
      <c r="G825"/>
      <c r="H825" s="5"/>
      <c r="I825"/>
      <c r="J825"/>
      <c r="L825"/>
      <c r="P825"/>
      <c r="Q825"/>
      <c r="R825" s="5"/>
      <c r="S825"/>
      <c r="T825"/>
      <c r="V825"/>
    </row>
    <row r="826" spans="3:22">
      <c r="C826"/>
      <c r="D826"/>
      <c r="F826"/>
      <c r="G826"/>
      <c r="H826" s="5"/>
      <c r="I826"/>
      <c r="J826"/>
      <c r="L826"/>
      <c r="P826"/>
      <c r="Q826"/>
      <c r="R826" s="5"/>
      <c r="S826"/>
      <c r="T826"/>
      <c r="V826"/>
    </row>
    <row r="827" spans="3:22">
      <c r="C827"/>
      <c r="D827"/>
      <c r="F827"/>
      <c r="G827"/>
      <c r="H827" s="5"/>
      <c r="I827"/>
      <c r="J827"/>
      <c r="L827"/>
      <c r="P827"/>
      <c r="Q827"/>
      <c r="R827" s="5"/>
      <c r="S827"/>
      <c r="T827"/>
      <c r="V827"/>
    </row>
    <row r="828" spans="3:22">
      <c r="C828"/>
      <c r="D828"/>
      <c r="F828"/>
      <c r="G828"/>
      <c r="H828" s="5"/>
      <c r="I828"/>
      <c r="J828"/>
      <c r="L828"/>
      <c r="P828"/>
      <c r="Q828"/>
      <c r="R828" s="5"/>
      <c r="S828"/>
      <c r="T828"/>
      <c r="V828"/>
    </row>
    <row r="829" spans="3:22">
      <c r="C829"/>
      <c r="D829"/>
      <c r="F829"/>
      <c r="G829"/>
      <c r="H829" s="5"/>
      <c r="I829"/>
      <c r="J829"/>
      <c r="L829"/>
      <c r="P829"/>
      <c r="Q829"/>
      <c r="R829" s="5"/>
      <c r="S829"/>
      <c r="T829"/>
      <c r="V829"/>
    </row>
    <row r="830" spans="3:22">
      <c r="C830"/>
      <c r="D830"/>
      <c r="F830"/>
      <c r="G830"/>
      <c r="H830" s="5"/>
      <c r="I830"/>
      <c r="J830"/>
      <c r="L830"/>
      <c r="P830"/>
      <c r="Q830"/>
      <c r="R830" s="5"/>
      <c r="S830"/>
      <c r="T830"/>
      <c r="V830"/>
    </row>
    <row r="831" spans="3:22">
      <c r="C831"/>
      <c r="D831"/>
      <c r="F831"/>
      <c r="G831"/>
      <c r="H831" s="5"/>
      <c r="I831"/>
      <c r="J831"/>
      <c r="L831"/>
      <c r="P831"/>
      <c r="Q831"/>
      <c r="R831" s="5"/>
      <c r="S831"/>
      <c r="T831"/>
      <c r="V831"/>
    </row>
    <row r="832" spans="3:22">
      <c r="C832"/>
      <c r="D832"/>
      <c r="F832"/>
      <c r="G832"/>
      <c r="H832" s="5"/>
      <c r="I832"/>
      <c r="J832"/>
      <c r="L832"/>
      <c r="P832"/>
      <c r="Q832"/>
      <c r="R832" s="5"/>
      <c r="S832"/>
      <c r="T832"/>
      <c r="V832"/>
    </row>
    <row r="833" spans="3:22">
      <c r="C833"/>
      <c r="D833"/>
      <c r="F833"/>
      <c r="G833"/>
      <c r="H833" s="5"/>
      <c r="I833"/>
      <c r="J833"/>
      <c r="L833"/>
      <c r="P833"/>
      <c r="Q833"/>
      <c r="R833" s="5"/>
      <c r="S833"/>
      <c r="T833"/>
      <c r="V833"/>
    </row>
    <row r="834" spans="3:22">
      <c r="C834"/>
      <c r="D834"/>
      <c r="F834"/>
      <c r="G834"/>
      <c r="H834" s="5"/>
      <c r="I834"/>
      <c r="J834"/>
      <c r="L834"/>
      <c r="P834"/>
      <c r="Q834"/>
      <c r="R834" s="5"/>
      <c r="S834"/>
      <c r="T834"/>
      <c r="V834"/>
    </row>
    <row r="835" spans="3:22">
      <c r="C835"/>
      <c r="D835"/>
      <c r="F835"/>
      <c r="G835"/>
      <c r="H835" s="5"/>
      <c r="I835"/>
      <c r="J835"/>
      <c r="L835"/>
      <c r="P835"/>
      <c r="Q835"/>
      <c r="R835" s="5"/>
      <c r="S835"/>
      <c r="T835"/>
      <c r="V835"/>
    </row>
    <row r="836" spans="3:22">
      <c r="C836"/>
      <c r="D836"/>
      <c r="F836"/>
      <c r="G836"/>
      <c r="H836" s="5"/>
      <c r="I836"/>
      <c r="J836"/>
      <c r="L836"/>
      <c r="P836"/>
      <c r="Q836"/>
      <c r="R836" s="5"/>
      <c r="S836"/>
      <c r="T836"/>
      <c r="V836"/>
    </row>
    <row r="837" spans="3:22">
      <c r="C837"/>
      <c r="D837"/>
      <c r="F837"/>
      <c r="G837"/>
      <c r="H837" s="5"/>
      <c r="I837"/>
      <c r="J837"/>
      <c r="L837"/>
      <c r="P837"/>
      <c r="Q837"/>
      <c r="R837" s="5"/>
      <c r="S837"/>
      <c r="T837"/>
      <c r="V837"/>
    </row>
    <row r="838" spans="3:22">
      <c r="C838"/>
      <c r="D838"/>
      <c r="F838"/>
      <c r="G838"/>
      <c r="H838" s="5"/>
      <c r="I838"/>
      <c r="J838"/>
      <c r="L838"/>
      <c r="P838"/>
      <c r="Q838"/>
      <c r="R838" s="5"/>
      <c r="S838"/>
      <c r="T838"/>
      <c r="V838"/>
    </row>
    <row r="839" spans="3:22">
      <c r="C839"/>
      <c r="D839"/>
      <c r="F839"/>
      <c r="G839"/>
      <c r="H839" s="5"/>
      <c r="I839"/>
      <c r="J839"/>
      <c r="L839"/>
      <c r="P839"/>
      <c r="Q839"/>
      <c r="R839" s="5"/>
      <c r="S839"/>
      <c r="T839"/>
      <c r="V839"/>
    </row>
    <row r="840" spans="3:22">
      <c r="C840"/>
      <c r="D840"/>
      <c r="F840"/>
      <c r="G840"/>
      <c r="H840" s="5"/>
      <c r="I840"/>
      <c r="J840"/>
      <c r="L840"/>
      <c r="P840"/>
      <c r="Q840"/>
      <c r="R840" s="5"/>
      <c r="S840"/>
      <c r="T840"/>
      <c r="V840"/>
    </row>
    <row r="841" spans="3:22">
      <c r="C841"/>
      <c r="D841"/>
      <c r="F841"/>
      <c r="G841"/>
      <c r="H841" s="5"/>
      <c r="I841"/>
      <c r="J841"/>
      <c r="L841"/>
      <c r="P841"/>
      <c r="Q841"/>
      <c r="R841" s="5"/>
      <c r="S841"/>
      <c r="T841"/>
      <c r="V841"/>
    </row>
    <row r="842" spans="3:22">
      <c r="C842"/>
      <c r="D842"/>
      <c r="F842"/>
      <c r="G842"/>
      <c r="H842" s="5"/>
      <c r="I842"/>
      <c r="J842"/>
      <c r="L842"/>
      <c r="P842"/>
      <c r="Q842"/>
      <c r="R842" s="5"/>
      <c r="S842"/>
      <c r="T842"/>
      <c r="V842"/>
    </row>
    <row r="843" spans="3:22">
      <c r="C843"/>
      <c r="D843"/>
      <c r="F843"/>
      <c r="G843"/>
      <c r="H843" s="5"/>
      <c r="I843"/>
      <c r="J843"/>
      <c r="L843"/>
      <c r="P843"/>
      <c r="Q843"/>
      <c r="R843" s="5"/>
      <c r="S843"/>
      <c r="T843"/>
      <c r="V843"/>
    </row>
    <row r="844" spans="3:22">
      <c r="C844"/>
      <c r="D844"/>
      <c r="F844"/>
      <c r="G844"/>
      <c r="H844" s="5"/>
      <c r="I844"/>
      <c r="J844"/>
      <c r="L844"/>
      <c r="P844"/>
      <c r="Q844"/>
      <c r="R844" s="5"/>
      <c r="S844"/>
      <c r="T844"/>
      <c r="V844"/>
    </row>
    <row r="845" spans="3:22">
      <c r="C845"/>
      <c r="D845"/>
      <c r="F845"/>
      <c r="G845"/>
      <c r="H845" s="5"/>
      <c r="I845"/>
      <c r="J845"/>
      <c r="L845"/>
      <c r="P845"/>
      <c r="Q845"/>
      <c r="R845" s="5"/>
      <c r="S845"/>
      <c r="T845"/>
      <c r="V845"/>
    </row>
    <row r="846" spans="3:22">
      <c r="C846"/>
      <c r="D846"/>
      <c r="F846"/>
      <c r="G846"/>
      <c r="H846" s="5"/>
      <c r="I846"/>
      <c r="J846"/>
      <c r="L846"/>
      <c r="P846"/>
      <c r="Q846"/>
      <c r="R846" s="5"/>
      <c r="S846"/>
      <c r="T846"/>
      <c r="V846"/>
    </row>
    <row r="847" spans="3:22">
      <c r="C847"/>
      <c r="D847"/>
      <c r="F847"/>
      <c r="G847"/>
      <c r="H847" s="5"/>
      <c r="I847"/>
      <c r="J847"/>
      <c r="L847"/>
      <c r="P847"/>
      <c r="Q847"/>
      <c r="R847" s="5"/>
      <c r="S847"/>
      <c r="T847"/>
      <c r="V847"/>
    </row>
    <row r="848" spans="3:22">
      <c r="C848"/>
      <c r="D848"/>
      <c r="F848"/>
      <c r="G848"/>
      <c r="H848" s="5"/>
      <c r="I848"/>
      <c r="J848"/>
      <c r="L848"/>
      <c r="P848"/>
      <c r="Q848"/>
      <c r="R848" s="5"/>
      <c r="S848"/>
      <c r="T848"/>
      <c r="V848"/>
    </row>
    <row r="849" spans="3:22">
      <c r="C849"/>
      <c r="D849"/>
      <c r="F849"/>
      <c r="G849"/>
      <c r="H849" s="5"/>
      <c r="I849"/>
      <c r="J849"/>
      <c r="L849"/>
      <c r="P849"/>
      <c r="Q849"/>
      <c r="R849" s="5"/>
      <c r="S849"/>
      <c r="T849"/>
      <c r="V849"/>
    </row>
    <row r="850" spans="3:22">
      <c r="C850"/>
      <c r="D850"/>
      <c r="F850"/>
      <c r="G850"/>
      <c r="H850" s="5"/>
      <c r="I850"/>
      <c r="J850"/>
      <c r="L850"/>
      <c r="P850"/>
      <c r="Q850"/>
      <c r="R850" s="5"/>
      <c r="S850"/>
      <c r="T850"/>
      <c r="V850"/>
    </row>
    <row r="851" spans="3:22">
      <c r="C851"/>
      <c r="D851"/>
      <c r="F851"/>
      <c r="G851"/>
      <c r="H851" s="5"/>
      <c r="I851"/>
      <c r="J851"/>
      <c r="L851"/>
      <c r="P851"/>
      <c r="Q851"/>
      <c r="R851" s="5"/>
      <c r="S851"/>
      <c r="T851"/>
      <c r="V851"/>
    </row>
    <row r="852" spans="3:22">
      <c r="C852"/>
      <c r="D852"/>
      <c r="F852"/>
      <c r="G852"/>
      <c r="H852" s="5"/>
      <c r="I852"/>
      <c r="J852"/>
      <c r="L852"/>
      <c r="P852"/>
      <c r="Q852"/>
      <c r="R852" s="5"/>
      <c r="S852"/>
      <c r="T852"/>
      <c r="V852"/>
    </row>
    <row r="853" spans="3:22">
      <c r="C853"/>
      <c r="D853"/>
      <c r="F853"/>
      <c r="G853"/>
      <c r="H853" s="5"/>
      <c r="I853"/>
      <c r="J853"/>
      <c r="L853"/>
      <c r="P853"/>
      <c r="Q853"/>
      <c r="R853" s="5"/>
      <c r="S853"/>
      <c r="T853"/>
      <c r="V853"/>
    </row>
    <row r="854" spans="3:22">
      <c r="C854"/>
      <c r="D854"/>
      <c r="F854"/>
      <c r="G854"/>
      <c r="H854" s="5"/>
      <c r="I854"/>
      <c r="J854"/>
      <c r="L854"/>
      <c r="P854"/>
      <c r="Q854"/>
      <c r="R854" s="5"/>
      <c r="S854"/>
      <c r="T854"/>
      <c r="V854"/>
    </row>
    <row r="855" spans="3:22">
      <c r="C855"/>
      <c r="D855"/>
      <c r="F855"/>
      <c r="G855"/>
      <c r="H855" s="5"/>
      <c r="I855"/>
      <c r="J855"/>
      <c r="L855"/>
      <c r="P855"/>
      <c r="Q855"/>
      <c r="R855" s="5"/>
      <c r="S855"/>
      <c r="T855"/>
      <c r="V855"/>
    </row>
    <row r="856" spans="3:22">
      <c r="C856"/>
      <c r="D856"/>
      <c r="F856"/>
      <c r="G856"/>
      <c r="H856" s="5"/>
      <c r="I856"/>
      <c r="J856"/>
      <c r="L856"/>
      <c r="P856"/>
      <c r="Q856"/>
      <c r="R856" s="5"/>
      <c r="S856"/>
      <c r="T856"/>
      <c r="V856"/>
    </row>
    <row r="857" spans="3:22">
      <c r="C857"/>
      <c r="D857"/>
      <c r="F857"/>
      <c r="G857"/>
      <c r="H857" s="5"/>
      <c r="I857"/>
      <c r="J857"/>
      <c r="L857"/>
      <c r="P857"/>
      <c r="Q857"/>
      <c r="R857" s="5"/>
      <c r="S857"/>
      <c r="T857"/>
      <c r="V857"/>
    </row>
    <row r="858" spans="3:22">
      <c r="C858"/>
      <c r="D858"/>
      <c r="F858"/>
      <c r="G858"/>
      <c r="H858" s="5"/>
      <c r="I858"/>
      <c r="J858"/>
      <c r="L858"/>
      <c r="P858"/>
      <c r="Q858"/>
      <c r="R858" s="5"/>
      <c r="S858"/>
      <c r="T858"/>
      <c r="V858"/>
    </row>
    <row r="859" spans="3:22">
      <c r="C859"/>
      <c r="D859"/>
      <c r="F859"/>
      <c r="G859"/>
      <c r="H859" s="5"/>
      <c r="I859"/>
      <c r="J859"/>
      <c r="L859"/>
      <c r="P859"/>
      <c r="Q859"/>
      <c r="R859" s="5"/>
      <c r="S859"/>
      <c r="T859"/>
      <c r="V859"/>
    </row>
    <row r="860" spans="3:22">
      <c r="C860"/>
      <c r="D860"/>
      <c r="F860"/>
      <c r="G860"/>
      <c r="H860" s="5"/>
      <c r="I860"/>
      <c r="J860"/>
      <c r="L860"/>
      <c r="P860"/>
      <c r="Q860"/>
      <c r="R860" s="5"/>
      <c r="S860"/>
      <c r="T860"/>
      <c r="V860"/>
    </row>
    <row r="861" spans="3:22">
      <c r="C861"/>
      <c r="D861"/>
      <c r="F861"/>
      <c r="G861"/>
      <c r="H861" s="5"/>
      <c r="I861"/>
      <c r="J861"/>
      <c r="L861"/>
      <c r="P861"/>
      <c r="Q861"/>
      <c r="R861" s="5"/>
      <c r="S861"/>
      <c r="T861"/>
      <c r="V861"/>
    </row>
    <row r="862" spans="3:22">
      <c r="C862"/>
      <c r="D862"/>
      <c r="F862"/>
      <c r="G862"/>
      <c r="H862" s="5"/>
      <c r="I862"/>
      <c r="J862"/>
      <c r="L862"/>
      <c r="P862"/>
      <c r="Q862"/>
      <c r="R862" s="5"/>
      <c r="S862"/>
      <c r="T862"/>
      <c r="V862"/>
    </row>
    <row r="863" spans="3:22">
      <c r="C863"/>
      <c r="D863"/>
      <c r="F863"/>
      <c r="G863"/>
      <c r="H863" s="5"/>
      <c r="I863"/>
      <c r="J863"/>
      <c r="L863"/>
      <c r="P863"/>
      <c r="Q863"/>
      <c r="R863" s="5"/>
      <c r="S863"/>
      <c r="T863"/>
      <c r="V863"/>
    </row>
    <row r="864" spans="3:22">
      <c r="C864"/>
      <c r="D864"/>
      <c r="F864"/>
      <c r="G864"/>
      <c r="H864" s="5"/>
      <c r="I864"/>
      <c r="J864"/>
      <c r="L864"/>
      <c r="P864"/>
      <c r="Q864"/>
      <c r="R864" s="5"/>
      <c r="S864"/>
      <c r="T864"/>
      <c r="V864"/>
    </row>
    <row r="865" spans="3:22">
      <c r="C865"/>
      <c r="D865"/>
      <c r="F865"/>
      <c r="G865"/>
      <c r="H865" s="5"/>
      <c r="I865"/>
      <c r="J865"/>
      <c r="L865"/>
      <c r="P865"/>
      <c r="Q865"/>
      <c r="R865" s="5"/>
      <c r="S865"/>
      <c r="T865"/>
      <c r="V865"/>
    </row>
    <row r="866" spans="3:22">
      <c r="C866"/>
      <c r="D866"/>
      <c r="F866"/>
      <c r="G866"/>
      <c r="H866" s="5"/>
      <c r="I866"/>
      <c r="J866"/>
      <c r="L866"/>
      <c r="P866"/>
      <c r="Q866"/>
      <c r="R866" s="5"/>
      <c r="S866"/>
      <c r="T866"/>
      <c r="V866"/>
    </row>
    <row r="867" spans="3:22">
      <c r="C867"/>
      <c r="D867"/>
      <c r="F867"/>
      <c r="G867"/>
      <c r="H867" s="5"/>
      <c r="I867"/>
      <c r="J867"/>
      <c r="L867"/>
      <c r="P867"/>
      <c r="Q867"/>
      <c r="R867" s="5"/>
      <c r="S867"/>
      <c r="T867"/>
      <c r="V867"/>
    </row>
    <row r="868" spans="3:22">
      <c r="C868"/>
      <c r="D868"/>
      <c r="F868"/>
      <c r="G868"/>
      <c r="H868" s="5"/>
      <c r="I868"/>
      <c r="J868"/>
      <c r="L868"/>
      <c r="P868"/>
      <c r="Q868"/>
      <c r="R868" s="5"/>
      <c r="S868"/>
      <c r="T868"/>
      <c r="V868"/>
    </row>
    <row r="869" spans="3:22">
      <c r="C869"/>
      <c r="D869"/>
      <c r="F869"/>
      <c r="G869"/>
      <c r="H869" s="5"/>
      <c r="I869"/>
      <c r="J869"/>
      <c r="L869"/>
      <c r="P869"/>
      <c r="Q869"/>
      <c r="R869" s="5"/>
      <c r="S869"/>
      <c r="T869"/>
      <c r="V869"/>
    </row>
    <row r="870" spans="3:22">
      <c r="C870"/>
      <c r="D870"/>
      <c r="F870"/>
      <c r="G870"/>
      <c r="H870" s="5"/>
      <c r="I870"/>
      <c r="J870"/>
      <c r="L870"/>
      <c r="P870"/>
      <c r="Q870"/>
      <c r="R870" s="5"/>
      <c r="S870"/>
      <c r="T870"/>
      <c r="V870"/>
    </row>
    <row r="871" spans="3:22">
      <c r="C871"/>
      <c r="D871"/>
      <c r="F871"/>
      <c r="G871"/>
      <c r="H871" s="5"/>
      <c r="I871"/>
      <c r="J871"/>
      <c r="L871"/>
      <c r="P871"/>
      <c r="Q871"/>
      <c r="R871" s="5"/>
      <c r="S871"/>
      <c r="T871"/>
      <c r="V871"/>
    </row>
    <row r="872" spans="3:22">
      <c r="C872"/>
      <c r="D872"/>
      <c r="F872"/>
      <c r="G872"/>
      <c r="H872" s="5"/>
      <c r="I872"/>
      <c r="J872"/>
      <c r="L872"/>
      <c r="P872"/>
      <c r="Q872"/>
      <c r="R872" s="5"/>
      <c r="S872"/>
      <c r="T872"/>
      <c r="V872"/>
    </row>
    <row r="873" spans="3:22">
      <c r="C873"/>
      <c r="D873"/>
      <c r="F873"/>
      <c r="G873"/>
      <c r="H873" s="5"/>
      <c r="I873"/>
      <c r="J873"/>
      <c r="L873"/>
      <c r="P873"/>
      <c r="Q873"/>
      <c r="R873" s="5"/>
      <c r="S873"/>
      <c r="T873"/>
      <c r="V873"/>
    </row>
    <row r="874" spans="3:22">
      <c r="C874"/>
      <c r="D874"/>
      <c r="F874"/>
      <c r="G874"/>
      <c r="H874" s="5"/>
      <c r="I874"/>
      <c r="J874"/>
      <c r="L874"/>
      <c r="P874"/>
      <c r="Q874"/>
      <c r="R874" s="5"/>
      <c r="S874"/>
      <c r="T874"/>
      <c r="V874"/>
    </row>
    <row r="875" spans="3:22">
      <c r="C875"/>
      <c r="D875"/>
      <c r="F875"/>
      <c r="G875"/>
      <c r="H875" s="5"/>
      <c r="I875"/>
      <c r="J875"/>
      <c r="L875"/>
      <c r="P875"/>
      <c r="Q875"/>
      <c r="R875" s="5"/>
      <c r="S875"/>
      <c r="T875"/>
      <c r="V875"/>
    </row>
    <row r="876" spans="3:22">
      <c r="C876"/>
      <c r="D876"/>
      <c r="F876"/>
      <c r="G876"/>
      <c r="H876" s="5"/>
      <c r="I876"/>
      <c r="J876"/>
      <c r="L876"/>
      <c r="P876"/>
      <c r="Q876"/>
      <c r="R876" s="5"/>
      <c r="S876"/>
      <c r="T876"/>
      <c r="V876"/>
    </row>
    <row r="877" spans="3:22">
      <c r="C877"/>
      <c r="D877"/>
      <c r="F877"/>
      <c r="G877"/>
      <c r="H877" s="5"/>
      <c r="I877"/>
      <c r="J877"/>
      <c r="L877"/>
      <c r="P877"/>
      <c r="Q877"/>
      <c r="R877" s="5"/>
      <c r="S877"/>
      <c r="T877"/>
      <c r="V877"/>
    </row>
    <row r="878" spans="3:22">
      <c r="C878"/>
      <c r="D878"/>
      <c r="F878"/>
      <c r="G878"/>
      <c r="H878" s="5"/>
      <c r="I878"/>
      <c r="J878"/>
      <c r="L878"/>
      <c r="P878"/>
      <c r="Q878"/>
      <c r="R878" s="5"/>
      <c r="S878"/>
      <c r="T878"/>
      <c r="V878"/>
    </row>
    <row r="879" spans="3:22">
      <c r="C879"/>
      <c r="D879"/>
      <c r="F879"/>
      <c r="G879"/>
      <c r="H879" s="5"/>
      <c r="I879"/>
      <c r="J879"/>
      <c r="L879"/>
      <c r="P879"/>
      <c r="Q879"/>
      <c r="R879" s="5"/>
      <c r="S879"/>
      <c r="T879"/>
      <c r="V879"/>
    </row>
    <row r="880" spans="3:22">
      <c r="C880"/>
      <c r="D880"/>
      <c r="F880"/>
      <c r="G880"/>
      <c r="H880" s="5"/>
      <c r="I880"/>
      <c r="J880"/>
      <c r="L880"/>
      <c r="P880"/>
      <c r="Q880"/>
      <c r="R880" s="5"/>
      <c r="S880"/>
      <c r="T880"/>
      <c r="V880"/>
    </row>
    <row r="881" spans="3:22">
      <c r="C881"/>
      <c r="D881"/>
      <c r="F881"/>
      <c r="G881"/>
      <c r="H881" s="5"/>
      <c r="I881"/>
      <c r="J881"/>
      <c r="L881"/>
      <c r="P881"/>
      <c r="Q881"/>
      <c r="R881" s="5"/>
      <c r="S881"/>
      <c r="T881"/>
      <c r="V881"/>
    </row>
    <row r="882" spans="3:22">
      <c r="C882"/>
      <c r="D882"/>
      <c r="F882"/>
      <c r="G882"/>
      <c r="H882" s="5"/>
      <c r="I882"/>
      <c r="J882"/>
      <c r="L882"/>
      <c r="P882"/>
      <c r="Q882"/>
      <c r="R882" s="5"/>
      <c r="S882"/>
      <c r="T882"/>
      <c r="V882"/>
    </row>
    <row r="883" spans="3:22">
      <c r="C883"/>
      <c r="D883"/>
      <c r="F883"/>
      <c r="G883"/>
      <c r="H883" s="5"/>
      <c r="I883"/>
      <c r="J883"/>
      <c r="L883"/>
      <c r="P883"/>
      <c r="Q883"/>
      <c r="R883" s="5"/>
      <c r="S883"/>
      <c r="T883"/>
      <c r="V883"/>
    </row>
    <row r="884" spans="3:22">
      <c r="C884"/>
      <c r="D884"/>
      <c r="F884"/>
      <c r="G884"/>
      <c r="H884" s="5"/>
      <c r="I884"/>
      <c r="J884"/>
      <c r="L884"/>
      <c r="P884"/>
      <c r="Q884"/>
      <c r="R884" s="5"/>
      <c r="S884"/>
      <c r="T884"/>
      <c r="V884"/>
    </row>
    <row r="885" spans="3:22">
      <c r="C885"/>
      <c r="D885"/>
      <c r="F885"/>
      <c r="G885"/>
      <c r="H885" s="5"/>
      <c r="I885"/>
      <c r="J885"/>
      <c r="L885"/>
      <c r="P885"/>
      <c r="Q885"/>
      <c r="R885" s="5"/>
      <c r="S885"/>
      <c r="T885"/>
      <c r="V885"/>
    </row>
    <row r="886" spans="3:22">
      <c r="C886"/>
      <c r="D886"/>
      <c r="F886"/>
      <c r="G886"/>
      <c r="H886" s="5"/>
      <c r="I886"/>
      <c r="J886"/>
      <c r="L886"/>
      <c r="P886"/>
      <c r="Q886"/>
      <c r="R886" s="5"/>
      <c r="S886"/>
      <c r="T886"/>
      <c r="V886"/>
    </row>
    <row r="887" spans="3:22">
      <c r="C887"/>
      <c r="D887"/>
      <c r="F887"/>
      <c r="G887"/>
      <c r="H887" s="5"/>
      <c r="I887"/>
      <c r="J887"/>
      <c r="L887"/>
      <c r="P887"/>
      <c r="Q887"/>
      <c r="R887" s="5"/>
      <c r="S887"/>
      <c r="T887"/>
      <c r="V887"/>
    </row>
    <row r="888" spans="3:22">
      <c r="C888"/>
      <c r="D888"/>
      <c r="F888"/>
      <c r="G888"/>
      <c r="H888" s="5"/>
      <c r="I888"/>
      <c r="J888"/>
      <c r="L888"/>
      <c r="P888"/>
      <c r="Q888"/>
      <c r="R888" s="5"/>
      <c r="S888"/>
      <c r="T888"/>
      <c r="V888"/>
    </row>
    <row r="889" spans="3:22">
      <c r="C889"/>
      <c r="D889"/>
      <c r="F889"/>
      <c r="G889"/>
      <c r="H889" s="5"/>
      <c r="I889"/>
      <c r="J889"/>
      <c r="L889"/>
      <c r="P889"/>
      <c r="Q889"/>
      <c r="R889" s="5"/>
      <c r="S889"/>
      <c r="T889"/>
      <c r="V889"/>
    </row>
    <row r="890" spans="3:22">
      <c r="C890"/>
      <c r="D890"/>
      <c r="F890"/>
      <c r="G890"/>
      <c r="H890" s="5"/>
      <c r="I890"/>
      <c r="J890"/>
      <c r="L890"/>
      <c r="P890"/>
      <c r="Q890"/>
      <c r="R890" s="5"/>
      <c r="S890"/>
      <c r="T890"/>
      <c r="V890"/>
    </row>
    <row r="891" spans="3:22">
      <c r="C891"/>
      <c r="D891"/>
      <c r="F891"/>
      <c r="G891"/>
      <c r="H891" s="5"/>
      <c r="I891"/>
      <c r="J891"/>
      <c r="L891"/>
      <c r="P891"/>
      <c r="Q891"/>
      <c r="R891" s="5"/>
      <c r="S891"/>
      <c r="T891"/>
      <c r="V891"/>
    </row>
    <row r="892" spans="3:22">
      <c r="C892"/>
      <c r="D892"/>
      <c r="F892"/>
      <c r="G892"/>
      <c r="H892" s="5"/>
      <c r="I892"/>
      <c r="J892"/>
      <c r="L892"/>
      <c r="P892"/>
      <c r="Q892"/>
      <c r="R892" s="5"/>
      <c r="S892"/>
      <c r="T892"/>
      <c r="V892"/>
    </row>
    <row r="893" spans="3:22">
      <c r="C893"/>
      <c r="D893"/>
      <c r="F893"/>
      <c r="G893"/>
      <c r="H893" s="5"/>
      <c r="I893"/>
      <c r="J893"/>
      <c r="L893"/>
      <c r="P893"/>
      <c r="Q893"/>
      <c r="R893" s="5"/>
      <c r="S893"/>
      <c r="T893"/>
      <c r="V893"/>
    </row>
    <row r="894" spans="3:22">
      <c r="C894"/>
      <c r="D894"/>
      <c r="F894"/>
      <c r="G894"/>
      <c r="H894" s="5"/>
      <c r="I894"/>
      <c r="J894"/>
      <c r="L894"/>
      <c r="P894"/>
      <c r="Q894"/>
      <c r="R894" s="5"/>
      <c r="S894"/>
      <c r="T894"/>
      <c r="V894"/>
    </row>
    <row r="895" spans="3:22">
      <c r="C895"/>
      <c r="D895"/>
      <c r="F895"/>
      <c r="G895"/>
      <c r="H895" s="5"/>
      <c r="I895"/>
      <c r="J895"/>
      <c r="L895"/>
      <c r="P895"/>
      <c r="Q895"/>
      <c r="R895" s="5"/>
      <c r="S895"/>
      <c r="T895"/>
      <c r="V895"/>
    </row>
    <row r="896" spans="3:22">
      <c r="C896"/>
      <c r="D896"/>
      <c r="F896"/>
      <c r="G896"/>
      <c r="H896" s="5"/>
      <c r="I896"/>
      <c r="J896"/>
      <c r="L896"/>
      <c r="P896"/>
      <c r="Q896"/>
      <c r="R896" s="5"/>
      <c r="S896"/>
      <c r="T896"/>
      <c r="V896"/>
    </row>
    <row r="897" spans="3:22">
      <c r="C897"/>
      <c r="D897"/>
      <c r="F897"/>
      <c r="G897"/>
      <c r="H897" s="5"/>
      <c r="I897"/>
      <c r="J897"/>
      <c r="L897"/>
      <c r="P897"/>
      <c r="Q897"/>
      <c r="R897" s="5"/>
      <c r="S897"/>
      <c r="T897"/>
      <c r="V897"/>
    </row>
    <row r="898" spans="3:22">
      <c r="C898"/>
      <c r="D898"/>
      <c r="F898"/>
      <c r="G898"/>
      <c r="H898" s="5"/>
      <c r="I898"/>
      <c r="J898"/>
      <c r="L898"/>
      <c r="P898"/>
      <c r="Q898"/>
      <c r="R898" s="5"/>
      <c r="S898"/>
      <c r="T898"/>
      <c r="V898"/>
    </row>
    <row r="899" spans="3:22">
      <c r="C899"/>
      <c r="D899"/>
      <c r="F899"/>
      <c r="G899"/>
      <c r="H899" s="5"/>
      <c r="I899"/>
      <c r="J899"/>
      <c r="L899"/>
      <c r="P899"/>
      <c r="Q899"/>
      <c r="R899" s="5"/>
      <c r="S899"/>
      <c r="T899"/>
      <c r="V899"/>
    </row>
    <row r="900" spans="3:22">
      <c r="C900"/>
      <c r="D900"/>
      <c r="F900"/>
      <c r="G900"/>
      <c r="H900" s="5"/>
      <c r="I900"/>
      <c r="J900"/>
      <c r="L900"/>
      <c r="P900"/>
      <c r="Q900"/>
      <c r="R900" s="5"/>
      <c r="S900"/>
      <c r="T900"/>
      <c r="V900"/>
    </row>
    <row r="901" spans="3:22">
      <c r="C901"/>
      <c r="D901"/>
      <c r="F901"/>
      <c r="G901"/>
      <c r="H901" s="5"/>
      <c r="I901"/>
      <c r="J901"/>
      <c r="L901"/>
      <c r="P901"/>
      <c r="Q901"/>
      <c r="R901" s="5"/>
      <c r="S901"/>
      <c r="T901"/>
      <c r="V901"/>
    </row>
    <row r="902" spans="3:22">
      <c r="C902"/>
      <c r="D902"/>
      <c r="F902"/>
      <c r="G902"/>
      <c r="H902" s="5"/>
      <c r="I902"/>
      <c r="J902"/>
      <c r="L902"/>
      <c r="P902"/>
      <c r="Q902"/>
      <c r="R902" s="5"/>
      <c r="S902"/>
      <c r="T902"/>
      <c r="V902"/>
    </row>
    <row r="903" spans="3:22">
      <c r="C903"/>
      <c r="D903"/>
      <c r="F903"/>
      <c r="G903"/>
      <c r="H903" s="5"/>
      <c r="I903"/>
      <c r="J903"/>
      <c r="L903"/>
      <c r="P903"/>
      <c r="Q903"/>
      <c r="R903" s="5"/>
      <c r="S903"/>
      <c r="T903"/>
      <c r="V903"/>
    </row>
    <row r="904" spans="3:22">
      <c r="C904"/>
      <c r="D904"/>
      <c r="F904"/>
      <c r="G904"/>
      <c r="H904" s="5"/>
      <c r="I904"/>
      <c r="J904"/>
      <c r="L904"/>
      <c r="P904"/>
      <c r="Q904"/>
      <c r="R904" s="5"/>
      <c r="S904"/>
      <c r="T904"/>
      <c r="V904"/>
    </row>
    <row r="905" spans="3:22">
      <c r="C905"/>
      <c r="D905"/>
      <c r="F905"/>
      <c r="G905"/>
      <c r="H905" s="5"/>
      <c r="I905"/>
      <c r="J905"/>
      <c r="L905"/>
      <c r="P905"/>
      <c r="Q905"/>
      <c r="R905" s="5"/>
      <c r="S905"/>
      <c r="T905"/>
      <c r="V905"/>
    </row>
    <row r="906" spans="3:22">
      <c r="C906"/>
      <c r="D906"/>
      <c r="F906"/>
      <c r="G906"/>
      <c r="H906" s="5"/>
      <c r="I906"/>
      <c r="J906"/>
      <c r="L906"/>
      <c r="P906"/>
      <c r="Q906"/>
      <c r="R906" s="5"/>
      <c r="S906"/>
      <c r="T906"/>
      <c r="V906"/>
    </row>
    <row r="907" spans="3:22">
      <c r="C907"/>
      <c r="D907"/>
      <c r="F907"/>
      <c r="G907"/>
      <c r="H907" s="5"/>
      <c r="I907"/>
      <c r="J907"/>
      <c r="L907"/>
      <c r="P907"/>
      <c r="Q907"/>
      <c r="R907" s="5"/>
      <c r="S907"/>
      <c r="T907"/>
      <c r="V907"/>
    </row>
    <row r="908" spans="3:22">
      <c r="C908"/>
      <c r="D908"/>
      <c r="F908"/>
      <c r="G908"/>
      <c r="H908" s="5"/>
      <c r="I908"/>
      <c r="J908"/>
      <c r="L908"/>
      <c r="P908"/>
      <c r="Q908"/>
      <c r="R908" s="5"/>
      <c r="S908"/>
      <c r="T908"/>
      <c r="V908"/>
    </row>
    <row r="909" spans="3:22">
      <c r="C909"/>
      <c r="D909"/>
      <c r="F909"/>
      <c r="G909"/>
      <c r="H909" s="5"/>
      <c r="I909"/>
      <c r="J909"/>
      <c r="L909"/>
      <c r="P909"/>
      <c r="Q909"/>
      <c r="R909" s="5"/>
      <c r="S909"/>
      <c r="T909"/>
      <c r="V909"/>
    </row>
    <row r="910" spans="3:22">
      <c r="C910"/>
      <c r="D910"/>
      <c r="F910"/>
      <c r="G910"/>
      <c r="H910" s="5"/>
      <c r="I910"/>
      <c r="J910"/>
      <c r="L910"/>
      <c r="P910"/>
      <c r="Q910"/>
      <c r="R910" s="5"/>
      <c r="S910"/>
      <c r="T910"/>
      <c r="V910"/>
    </row>
    <row r="911" spans="3:22">
      <c r="C911"/>
      <c r="D911"/>
      <c r="F911"/>
      <c r="G911"/>
      <c r="H911" s="5"/>
      <c r="I911"/>
      <c r="J911"/>
      <c r="L911"/>
      <c r="P911"/>
      <c r="Q911"/>
      <c r="R911" s="5"/>
      <c r="S911"/>
      <c r="T911"/>
      <c r="V911"/>
    </row>
    <row r="912" spans="3:22">
      <c r="C912"/>
      <c r="D912"/>
      <c r="F912"/>
      <c r="G912"/>
      <c r="H912" s="5"/>
      <c r="I912"/>
      <c r="J912"/>
      <c r="L912"/>
      <c r="P912"/>
      <c r="Q912"/>
      <c r="R912" s="5"/>
      <c r="S912"/>
      <c r="T912"/>
      <c r="V912"/>
    </row>
    <row r="913" spans="3:22">
      <c r="C913"/>
      <c r="D913"/>
      <c r="F913"/>
      <c r="G913"/>
      <c r="H913" s="5"/>
      <c r="I913"/>
      <c r="J913"/>
      <c r="L913"/>
      <c r="P913"/>
      <c r="Q913"/>
      <c r="R913" s="5"/>
      <c r="S913"/>
      <c r="T913"/>
      <c r="V913"/>
    </row>
    <row r="914" spans="3:22">
      <c r="C914"/>
      <c r="D914"/>
      <c r="F914"/>
      <c r="G914"/>
      <c r="H914" s="5"/>
      <c r="I914"/>
      <c r="J914"/>
      <c r="L914"/>
      <c r="P914"/>
      <c r="Q914"/>
      <c r="R914" s="5"/>
      <c r="S914"/>
      <c r="T914"/>
      <c r="V914"/>
    </row>
    <row r="915" spans="3:22">
      <c r="C915"/>
      <c r="D915"/>
      <c r="F915"/>
      <c r="G915"/>
      <c r="H915" s="5"/>
      <c r="I915"/>
      <c r="J915"/>
      <c r="L915"/>
      <c r="P915"/>
      <c r="Q915"/>
      <c r="R915" s="5"/>
      <c r="S915"/>
      <c r="T915"/>
      <c r="V915"/>
    </row>
    <row r="916" spans="3:22">
      <c r="C916"/>
      <c r="D916"/>
      <c r="F916"/>
      <c r="G916"/>
      <c r="H916" s="5"/>
      <c r="I916"/>
      <c r="J916"/>
      <c r="L916"/>
      <c r="P916"/>
      <c r="Q916"/>
      <c r="R916" s="5"/>
      <c r="S916"/>
      <c r="T916"/>
      <c r="V916"/>
    </row>
    <row r="917" spans="3:22">
      <c r="C917"/>
      <c r="D917"/>
      <c r="F917"/>
      <c r="G917"/>
      <c r="H917" s="5"/>
      <c r="I917"/>
      <c r="J917"/>
      <c r="L917"/>
      <c r="P917"/>
      <c r="Q917"/>
      <c r="R917" s="5"/>
      <c r="S917"/>
      <c r="T917"/>
      <c r="V917"/>
    </row>
    <row r="918" spans="3:22">
      <c r="C918"/>
      <c r="D918"/>
      <c r="F918"/>
      <c r="G918"/>
      <c r="H918" s="5"/>
      <c r="I918"/>
      <c r="J918"/>
      <c r="L918"/>
      <c r="P918"/>
      <c r="Q918"/>
      <c r="R918" s="5"/>
      <c r="S918"/>
      <c r="T918"/>
      <c r="V918"/>
    </row>
    <row r="919" spans="3:22">
      <c r="C919"/>
      <c r="D919"/>
      <c r="F919"/>
      <c r="G919"/>
      <c r="H919" s="5"/>
      <c r="I919"/>
      <c r="J919"/>
      <c r="L919"/>
      <c r="P919"/>
      <c r="Q919"/>
      <c r="R919" s="5"/>
      <c r="S919"/>
      <c r="T919"/>
      <c r="V919"/>
    </row>
    <row r="920" spans="3:22">
      <c r="C920"/>
      <c r="D920"/>
      <c r="F920"/>
      <c r="G920"/>
      <c r="H920" s="5"/>
      <c r="I920"/>
      <c r="J920"/>
      <c r="L920"/>
      <c r="P920"/>
      <c r="Q920"/>
      <c r="R920" s="5"/>
      <c r="S920"/>
      <c r="T920"/>
      <c r="V920"/>
    </row>
    <row r="921" spans="3:22">
      <c r="C921"/>
      <c r="D921"/>
      <c r="F921"/>
      <c r="G921"/>
      <c r="H921" s="5"/>
      <c r="I921"/>
      <c r="J921"/>
      <c r="L921"/>
      <c r="P921"/>
      <c r="Q921"/>
      <c r="R921" s="5"/>
      <c r="S921"/>
      <c r="T921"/>
      <c r="V921"/>
    </row>
    <row r="922" spans="3:22">
      <c r="C922"/>
      <c r="D922"/>
      <c r="F922"/>
      <c r="G922"/>
      <c r="H922" s="5"/>
      <c r="I922"/>
      <c r="J922"/>
      <c r="L922"/>
      <c r="P922"/>
      <c r="Q922"/>
      <c r="R922" s="5"/>
      <c r="S922"/>
      <c r="T922"/>
      <c r="V922"/>
    </row>
    <row r="923" spans="3:22">
      <c r="C923"/>
      <c r="D923"/>
      <c r="F923"/>
      <c r="G923"/>
      <c r="H923" s="5"/>
      <c r="I923"/>
      <c r="J923"/>
      <c r="L923"/>
      <c r="P923"/>
      <c r="Q923"/>
      <c r="R923" s="5"/>
      <c r="S923"/>
      <c r="T923"/>
      <c r="V923"/>
    </row>
    <row r="924" spans="3:22">
      <c r="C924"/>
      <c r="D924"/>
      <c r="F924"/>
      <c r="G924"/>
      <c r="H924" s="5"/>
      <c r="I924"/>
      <c r="J924"/>
      <c r="L924"/>
      <c r="P924"/>
      <c r="Q924"/>
      <c r="R924" s="5"/>
      <c r="S924"/>
      <c r="T924"/>
      <c r="V924"/>
    </row>
    <row r="925" spans="3:22">
      <c r="C925"/>
      <c r="D925"/>
      <c r="F925"/>
      <c r="G925"/>
      <c r="H925" s="5"/>
      <c r="I925"/>
      <c r="J925"/>
      <c r="L925"/>
      <c r="P925"/>
      <c r="Q925"/>
      <c r="R925" s="5"/>
      <c r="S925"/>
      <c r="T925"/>
      <c r="V925"/>
    </row>
    <row r="926" spans="3:22">
      <c r="C926"/>
      <c r="D926"/>
      <c r="F926"/>
      <c r="G926"/>
      <c r="H926" s="5"/>
      <c r="I926"/>
      <c r="J926"/>
      <c r="L926"/>
      <c r="P926"/>
      <c r="Q926"/>
      <c r="R926" s="5"/>
      <c r="S926"/>
      <c r="T926"/>
      <c r="V926"/>
    </row>
    <row r="927" spans="3:22">
      <c r="C927"/>
      <c r="D927"/>
      <c r="F927"/>
      <c r="G927"/>
      <c r="H927" s="5"/>
      <c r="I927"/>
      <c r="J927"/>
      <c r="L927"/>
      <c r="P927"/>
      <c r="Q927"/>
      <c r="R927" s="5"/>
      <c r="S927"/>
      <c r="T927"/>
      <c r="V927"/>
    </row>
    <row r="928" spans="3:22">
      <c r="C928"/>
      <c r="D928"/>
      <c r="F928"/>
      <c r="G928"/>
      <c r="H928" s="5"/>
      <c r="I928"/>
      <c r="J928"/>
      <c r="L928"/>
      <c r="P928"/>
      <c r="Q928"/>
      <c r="R928" s="5"/>
      <c r="S928"/>
      <c r="T928"/>
      <c r="V928"/>
    </row>
    <row r="929" spans="3:22">
      <c r="C929"/>
      <c r="D929"/>
      <c r="F929"/>
      <c r="G929"/>
      <c r="H929" s="5"/>
      <c r="I929"/>
      <c r="J929"/>
      <c r="L929"/>
      <c r="P929"/>
      <c r="Q929"/>
      <c r="R929" s="5"/>
      <c r="S929"/>
      <c r="T929"/>
      <c r="V929"/>
    </row>
    <row r="930" spans="3:22">
      <c r="C930"/>
      <c r="D930"/>
      <c r="F930"/>
      <c r="G930"/>
      <c r="H930" s="5"/>
      <c r="I930"/>
      <c r="J930"/>
      <c r="L930"/>
      <c r="P930"/>
      <c r="Q930"/>
      <c r="R930" s="5"/>
      <c r="S930"/>
      <c r="T930"/>
      <c r="V930"/>
    </row>
    <row r="931" spans="3:22">
      <c r="C931"/>
      <c r="D931"/>
      <c r="F931"/>
      <c r="G931"/>
      <c r="H931" s="5"/>
      <c r="I931"/>
      <c r="J931"/>
      <c r="L931"/>
      <c r="P931"/>
      <c r="Q931"/>
      <c r="R931" s="5"/>
      <c r="S931"/>
      <c r="T931"/>
      <c r="V931"/>
    </row>
    <row r="932" spans="3:22">
      <c r="C932"/>
      <c r="D932"/>
      <c r="F932"/>
      <c r="G932"/>
      <c r="H932" s="5"/>
      <c r="I932"/>
      <c r="J932"/>
      <c r="L932"/>
      <c r="P932"/>
      <c r="Q932"/>
      <c r="R932" s="5"/>
      <c r="S932"/>
      <c r="T932"/>
      <c r="V932"/>
    </row>
    <row r="933" spans="3:22">
      <c r="C933"/>
      <c r="D933"/>
      <c r="F933"/>
      <c r="G933"/>
      <c r="H933" s="5"/>
      <c r="I933"/>
      <c r="J933"/>
      <c r="L933"/>
      <c r="P933"/>
      <c r="Q933"/>
      <c r="R933" s="5"/>
      <c r="S933"/>
      <c r="T933"/>
      <c r="V933"/>
    </row>
    <row r="934" spans="3:22">
      <c r="C934"/>
      <c r="D934"/>
      <c r="F934"/>
      <c r="G934"/>
      <c r="H934" s="5"/>
      <c r="I934"/>
      <c r="J934"/>
      <c r="L934"/>
      <c r="P934"/>
      <c r="Q934"/>
      <c r="R934" s="5"/>
      <c r="S934"/>
      <c r="T934"/>
      <c r="V934"/>
    </row>
    <row r="935" spans="3:22">
      <c r="C935"/>
      <c r="D935"/>
      <c r="F935"/>
      <c r="G935"/>
      <c r="H935" s="5"/>
      <c r="I935"/>
      <c r="J935"/>
      <c r="L935"/>
      <c r="P935"/>
      <c r="Q935"/>
      <c r="R935" s="5"/>
      <c r="S935"/>
      <c r="T935"/>
      <c r="V935"/>
    </row>
    <row r="936" spans="3:22">
      <c r="C936"/>
      <c r="D936"/>
      <c r="F936"/>
      <c r="G936"/>
      <c r="H936" s="5"/>
      <c r="I936"/>
      <c r="J936"/>
      <c r="L936"/>
      <c r="P936"/>
      <c r="Q936"/>
      <c r="R936" s="5"/>
      <c r="S936"/>
      <c r="T936"/>
      <c r="V936"/>
    </row>
    <row r="937" spans="3:22">
      <c r="C937"/>
      <c r="D937"/>
      <c r="F937"/>
      <c r="G937"/>
      <c r="H937" s="5"/>
      <c r="I937"/>
      <c r="J937"/>
      <c r="L937"/>
      <c r="P937"/>
      <c r="Q937"/>
      <c r="R937" s="5"/>
      <c r="S937"/>
      <c r="T937"/>
      <c r="V937"/>
    </row>
    <row r="938" spans="3:22">
      <c r="C938"/>
      <c r="D938"/>
      <c r="F938"/>
      <c r="G938"/>
      <c r="H938" s="5"/>
      <c r="I938"/>
      <c r="J938"/>
      <c r="L938"/>
      <c r="P938"/>
      <c r="Q938"/>
      <c r="R938" s="5"/>
      <c r="S938"/>
      <c r="T938"/>
      <c r="V938"/>
    </row>
    <row r="939" spans="3:22">
      <c r="C939"/>
      <c r="D939"/>
      <c r="F939"/>
      <c r="G939"/>
      <c r="H939" s="5"/>
      <c r="I939"/>
      <c r="J939"/>
      <c r="L939"/>
      <c r="P939"/>
      <c r="Q939"/>
      <c r="R939" s="5"/>
      <c r="S939"/>
      <c r="T939"/>
      <c r="V939"/>
    </row>
    <row r="940" spans="3:22">
      <c r="C940"/>
      <c r="D940"/>
      <c r="F940"/>
      <c r="G940"/>
      <c r="H940" s="5"/>
      <c r="I940"/>
      <c r="J940"/>
      <c r="L940"/>
      <c r="P940"/>
      <c r="Q940"/>
      <c r="R940" s="5"/>
      <c r="S940"/>
      <c r="T940"/>
      <c r="V940"/>
    </row>
    <row r="941" spans="3:22">
      <c r="C941"/>
      <c r="D941"/>
      <c r="F941"/>
      <c r="G941"/>
      <c r="H941" s="5"/>
      <c r="I941"/>
      <c r="J941"/>
      <c r="L941"/>
      <c r="P941"/>
      <c r="Q941"/>
      <c r="R941" s="5"/>
      <c r="S941"/>
      <c r="T941"/>
      <c r="V941"/>
    </row>
    <row r="942" spans="3:22">
      <c r="C942"/>
      <c r="D942"/>
      <c r="F942"/>
      <c r="G942"/>
      <c r="H942" s="5"/>
      <c r="I942"/>
      <c r="J942"/>
      <c r="L942"/>
      <c r="P942"/>
      <c r="Q942"/>
      <c r="R942" s="5"/>
      <c r="S942"/>
      <c r="T942"/>
      <c r="V942"/>
    </row>
    <row r="943" spans="3:22">
      <c r="C943"/>
      <c r="D943"/>
      <c r="F943"/>
      <c r="G943"/>
      <c r="H943" s="5"/>
      <c r="I943"/>
      <c r="J943"/>
      <c r="L943"/>
      <c r="P943"/>
      <c r="Q943"/>
      <c r="R943" s="5"/>
      <c r="S943"/>
      <c r="T943"/>
      <c r="V943"/>
    </row>
    <row r="944" spans="3:22">
      <c r="C944"/>
      <c r="D944"/>
      <c r="F944"/>
      <c r="G944"/>
      <c r="H944" s="5"/>
      <c r="I944"/>
      <c r="J944"/>
      <c r="L944"/>
      <c r="P944"/>
      <c r="Q944"/>
      <c r="R944" s="5"/>
      <c r="S944"/>
      <c r="T944"/>
      <c r="V944"/>
    </row>
    <row r="945" spans="3:22">
      <c r="C945"/>
      <c r="D945"/>
      <c r="F945"/>
      <c r="G945"/>
      <c r="H945" s="5"/>
      <c r="I945"/>
      <c r="J945"/>
      <c r="L945"/>
      <c r="P945"/>
      <c r="Q945"/>
      <c r="R945" s="5"/>
      <c r="S945"/>
      <c r="T945"/>
      <c r="V945"/>
    </row>
    <row r="946" spans="3:22">
      <c r="C946"/>
      <c r="D946"/>
      <c r="F946"/>
      <c r="G946"/>
      <c r="H946" s="5"/>
      <c r="I946"/>
      <c r="J946"/>
      <c r="L946"/>
      <c r="P946"/>
      <c r="Q946"/>
      <c r="R946" s="5"/>
      <c r="S946"/>
      <c r="T946"/>
      <c r="V946"/>
    </row>
    <row r="947" spans="3:22">
      <c r="C947"/>
      <c r="D947"/>
      <c r="F947"/>
      <c r="G947"/>
      <c r="H947" s="5"/>
      <c r="I947"/>
      <c r="J947"/>
      <c r="L947"/>
      <c r="P947"/>
      <c r="Q947"/>
      <c r="R947" s="5"/>
      <c r="S947"/>
      <c r="T947"/>
      <c r="V947"/>
    </row>
    <row r="948" spans="3:22">
      <c r="C948"/>
      <c r="D948"/>
      <c r="F948"/>
      <c r="G948"/>
      <c r="H948" s="5"/>
      <c r="I948"/>
      <c r="J948"/>
      <c r="L948"/>
      <c r="P948"/>
      <c r="Q948"/>
      <c r="R948" s="5"/>
      <c r="S948"/>
      <c r="T948"/>
      <c r="V948"/>
    </row>
    <row r="949" spans="3:22">
      <c r="C949"/>
      <c r="D949"/>
      <c r="F949"/>
      <c r="G949"/>
      <c r="H949" s="5"/>
      <c r="I949"/>
      <c r="J949"/>
      <c r="L949"/>
      <c r="P949"/>
      <c r="Q949"/>
      <c r="R949" s="5"/>
      <c r="S949"/>
      <c r="T949"/>
      <c r="V949"/>
    </row>
    <row r="950" spans="3:22">
      <c r="C950"/>
      <c r="D950"/>
      <c r="F950"/>
      <c r="G950"/>
      <c r="H950" s="5"/>
      <c r="I950"/>
      <c r="J950"/>
      <c r="L950"/>
      <c r="P950"/>
      <c r="Q950"/>
      <c r="R950" s="5"/>
      <c r="S950"/>
      <c r="T950"/>
      <c r="V950"/>
    </row>
    <row r="951" spans="3:22">
      <c r="C951"/>
      <c r="D951"/>
      <c r="F951"/>
      <c r="G951"/>
      <c r="H951" s="5"/>
      <c r="I951"/>
      <c r="J951"/>
      <c r="L951"/>
      <c r="P951"/>
      <c r="Q951"/>
      <c r="R951" s="5"/>
      <c r="S951"/>
      <c r="T951"/>
      <c r="V951"/>
    </row>
    <row r="952" spans="3:22">
      <c r="C952"/>
      <c r="D952"/>
      <c r="F952"/>
      <c r="G952"/>
      <c r="H952" s="5"/>
      <c r="I952"/>
      <c r="J952"/>
      <c r="L952"/>
      <c r="P952"/>
      <c r="Q952"/>
      <c r="R952" s="5"/>
      <c r="S952"/>
      <c r="T952"/>
      <c r="V952"/>
    </row>
    <row r="953" spans="3:22">
      <c r="C953"/>
      <c r="D953"/>
      <c r="F953"/>
      <c r="G953"/>
      <c r="H953" s="5"/>
      <c r="I953"/>
      <c r="J953"/>
      <c r="L953"/>
      <c r="P953"/>
      <c r="Q953"/>
      <c r="R953" s="5"/>
      <c r="S953"/>
      <c r="T953"/>
      <c r="V953"/>
    </row>
    <row r="954" spans="3:22">
      <c r="C954"/>
      <c r="D954"/>
      <c r="F954"/>
      <c r="G954"/>
      <c r="H954" s="5"/>
      <c r="I954"/>
      <c r="J954"/>
      <c r="L954"/>
      <c r="P954"/>
      <c r="Q954"/>
      <c r="R954" s="5"/>
      <c r="S954"/>
      <c r="T954"/>
      <c r="V954"/>
    </row>
    <row r="955" spans="3:22">
      <c r="C955"/>
      <c r="D955"/>
      <c r="F955"/>
      <c r="G955"/>
      <c r="H955" s="5"/>
      <c r="I955"/>
      <c r="J955"/>
      <c r="L955"/>
      <c r="P955"/>
      <c r="Q955"/>
      <c r="R955" s="5"/>
      <c r="S955"/>
      <c r="T955"/>
      <c r="V955"/>
    </row>
    <row r="956" spans="3:22">
      <c r="C956"/>
      <c r="D956"/>
      <c r="F956"/>
      <c r="G956"/>
      <c r="H956" s="5"/>
      <c r="I956"/>
      <c r="J956"/>
      <c r="L956"/>
      <c r="P956"/>
      <c r="Q956"/>
      <c r="R956" s="5"/>
      <c r="S956"/>
      <c r="T956"/>
      <c r="V956"/>
    </row>
    <row r="957" spans="3:22">
      <c r="C957"/>
      <c r="D957"/>
      <c r="F957"/>
      <c r="G957"/>
      <c r="H957" s="5"/>
      <c r="I957"/>
      <c r="J957"/>
      <c r="L957"/>
      <c r="P957"/>
      <c r="Q957"/>
      <c r="R957" s="5"/>
      <c r="S957"/>
      <c r="T957"/>
      <c r="V957"/>
    </row>
    <row r="958" spans="3:22">
      <c r="C958"/>
      <c r="D958"/>
      <c r="F958"/>
      <c r="G958"/>
      <c r="H958" s="5"/>
      <c r="I958"/>
      <c r="J958"/>
      <c r="L958"/>
      <c r="P958"/>
      <c r="Q958"/>
      <c r="R958" s="5"/>
      <c r="S958"/>
      <c r="T958"/>
      <c r="V958"/>
    </row>
    <row r="959" spans="3:22">
      <c r="C959"/>
      <c r="D959"/>
      <c r="F959"/>
      <c r="G959"/>
      <c r="H959" s="5"/>
      <c r="I959"/>
      <c r="J959"/>
      <c r="L959"/>
      <c r="P959"/>
      <c r="Q959"/>
      <c r="R959" s="5"/>
      <c r="S959"/>
      <c r="T959"/>
      <c r="V959"/>
    </row>
    <row r="960" spans="3:22">
      <c r="C960"/>
      <c r="D960"/>
      <c r="F960"/>
      <c r="G960"/>
      <c r="H960" s="5"/>
      <c r="I960"/>
      <c r="J960"/>
      <c r="L960"/>
      <c r="P960"/>
      <c r="Q960"/>
      <c r="R960" s="5"/>
      <c r="S960"/>
      <c r="T960"/>
      <c r="V960"/>
    </row>
    <row r="961" spans="3:22">
      <c r="C961"/>
      <c r="D961"/>
      <c r="F961"/>
      <c r="G961"/>
      <c r="H961" s="5"/>
      <c r="I961"/>
      <c r="J961"/>
      <c r="L961"/>
      <c r="P961"/>
      <c r="Q961"/>
      <c r="R961" s="5"/>
      <c r="S961"/>
      <c r="T961"/>
      <c r="V961"/>
    </row>
    <row r="962" spans="3:22">
      <c r="C962"/>
      <c r="D962"/>
      <c r="F962"/>
      <c r="G962"/>
      <c r="H962" s="5"/>
      <c r="I962"/>
      <c r="J962"/>
      <c r="L962"/>
      <c r="P962"/>
      <c r="Q962"/>
      <c r="R962" s="5"/>
      <c r="S962"/>
      <c r="T962"/>
      <c r="V962"/>
    </row>
    <row r="963" spans="3:22">
      <c r="C963"/>
      <c r="D963"/>
      <c r="F963"/>
      <c r="G963"/>
      <c r="H963" s="5"/>
      <c r="I963"/>
      <c r="J963"/>
      <c r="L963"/>
      <c r="P963"/>
      <c r="Q963"/>
      <c r="R963" s="5"/>
      <c r="S963"/>
      <c r="T963"/>
      <c r="V963"/>
    </row>
    <row r="964" spans="3:22">
      <c r="C964"/>
      <c r="D964"/>
      <c r="F964"/>
      <c r="G964"/>
      <c r="H964" s="5"/>
      <c r="I964"/>
      <c r="J964"/>
      <c r="L964"/>
      <c r="P964"/>
      <c r="Q964"/>
      <c r="R964" s="5"/>
      <c r="S964"/>
      <c r="T964"/>
      <c r="V964"/>
    </row>
    <row r="965" spans="3:22">
      <c r="C965"/>
      <c r="D965"/>
      <c r="F965"/>
      <c r="G965"/>
      <c r="H965" s="5"/>
      <c r="I965"/>
      <c r="J965"/>
      <c r="L965"/>
      <c r="P965"/>
      <c r="Q965"/>
      <c r="R965" s="5"/>
      <c r="S965"/>
      <c r="T965"/>
      <c r="V965"/>
    </row>
    <row r="966" spans="3:22">
      <c r="C966"/>
      <c r="D966"/>
      <c r="F966"/>
      <c r="G966"/>
      <c r="H966" s="5"/>
      <c r="I966"/>
      <c r="J966"/>
      <c r="L966"/>
      <c r="P966"/>
      <c r="Q966"/>
      <c r="R966" s="5"/>
      <c r="S966"/>
      <c r="T966"/>
      <c r="V966"/>
    </row>
    <row r="967" spans="3:22">
      <c r="C967"/>
      <c r="D967"/>
      <c r="F967"/>
      <c r="G967"/>
      <c r="H967" s="5"/>
      <c r="I967"/>
      <c r="J967"/>
      <c r="L967"/>
      <c r="P967"/>
      <c r="Q967"/>
      <c r="R967" s="5"/>
      <c r="S967"/>
      <c r="T967"/>
      <c r="V967"/>
    </row>
    <row r="968" spans="3:22">
      <c r="C968"/>
      <c r="D968"/>
      <c r="F968"/>
      <c r="G968"/>
      <c r="H968" s="5"/>
      <c r="I968"/>
      <c r="J968"/>
      <c r="L968"/>
      <c r="P968"/>
      <c r="Q968"/>
      <c r="R968" s="5"/>
      <c r="S968"/>
      <c r="T968"/>
      <c r="V968"/>
    </row>
    <row r="969" spans="3:22">
      <c r="C969"/>
      <c r="D969"/>
      <c r="F969"/>
      <c r="G969"/>
      <c r="H969" s="5"/>
      <c r="I969"/>
      <c r="J969"/>
      <c r="L969"/>
      <c r="P969"/>
      <c r="Q969"/>
      <c r="R969" s="5"/>
      <c r="S969"/>
      <c r="T969"/>
      <c r="V969"/>
    </row>
    <row r="970" spans="3:22">
      <c r="C970"/>
      <c r="D970"/>
      <c r="F970"/>
      <c r="G970"/>
      <c r="H970" s="5"/>
      <c r="I970"/>
      <c r="J970"/>
      <c r="L970"/>
      <c r="P970"/>
      <c r="Q970"/>
      <c r="R970" s="5"/>
      <c r="S970"/>
      <c r="T970"/>
      <c r="V970"/>
    </row>
    <row r="971" spans="3:22">
      <c r="C971"/>
      <c r="D971"/>
      <c r="F971"/>
      <c r="G971"/>
      <c r="H971" s="5"/>
      <c r="I971"/>
      <c r="J971"/>
      <c r="L971"/>
      <c r="P971"/>
      <c r="Q971"/>
      <c r="R971" s="5"/>
      <c r="S971"/>
      <c r="T971"/>
      <c r="V971"/>
    </row>
    <row r="972" spans="3:22">
      <c r="C972"/>
      <c r="D972"/>
      <c r="F972"/>
      <c r="G972"/>
      <c r="H972" s="5"/>
      <c r="I972"/>
      <c r="J972"/>
      <c r="L972"/>
      <c r="P972"/>
      <c r="Q972"/>
      <c r="R972" s="5"/>
      <c r="S972"/>
      <c r="T972"/>
      <c r="V972"/>
    </row>
    <row r="973" spans="3:22">
      <c r="C973"/>
      <c r="D973"/>
      <c r="F973"/>
      <c r="G973"/>
      <c r="H973" s="5"/>
      <c r="I973"/>
      <c r="J973"/>
      <c r="L973"/>
      <c r="P973"/>
      <c r="Q973"/>
      <c r="R973" s="5"/>
      <c r="S973"/>
      <c r="T973"/>
      <c r="V973"/>
    </row>
    <row r="974" spans="3:22">
      <c r="C974"/>
      <c r="D974"/>
      <c r="F974"/>
      <c r="G974"/>
      <c r="H974" s="5"/>
      <c r="I974"/>
      <c r="J974"/>
      <c r="L974"/>
      <c r="P974"/>
      <c r="Q974"/>
      <c r="R974" s="5"/>
      <c r="S974"/>
      <c r="T974"/>
      <c r="V974"/>
    </row>
    <row r="975" spans="3:22">
      <c r="C975"/>
      <c r="D975"/>
      <c r="F975"/>
      <c r="G975"/>
      <c r="H975" s="5"/>
      <c r="I975"/>
      <c r="J975"/>
      <c r="L975"/>
      <c r="P975"/>
      <c r="Q975"/>
      <c r="R975" s="5"/>
      <c r="S975"/>
      <c r="T975"/>
      <c r="V975"/>
    </row>
    <row r="976" spans="3:22">
      <c r="C976"/>
      <c r="D976"/>
      <c r="F976"/>
      <c r="G976"/>
      <c r="H976" s="5"/>
      <c r="I976"/>
      <c r="J976"/>
      <c r="L976"/>
      <c r="P976"/>
      <c r="Q976"/>
      <c r="R976" s="5"/>
      <c r="S976"/>
      <c r="T976"/>
      <c r="V976"/>
    </row>
    <row r="977" spans="3:22">
      <c r="C977"/>
      <c r="D977"/>
      <c r="F977"/>
      <c r="G977"/>
      <c r="H977" s="5"/>
      <c r="I977"/>
      <c r="J977"/>
      <c r="L977"/>
      <c r="P977"/>
      <c r="Q977"/>
      <c r="R977" s="5"/>
      <c r="S977"/>
      <c r="T977"/>
      <c r="V977"/>
    </row>
    <row r="978" spans="3:22">
      <c r="C978"/>
      <c r="D978"/>
      <c r="F978"/>
      <c r="G978"/>
      <c r="H978" s="5"/>
      <c r="I978"/>
      <c r="J978"/>
      <c r="L978"/>
      <c r="P978"/>
      <c r="Q978"/>
      <c r="R978" s="5"/>
      <c r="S978"/>
      <c r="T978"/>
      <c r="V978"/>
    </row>
    <row r="979" spans="3:22">
      <c r="C979"/>
      <c r="D979"/>
      <c r="F979"/>
      <c r="G979"/>
      <c r="H979" s="5"/>
      <c r="I979"/>
      <c r="J979"/>
      <c r="L979"/>
      <c r="P979"/>
      <c r="Q979"/>
      <c r="R979" s="5"/>
      <c r="S979"/>
      <c r="T979"/>
      <c r="V979"/>
    </row>
    <row r="980" spans="3:22">
      <c r="C980"/>
      <c r="D980"/>
      <c r="F980"/>
      <c r="G980"/>
      <c r="H980" s="5"/>
      <c r="I980"/>
      <c r="J980"/>
      <c r="L980"/>
      <c r="P980"/>
      <c r="Q980"/>
      <c r="R980" s="5"/>
      <c r="S980"/>
      <c r="T980"/>
      <c r="V980"/>
    </row>
    <row r="981" spans="3:22">
      <c r="C981"/>
      <c r="D981"/>
      <c r="F981"/>
      <c r="G981"/>
      <c r="H981" s="5"/>
      <c r="I981"/>
      <c r="J981"/>
      <c r="L981"/>
      <c r="P981"/>
      <c r="Q981"/>
      <c r="R981" s="5"/>
      <c r="S981"/>
      <c r="T981"/>
      <c r="V981"/>
    </row>
    <row r="982" spans="3:22">
      <c r="C982"/>
      <c r="D982"/>
      <c r="F982"/>
      <c r="G982"/>
      <c r="H982" s="5"/>
      <c r="I982"/>
      <c r="J982"/>
      <c r="L982"/>
      <c r="P982"/>
      <c r="Q982"/>
      <c r="R982" s="5"/>
      <c r="S982"/>
      <c r="T982"/>
      <c r="V982"/>
    </row>
    <row r="983" spans="3:22">
      <c r="C983"/>
      <c r="D983"/>
      <c r="F983"/>
      <c r="G983"/>
      <c r="H983" s="5"/>
      <c r="I983"/>
      <c r="J983"/>
      <c r="L983"/>
      <c r="P983"/>
      <c r="Q983"/>
      <c r="R983" s="5"/>
      <c r="S983"/>
      <c r="T983"/>
      <c r="V983"/>
    </row>
    <row r="984" spans="3:22">
      <c r="C984"/>
      <c r="D984"/>
      <c r="F984"/>
      <c r="G984"/>
      <c r="H984" s="5"/>
      <c r="I984"/>
      <c r="J984"/>
      <c r="L984"/>
      <c r="P984"/>
      <c r="Q984"/>
      <c r="R984" s="5"/>
      <c r="S984"/>
      <c r="T984"/>
      <c r="V984"/>
    </row>
    <row r="985" spans="3:22">
      <c r="C985"/>
      <c r="D985"/>
      <c r="F985"/>
      <c r="G985"/>
      <c r="H985" s="5"/>
      <c r="I985"/>
      <c r="J985"/>
      <c r="L985"/>
      <c r="P985"/>
      <c r="Q985"/>
      <c r="R985" s="5"/>
      <c r="S985"/>
      <c r="T985"/>
      <c r="V985"/>
    </row>
    <row r="986" spans="3:22">
      <c r="C986"/>
      <c r="D986"/>
      <c r="F986"/>
      <c r="G986"/>
      <c r="H986" s="5"/>
      <c r="I986"/>
      <c r="J986"/>
      <c r="L986"/>
      <c r="P986"/>
      <c r="Q986"/>
      <c r="R986" s="5"/>
      <c r="S986"/>
      <c r="T986"/>
      <c r="V986"/>
    </row>
    <row r="987" spans="3:22">
      <c r="C987"/>
      <c r="D987"/>
      <c r="F987"/>
      <c r="G987"/>
      <c r="H987" s="5"/>
      <c r="I987"/>
      <c r="J987"/>
      <c r="L987"/>
      <c r="P987"/>
      <c r="Q987"/>
      <c r="R987" s="5"/>
      <c r="S987"/>
      <c r="T987"/>
      <c r="V987"/>
    </row>
    <row r="988" spans="3:22">
      <c r="C988"/>
      <c r="D988"/>
      <c r="F988"/>
      <c r="G988"/>
      <c r="H988" s="5"/>
      <c r="I988"/>
      <c r="J988"/>
      <c r="L988"/>
      <c r="P988"/>
      <c r="Q988"/>
      <c r="R988" s="5"/>
      <c r="S988"/>
      <c r="T988"/>
      <c r="V988"/>
    </row>
    <row r="989" spans="3:22">
      <c r="C989"/>
      <c r="D989"/>
      <c r="F989"/>
      <c r="G989"/>
      <c r="H989" s="5"/>
      <c r="I989"/>
      <c r="J989"/>
      <c r="L989"/>
      <c r="P989"/>
      <c r="Q989"/>
      <c r="R989" s="5"/>
      <c r="S989"/>
      <c r="T989"/>
      <c r="V989"/>
    </row>
    <row r="990" spans="3:22">
      <c r="C990"/>
      <c r="D990"/>
      <c r="F990"/>
      <c r="G990"/>
      <c r="H990" s="5"/>
      <c r="I990"/>
      <c r="J990"/>
      <c r="L990"/>
      <c r="P990"/>
      <c r="Q990"/>
      <c r="R990" s="5"/>
      <c r="S990"/>
      <c r="T990"/>
      <c r="V990"/>
    </row>
    <row r="991" spans="3:22">
      <c r="C991"/>
      <c r="D991"/>
      <c r="F991"/>
      <c r="G991"/>
      <c r="H991" s="5"/>
      <c r="I991"/>
      <c r="J991"/>
      <c r="L991"/>
      <c r="P991"/>
      <c r="Q991"/>
      <c r="R991" s="5"/>
      <c r="S991"/>
      <c r="T991"/>
      <c r="V991"/>
    </row>
    <row r="992" spans="3:22">
      <c r="C992"/>
      <c r="D992"/>
      <c r="F992"/>
      <c r="G992"/>
      <c r="H992" s="5"/>
      <c r="I992"/>
      <c r="J992"/>
      <c r="L992"/>
      <c r="P992"/>
      <c r="Q992"/>
      <c r="R992" s="5"/>
      <c r="S992"/>
      <c r="T992"/>
      <c r="V992"/>
    </row>
    <row r="993" spans="3:22">
      <c r="C993"/>
      <c r="D993"/>
      <c r="F993"/>
      <c r="G993"/>
      <c r="H993" s="5"/>
      <c r="I993"/>
      <c r="J993"/>
      <c r="L993"/>
      <c r="P993"/>
      <c r="Q993"/>
      <c r="R993" s="5"/>
      <c r="S993"/>
      <c r="T993"/>
      <c r="V993"/>
    </row>
    <row r="994" spans="3:22">
      <c r="C994"/>
      <c r="D994"/>
      <c r="F994"/>
      <c r="G994"/>
      <c r="H994" s="5"/>
      <c r="I994"/>
      <c r="J994"/>
      <c r="L994"/>
      <c r="P994"/>
      <c r="Q994"/>
      <c r="R994" s="5"/>
      <c r="S994"/>
      <c r="T994"/>
      <c r="V994"/>
    </row>
    <row r="995" spans="3:22">
      <c r="C995"/>
      <c r="D995"/>
      <c r="F995"/>
      <c r="G995"/>
      <c r="H995" s="5"/>
      <c r="I995"/>
      <c r="J995"/>
      <c r="L995"/>
      <c r="P995"/>
      <c r="Q995"/>
      <c r="R995" s="5"/>
      <c r="S995"/>
      <c r="T995"/>
      <c r="V995"/>
    </row>
    <row r="996" spans="3:22">
      <c r="C996"/>
      <c r="D996"/>
      <c r="F996"/>
      <c r="G996"/>
      <c r="H996" s="5"/>
      <c r="I996"/>
      <c r="J996"/>
      <c r="L996"/>
      <c r="P996"/>
      <c r="Q996"/>
      <c r="R996" s="5"/>
      <c r="S996"/>
      <c r="T996"/>
      <c r="V996"/>
    </row>
    <row r="997" spans="3:22">
      <c r="C997"/>
      <c r="D997"/>
      <c r="F997"/>
      <c r="G997"/>
      <c r="H997" s="5"/>
      <c r="I997"/>
      <c r="J997"/>
      <c r="L997"/>
      <c r="P997"/>
      <c r="Q997"/>
      <c r="R997" s="5"/>
      <c r="S997"/>
      <c r="T997"/>
      <c r="V997"/>
    </row>
    <row r="998" spans="3:22">
      <c r="C998"/>
      <c r="D998"/>
      <c r="F998"/>
      <c r="G998"/>
      <c r="H998" s="5"/>
      <c r="I998"/>
      <c r="J998"/>
      <c r="L998"/>
      <c r="P998"/>
      <c r="Q998"/>
      <c r="R998" s="5"/>
      <c r="S998"/>
      <c r="T998"/>
      <c r="V998"/>
    </row>
    <row r="999" spans="3:22">
      <c r="C999"/>
      <c r="D999"/>
      <c r="F999"/>
      <c r="G999"/>
      <c r="H999" s="5"/>
      <c r="I999"/>
      <c r="J999"/>
      <c r="L999"/>
      <c r="P999"/>
      <c r="Q999"/>
      <c r="R999" s="5"/>
      <c r="S999"/>
      <c r="T999"/>
      <c r="V999"/>
    </row>
    <row r="1000" spans="3:22">
      <c r="C1000"/>
      <c r="D1000"/>
      <c r="F1000"/>
      <c r="G1000"/>
      <c r="H1000" s="5"/>
      <c r="I1000"/>
      <c r="J1000"/>
      <c r="L1000"/>
      <c r="P1000"/>
      <c r="Q1000"/>
      <c r="R1000" s="5"/>
      <c r="S1000"/>
      <c r="T1000"/>
      <c r="V1000"/>
    </row>
    <row r="1001" spans="3:22">
      <c r="C1001"/>
      <c r="D1001"/>
      <c r="F1001"/>
      <c r="G1001"/>
      <c r="H1001" s="5"/>
      <c r="I1001"/>
      <c r="J1001"/>
      <c r="L1001"/>
      <c r="P1001"/>
      <c r="Q1001"/>
      <c r="R1001" s="5"/>
      <c r="S1001"/>
      <c r="T1001"/>
      <c r="V1001"/>
    </row>
    <row r="1002" spans="3:22">
      <c r="C1002"/>
      <c r="D1002"/>
      <c r="F1002"/>
      <c r="G1002"/>
      <c r="H1002" s="5"/>
      <c r="I1002"/>
      <c r="J1002"/>
      <c r="L1002"/>
      <c r="P1002"/>
      <c r="Q1002"/>
      <c r="R1002" s="5"/>
      <c r="S1002"/>
      <c r="T1002"/>
      <c r="V1002"/>
    </row>
    <row r="1003" spans="3:22">
      <c r="C1003"/>
      <c r="D1003"/>
      <c r="F1003"/>
      <c r="G1003"/>
      <c r="H1003" s="5"/>
      <c r="I1003"/>
      <c r="J1003"/>
      <c r="L1003"/>
      <c r="P1003"/>
      <c r="Q1003"/>
      <c r="R1003" s="5"/>
      <c r="S1003"/>
      <c r="T1003"/>
      <c r="V1003"/>
    </row>
    <row r="1004" spans="3:22">
      <c r="C1004"/>
      <c r="D1004"/>
      <c r="F1004"/>
      <c r="G1004"/>
      <c r="H1004" s="5"/>
      <c r="I1004"/>
      <c r="J1004"/>
      <c r="L1004"/>
      <c r="P1004"/>
      <c r="Q1004"/>
      <c r="R1004" s="5"/>
      <c r="S1004"/>
      <c r="T1004"/>
      <c r="V1004"/>
    </row>
    <row r="1005" spans="3:22">
      <c r="C1005"/>
      <c r="D1005"/>
      <c r="F1005"/>
      <c r="G1005"/>
      <c r="H1005" s="5"/>
      <c r="I1005"/>
      <c r="J1005"/>
      <c r="L1005"/>
      <c r="P1005"/>
      <c r="Q1005"/>
      <c r="R1005" s="5"/>
      <c r="S1005"/>
      <c r="T1005"/>
      <c r="V1005"/>
    </row>
    <row r="1006" spans="3:22">
      <c r="C1006"/>
      <c r="D1006"/>
      <c r="F1006"/>
      <c r="G1006"/>
      <c r="H1006" s="5"/>
      <c r="I1006"/>
      <c r="J1006"/>
      <c r="L1006"/>
      <c r="P1006"/>
      <c r="Q1006"/>
      <c r="R1006" s="5"/>
      <c r="S1006"/>
      <c r="T1006"/>
      <c r="V1006"/>
    </row>
    <row r="1007" spans="3:22">
      <c r="C1007"/>
      <c r="D1007"/>
      <c r="F1007"/>
      <c r="G1007"/>
      <c r="H1007" s="5"/>
      <c r="I1007"/>
      <c r="J1007"/>
      <c r="L1007"/>
      <c r="P1007"/>
      <c r="Q1007"/>
      <c r="R1007" s="5"/>
      <c r="S1007"/>
      <c r="T1007"/>
      <c r="V1007"/>
    </row>
    <row r="1008" spans="3:22">
      <c r="C1008"/>
      <c r="D1008"/>
      <c r="F1008"/>
      <c r="G1008"/>
      <c r="H1008" s="5"/>
      <c r="I1008"/>
      <c r="J1008"/>
      <c r="L1008"/>
      <c r="P1008"/>
      <c r="Q1008"/>
      <c r="R1008" s="5"/>
      <c r="S1008"/>
      <c r="T1008"/>
      <c r="V1008"/>
    </row>
    <row r="1009" spans="3:22">
      <c r="C1009"/>
      <c r="D1009"/>
      <c r="F1009"/>
      <c r="G1009"/>
      <c r="H1009" s="5"/>
      <c r="I1009"/>
      <c r="J1009"/>
      <c r="L1009"/>
      <c r="P1009"/>
      <c r="Q1009"/>
      <c r="R1009" s="5"/>
      <c r="S1009"/>
      <c r="T1009"/>
      <c r="V1009"/>
    </row>
    <row r="1010" spans="3:22">
      <c r="C1010"/>
      <c r="D1010"/>
      <c r="F1010"/>
      <c r="G1010"/>
      <c r="H1010" s="5"/>
      <c r="I1010"/>
      <c r="J1010"/>
      <c r="L1010"/>
      <c r="P1010"/>
      <c r="Q1010"/>
      <c r="R1010" s="5"/>
      <c r="S1010"/>
      <c r="T1010"/>
      <c r="V1010"/>
    </row>
    <row r="1011" spans="3:22">
      <c r="C1011"/>
      <c r="D1011"/>
      <c r="F1011"/>
      <c r="G1011"/>
      <c r="H1011" s="5"/>
      <c r="I1011"/>
      <c r="J1011"/>
      <c r="L1011"/>
      <c r="P1011"/>
      <c r="Q1011"/>
      <c r="R1011" s="5"/>
      <c r="S1011"/>
      <c r="T1011"/>
      <c r="V1011"/>
    </row>
    <row r="1012" spans="3:22">
      <c r="C1012"/>
      <c r="D1012"/>
      <c r="F1012"/>
      <c r="G1012"/>
      <c r="H1012" s="5"/>
      <c r="I1012"/>
      <c r="J1012"/>
      <c r="L1012"/>
      <c r="P1012"/>
      <c r="Q1012"/>
      <c r="R1012" s="5"/>
      <c r="S1012"/>
      <c r="T1012"/>
      <c r="V1012"/>
    </row>
    <row r="1013" spans="3:22">
      <c r="C1013"/>
      <c r="D1013"/>
      <c r="F1013"/>
      <c r="G1013"/>
      <c r="H1013" s="5"/>
      <c r="I1013"/>
      <c r="J1013"/>
      <c r="L1013"/>
      <c r="P1013"/>
      <c r="Q1013"/>
      <c r="R1013" s="5"/>
      <c r="S1013"/>
      <c r="T1013"/>
      <c r="V1013"/>
    </row>
    <row r="1014" spans="3:22">
      <c r="C1014"/>
      <c r="D1014"/>
      <c r="F1014"/>
      <c r="G1014"/>
      <c r="H1014" s="5"/>
      <c r="I1014"/>
      <c r="J1014"/>
      <c r="L1014"/>
      <c r="P1014"/>
      <c r="Q1014"/>
      <c r="R1014" s="5"/>
      <c r="S1014"/>
      <c r="T1014"/>
      <c r="V1014"/>
    </row>
    <row r="1015" spans="3:22">
      <c r="C1015"/>
      <c r="D1015"/>
      <c r="F1015"/>
      <c r="G1015"/>
      <c r="H1015" s="5"/>
      <c r="I1015"/>
      <c r="J1015"/>
      <c r="L1015"/>
      <c r="P1015"/>
      <c r="Q1015"/>
      <c r="R1015" s="5"/>
      <c r="S1015"/>
      <c r="T1015"/>
      <c r="V1015"/>
    </row>
    <row r="1016" spans="3:22">
      <c r="C1016"/>
      <c r="D1016"/>
      <c r="F1016"/>
      <c r="G1016"/>
      <c r="H1016" s="5"/>
      <c r="I1016"/>
      <c r="J1016"/>
      <c r="L1016"/>
      <c r="P1016"/>
      <c r="Q1016"/>
      <c r="R1016" s="5"/>
      <c r="S1016"/>
      <c r="T1016"/>
      <c r="V1016"/>
    </row>
    <row r="1017" spans="3:22">
      <c r="C1017"/>
      <c r="D1017"/>
      <c r="F1017"/>
      <c r="G1017"/>
      <c r="H1017" s="5"/>
      <c r="I1017"/>
      <c r="J1017"/>
      <c r="L1017"/>
      <c r="P1017"/>
      <c r="Q1017"/>
      <c r="R1017" s="5"/>
      <c r="S1017"/>
      <c r="T1017"/>
      <c r="V1017"/>
    </row>
    <row r="1018" spans="3:22">
      <c r="C1018"/>
      <c r="D1018"/>
      <c r="F1018"/>
      <c r="G1018"/>
      <c r="H1018" s="5"/>
      <c r="I1018"/>
      <c r="J1018"/>
      <c r="L1018"/>
      <c r="P1018"/>
      <c r="Q1018"/>
      <c r="R1018" s="5"/>
      <c r="S1018"/>
      <c r="T1018"/>
      <c r="V1018"/>
    </row>
    <row r="1019" spans="3:22">
      <c r="C1019"/>
      <c r="D1019"/>
      <c r="F1019"/>
      <c r="G1019"/>
      <c r="H1019" s="5"/>
      <c r="I1019"/>
      <c r="J1019"/>
      <c r="L1019"/>
      <c r="P1019"/>
      <c r="Q1019"/>
      <c r="R1019" s="5"/>
      <c r="S1019"/>
      <c r="T1019"/>
      <c r="V1019"/>
    </row>
    <row r="1020" spans="3:22">
      <c r="C1020"/>
      <c r="D1020"/>
      <c r="F1020"/>
      <c r="G1020"/>
      <c r="H1020" s="5"/>
      <c r="I1020"/>
      <c r="J1020"/>
      <c r="L1020"/>
      <c r="P1020"/>
      <c r="Q1020"/>
      <c r="R1020" s="5"/>
      <c r="S1020"/>
      <c r="T1020"/>
      <c r="V1020"/>
    </row>
    <row r="1021" spans="3:22">
      <c r="C1021"/>
      <c r="D1021"/>
      <c r="F1021"/>
      <c r="G1021"/>
      <c r="H1021" s="5"/>
      <c r="I1021"/>
      <c r="J1021"/>
      <c r="L1021"/>
      <c r="P1021"/>
      <c r="Q1021"/>
      <c r="R1021" s="5"/>
      <c r="S1021"/>
      <c r="T1021"/>
      <c r="V1021"/>
    </row>
    <row r="1022" spans="3:22">
      <c r="C1022"/>
      <c r="D1022"/>
      <c r="F1022"/>
      <c r="G1022"/>
      <c r="H1022" s="5"/>
      <c r="I1022"/>
      <c r="J1022"/>
      <c r="L1022"/>
      <c r="P1022"/>
      <c r="Q1022"/>
      <c r="R1022" s="5"/>
      <c r="S1022"/>
      <c r="T1022"/>
      <c r="V1022"/>
    </row>
    <row r="1023" spans="3:22">
      <c r="C1023"/>
      <c r="D1023"/>
      <c r="F1023"/>
      <c r="G1023"/>
      <c r="H1023" s="5"/>
      <c r="I1023"/>
      <c r="J1023"/>
      <c r="L1023"/>
      <c r="P1023"/>
      <c r="Q1023"/>
      <c r="R1023" s="5"/>
      <c r="S1023"/>
      <c r="T1023"/>
      <c r="V1023"/>
    </row>
    <row r="1024" spans="3:22">
      <c r="C1024"/>
      <c r="D1024"/>
      <c r="F1024"/>
      <c r="G1024"/>
      <c r="H1024" s="5"/>
      <c r="I1024"/>
      <c r="J1024"/>
      <c r="L1024"/>
      <c r="P1024"/>
      <c r="Q1024"/>
      <c r="R1024" s="5"/>
      <c r="S1024"/>
      <c r="T1024"/>
      <c r="V1024"/>
    </row>
    <row r="1025" spans="3:22">
      <c r="C1025"/>
      <c r="D1025"/>
      <c r="F1025"/>
      <c r="G1025"/>
      <c r="H1025" s="5"/>
      <c r="I1025"/>
      <c r="J1025"/>
      <c r="L1025"/>
      <c r="P1025"/>
      <c r="Q1025"/>
      <c r="R1025" s="5"/>
      <c r="S1025"/>
      <c r="T1025"/>
      <c r="V1025"/>
    </row>
    <row r="1026" spans="3:22">
      <c r="C1026"/>
      <c r="D1026"/>
      <c r="F1026"/>
      <c r="G1026"/>
      <c r="H1026" s="5"/>
      <c r="I1026"/>
      <c r="J1026"/>
      <c r="L1026"/>
      <c r="P1026"/>
      <c r="Q1026"/>
      <c r="R1026" s="5"/>
      <c r="S1026"/>
      <c r="T1026"/>
      <c r="V1026"/>
    </row>
    <row r="1027" spans="3:22">
      <c r="C1027"/>
      <c r="D1027"/>
      <c r="F1027"/>
      <c r="G1027"/>
      <c r="H1027" s="5"/>
      <c r="I1027"/>
      <c r="J1027"/>
      <c r="L1027"/>
      <c r="P1027"/>
      <c r="Q1027"/>
      <c r="R1027" s="5"/>
      <c r="S1027"/>
      <c r="T1027"/>
      <c r="V1027"/>
    </row>
    <row r="1028" spans="3:22">
      <c r="C1028"/>
      <c r="D1028"/>
      <c r="F1028"/>
      <c r="G1028"/>
      <c r="H1028" s="5"/>
      <c r="I1028"/>
      <c r="J1028"/>
      <c r="L1028"/>
      <c r="P1028"/>
      <c r="Q1028"/>
      <c r="R1028" s="5"/>
      <c r="S1028"/>
      <c r="T1028"/>
      <c r="V1028"/>
    </row>
    <row r="1029" spans="3:22">
      <c r="C1029"/>
      <c r="D1029"/>
      <c r="F1029"/>
      <c r="G1029"/>
      <c r="H1029" s="5"/>
      <c r="I1029"/>
      <c r="J1029"/>
      <c r="L1029"/>
      <c r="P1029"/>
      <c r="Q1029"/>
      <c r="R1029" s="5"/>
      <c r="S1029"/>
      <c r="T1029"/>
      <c r="V1029"/>
    </row>
    <row r="1030" spans="3:22">
      <c r="C1030"/>
      <c r="D1030"/>
      <c r="F1030"/>
      <c r="G1030"/>
      <c r="H1030" s="5"/>
      <c r="I1030"/>
      <c r="J1030"/>
      <c r="L1030"/>
      <c r="P1030"/>
      <c r="Q1030"/>
      <c r="R1030" s="5"/>
      <c r="S1030"/>
      <c r="T1030"/>
      <c r="V1030"/>
    </row>
    <row r="1031" spans="3:22">
      <c r="C1031"/>
      <c r="D1031"/>
      <c r="F1031"/>
      <c r="G1031"/>
      <c r="H1031" s="5"/>
      <c r="I1031"/>
      <c r="J1031"/>
      <c r="L1031"/>
      <c r="P1031"/>
      <c r="Q1031"/>
      <c r="R1031" s="5"/>
      <c r="S1031"/>
      <c r="T1031"/>
      <c r="V1031"/>
    </row>
    <row r="1032" spans="3:22">
      <c r="C1032"/>
      <c r="D1032"/>
      <c r="F1032"/>
      <c r="G1032"/>
      <c r="H1032" s="5"/>
      <c r="I1032"/>
      <c r="J1032"/>
      <c r="L1032"/>
      <c r="P1032"/>
      <c r="Q1032"/>
      <c r="R1032" s="5"/>
      <c r="S1032"/>
      <c r="T1032"/>
      <c r="V1032"/>
    </row>
    <row r="1033" spans="3:22">
      <c r="C1033"/>
      <c r="D1033"/>
      <c r="F1033"/>
      <c r="G1033"/>
      <c r="H1033" s="5"/>
      <c r="I1033"/>
      <c r="J1033"/>
      <c r="L1033"/>
      <c r="P1033"/>
      <c r="Q1033"/>
      <c r="R1033" s="5"/>
      <c r="S1033"/>
      <c r="T1033"/>
      <c r="V1033"/>
    </row>
    <row r="1034" spans="3:22">
      <c r="C1034"/>
      <c r="D1034"/>
      <c r="F1034"/>
      <c r="G1034"/>
      <c r="H1034" s="5"/>
      <c r="I1034"/>
      <c r="J1034"/>
      <c r="L1034"/>
      <c r="P1034"/>
      <c r="Q1034"/>
      <c r="R1034" s="5"/>
      <c r="S1034"/>
      <c r="T1034"/>
      <c r="V1034"/>
    </row>
    <row r="1035" spans="3:22">
      <c r="C1035"/>
      <c r="D1035"/>
      <c r="F1035"/>
      <c r="G1035"/>
      <c r="H1035" s="5"/>
      <c r="I1035"/>
      <c r="J1035"/>
      <c r="L1035"/>
      <c r="P1035"/>
      <c r="Q1035"/>
      <c r="R1035" s="5"/>
      <c r="S1035"/>
      <c r="T1035"/>
      <c r="V1035"/>
    </row>
    <row r="1036" spans="3:22">
      <c r="C1036"/>
      <c r="D1036"/>
      <c r="F1036"/>
      <c r="G1036"/>
      <c r="H1036" s="5"/>
      <c r="I1036"/>
      <c r="J1036"/>
      <c r="L1036"/>
      <c r="P1036"/>
      <c r="Q1036"/>
      <c r="R1036" s="5"/>
      <c r="S1036"/>
      <c r="T1036"/>
      <c r="V1036"/>
    </row>
    <row r="1037" spans="3:22">
      <c r="C1037"/>
      <c r="D1037"/>
      <c r="F1037"/>
      <c r="G1037"/>
      <c r="H1037" s="5"/>
      <c r="I1037"/>
      <c r="J1037"/>
      <c r="L1037"/>
      <c r="P1037"/>
      <c r="Q1037"/>
      <c r="R1037" s="5"/>
      <c r="S1037"/>
      <c r="T1037"/>
      <c r="V1037"/>
    </row>
    <row r="1038" spans="3:22">
      <c r="C1038"/>
      <c r="D1038"/>
      <c r="F1038"/>
      <c r="G1038"/>
      <c r="H1038" s="5"/>
      <c r="I1038"/>
      <c r="J1038"/>
      <c r="L1038"/>
      <c r="P1038"/>
      <c r="Q1038"/>
      <c r="R1038" s="5"/>
      <c r="S1038"/>
      <c r="T1038"/>
      <c r="V1038"/>
    </row>
    <row r="1039" spans="3:22">
      <c r="C1039"/>
      <c r="D1039"/>
      <c r="F1039"/>
      <c r="G1039"/>
      <c r="H1039" s="5"/>
      <c r="I1039"/>
      <c r="J1039"/>
      <c r="L1039"/>
      <c r="P1039"/>
      <c r="Q1039"/>
      <c r="R1039" s="5"/>
      <c r="S1039"/>
      <c r="T1039"/>
      <c r="V1039"/>
    </row>
    <row r="1040" spans="3:22">
      <c r="C1040"/>
      <c r="D1040"/>
      <c r="F1040"/>
      <c r="G1040"/>
      <c r="H1040" s="5"/>
      <c r="I1040"/>
      <c r="J1040"/>
      <c r="L1040"/>
      <c r="P1040"/>
      <c r="Q1040"/>
      <c r="R1040" s="5"/>
      <c r="S1040"/>
      <c r="T1040"/>
      <c r="V1040"/>
    </row>
    <row r="1041" spans="3:22">
      <c r="C1041"/>
      <c r="D1041"/>
      <c r="F1041"/>
      <c r="G1041"/>
      <c r="H1041" s="5"/>
      <c r="I1041"/>
      <c r="J1041"/>
      <c r="L1041"/>
      <c r="P1041"/>
      <c r="Q1041"/>
      <c r="R1041" s="5"/>
      <c r="S1041"/>
      <c r="T1041"/>
      <c r="V1041"/>
    </row>
    <row r="1042" spans="3:22">
      <c r="C1042"/>
      <c r="D1042"/>
      <c r="F1042"/>
      <c r="G1042"/>
      <c r="H1042" s="5"/>
      <c r="I1042"/>
      <c r="J1042"/>
      <c r="L1042"/>
      <c r="P1042"/>
      <c r="Q1042"/>
      <c r="R1042" s="5"/>
      <c r="S1042"/>
      <c r="T1042"/>
      <c r="V1042"/>
    </row>
    <row r="1043" spans="3:22">
      <c r="C1043"/>
      <c r="D1043"/>
      <c r="F1043"/>
      <c r="G1043"/>
      <c r="H1043" s="5"/>
      <c r="I1043"/>
      <c r="J1043"/>
      <c r="L1043"/>
      <c r="P1043"/>
      <c r="Q1043"/>
      <c r="R1043" s="5"/>
      <c r="S1043"/>
      <c r="T1043"/>
      <c r="V1043"/>
    </row>
    <row r="1044" spans="3:22">
      <c r="C1044"/>
      <c r="D1044"/>
      <c r="F1044"/>
      <c r="G1044"/>
      <c r="H1044" s="5"/>
      <c r="I1044"/>
      <c r="J1044"/>
      <c r="L1044"/>
      <c r="P1044"/>
      <c r="Q1044"/>
      <c r="R1044" s="5"/>
      <c r="S1044"/>
      <c r="T1044"/>
      <c r="V1044"/>
    </row>
    <row r="1045" spans="3:22">
      <c r="C1045"/>
      <c r="D1045"/>
      <c r="F1045"/>
      <c r="G1045"/>
      <c r="H1045" s="5"/>
      <c r="I1045"/>
      <c r="J1045"/>
      <c r="L1045"/>
      <c r="P1045"/>
      <c r="Q1045"/>
      <c r="R1045" s="5"/>
      <c r="S1045"/>
      <c r="T1045"/>
      <c r="V1045"/>
    </row>
    <row r="1046" spans="3:22">
      <c r="C1046"/>
      <c r="D1046"/>
      <c r="F1046"/>
      <c r="G1046"/>
      <c r="H1046" s="5"/>
      <c r="I1046"/>
      <c r="J1046"/>
      <c r="L1046"/>
      <c r="P1046"/>
      <c r="Q1046"/>
      <c r="R1046" s="5"/>
      <c r="S1046"/>
      <c r="T1046"/>
      <c r="V1046"/>
    </row>
    <row r="1047" spans="3:22">
      <c r="C1047"/>
      <c r="D1047"/>
      <c r="F1047"/>
      <c r="G1047"/>
      <c r="H1047" s="5"/>
      <c r="I1047"/>
      <c r="J1047"/>
      <c r="L1047"/>
      <c r="P1047"/>
      <c r="Q1047"/>
      <c r="R1047" s="5"/>
      <c r="S1047"/>
      <c r="T1047"/>
      <c r="V1047"/>
    </row>
    <row r="1048" spans="3:22">
      <c r="C1048"/>
      <c r="D1048"/>
      <c r="F1048"/>
      <c r="G1048"/>
      <c r="H1048" s="5"/>
      <c r="I1048"/>
      <c r="J1048"/>
      <c r="L1048"/>
      <c r="P1048"/>
      <c r="Q1048"/>
      <c r="R1048" s="5"/>
      <c r="S1048"/>
      <c r="T1048"/>
      <c r="V1048"/>
    </row>
    <row r="1049" spans="3:22">
      <c r="C1049"/>
      <c r="D1049"/>
      <c r="F1049"/>
      <c r="G1049"/>
      <c r="H1049" s="5"/>
      <c r="I1049"/>
      <c r="J1049"/>
      <c r="L1049"/>
      <c r="P1049"/>
      <c r="Q1049"/>
      <c r="R1049" s="5"/>
      <c r="S1049"/>
      <c r="T1049"/>
      <c r="V1049"/>
    </row>
    <row r="1050" spans="3:22">
      <c r="C1050"/>
      <c r="D1050"/>
      <c r="F1050"/>
      <c r="G1050"/>
      <c r="H1050" s="5"/>
      <c r="I1050"/>
      <c r="J1050"/>
      <c r="L1050"/>
      <c r="P1050"/>
      <c r="Q1050"/>
      <c r="R1050" s="5"/>
      <c r="S1050"/>
      <c r="T1050"/>
      <c r="V1050"/>
    </row>
    <row r="1051" spans="3:22">
      <c r="C1051"/>
      <c r="D1051"/>
      <c r="F1051"/>
      <c r="G1051"/>
      <c r="H1051" s="5"/>
      <c r="I1051"/>
      <c r="J1051"/>
      <c r="L1051"/>
      <c r="P1051"/>
      <c r="Q1051"/>
      <c r="R1051" s="5"/>
      <c r="S1051"/>
      <c r="T1051"/>
      <c r="V1051"/>
    </row>
    <row r="1052" spans="3:22">
      <c r="C1052"/>
      <c r="D1052"/>
      <c r="F1052"/>
      <c r="G1052"/>
      <c r="H1052" s="5"/>
      <c r="I1052"/>
      <c r="J1052"/>
      <c r="L1052"/>
      <c r="P1052"/>
      <c r="Q1052"/>
      <c r="R1052" s="5"/>
      <c r="S1052"/>
      <c r="T1052"/>
      <c r="V1052"/>
    </row>
    <row r="1053" spans="3:22">
      <c r="C1053"/>
      <c r="D1053"/>
      <c r="F1053"/>
      <c r="G1053"/>
      <c r="H1053" s="5"/>
      <c r="I1053"/>
      <c r="J1053"/>
      <c r="L1053"/>
      <c r="P1053"/>
      <c r="Q1053"/>
      <c r="R1053" s="5"/>
      <c r="S1053"/>
      <c r="T1053"/>
      <c r="V1053"/>
    </row>
    <row r="1054" spans="3:22">
      <c r="C1054"/>
      <c r="D1054"/>
      <c r="F1054"/>
      <c r="G1054"/>
      <c r="H1054" s="5"/>
      <c r="I1054"/>
      <c r="J1054"/>
      <c r="L1054"/>
      <c r="P1054"/>
      <c r="Q1054"/>
      <c r="R1054" s="5"/>
      <c r="S1054"/>
      <c r="T1054"/>
      <c r="V1054"/>
    </row>
    <row r="1055" spans="3:22">
      <c r="C1055"/>
      <c r="D1055"/>
      <c r="F1055"/>
      <c r="G1055"/>
      <c r="H1055" s="5"/>
      <c r="I1055"/>
      <c r="J1055"/>
      <c r="L1055"/>
      <c r="P1055"/>
      <c r="Q1055"/>
      <c r="R1055" s="5"/>
      <c r="S1055"/>
      <c r="T1055"/>
      <c r="V1055"/>
    </row>
    <row r="1056" spans="3:22">
      <c r="C1056"/>
      <c r="D1056"/>
      <c r="F1056"/>
      <c r="G1056"/>
      <c r="H1056" s="5"/>
      <c r="I1056"/>
      <c r="J1056"/>
      <c r="L1056"/>
      <c r="P1056"/>
      <c r="Q1056"/>
      <c r="R1056" s="5"/>
      <c r="S1056"/>
      <c r="T1056"/>
      <c r="V1056"/>
    </row>
    <row r="1057" spans="3:22">
      <c r="C1057"/>
      <c r="D1057"/>
      <c r="F1057"/>
      <c r="G1057"/>
      <c r="H1057" s="5"/>
      <c r="I1057"/>
      <c r="J1057"/>
      <c r="L1057"/>
      <c r="P1057"/>
      <c r="Q1057"/>
      <c r="R1057" s="5"/>
      <c r="S1057"/>
      <c r="T1057"/>
      <c r="V1057"/>
    </row>
    <row r="1058" spans="3:22">
      <c r="C1058"/>
      <c r="D1058"/>
      <c r="F1058"/>
      <c r="G1058"/>
      <c r="H1058" s="5"/>
      <c r="I1058"/>
      <c r="J1058"/>
      <c r="L1058"/>
      <c r="P1058"/>
      <c r="Q1058"/>
      <c r="R1058" s="5"/>
      <c r="S1058"/>
      <c r="T1058"/>
      <c r="V1058"/>
    </row>
    <row r="1059" spans="3:22">
      <c r="C1059"/>
      <c r="D1059"/>
      <c r="F1059"/>
      <c r="G1059"/>
      <c r="H1059" s="5"/>
      <c r="I1059"/>
      <c r="J1059"/>
      <c r="L1059"/>
      <c r="P1059"/>
      <c r="Q1059"/>
      <c r="R1059" s="5"/>
      <c r="S1059"/>
      <c r="T1059"/>
      <c r="V1059"/>
    </row>
    <row r="1060" spans="3:22">
      <c r="C1060"/>
      <c r="D1060"/>
      <c r="F1060"/>
      <c r="G1060"/>
      <c r="H1060" s="5"/>
      <c r="I1060"/>
      <c r="J1060"/>
      <c r="L1060"/>
      <c r="P1060"/>
      <c r="Q1060"/>
      <c r="R1060" s="5"/>
      <c r="S1060"/>
      <c r="T1060"/>
      <c r="V1060"/>
    </row>
    <row r="1061" spans="3:22">
      <c r="C1061"/>
      <c r="D1061"/>
      <c r="F1061"/>
      <c r="G1061"/>
      <c r="H1061" s="5"/>
      <c r="I1061"/>
      <c r="J1061"/>
      <c r="L1061"/>
      <c r="P1061"/>
      <c r="Q1061"/>
      <c r="R1061" s="5"/>
      <c r="S1061"/>
      <c r="T1061"/>
      <c r="V1061"/>
    </row>
    <row r="1062" spans="3:22">
      <c r="C1062"/>
      <c r="D1062"/>
      <c r="F1062"/>
      <c r="G1062"/>
      <c r="H1062" s="5"/>
      <c r="I1062"/>
      <c r="J1062"/>
      <c r="L1062"/>
      <c r="P1062"/>
      <c r="Q1062"/>
      <c r="R1062" s="5"/>
      <c r="S1062"/>
      <c r="T1062"/>
      <c r="V1062"/>
    </row>
    <row r="1063" spans="3:22">
      <c r="C1063"/>
      <c r="D1063"/>
      <c r="F1063"/>
      <c r="G1063"/>
      <c r="H1063" s="5"/>
      <c r="I1063"/>
      <c r="J1063"/>
      <c r="L1063"/>
      <c r="P1063"/>
      <c r="Q1063"/>
      <c r="R1063" s="5"/>
      <c r="S1063"/>
      <c r="T1063"/>
      <c r="V1063"/>
    </row>
    <row r="1064" spans="3:22">
      <c r="C1064"/>
      <c r="D1064"/>
      <c r="F1064"/>
      <c r="G1064"/>
      <c r="H1064" s="5"/>
      <c r="I1064"/>
      <c r="J1064"/>
      <c r="L1064"/>
      <c r="P1064"/>
      <c r="Q1064"/>
      <c r="R1064" s="5"/>
      <c r="S1064"/>
      <c r="T1064"/>
      <c r="V1064"/>
    </row>
    <row r="1065" spans="3:22">
      <c r="C1065"/>
      <c r="D1065"/>
      <c r="F1065"/>
      <c r="G1065"/>
      <c r="H1065" s="5"/>
      <c r="I1065"/>
      <c r="J1065"/>
      <c r="L1065"/>
      <c r="P1065"/>
      <c r="Q1065"/>
      <c r="R1065" s="5"/>
      <c r="S1065"/>
      <c r="T1065"/>
      <c r="V1065"/>
    </row>
    <row r="1066" spans="3:22">
      <c r="C1066"/>
      <c r="D1066"/>
      <c r="F1066"/>
      <c r="G1066"/>
      <c r="H1066" s="5"/>
      <c r="I1066"/>
      <c r="J1066"/>
      <c r="L1066"/>
      <c r="P1066"/>
      <c r="Q1066"/>
      <c r="R1066" s="5"/>
      <c r="S1066"/>
      <c r="T1066"/>
      <c r="V1066"/>
    </row>
    <row r="1067" spans="3:22">
      <c r="C1067"/>
      <c r="D1067"/>
      <c r="F1067"/>
      <c r="G1067"/>
      <c r="H1067" s="5"/>
      <c r="I1067"/>
      <c r="J1067"/>
      <c r="L1067"/>
      <c r="P1067"/>
      <c r="Q1067"/>
      <c r="R1067" s="5"/>
      <c r="S1067"/>
      <c r="T1067"/>
      <c r="V1067"/>
    </row>
    <row r="1068" spans="3:22">
      <c r="C1068"/>
      <c r="D1068"/>
      <c r="F1068"/>
      <c r="G1068"/>
      <c r="H1068" s="5"/>
      <c r="I1068"/>
      <c r="J1068"/>
      <c r="L1068"/>
      <c r="P1068"/>
      <c r="Q1068"/>
      <c r="R1068" s="5"/>
      <c r="S1068"/>
      <c r="T1068"/>
      <c r="V1068"/>
    </row>
    <row r="1069" spans="3:22">
      <c r="C1069"/>
      <c r="D1069"/>
      <c r="F1069"/>
      <c r="G1069"/>
      <c r="H1069" s="5"/>
      <c r="I1069"/>
      <c r="J1069"/>
      <c r="L1069"/>
      <c r="P1069"/>
      <c r="Q1069"/>
      <c r="R1069" s="5"/>
      <c r="S1069"/>
      <c r="T1069"/>
      <c r="V1069"/>
    </row>
    <row r="1070" spans="3:22">
      <c r="C1070"/>
      <c r="D1070"/>
      <c r="F1070"/>
      <c r="G1070"/>
      <c r="H1070" s="5"/>
      <c r="I1070"/>
      <c r="J1070"/>
      <c r="L1070"/>
      <c r="P1070"/>
      <c r="Q1070"/>
      <c r="R1070" s="5"/>
      <c r="S1070"/>
      <c r="T1070"/>
      <c r="V1070"/>
    </row>
    <row r="1071" spans="3:22">
      <c r="C1071"/>
      <c r="D1071"/>
      <c r="F1071"/>
      <c r="G1071"/>
      <c r="H1071" s="5"/>
      <c r="I1071"/>
      <c r="J1071"/>
      <c r="L1071"/>
      <c r="P1071"/>
      <c r="Q1071"/>
      <c r="R1071" s="5"/>
      <c r="S1071"/>
      <c r="T1071"/>
      <c r="V1071"/>
    </row>
    <row r="1072" spans="3:22">
      <c r="C1072"/>
      <c r="D1072"/>
      <c r="F1072"/>
      <c r="G1072"/>
      <c r="H1072" s="5"/>
      <c r="I1072"/>
      <c r="J1072"/>
      <c r="L1072"/>
      <c r="P1072"/>
      <c r="Q1072"/>
      <c r="R1072" s="5"/>
      <c r="S1072"/>
      <c r="T1072"/>
      <c r="V1072"/>
    </row>
    <row r="1073" spans="3:22">
      <c r="C1073"/>
      <c r="D1073"/>
      <c r="F1073"/>
      <c r="G1073"/>
      <c r="H1073" s="5"/>
      <c r="I1073"/>
      <c r="J1073"/>
      <c r="L1073"/>
      <c r="P1073"/>
      <c r="Q1073"/>
      <c r="R1073" s="5"/>
      <c r="S1073"/>
      <c r="T1073"/>
      <c r="V1073"/>
    </row>
    <row r="1074" spans="3:22">
      <c r="C1074"/>
      <c r="D1074"/>
      <c r="F1074"/>
      <c r="G1074"/>
      <c r="H1074" s="5"/>
      <c r="I1074"/>
      <c r="J1074"/>
      <c r="L1074"/>
      <c r="P1074"/>
      <c r="Q1074"/>
      <c r="R1074" s="5"/>
      <c r="S1074"/>
      <c r="T1074"/>
      <c r="V1074"/>
    </row>
    <row r="1075" spans="3:22">
      <c r="C1075"/>
      <c r="D1075"/>
      <c r="F1075"/>
      <c r="G1075"/>
      <c r="H1075" s="5"/>
      <c r="I1075"/>
      <c r="J1075"/>
      <c r="L1075"/>
      <c r="P1075"/>
      <c r="Q1075"/>
      <c r="R1075" s="5"/>
      <c r="S1075"/>
      <c r="T1075"/>
      <c r="V1075"/>
    </row>
    <row r="1076" spans="3:22">
      <c r="C1076"/>
      <c r="D1076"/>
      <c r="F1076"/>
      <c r="G1076"/>
      <c r="H1076" s="5"/>
      <c r="I1076"/>
      <c r="J1076"/>
      <c r="L1076"/>
      <c r="P1076"/>
      <c r="Q1076"/>
      <c r="R1076" s="5"/>
      <c r="S1076"/>
      <c r="T1076"/>
      <c r="V1076"/>
    </row>
    <row r="1077" spans="3:22">
      <c r="C1077"/>
      <c r="D1077"/>
      <c r="F1077"/>
      <c r="G1077"/>
      <c r="H1077" s="5"/>
      <c r="I1077"/>
      <c r="J1077"/>
      <c r="L1077"/>
      <c r="P1077"/>
      <c r="Q1077"/>
      <c r="R1077" s="5"/>
      <c r="S1077"/>
      <c r="T1077"/>
      <c r="V1077"/>
    </row>
    <row r="1078" spans="3:22">
      <c r="C1078"/>
      <c r="D1078"/>
      <c r="F1078"/>
      <c r="G1078"/>
      <c r="H1078" s="5"/>
      <c r="I1078"/>
      <c r="J1078"/>
      <c r="L1078"/>
      <c r="P1078"/>
      <c r="Q1078"/>
      <c r="R1078" s="5"/>
      <c r="S1078"/>
      <c r="T1078"/>
      <c r="V1078"/>
    </row>
    <row r="1079" spans="3:22">
      <c r="C1079"/>
      <c r="D1079"/>
      <c r="F1079"/>
      <c r="G1079"/>
      <c r="H1079" s="5"/>
      <c r="I1079"/>
      <c r="J1079"/>
      <c r="L1079"/>
      <c r="P1079"/>
      <c r="Q1079"/>
      <c r="R1079" s="5"/>
      <c r="S1079"/>
      <c r="T1079"/>
      <c r="V1079"/>
    </row>
    <row r="1080" spans="3:22">
      <c r="C1080"/>
      <c r="D1080"/>
      <c r="F1080"/>
      <c r="G1080"/>
      <c r="H1080" s="5"/>
      <c r="I1080"/>
      <c r="J1080"/>
      <c r="L1080"/>
      <c r="P1080"/>
      <c r="Q1080"/>
      <c r="R1080" s="5"/>
      <c r="S1080"/>
      <c r="T1080"/>
      <c r="V1080"/>
    </row>
    <row r="1081" spans="3:22">
      <c r="C1081"/>
      <c r="D1081"/>
      <c r="F1081"/>
      <c r="G1081"/>
      <c r="H1081" s="5"/>
      <c r="I1081"/>
      <c r="J1081"/>
      <c r="L1081"/>
      <c r="P1081"/>
      <c r="Q1081"/>
      <c r="R1081" s="5"/>
      <c r="S1081"/>
      <c r="T1081"/>
      <c r="V1081"/>
    </row>
    <row r="1082" spans="3:22">
      <c r="C1082"/>
      <c r="D1082"/>
      <c r="F1082"/>
      <c r="G1082"/>
      <c r="H1082" s="5"/>
      <c r="I1082"/>
      <c r="J1082"/>
      <c r="L1082"/>
      <c r="P1082"/>
      <c r="Q1082"/>
      <c r="R1082" s="5"/>
      <c r="S1082"/>
      <c r="T1082"/>
      <c r="V1082"/>
    </row>
    <row r="1083" spans="3:22">
      <c r="C1083"/>
      <c r="D1083"/>
      <c r="F1083"/>
      <c r="G1083"/>
      <c r="H1083" s="5"/>
      <c r="I1083"/>
      <c r="J1083"/>
      <c r="L1083"/>
      <c r="P1083"/>
      <c r="Q1083"/>
      <c r="R1083" s="5"/>
      <c r="S1083"/>
      <c r="T1083"/>
      <c r="V1083"/>
    </row>
    <row r="1084" spans="3:22">
      <c r="C1084"/>
      <c r="D1084"/>
      <c r="F1084"/>
      <c r="G1084"/>
      <c r="H1084" s="5"/>
      <c r="I1084"/>
      <c r="J1084"/>
      <c r="L1084"/>
      <c r="P1084"/>
      <c r="Q1084"/>
      <c r="R1084" s="5"/>
      <c r="S1084"/>
      <c r="T1084"/>
      <c r="V1084"/>
    </row>
    <row r="1085" spans="3:22">
      <c r="C1085"/>
      <c r="D1085"/>
      <c r="F1085"/>
      <c r="G1085"/>
      <c r="H1085" s="5"/>
      <c r="I1085"/>
      <c r="J1085"/>
      <c r="L1085"/>
      <c r="P1085"/>
      <c r="Q1085"/>
      <c r="R1085" s="5"/>
      <c r="S1085"/>
      <c r="T1085"/>
      <c r="V1085"/>
    </row>
    <row r="1086" spans="3:22">
      <c r="C1086"/>
      <c r="D1086"/>
      <c r="F1086"/>
      <c r="G1086"/>
      <c r="H1086" s="5"/>
      <c r="I1086"/>
      <c r="J1086"/>
      <c r="L1086"/>
      <c r="P1086"/>
      <c r="Q1086"/>
      <c r="R1086" s="5"/>
      <c r="S1086"/>
      <c r="T1086"/>
      <c r="V1086"/>
    </row>
    <row r="1087" spans="3:22">
      <c r="C1087"/>
      <c r="D1087"/>
      <c r="F1087"/>
      <c r="G1087"/>
      <c r="H1087" s="5"/>
      <c r="I1087"/>
      <c r="J1087"/>
      <c r="L1087"/>
      <c r="P1087"/>
      <c r="Q1087"/>
      <c r="R1087" s="5"/>
      <c r="S1087"/>
      <c r="T1087"/>
      <c r="V1087"/>
    </row>
    <row r="1088" spans="3:22">
      <c r="C1088"/>
      <c r="D1088"/>
      <c r="F1088"/>
      <c r="G1088"/>
      <c r="H1088" s="5"/>
      <c r="I1088"/>
      <c r="J1088"/>
      <c r="L1088"/>
      <c r="P1088"/>
      <c r="Q1088"/>
      <c r="R1088" s="5"/>
      <c r="S1088"/>
      <c r="T1088"/>
      <c r="V1088"/>
    </row>
    <row r="1089" spans="3:22">
      <c r="C1089"/>
      <c r="D1089"/>
      <c r="F1089"/>
      <c r="G1089"/>
      <c r="H1089" s="5"/>
      <c r="I1089"/>
      <c r="J1089"/>
      <c r="L1089"/>
      <c r="P1089"/>
      <c r="Q1089"/>
      <c r="R1089" s="5"/>
      <c r="S1089"/>
      <c r="T1089"/>
      <c r="V1089"/>
    </row>
    <row r="1090" spans="3:22">
      <c r="C1090"/>
      <c r="D1090"/>
      <c r="F1090"/>
      <c r="G1090"/>
      <c r="H1090" s="5"/>
      <c r="I1090"/>
      <c r="J1090"/>
      <c r="L1090"/>
      <c r="P1090"/>
      <c r="Q1090"/>
      <c r="R1090" s="5"/>
      <c r="S1090"/>
      <c r="T1090"/>
      <c r="V1090"/>
    </row>
    <row r="1091" spans="3:22">
      <c r="C1091"/>
      <c r="D1091"/>
      <c r="F1091"/>
      <c r="G1091"/>
      <c r="H1091" s="5"/>
      <c r="I1091"/>
      <c r="J1091"/>
      <c r="L1091"/>
      <c r="P1091"/>
      <c r="Q1091"/>
      <c r="R1091" s="5"/>
      <c r="S1091"/>
      <c r="T1091"/>
      <c r="V1091"/>
    </row>
    <row r="1092" spans="3:22">
      <c r="C1092"/>
      <c r="D1092"/>
      <c r="F1092"/>
      <c r="G1092"/>
      <c r="H1092" s="5"/>
      <c r="I1092"/>
      <c r="J1092"/>
      <c r="L1092"/>
      <c r="P1092"/>
      <c r="Q1092"/>
      <c r="R1092" s="5"/>
      <c r="S1092"/>
      <c r="T1092"/>
      <c r="V1092"/>
    </row>
    <row r="1093" spans="3:22">
      <c r="C1093"/>
      <c r="D1093"/>
      <c r="F1093"/>
      <c r="G1093"/>
      <c r="H1093" s="5"/>
      <c r="I1093"/>
      <c r="J1093"/>
      <c r="L1093"/>
      <c r="P1093"/>
      <c r="Q1093"/>
      <c r="R1093" s="5"/>
      <c r="S1093"/>
      <c r="T1093"/>
      <c r="V1093"/>
    </row>
    <row r="1094" spans="3:22">
      <c r="C1094"/>
      <c r="D1094"/>
      <c r="F1094"/>
      <c r="G1094"/>
      <c r="H1094" s="5"/>
      <c r="I1094"/>
      <c r="J1094"/>
      <c r="L1094"/>
      <c r="P1094"/>
      <c r="Q1094"/>
      <c r="R1094" s="5"/>
      <c r="S1094"/>
      <c r="T1094"/>
      <c r="V1094"/>
    </row>
    <row r="1095" spans="3:22">
      <c r="C1095"/>
      <c r="D1095"/>
      <c r="F1095"/>
      <c r="G1095"/>
      <c r="H1095" s="5"/>
      <c r="I1095"/>
      <c r="J1095"/>
      <c r="L1095"/>
      <c r="P1095"/>
      <c r="Q1095"/>
      <c r="R1095" s="5"/>
      <c r="S1095"/>
      <c r="T1095"/>
      <c r="V1095"/>
    </row>
    <row r="1096" spans="3:22">
      <c r="C1096"/>
      <c r="D1096"/>
      <c r="F1096"/>
      <c r="G1096"/>
      <c r="H1096" s="5"/>
      <c r="I1096"/>
      <c r="J1096"/>
      <c r="L1096"/>
      <c r="P1096"/>
      <c r="Q1096"/>
      <c r="R1096" s="5"/>
      <c r="S1096"/>
      <c r="T1096"/>
      <c r="V1096"/>
    </row>
    <row r="1097" spans="3:22">
      <c r="C1097"/>
      <c r="D1097"/>
      <c r="F1097"/>
      <c r="G1097"/>
      <c r="H1097" s="5"/>
      <c r="I1097"/>
      <c r="J1097"/>
      <c r="L1097"/>
      <c r="P1097"/>
      <c r="Q1097"/>
      <c r="R1097" s="5"/>
      <c r="S1097"/>
      <c r="T1097"/>
      <c r="V1097"/>
    </row>
    <row r="1098" spans="3:22">
      <c r="C1098"/>
      <c r="D1098"/>
      <c r="F1098"/>
      <c r="G1098"/>
      <c r="H1098" s="5"/>
      <c r="I1098"/>
      <c r="J1098"/>
      <c r="L1098"/>
      <c r="P1098"/>
      <c r="Q1098"/>
      <c r="R1098" s="5"/>
      <c r="S1098"/>
      <c r="T1098"/>
      <c r="V1098"/>
    </row>
    <row r="1099" spans="3:22">
      <c r="C1099"/>
      <c r="D1099"/>
      <c r="F1099"/>
      <c r="G1099"/>
      <c r="H1099" s="5"/>
      <c r="I1099"/>
      <c r="J1099"/>
      <c r="L1099"/>
      <c r="P1099"/>
      <c r="Q1099"/>
      <c r="R1099" s="5"/>
      <c r="S1099"/>
      <c r="T1099"/>
      <c r="V1099"/>
    </row>
    <row r="1100" spans="3:22">
      <c r="C1100"/>
      <c r="D1100"/>
      <c r="F1100"/>
      <c r="G1100"/>
      <c r="H1100" s="5"/>
      <c r="I1100"/>
      <c r="J1100"/>
      <c r="L1100"/>
      <c r="P1100"/>
      <c r="Q1100"/>
      <c r="R1100" s="5"/>
      <c r="S1100"/>
      <c r="T1100"/>
      <c r="V1100"/>
    </row>
    <row r="1101" spans="3:22">
      <c r="C1101"/>
      <c r="D1101"/>
      <c r="F1101"/>
      <c r="G1101"/>
      <c r="H1101" s="5"/>
      <c r="I1101"/>
      <c r="J1101"/>
      <c r="L1101"/>
      <c r="P1101"/>
      <c r="Q1101"/>
      <c r="R1101" s="5"/>
      <c r="S1101"/>
      <c r="T1101"/>
      <c r="V1101"/>
    </row>
    <row r="1102" spans="3:22">
      <c r="C1102"/>
      <c r="D1102"/>
      <c r="F1102"/>
      <c r="G1102"/>
      <c r="H1102" s="5"/>
      <c r="I1102"/>
      <c r="J1102"/>
      <c r="L1102"/>
      <c r="P1102"/>
      <c r="Q1102"/>
      <c r="R1102" s="5"/>
      <c r="S1102"/>
      <c r="T1102"/>
      <c r="V1102"/>
    </row>
    <row r="1103" spans="3:22">
      <c r="C1103"/>
      <c r="D1103"/>
      <c r="F1103"/>
      <c r="G1103"/>
      <c r="H1103" s="5"/>
      <c r="I1103"/>
      <c r="J1103"/>
      <c r="L1103"/>
      <c r="P1103"/>
      <c r="Q1103"/>
      <c r="R1103" s="5"/>
      <c r="S1103"/>
      <c r="T1103"/>
      <c r="V1103"/>
    </row>
    <row r="1104" spans="3:22">
      <c r="C1104"/>
      <c r="D1104"/>
      <c r="F1104"/>
      <c r="G1104"/>
      <c r="H1104" s="5"/>
      <c r="I1104"/>
      <c r="J1104"/>
      <c r="L1104"/>
      <c r="P1104"/>
      <c r="Q1104"/>
      <c r="R1104" s="5"/>
      <c r="S1104"/>
      <c r="T1104"/>
      <c r="V1104"/>
    </row>
    <row r="1105" spans="3:22">
      <c r="C1105"/>
      <c r="D1105"/>
      <c r="F1105"/>
      <c r="G1105"/>
      <c r="H1105" s="5"/>
      <c r="I1105"/>
      <c r="J1105"/>
      <c r="L1105"/>
      <c r="P1105"/>
      <c r="Q1105"/>
      <c r="R1105" s="5"/>
      <c r="S1105"/>
      <c r="T1105"/>
      <c r="V1105"/>
    </row>
    <row r="1106" spans="3:22">
      <c r="C1106"/>
      <c r="D1106"/>
      <c r="F1106"/>
      <c r="G1106"/>
      <c r="H1106" s="5"/>
      <c r="I1106"/>
      <c r="J1106"/>
      <c r="L1106"/>
      <c r="P1106"/>
      <c r="Q1106"/>
      <c r="R1106" s="5"/>
      <c r="S1106"/>
      <c r="T1106"/>
      <c r="V1106"/>
    </row>
    <row r="1107" spans="3:22">
      <c r="C1107"/>
      <c r="D1107"/>
      <c r="F1107"/>
      <c r="G1107"/>
      <c r="H1107" s="5"/>
      <c r="I1107"/>
      <c r="J1107"/>
      <c r="L1107"/>
      <c r="P1107"/>
      <c r="Q1107"/>
      <c r="R1107" s="5"/>
      <c r="S1107"/>
      <c r="T1107"/>
      <c r="V1107"/>
    </row>
    <row r="1108" spans="3:22">
      <c r="C1108"/>
      <c r="D1108"/>
      <c r="F1108"/>
      <c r="G1108"/>
      <c r="H1108" s="5"/>
      <c r="I1108"/>
      <c r="J1108"/>
      <c r="L1108"/>
      <c r="P1108"/>
      <c r="Q1108"/>
      <c r="R1108" s="5"/>
      <c r="S1108"/>
      <c r="T1108"/>
      <c r="V1108"/>
    </row>
    <row r="1109" spans="3:22">
      <c r="C1109"/>
      <c r="D1109"/>
      <c r="F1109"/>
      <c r="G1109"/>
      <c r="H1109" s="5"/>
      <c r="I1109"/>
      <c r="J1109"/>
      <c r="L1109"/>
      <c r="P1109"/>
      <c r="Q1109"/>
      <c r="R1109" s="5"/>
      <c r="S1109"/>
      <c r="T1109"/>
      <c r="V1109"/>
    </row>
    <row r="1110" spans="3:22">
      <c r="C1110"/>
      <c r="D1110"/>
      <c r="F1110"/>
      <c r="G1110"/>
      <c r="H1110" s="5"/>
      <c r="I1110"/>
      <c r="J1110"/>
      <c r="L1110"/>
      <c r="P1110"/>
      <c r="Q1110"/>
      <c r="R1110" s="5"/>
      <c r="S1110"/>
      <c r="T1110"/>
      <c r="V1110"/>
    </row>
    <row r="1111" spans="3:22">
      <c r="C1111"/>
      <c r="D1111"/>
      <c r="F1111"/>
      <c r="G1111"/>
      <c r="H1111" s="5"/>
      <c r="I1111"/>
      <c r="J1111"/>
      <c r="L1111"/>
      <c r="P1111"/>
      <c r="Q1111"/>
      <c r="R1111" s="5"/>
      <c r="S1111"/>
      <c r="T1111"/>
      <c r="V1111"/>
    </row>
    <row r="1112" spans="3:22">
      <c r="C1112"/>
      <c r="D1112"/>
      <c r="F1112"/>
      <c r="G1112"/>
      <c r="H1112" s="5"/>
      <c r="I1112"/>
      <c r="J1112"/>
      <c r="L1112"/>
      <c r="P1112"/>
      <c r="Q1112"/>
      <c r="R1112" s="5"/>
      <c r="S1112"/>
      <c r="T1112"/>
      <c r="V1112"/>
    </row>
    <row r="1113" spans="3:22">
      <c r="C1113"/>
      <c r="D1113"/>
      <c r="F1113"/>
      <c r="G1113"/>
      <c r="H1113" s="5"/>
      <c r="I1113"/>
      <c r="J1113"/>
      <c r="L1113"/>
      <c r="P1113"/>
      <c r="Q1113"/>
      <c r="R1113" s="5"/>
      <c r="S1113"/>
      <c r="T1113"/>
      <c r="V1113"/>
    </row>
    <row r="1114" spans="3:22">
      <c r="C1114"/>
      <c r="D1114"/>
      <c r="F1114"/>
      <c r="G1114"/>
      <c r="H1114" s="5"/>
      <c r="I1114"/>
      <c r="J1114"/>
      <c r="L1114"/>
      <c r="P1114"/>
      <c r="Q1114"/>
      <c r="R1114" s="5"/>
      <c r="S1114"/>
      <c r="T1114"/>
      <c r="V1114"/>
    </row>
    <row r="1115" spans="3:22">
      <c r="C1115"/>
      <c r="D1115"/>
      <c r="F1115"/>
      <c r="G1115"/>
      <c r="H1115" s="5"/>
      <c r="I1115"/>
      <c r="J1115"/>
      <c r="L1115"/>
      <c r="P1115"/>
      <c r="Q1115"/>
      <c r="R1115" s="5"/>
      <c r="S1115"/>
      <c r="T1115"/>
      <c r="V1115"/>
    </row>
    <row r="1116" spans="3:22">
      <c r="C1116"/>
      <c r="D1116"/>
      <c r="F1116"/>
      <c r="G1116"/>
      <c r="H1116" s="5"/>
      <c r="I1116"/>
      <c r="J1116"/>
      <c r="L1116"/>
      <c r="P1116"/>
      <c r="Q1116"/>
      <c r="R1116" s="5"/>
      <c r="S1116"/>
      <c r="T1116"/>
      <c r="V1116"/>
    </row>
    <row r="1117" spans="3:22">
      <c r="C1117"/>
      <c r="D1117"/>
      <c r="F1117"/>
      <c r="G1117"/>
      <c r="H1117" s="5"/>
      <c r="I1117"/>
      <c r="J1117"/>
      <c r="L1117"/>
      <c r="P1117"/>
      <c r="Q1117"/>
      <c r="R1117" s="5"/>
      <c r="S1117"/>
      <c r="T1117"/>
      <c r="V1117"/>
    </row>
    <row r="1118" spans="3:22">
      <c r="C1118"/>
      <c r="D1118"/>
      <c r="F1118"/>
      <c r="G1118"/>
      <c r="H1118" s="5"/>
      <c r="I1118"/>
      <c r="J1118"/>
      <c r="L1118"/>
      <c r="P1118"/>
      <c r="Q1118"/>
      <c r="R1118" s="5"/>
      <c r="S1118"/>
      <c r="T1118"/>
      <c r="V1118"/>
    </row>
    <row r="1119" spans="3:22">
      <c r="C1119"/>
      <c r="D1119"/>
      <c r="F1119"/>
      <c r="G1119"/>
      <c r="H1119" s="5"/>
      <c r="I1119"/>
      <c r="J1119"/>
      <c r="L1119"/>
      <c r="P1119"/>
      <c r="Q1119"/>
      <c r="R1119" s="5"/>
      <c r="S1119"/>
      <c r="T1119"/>
      <c r="V1119"/>
    </row>
    <row r="1120" spans="3:22">
      <c r="C1120"/>
      <c r="D1120"/>
      <c r="F1120"/>
      <c r="G1120"/>
      <c r="H1120" s="5"/>
      <c r="I1120"/>
      <c r="J1120"/>
      <c r="L1120"/>
      <c r="P1120"/>
      <c r="Q1120"/>
      <c r="R1120" s="5"/>
      <c r="S1120"/>
      <c r="T1120"/>
      <c r="V1120"/>
    </row>
    <row r="1121" spans="3:22">
      <c r="C1121"/>
      <c r="D1121"/>
      <c r="F1121"/>
      <c r="G1121"/>
      <c r="H1121" s="5"/>
      <c r="I1121"/>
      <c r="J1121"/>
      <c r="L1121"/>
      <c r="P1121"/>
      <c r="Q1121"/>
      <c r="R1121" s="5"/>
      <c r="S1121"/>
      <c r="T1121"/>
      <c r="V1121"/>
    </row>
    <row r="1122" spans="3:22">
      <c r="C1122"/>
      <c r="D1122"/>
      <c r="F1122"/>
      <c r="G1122"/>
      <c r="H1122" s="5"/>
      <c r="I1122"/>
      <c r="J1122"/>
      <c r="L1122"/>
      <c r="P1122"/>
      <c r="Q1122"/>
      <c r="R1122" s="5"/>
      <c r="S1122"/>
      <c r="T1122"/>
      <c r="V1122"/>
    </row>
    <row r="1123" spans="3:22">
      <c r="C1123"/>
      <c r="D1123"/>
      <c r="F1123"/>
      <c r="G1123"/>
      <c r="H1123" s="5"/>
      <c r="I1123"/>
      <c r="J1123"/>
      <c r="L1123"/>
      <c r="P1123"/>
      <c r="Q1123"/>
      <c r="R1123" s="5"/>
      <c r="S1123"/>
      <c r="T1123"/>
      <c r="V1123"/>
    </row>
    <row r="1124" spans="3:22">
      <c r="C1124"/>
      <c r="D1124"/>
      <c r="F1124"/>
      <c r="G1124"/>
      <c r="H1124" s="5"/>
      <c r="I1124"/>
      <c r="J1124"/>
      <c r="L1124"/>
      <c r="P1124"/>
      <c r="Q1124"/>
      <c r="R1124" s="5"/>
      <c r="S1124"/>
      <c r="T1124"/>
      <c r="V1124"/>
    </row>
    <row r="1125" spans="3:22">
      <c r="C1125"/>
      <c r="D1125"/>
      <c r="F1125"/>
      <c r="G1125"/>
      <c r="H1125" s="5"/>
      <c r="I1125"/>
      <c r="J1125"/>
      <c r="L1125"/>
      <c r="P1125"/>
      <c r="Q1125"/>
      <c r="R1125" s="5"/>
      <c r="S1125"/>
      <c r="T1125"/>
      <c r="V1125"/>
    </row>
    <row r="1126" spans="3:22">
      <c r="C1126"/>
      <c r="D1126"/>
      <c r="F1126"/>
      <c r="G1126"/>
      <c r="H1126" s="5"/>
      <c r="I1126"/>
      <c r="J1126"/>
      <c r="L1126"/>
      <c r="P1126"/>
      <c r="Q1126"/>
      <c r="R1126" s="5"/>
      <c r="S1126"/>
      <c r="T1126"/>
      <c r="V1126"/>
    </row>
    <row r="1127" spans="3:22">
      <c r="C1127"/>
      <c r="D1127"/>
      <c r="F1127"/>
      <c r="G1127"/>
      <c r="H1127" s="5"/>
      <c r="I1127"/>
      <c r="J1127"/>
      <c r="L1127"/>
      <c r="P1127"/>
      <c r="Q1127"/>
      <c r="R1127" s="5"/>
      <c r="S1127"/>
      <c r="T1127"/>
      <c r="V1127"/>
    </row>
    <row r="1128" spans="3:22">
      <c r="C1128"/>
      <c r="D1128"/>
      <c r="F1128"/>
      <c r="G1128"/>
      <c r="H1128" s="5"/>
      <c r="I1128"/>
      <c r="J1128"/>
      <c r="L1128"/>
      <c r="P1128"/>
      <c r="Q1128"/>
      <c r="R1128" s="5"/>
      <c r="S1128"/>
      <c r="T1128"/>
      <c r="V1128"/>
    </row>
    <row r="1129" spans="3:22">
      <c r="C1129"/>
      <c r="D1129"/>
      <c r="F1129"/>
      <c r="G1129"/>
      <c r="H1129" s="5"/>
      <c r="I1129"/>
      <c r="J1129"/>
      <c r="L1129"/>
      <c r="P1129"/>
      <c r="Q1129"/>
      <c r="R1129" s="5"/>
      <c r="S1129"/>
      <c r="T1129"/>
      <c r="V1129"/>
    </row>
    <row r="1130" spans="3:22">
      <c r="C1130"/>
      <c r="D1130"/>
      <c r="F1130"/>
      <c r="G1130"/>
      <c r="H1130" s="5"/>
      <c r="I1130"/>
      <c r="J1130"/>
      <c r="L1130"/>
      <c r="P1130"/>
      <c r="Q1130"/>
      <c r="R1130" s="5"/>
      <c r="S1130"/>
      <c r="T1130"/>
      <c r="V1130"/>
    </row>
    <row r="1131" spans="3:22">
      <c r="C1131"/>
      <c r="D1131"/>
      <c r="F1131"/>
      <c r="G1131"/>
      <c r="H1131" s="5"/>
      <c r="I1131"/>
      <c r="J1131"/>
      <c r="L1131"/>
      <c r="P1131"/>
      <c r="Q1131"/>
      <c r="R1131" s="5"/>
      <c r="S1131"/>
      <c r="T1131"/>
      <c r="V1131"/>
    </row>
    <row r="1132" spans="3:22">
      <c r="C1132"/>
      <c r="D1132"/>
      <c r="F1132"/>
      <c r="G1132"/>
      <c r="H1132" s="5"/>
      <c r="I1132"/>
      <c r="J1132"/>
      <c r="L1132"/>
      <c r="P1132"/>
      <c r="Q1132"/>
      <c r="R1132" s="5"/>
      <c r="S1132"/>
      <c r="T1132"/>
      <c r="V1132"/>
    </row>
    <row r="1133" spans="3:22">
      <c r="C1133"/>
      <c r="D1133"/>
      <c r="F1133"/>
      <c r="G1133"/>
      <c r="H1133" s="5"/>
      <c r="I1133"/>
      <c r="J1133"/>
      <c r="L1133"/>
      <c r="P1133"/>
      <c r="Q1133"/>
      <c r="R1133" s="5"/>
      <c r="S1133"/>
      <c r="T1133"/>
      <c r="V1133"/>
    </row>
    <row r="1134" spans="3:22">
      <c r="C1134"/>
      <c r="D1134"/>
      <c r="F1134"/>
      <c r="G1134"/>
      <c r="H1134" s="5"/>
      <c r="I1134"/>
      <c r="J1134"/>
      <c r="L1134"/>
      <c r="P1134"/>
      <c r="Q1134"/>
      <c r="R1134" s="5"/>
      <c r="S1134"/>
      <c r="T1134"/>
      <c r="V1134"/>
    </row>
    <row r="1135" spans="3:22">
      <c r="C1135"/>
      <c r="D1135"/>
      <c r="F1135"/>
      <c r="G1135"/>
      <c r="H1135" s="5"/>
      <c r="I1135"/>
      <c r="J1135"/>
      <c r="L1135"/>
      <c r="P1135"/>
      <c r="Q1135"/>
      <c r="R1135" s="5"/>
      <c r="S1135"/>
      <c r="T1135"/>
      <c r="V1135"/>
    </row>
    <row r="1136" spans="3:22">
      <c r="C1136"/>
      <c r="D1136"/>
      <c r="F1136"/>
      <c r="G1136"/>
      <c r="H1136" s="5"/>
      <c r="I1136"/>
      <c r="J1136"/>
      <c r="L1136"/>
      <c r="P1136"/>
      <c r="Q1136"/>
      <c r="R1136" s="5"/>
      <c r="S1136"/>
      <c r="T1136"/>
      <c r="V1136"/>
    </row>
    <row r="1137" spans="3:22">
      <c r="C1137"/>
      <c r="D1137"/>
      <c r="F1137"/>
      <c r="G1137"/>
      <c r="H1137" s="5"/>
      <c r="I1137"/>
      <c r="J1137"/>
      <c r="L1137"/>
      <c r="P1137"/>
      <c r="Q1137"/>
      <c r="R1137" s="5"/>
      <c r="S1137"/>
      <c r="T1137"/>
      <c r="V1137"/>
    </row>
    <row r="1138" spans="3:22">
      <c r="C1138"/>
      <c r="D1138"/>
      <c r="F1138"/>
      <c r="G1138"/>
      <c r="H1138" s="5"/>
      <c r="I1138"/>
      <c r="J1138"/>
      <c r="L1138"/>
      <c r="P1138"/>
      <c r="Q1138"/>
      <c r="R1138" s="5"/>
      <c r="S1138"/>
      <c r="T1138"/>
      <c r="V1138"/>
    </row>
    <row r="1139" spans="3:22">
      <c r="C1139"/>
      <c r="D1139"/>
      <c r="F1139"/>
      <c r="G1139"/>
      <c r="H1139" s="5"/>
      <c r="I1139"/>
      <c r="J1139"/>
      <c r="L1139"/>
      <c r="P1139"/>
      <c r="Q1139"/>
      <c r="R1139" s="5"/>
      <c r="S1139"/>
      <c r="T1139"/>
      <c r="V1139"/>
    </row>
    <row r="1140" spans="3:22">
      <c r="C1140"/>
      <c r="D1140"/>
      <c r="F1140"/>
      <c r="G1140"/>
      <c r="H1140" s="5"/>
      <c r="I1140"/>
      <c r="J1140"/>
      <c r="L1140"/>
      <c r="P1140"/>
      <c r="Q1140"/>
      <c r="R1140" s="5"/>
      <c r="S1140"/>
      <c r="T1140"/>
      <c r="V1140"/>
    </row>
    <row r="1141" spans="3:22">
      <c r="C1141"/>
      <c r="D1141"/>
      <c r="F1141"/>
      <c r="G1141"/>
      <c r="H1141" s="5"/>
      <c r="I1141"/>
      <c r="J1141"/>
      <c r="L1141"/>
      <c r="P1141"/>
      <c r="Q1141"/>
      <c r="R1141" s="5"/>
      <c r="S1141"/>
      <c r="T1141"/>
      <c r="V1141"/>
    </row>
    <row r="1142" spans="3:22">
      <c r="C1142"/>
      <c r="D1142"/>
      <c r="F1142"/>
      <c r="G1142"/>
      <c r="H1142" s="5"/>
      <c r="I1142"/>
      <c r="J1142"/>
      <c r="L1142"/>
      <c r="P1142"/>
      <c r="Q1142"/>
      <c r="R1142" s="5"/>
      <c r="S1142"/>
      <c r="T1142"/>
      <c r="V1142"/>
    </row>
    <row r="1143" spans="3:22">
      <c r="C1143"/>
      <c r="D1143"/>
      <c r="F1143"/>
      <c r="G1143"/>
      <c r="H1143" s="5"/>
      <c r="I1143"/>
      <c r="J1143"/>
      <c r="L1143"/>
      <c r="P1143"/>
      <c r="Q1143"/>
      <c r="R1143" s="5"/>
      <c r="S1143"/>
      <c r="T1143"/>
      <c r="V1143"/>
    </row>
    <row r="1144" spans="3:22">
      <c r="C1144"/>
      <c r="D1144"/>
      <c r="F1144"/>
      <c r="G1144"/>
      <c r="H1144" s="5"/>
      <c r="I1144"/>
      <c r="J1144"/>
      <c r="L1144"/>
      <c r="P1144"/>
      <c r="Q1144"/>
      <c r="R1144" s="5"/>
      <c r="S1144"/>
      <c r="T1144"/>
      <c r="V1144"/>
    </row>
    <row r="1145" spans="3:22">
      <c r="C1145"/>
      <c r="D1145"/>
      <c r="F1145"/>
      <c r="G1145"/>
      <c r="H1145" s="5"/>
      <c r="I1145"/>
      <c r="J1145"/>
      <c r="L1145"/>
      <c r="P1145"/>
      <c r="Q1145"/>
      <c r="R1145" s="5"/>
      <c r="S1145"/>
      <c r="T1145"/>
      <c r="V1145"/>
    </row>
    <row r="1146" spans="3:22">
      <c r="C1146"/>
      <c r="D1146"/>
      <c r="F1146"/>
      <c r="G1146"/>
      <c r="H1146" s="5"/>
      <c r="I1146"/>
      <c r="J1146"/>
      <c r="L1146"/>
      <c r="P1146"/>
      <c r="Q1146"/>
      <c r="R1146" s="5"/>
      <c r="S1146"/>
      <c r="T1146"/>
      <c r="V1146"/>
    </row>
    <row r="1147" spans="3:22">
      <c r="C1147"/>
      <c r="D1147"/>
      <c r="F1147"/>
      <c r="G1147"/>
      <c r="H1147" s="5"/>
      <c r="I1147"/>
      <c r="J1147"/>
      <c r="L1147"/>
      <c r="P1147"/>
      <c r="Q1147"/>
      <c r="R1147" s="5"/>
      <c r="S1147"/>
      <c r="T1147"/>
      <c r="V1147"/>
    </row>
    <row r="1148" spans="3:22">
      <c r="C1148"/>
      <c r="D1148"/>
      <c r="F1148"/>
      <c r="G1148"/>
      <c r="H1148" s="5"/>
      <c r="I1148"/>
      <c r="J1148"/>
      <c r="L1148"/>
      <c r="P1148"/>
      <c r="Q1148"/>
      <c r="R1148" s="5"/>
      <c r="S1148"/>
      <c r="T1148"/>
      <c r="V1148"/>
    </row>
    <row r="1149" spans="3:22">
      <c r="C1149"/>
      <c r="D1149"/>
      <c r="F1149"/>
      <c r="G1149"/>
      <c r="H1149" s="5"/>
      <c r="I1149"/>
      <c r="J1149"/>
      <c r="L1149"/>
      <c r="P1149"/>
      <c r="Q1149"/>
      <c r="R1149" s="5"/>
      <c r="S1149"/>
      <c r="T1149"/>
      <c r="V1149"/>
    </row>
    <row r="1150" spans="3:22">
      <c r="C1150"/>
      <c r="D1150"/>
      <c r="F1150"/>
      <c r="G1150"/>
      <c r="H1150" s="5"/>
      <c r="I1150"/>
      <c r="J1150"/>
      <c r="L1150"/>
      <c r="P1150"/>
      <c r="Q1150"/>
      <c r="R1150" s="5"/>
      <c r="S1150"/>
      <c r="T1150"/>
      <c r="V1150"/>
    </row>
    <row r="1151" spans="3:22">
      <c r="C1151"/>
      <c r="D1151"/>
      <c r="F1151"/>
      <c r="G1151"/>
      <c r="H1151" s="5"/>
      <c r="I1151"/>
      <c r="J1151"/>
      <c r="L1151"/>
      <c r="P1151"/>
      <c r="Q1151"/>
      <c r="R1151" s="5"/>
      <c r="S1151"/>
      <c r="T1151"/>
      <c r="V1151"/>
    </row>
    <row r="1152" spans="3:22">
      <c r="C1152"/>
      <c r="D1152"/>
      <c r="F1152"/>
      <c r="G1152"/>
      <c r="H1152" s="5"/>
      <c r="I1152"/>
      <c r="J1152"/>
      <c r="L1152"/>
      <c r="P1152"/>
      <c r="Q1152"/>
      <c r="R1152" s="5"/>
      <c r="S1152"/>
      <c r="T1152"/>
      <c r="V1152"/>
    </row>
    <row r="1153" spans="3:22">
      <c r="C1153"/>
      <c r="D1153"/>
      <c r="F1153"/>
      <c r="G1153"/>
      <c r="H1153" s="5"/>
      <c r="I1153"/>
      <c r="J1153"/>
      <c r="L1153"/>
      <c r="P1153"/>
      <c r="Q1153"/>
      <c r="R1153" s="5"/>
      <c r="S1153"/>
      <c r="T1153"/>
      <c r="V1153"/>
    </row>
    <row r="1154" spans="3:22">
      <c r="C1154"/>
      <c r="D1154"/>
      <c r="F1154"/>
      <c r="G1154"/>
      <c r="H1154" s="5"/>
      <c r="I1154"/>
      <c r="J1154"/>
      <c r="L1154"/>
      <c r="P1154"/>
      <c r="Q1154"/>
      <c r="R1154" s="5"/>
      <c r="S1154"/>
      <c r="T1154"/>
      <c r="V1154"/>
    </row>
    <row r="1155" spans="3:22">
      <c r="C1155"/>
      <c r="D1155"/>
      <c r="F1155"/>
      <c r="G1155"/>
      <c r="H1155" s="5"/>
      <c r="I1155"/>
      <c r="J1155"/>
      <c r="L1155"/>
      <c r="P1155"/>
      <c r="Q1155"/>
      <c r="R1155" s="5"/>
      <c r="S1155"/>
      <c r="T1155"/>
      <c r="V1155"/>
    </row>
    <row r="1156" spans="3:22">
      <c r="C1156"/>
      <c r="D1156"/>
      <c r="F1156"/>
      <c r="G1156"/>
      <c r="H1156" s="5"/>
      <c r="I1156"/>
      <c r="J1156"/>
      <c r="L1156"/>
      <c r="P1156"/>
      <c r="Q1156"/>
      <c r="R1156" s="5"/>
      <c r="S1156"/>
      <c r="T1156"/>
      <c r="V1156"/>
    </row>
    <row r="1157" spans="3:22">
      <c r="C1157"/>
      <c r="D1157"/>
      <c r="F1157"/>
      <c r="G1157"/>
      <c r="H1157" s="5"/>
      <c r="I1157"/>
      <c r="J1157"/>
      <c r="L1157"/>
      <c r="P1157"/>
      <c r="Q1157"/>
      <c r="R1157" s="5"/>
      <c r="S1157"/>
      <c r="T1157"/>
      <c r="V1157"/>
    </row>
    <row r="1158" spans="3:22">
      <c r="C1158"/>
      <c r="D1158"/>
      <c r="F1158"/>
      <c r="G1158"/>
      <c r="H1158" s="5"/>
      <c r="I1158"/>
      <c r="J1158"/>
      <c r="L1158"/>
      <c r="P1158"/>
      <c r="Q1158"/>
      <c r="R1158" s="5"/>
      <c r="S1158"/>
      <c r="T1158"/>
      <c r="V1158"/>
    </row>
    <row r="1159" spans="3:22">
      <c r="C1159"/>
      <c r="D1159"/>
      <c r="F1159"/>
      <c r="G1159"/>
      <c r="H1159" s="5"/>
      <c r="I1159"/>
      <c r="J1159"/>
      <c r="L1159"/>
      <c r="P1159"/>
      <c r="Q1159"/>
      <c r="R1159" s="5"/>
      <c r="S1159"/>
      <c r="T1159"/>
      <c r="V1159"/>
    </row>
    <row r="1160" spans="3:22">
      <c r="C1160"/>
      <c r="D1160"/>
      <c r="F1160"/>
      <c r="G1160"/>
      <c r="H1160" s="5"/>
      <c r="I1160"/>
      <c r="J1160"/>
      <c r="L1160"/>
      <c r="P1160"/>
      <c r="Q1160"/>
      <c r="R1160" s="5"/>
      <c r="S1160"/>
      <c r="T1160"/>
      <c r="V1160"/>
    </row>
    <row r="1161" spans="3:22">
      <c r="C1161"/>
      <c r="D1161"/>
      <c r="F1161"/>
      <c r="G1161"/>
      <c r="H1161" s="5"/>
      <c r="I1161"/>
      <c r="J1161"/>
      <c r="L1161"/>
      <c r="P1161"/>
      <c r="Q1161"/>
      <c r="R1161" s="5"/>
      <c r="S1161"/>
      <c r="T1161"/>
      <c r="V1161"/>
    </row>
    <row r="1162" spans="3:22">
      <c r="C1162"/>
      <c r="D1162"/>
      <c r="F1162"/>
      <c r="G1162"/>
      <c r="H1162" s="5"/>
      <c r="I1162"/>
      <c r="J1162"/>
      <c r="L1162"/>
      <c r="P1162"/>
      <c r="Q1162"/>
      <c r="R1162" s="5"/>
      <c r="S1162"/>
      <c r="T1162"/>
      <c r="V1162"/>
    </row>
    <row r="1163" spans="3:22">
      <c r="C1163"/>
      <c r="D1163"/>
      <c r="F1163"/>
      <c r="G1163"/>
      <c r="H1163" s="5"/>
      <c r="I1163"/>
      <c r="J1163"/>
      <c r="L1163"/>
      <c r="P1163"/>
      <c r="Q1163"/>
      <c r="R1163" s="5"/>
      <c r="S1163"/>
      <c r="T1163"/>
      <c r="V1163"/>
    </row>
    <row r="1164" spans="3:22">
      <c r="C1164"/>
      <c r="D1164"/>
      <c r="F1164"/>
      <c r="G1164"/>
      <c r="H1164" s="5"/>
      <c r="I1164"/>
      <c r="J1164"/>
      <c r="L1164"/>
      <c r="P1164"/>
      <c r="Q1164"/>
      <c r="R1164" s="5"/>
      <c r="S1164"/>
      <c r="T1164"/>
      <c r="V1164"/>
    </row>
    <row r="1165" spans="3:22">
      <c r="C1165"/>
      <c r="D1165"/>
      <c r="F1165"/>
      <c r="G1165"/>
      <c r="H1165" s="5"/>
      <c r="I1165"/>
      <c r="J1165"/>
      <c r="L1165"/>
      <c r="P1165"/>
      <c r="Q1165"/>
      <c r="R1165" s="5"/>
      <c r="S1165"/>
      <c r="T1165"/>
      <c r="V1165"/>
    </row>
    <row r="1166" spans="3:22">
      <c r="C1166"/>
      <c r="D1166"/>
      <c r="F1166"/>
      <c r="G1166"/>
      <c r="H1166" s="5"/>
      <c r="I1166"/>
      <c r="J1166"/>
      <c r="L1166"/>
      <c r="P1166"/>
      <c r="Q1166"/>
      <c r="R1166" s="5"/>
      <c r="S1166"/>
      <c r="T1166"/>
      <c r="V1166"/>
    </row>
    <row r="1167" spans="3:22">
      <c r="C1167"/>
      <c r="D1167"/>
      <c r="F1167"/>
      <c r="G1167"/>
      <c r="H1167" s="5"/>
      <c r="I1167"/>
      <c r="J1167"/>
      <c r="L1167"/>
      <c r="P1167"/>
      <c r="Q1167"/>
      <c r="R1167" s="5"/>
      <c r="S1167"/>
      <c r="T1167"/>
      <c r="V1167"/>
    </row>
    <row r="1168" spans="3:22">
      <c r="C1168"/>
      <c r="D1168"/>
      <c r="F1168"/>
      <c r="G1168"/>
      <c r="H1168" s="5"/>
      <c r="I1168"/>
      <c r="J1168"/>
      <c r="L1168"/>
      <c r="P1168"/>
      <c r="Q1168"/>
      <c r="R1168" s="5"/>
      <c r="S1168"/>
      <c r="T1168"/>
      <c r="V1168"/>
    </row>
    <row r="1169" spans="3:22">
      <c r="C1169"/>
      <c r="D1169"/>
      <c r="F1169"/>
      <c r="G1169"/>
      <c r="H1169" s="5"/>
      <c r="I1169"/>
      <c r="J1169"/>
      <c r="L1169"/>
      <c r="P1169"/>
      <c r="Q1169"/>
      <c r="R1169" s="5"/>
      <c r="S1169"/>
      <c r="T1169"/>
      <c r="V1169"/>
    </row>
    <row r="1170" spans="3:22">
      <c r="C1170"/>
      <c r="D1170"/>
      <c r="F1170"/>
      <c r="G1170"/>
      <c r="H1170" s="5"/>
      <c r="I1170"/>
      <c r="J1170"/>
      <c r="L1170"/>
      <c r="P1170"/>
      <c r="Q1170"/>
      <c r="R1170" s="5"/>
      <c r="S1170"/>
      <c r="T1170"/>
      <c r="V1170"/>
    </row>
    <row r="1171" spans="3:22">
      <c r="C1171"/>
      <c r="D1171"/>
      <c r="F1171"/>
      <c r="G1171"/>
      <c r="H1171" s="5"/>
      <c r="I1171"/>
      <c r="J1171"/>
      <c r="L1171"/>
      <c r="P1171"/>
      <c r="Q1171"/>
      <c r="R1171" s="5"/>
      <c r="S1171"/>
      <c r="T1171"/>
      <c r="V1171"/>
    </row>
    <row r="1172" spans="3:22">
      <c r="C1172"/>
      <c r="D1172"/>
      <c r="F1172"/>
      <c r="G1172"/>
      <c r="H1172" s="5"/>
      <c r="I1172"/>
      <c r="J1172"/>
      <c r="L1172"/>
      <c r="P1172"/>
      <c r="Q1172"/>
      <c r="R1172" s="5"/>
      <c r="S1172"/>
      <c r="T1172"/>
      <c r="V1172"/>
    </row>
    <row r="1173" spans="3:22">
      <c r="C1173"/>
      <c r="D1173"/>
      <c r="F1173"/>
      <c r="G1173"/>
      <c r="H1173" s="5"/>
      <c r="I1173"/>
      <c r="J1173"/>
      <c r="L1173"/>
      <c r="P1173"/>
      <c r="Q1173"/>
      <c r="R1173" s="5"/>
      <c r="S1173"/>
      <c r="T1173"/>
      <c r="V1173"/>
    </row>
    <row r="1174" spans="3:22">
      <c r="C1174"/>
      <c r="D1174"/>
      <c r="F1174"/>
      <c r="G1174"/>
      <c r="H1174" s="5"/>
      <c r="I1174"/>
      <c r="J1174"/>
      <c r="L1174"/>
      <c r="P1174"/>
      <c r="Q1174"/>
      <c r="R1174" s="5"/>
      <c r="S1174"/>
      <c r="T1174"/>
      <c r="V1174"/>
    </row>
    <row r="1175" spans="3:22">
      <c r="C1175"/>
      <c r="D1175"/>
      <c r="F1175"/>
      <c r="G1175"/>
      <c r="H1175" s="5"/>
      <c r="I1175"/>
      <c r="J1175"/>
      <c r="L1175"/>
      <c r="P1175"/>
      <c r="Q1175"/>
      <c r="R1175" s="5"/>
      <c r="S1175"/>
      <c r="T1175"/>
      <c r="V1175"/>
    </row>
    <row r="1176" spans="3:22">
      <c r="C1176"/>
      <c r="D1176"/>
      <c r="F1176"/>
      <c r="G1176"/>
      <c r="H1176" s="5"/>
      <c r="I1176"/>
      <c r="J1176"/>
      <c r="L1176"/>
      <c r="P1176"/>
      <c r="Q1176"/>
      <c r="R1176" s="5"/>
      <c r="S1176"/>
      <c r="T1176"/>
      <c r="V1176"/>
    </row>
    <row r="1177" spans="3:22">
      <c r="C1177"/>
      <c r="D1177"/>
      <c r="F1177"/>
      <c r="G1177"/>
      <c r="H1177" s="5"/>
      <c r="I1177"/>
      <c r="J1177"/>
      <c r="L1177"/>
      <c r="P1177"/>
      <c r="Q1177"/>
      <c r="R1177" s="5"/>
      <c r="S1177"/>
      <c r="T1177"/>
      <c r="V1177"/>
    </row>
    <row r="1178" spans="3:22">
      <c r="C1178"/>
      <c r="D1178"/>
      <c r="F1178"/>
      <c r="G1178"/>
      <c r="H1178" s="5"/>
      <c r="I1178"/>
      <c r="J1178"/>
      <c r="L1178"/>
      <c r="P1178"/>
      <c r="Q1178"/>
      <c r="R1178" s="5"/>
      <c r="S1178"/>
      <c r="T1178"/>
      <c r="V1178"/>
    </row>
    <row r="1179" spans="3:22">
      <c r="C1179"/>
      <c r="D1179"/>
      <c r="F1179"/>
      <c r="G1179"/>
      <c r="H1179" s="5"/>
      <c r="I1179"/>
      <c r="J1179"/>
      <c r="L1179"/>
      <c r="P1179"/>
      <c r="Q1179"/>
      <c r="R1179" s="5"/>
      <c r="S1179"/>
      <c r="T1179"/>
      <c r="V1179"/>
    </row>
    <row r="1180" spans="3:22">
      <c r="C1180"/>
      <c r="D1180"/>
      <c r="F1180"/>
      <c r="G1180"/>
      <c r="H1180" s="5"/>
      <c r="I1180"/>
      <c r="J1180"/>
      <c r="L1180"/>
      <c r="P1180"/>
      <c r="Q1180"/>
      <c r="R1180" s="5"/>
      <c r="S1180"/>
      <c r="T1180"/>
      <c r="V1180"/>
    </row>
    <row r="1181" spans="3:22">
      <c r="C1181"/>
      <c r="D1181"/>
      <c r="F1181"/>
      <c r="G1181"/>
      <c r="H1181" s="5"/>
      <c r="I1181"/>
      <c r="J1181"/>
      <c r="L1181"/>
      <c r="P1181"/>
      <c r="Q1181"/>
      <c r="R1181" s="5"/>
      <c r="S1181"/>
      <c r="T1181"/>
      <c r="V1181"/>
    </row>
    <row r="1182" spans="3:22">
      <c r="C1182"/>
      <c r="D1182"/>
      <c r="F1182"/>
      <c r="G1182"/>
      <c r="H1182" s="5"/>
      <c r="I1182"/>
      <c r="J1182"/>
      <c r="L1182"/>
      <c r="P1182"/>
      <c r="Q1182"/>
      <c r="R1182" s="5"/>
      <c r="S1182"/>
      <c r="T1182"/>
      <c r="V1182"/>
    </row>
    <row r="1183" spans="3:22">
      <c r="C1183"/>
      <c r="D1183"/>
      <c r="F1183"/>
      <c r="G1183"/>
      <c r="H1183" s="5"/>
      <c r="I1183"/>
      <c r="J1183"/>
      <c r="L1183"/>
      <c r="P1183"/>
      <c r="Q1183"/>
      <c r="R1183" s="5"/>
      <c r="S1183"/>
      <c r="T1183"/>
      <c r="V1183"/>
    </row>
    <row r="1184" spans="3:22">
      <c r="C1184"/>
      <c r="D1184"/>
      <c r="F1184"/>
      <c r="G1184"/>
      <c r="H1184" s="5"/>
      <c r="I1184"/>
      <c r="J1184"/>
      <c r="L1184"/>
      <c r="P1184"/>
      <c r="Q1184"/>
      <c r="R1184" s="5"/>
      <c r="S1184"/>
      <c r="T1184"/>
      <c r="V1184"/>
    </row>
    <row r="1185" spans="3:22">
      <c r="C1185"/>
      <c r="D1185"/>
      <c r="F1185"/>
      <c r="G1185"/>
      <c r="H1185" s="5"/>
      <c r="I1185"/>
      <c r="J1185"/>
      <c r="L1185"/>
      <c r="P1185"/>
      <c r="Q1185"/>
      <c r="R1185" s="5"/>
      <c r="S1185"/>
      <c r="T1185"/>
      <c r="V1185"/>
    </row>
    <row r="1186" spans="3:22">
      <c r="C1186"/>
      <c r="D1186"/>
      <c r="F1186"/>
      <c r="G1186"/>
      <c r="H1186" s="5"/>
      <c r="I1186"/>
      <c r="J1186"/>
      <c r="L1186"/>
      <c r="P1186"/>
      <c r="Q1186"/>
      <c r="R1186" s="5"/>
      <c r="S1186"/>
      <c r="T1186"/>
      <c r="V1186"/>
    </row>
    <row r="1187" spans="3:22">
      <c r="C1187"/>
      <c r="D1187"/>
      <c r="F1187"/>
      <c r="G1187"/>
      <c r="H1187" s="5"/>
      <c r="I1187"/>
      <c r="J1187"/>
      <c r="L1187"/>
      <c r="P1187"/>
      <c r="Q1187"/>
      <c r="R1187" s="5"/>
      <c r="S1187"/>
      <c r="T1187"/>
      <c r="V1187"/>
    </row>
    <row r="1188" spans="3:22">
      <c r="C1188"/>
      <c r="D1188"/>
      <c r="F1188"/>
      <c r="G1188"/>
      <c r="H1188" s="5"/>
      <c r="I1188"/>
      <c r="J1188"/>
      <c r="L1188"/>
      <c r="P1188"/>
      <c r="Q1188"/>
      <c r="R1188" s="5"/>
      <c r="S1188"/>
      <c r="T1188"/>
      <c r="V1188"/>
    </row>
    <row r="1189" spans="3:22">
      <c r="C1189"/>
      <c r="D1189"/>
      <c r="F1189"/>
      <c r="G1189"/>
      <c r="H1189" s="5"/>
      <c r="I1189"/>
      <c r="J1189"/>
      <c r="L1189"/>
      <c r="P1189"/>
      <c r="Q1189"/>
      <c r="R1189" s="5"/>
      <c r="S1189"/>
      <c r="T1189"/>
      <c r="V1189"/>
    </row>
    <row r="1190" spans="3:22">
      <c r="C1190"/>
      <c r="D1190"/>
      <c r="F1190"/>
      <c r="G1190"/>
      <c r="H1190" s="5"/>
      <c r="I1190"/>
      <c r="J1190"/>
      <c r="L1190"/>
      <c r="P1190"/>
      <c r="Q1190"/>
      <c r="R1190" s="5"/>
      <c r="S1190"/>
      <c r="T1190"/>
      <c r="V1190"/>
    </row>
    <row r="1191" spans="3:22">
      <c r="C1191"/>
      <c r="D1191"/>
      <c r="F1191"/>
      <c r="G1191"/>
      <c r="H1191" s="5"/>
      <c r="I1191"/>
      <c r="J1191"/>
      <c r="L1191"/>
      <c r="P1191"/>
      <c r="Q1191"/>
      <c r="R1191" s="5"/>
      <c r="S1191"/>
      <c r="T1191"/>
      <c r="V1191"/>
    </row>
    <row r="1192" spans="3:22">
      <c r="C1192"/>
      <c r="D1192"/>
      <c r="F1192"/>
      <c r="G1192"/>
      <c r="H1192" s="5"/>
      <c r="I1192"/>
      <c r="J1192"/>
      <c r="L1192"/>
      <c r="P1192"/>
      <c r="Q1192"/>
      <c r="R1192" s="5"/>
      <c r="S1192"/>
      <c r="T1192"/>
      <c r="V1192"/>
    </row>
    <row r="1193" spans="3:22">
      <c r="C1193"/>
      <c r="D1193"/>
      <c r="F1193"/>
      <c r="G1193"/>
      <c r="H1193" s="5"/>
      <c r="I1193"/>
      <c r="J1193"/>
      <c r="L1193"/>
      <c r="P1193"/>
      <c r="Q1193"/>
      <c r="R1193" s="5"/>
      <c r="S1193"/>
      <c r="T1193"/>
      <c r="V1193"/>
    </row>
    <row r="1194" spans="3:22">
      <c r="C1194"/>
      <c r="D1194"/>
      <c r="F1194"/>
      <c r="G1194"/>
      <c r="H1194" s="5"/>
      <c r="I1194"/>
      <c r="J1194"/>
      <c r="L1194"/>
      <c r="P1194"/>
      <c r="Q1194"/>
      <c r="R1194" s="5"/>
      <c r="S1194"/>
      <c r="T1194"/>
      <c r="V1194"/>
    </row>
    <row r="1195" spans="3:22">
      <c r="C1195"/>
      <c r="D1195"/>
      <c r="F1195"/>
      <c r="G1195"/>
      <c r="H1195" s="5"/>
      <c r="I1195"/>
      <c r="J1195"/>
      <c r="L1195"/>
      <c r="P1195"/>
      <c r="Q1195"/>
      <c r="R1195" s="5"/>
      <c r="S1195"/>
      <c r="T1195"/>
      <c r="V1195"/>
    </row>
    <row r="1196" spans="3:22">
      <c r="C1196"/>
      <c r="D1196"/>
      <c r="F1196"/>
      <c r="G1196"/>
      <c r="H1196" s="5"/>
      <c r="I1196"/>
      <c r="J1196"/>
      <c r="L1196"/>
      <c r="P1196"/>
      <c r="Q1196"/>
      <c r="R1196" s="5"/>
      <c r="S1196"/>
      <c r="T1196"/>
      <c r="V1196"/>
    </row>
    <row r="1197" spans="3:22">
      <c r="C1197"/>
      <c r="D1197"/>
      <c r="F1197"/>
      <c r="G1197"/>
      <c r="H1197" s="5"/>
      <c r="I1197"/>
      <c r="J1197"/>
      <c r="L1197"/>
      <c r="P1197"/>
      <c r="Q1197"/>
      <c r="R1197" s="5"/>
      <c r="S1197"/>
      <c r="T1197"/>
      <c r="V1197"/>
    </row>
    <row r="1198" spans="3:22">
      <c r="C1198"/>
      <c r="D1198"/>
      <c r="F1198"/>
      <c r="G1198"/>
      <c r="H1198" s="5"/>
      <c r="I1198"/>
      <c r="J1198"/>
      <c r="L1198"/>
      <c r="P1198"/>
      <c r="Q1198"/>
      <c r="R1198" s="5"/>
      <c r="S1198"/>
      <c r="T1198"/>
      <c r="V1198"/>
    </row>
    <row r="1199" spans="3:22">
      <c r="C1199"/>
      <c r="D1199"/>
      <c r="F1199"/>
      <c r="G1199"/>
      <c r="H1199" s="5"/>
      <c r="I1199"/>
      <c r="J1199"/>
      <c r="L1199"/>
      <c r="P1199"/>
      <c r="Q1199"/>
      <c r="R1199" s="5"/>
      <c r="S1199"/>
      <c r="T1199"/>
      <c r="V1199"/>
    </row>
    <row r="1200" spans="3:22">
      <c r="C1200"/>
      <c r="D1200"/>
      <c r="F1200"/>
      <c r="G1200"/>
      <c r="H1200" s="5"/>
      <c r="I1200"/>
      <c r="J1200"/>
      <c r="L1200"/>
      <c r="P1200"/>
      <c r="Q1200"/>
      <c r="R1200" s="5"/>
      <c r="S1200"/>
      <c r="T1200"/>
      <c r="V1200"/>
    </row>
    <row r="1201" spans="3:22">
      <c r="C1201"/>
      <c r="D1201"/>
      <c r="F1201"/>
      <c r="G1201"/>
      <c r="H1201" s="5"/>
      <c r="I1201"/>
      <c r="J1201"/>
      <c r="L1201"/>
      <c r="P1201"/>
      <c r="Q1201"/>
      <c r="R1201" s="5"/>
      <c r="S1201"/>
      <c r="T1201"/>
      <c r="V1201"/>
    </row>
    <row r="1202" spans="3:22">
      <c r="C1202"/>
      <c r="D1202"/>
      <c r="F1202"/>
      <c r="G1202"/>
      <c r="H1202" s="5"/>
      <c r="I1202"/>
      <c r="J1202"/>
      <c r="L1202"/>
      <c r="P1202"/>
      <c r="Q1202"/>
      <c r="R1202" s="5"/>
      <c r="S1202"/>
      <c r="T1202"/>
      <c r="V1202"/>
    </row>
    <row r="1203" spans="3:22">
      <c r="C1203"/>
      <c r="D1203"/>
      <c r="F1203"/>
      <c r="G1203"/>
      <c r="H1203" s="5"/>
      <c r="I1203"/>
      <c r="J1203"/>
      <c r="L1203"/>
      <c r="P1203"/>
      <c r="Q1203"/>
      <c r="R1203" s="5"/>
      <c r="S1203"/>
      <c r="T1203"/>
      <c r="V1203"/>
    </row>
    <row r="1204" spans="3:22">
      <c r="C1204"/>
      <c r="D1204"/>
      <c r="F1204"/>
      <c r="G1204"/>
      <c r="H1204" s="5"/>
      <c r="I1204"/>
      <c r="J1204"/>
      <c r="L1204"/>
      <c r="P1204"/>
      <c r="Q1204"/>
      <c r="R1204" s="5"/>
      <c r="S1204"/>
      <c r="T1204"/>
      <c r="V1204"/>
    </row>
    <row r="1205" spans="3:22">
      <c r="C1205"/>
      <c r="D1205"/>
      <c r="F1205"/>
      <c r="G1205"/>
      <c r="H1205" s="5"/>
      <c r="I1205"/>
      <c r="J1205"/>
      <c r="L1205"/>
      <c r="P1205"/>
      <c r="Q1205"/>
      <c r="R1205" s="5"/>
      <c r="S1205"/>
      <c r="T1205"/>
      <c r="V1205"/>
    </row>
    <row r="1206" spans="3:22">
      <c r="C1206"/>
      <c r="D1206"/>
      <c r="F1206"/>
      <c r="G1206"/>
      <c r="H1206" s="5"/>
      <c r="I1206"/>
      <c r="J1206"/>
      <c r="L1206"/>
      <c r="P1206"/>
      <c r="Q1206"/>
      <c r="R1206" s="5"/>
      <c r="S1206"/>
      <c r="T1206"/>
      <c r="V1206"/>
    </row>
    <row r="1207" spans="3:22">
      <c r="C1207"/>
      <c r="D1207"/>
      <c r="F1207"/>
      <c r="G1207"/>
      <c r="H1207" s="5"/>
      <c r="I1207"/>
      <c r="J1207"/>
      <c r="L1207"/>
      <c r="P1207"/>
      <c r="Q1207"/>
      <c r="R1207" s="5"/>
      <c r="S1207"/>
      <c r="T1207"/>
      <c r="V1207"/>
    </row>
    <row r="1208" spans="3:22">
      <c r="C1208"/>
      <c r="D1208"/>
      <c r="F1208"/>
      <c r="G1208"/>
      <c r="H1208" s="5"/>
      <c r="I1208"/>
      <c r="J1208"/>
      <c r="L1208"/>
      <c r="P1208"/>
      <c r="Q1208"/>
      <c r="R1208" s="5"/>
      <c r="S1208"/>
      <c r="T1208"/>
      <c r="V1208"/>
    </row>
    <row r="1209" spans="3:22">
      <c r="C1209"/>
      <c r="D1209"/>
      <c r="F1209"/>
      <c r="G1209"/>
      <c r="H1209" s="5"/>
      <c r="I1209"/>
      <c r="J1209"/>
      <c r="L1209"/>
      <c r="P1209"/>
      <c r="Q1209"/>
      <c r="R1209" s="5"/>
      <c r="S1209"/>
      <c r="T1209"/>
      <c r="V1209"/>
    </row>
    <row r="1210" spans="3:22">
      <c r="C1210"/>
      <c r="D1210"/>
      <c r="F1210"/>
      <c r="G1210"/>
      <c r="H1210" s="5"/>
      <c r="I1210"/>
      <c r="J1210"/>
      <c r="L1210"/>
      <c r="P1210"/>
      <c r="Q1210"/>
      <c r="R1210" s="5"/>
      <c r="S1210"/>
      <c r="T1210"/>
      <c r="V1210"/>
    </row>
    <row r="1211" spans="3:22">
      <c r="C1211"/>
      <c r="D1211"/>
      <c r="F1211"/>
      <c r="G1211"/>
      <c r="H1211" s="5"/>
      <c r="I1211"/>
      <c r="J1211"/>
      <c r="L1211"/>
      <c r="P1211"/>
      <c r="Q1211"/>
      <c r="R1211" s="5"/>
      <c r="S1211"/>
      <c r="T1211"/>
      <c r="V1211"/>
    </row>
    <row r="1212" spans="3:22">
      <c r="C1212"/>
      <c r="D1212"/>
      <c r="F1212"/>
      <c r="G1212"/>
      <c r="H1212" s="5"/>
      <c r="I1212"/>
      <c r="J1212"/>
      <c r="L1212"/>
      <c r="P1212"/>
      <c r="Q1212"/>
      <c r="R1212" s="5"/>
      <c r="S1212"/>
      <c r="T1212"/>
      <c r="V1212"/>
    </row>
    <row r="1213" spans="3:22">
      <c r="C1213"/>
      <c r="D1213"/>
      <c r="F1213"/>
      <c r="G1213"/>
      <c r="H1213" s="5"/>
      <c r="I1213"/>
      <c r="J1213"/>
      <c r="L1213"/>
      <c r="P1213"/>
      <c r="Q1213"/>
      <c r="R1213" s="5"/>
      <c r="S1213"/>
      <c r="T1213"/>
      <c r="V1213"/>
    </row>
    <row r="1214" spans="3:22">
      <c r="C1214"/>
      <c r="D1214"/>
      <c r="F1214"/>
      <c r="G1214"/>
      <c r="H1214" s="5"/>
      <c r="I1214"/>
      <c r="J1214"/>
      <c r="L1214"/>
      <c r="P1214"/>
      <c r="Q1214"/>
      <c r="R1214" s="5"/>
      <c r="S1214"/>
      <c r="T1214"/>
      <c r="V1214"/>
    </row>
    <row r="1215" spans="3:22">
      <c r="C1215"/>
      <c r="D1215"/>
      <c r="F1215"/>
      <c r="G1215"/>
      <c r="H1215" s="5"/>
      <c r="I1215"/>
      <c r="J1215"/>
      <c r="L1215"/>
      <c r="P1215"/>
      <c r="Q1215"/>
      <c r="R1215" s="5"/>
      <c r="S1215"/>
      <c r="T1215"/>
      <c r="V1215"/>
    </row>
    <row r="1216" spans="3:22">
      <c r="C1216"/>
      <c r="D1216"/>
      <c r="F1216"/>
      <c r="G1216"/>
      <c r="H1216" s="5"/>
      <c r="I1216"/>
      <c r="J1216"/>
      <c r="L1216"/>
      <c r="P1216"/>
      <c r="Q1216"/>
      <c r="R1216" s="5"/>
      <c r="S1216"/>
      <c r="T1216"/>
      <c r="V1216"/>
    </row>
    <row r="1217" spans="3:22">
      <c r="C1217"/>
      <c r="D1217"/>
      <c r="F1217"/>
      <c r="G1217"/>
      <c r="H1217" s="5"/>
      <c r="I1217"/>
      <c r="J1217"/>
      <c r="L1217"/>
      <c r="P1217"/>
      <c r="Q1217"/>
      <c r="R1217" s="5"/>
      <c r="S1217"/>
      <c r="T1217"/>
      <c r="V1217"/>
    </row>
    <row r="1218" spans="3:22">
      <c r="C1218"/>
      <c r="D1218"/>
      <c r="F1218"/>
      <c r="G1218"/>
      <c r="H1218" s="5"/>
      <c r="I1218"/>
      <c r="J1218"/>
      <c r="L1218"/>
      <c r="P1218"/>
      <c r="Q1218"/>
      <c r="R1218" s="5"/>
      <c r="S1218"/>
      <c r="T1218"/>
      <c r="V1218"/>
    </row>
    <row r="1219" spans="3:22">
      <c r="C1219"/>
      <c r="D1219"/>
      <c r="F1219"/>
      <c r="G1219"/>
      <c r="H1219" s="5"/>
      <c r="I1219"/>
      <c r="J1219"/>
      <c r="L1219"/>
      <c r="P1219"/>
      <c r="Q1219"/>
      <c r="R1219" s="5"/>
      <c r="S1219"/>
      <c r="T1219"/>
      <c r="V1219"/>
    </row>
    <row r="1220" spans="3:22">
      <c r="C1220"/>
      <c r="D1220"/>
      <c r="F1220"/>
      <c r="G1220"/>
      <c r="H1220" s="5"/>
      <c r="I1220"/>
      <c r="J1220"/>
      <c r="L1220"/>
      <c r="P1220"/>
      <c r="Q1220"/>
      <c r="R1220" s="5"/>
      <c r="S1220"/>
      <c r="T1220"/>
      <c r="V1220"/>
    </row>
    <row r="1221" spans="3:22">
      <c r="C1221"/>
      <c r="D1221"/>
      <c r="F1221"/>
      <c r="G1221"/>
      <c r="H1221" s="5"/>
      <c r="I1221"/>
      <c r="J1221"/>
      <c r="L1221"/>
      <c r="P1221"/>
      <c r="Q1221"/>
      <c r="R1221" s="5"/>
      <c r="S1221"/>
      <c r="T1221"/>
      <c r="V1221"/>
    </row>
    <row r="1222" spans="3:22">
      <c r="C1222"/>
      <c r="D1222"/>
      <c r="F1222"/>
      <c r="G1222"/>
      <c r="H1222" s="5"/>
      <c r="I1222"/>
      <c r="J1222"/>
      <c r="L1222"/>
      <c r="P1222"/>
      <c r="Q1222"/>
      <c r="R1222" s="5"/>
      <c r="S1222"/>
      <c r="T1222"/>
      <c r="V1222"/>
    </row>
    <row r="1223" spans="3:22">
      <c r="C1223"/>
      <c r="D1223"/>
      <c r="F1223"/>
      <c r="G1223"/>
      <c r="H1223" s="5"/>
      <c r="I1223"/>
      <c r="J1223"/>
      <c r="L1223"/>
      <c r="P1223"/>
      <c r="Q1223"/>
      <c r="R1223" s="5"/>
      <c r="S1223"/>
      <c r="T1223"/>
      <c r="V1223"/>
    </row>
    <row r="1224" spans="3:22">
      <c r="C1224"/>
      <c r="D1224"/>
      <c r="F1224"/>
      <c r="G1224"/>
      <c r="H1224" s="5"/>
      <c r="I1224"/>
      <c r="J1224"/>
      <c r="L1224"/>
      <c r="P1224"/>
      <c r="Q1224"/>
      <c r="R1224" s="5"/>
      <c r="S1224"/>
      <c r="T1224"/>
      <c r="V1224"/>
    </row>
    <row r="1225" spans="3:22">
      <c r="C1225"/>
      <c r="D1225"/>
      <c r="F1225"/>
      <c r="G1225"/>
      <c r="H1225" s="5"/>
      <c r="I1225"/>
      <c r="J1225"/>
      <c r="L1225"/>
      <c r="P1225"/>
      <c r="Q1225"/>
      <c r="R1225" s="5"/>
      <c r="S1225"/>
      <c r="T1225"/>
      <c r="V1225"/>
    </row>
    <row r="1226" spans="3:22">
      <c r="C1226"/>
      <c r="D1226"/>
      <c r="F1226"/>
      <c r="G1226"/>
      <c r="H1226" s="5"/>
      <c r="I1226"/>
      <c r="J1226"/>
      <c r="L1226"/>
      <c r="P1226"/>
      <c r="Q1226"/>
      <c r="R1226" s="5"/>
      <c r="S1226"/>
      <c r="T1226"/>
      <c r="V1226"/>
    </row>
    <row r="1227" spans="3:22">
      <c r="C1227"/>
      <c r="D1227"/>
      <c r="F1227"/>
      <c r="G1227"/>
      <c r="H1227" s="5"/>
      <c r="I1227"/>
      <c r="J1227"/>
      <c r="L1227"/>
      <c r="P1227"/>
      <c r="Q1227"/>
      <c r="R1227" s="5"/>
      <c r="S1227"/>
      <c r="T1227"/>
      <c r="V1227"/>
    </row>
    <row r="1228" spans="3:22">
      <c r="C1228"/>
      <c r="D1228"/>
      <c r="F1228"/>
      <c r="G1228"/>
      <c r="H1228" s="5"/>
      <c r="I1228"/>
      <c r="J1228"/>
      <c r="L1228"/>
      <c r="P1228"/>
      <c r="Q1228"/>
      <c r="R1228" s="5"/>
      <c r="S1228"/>
      <c r="T1228"/>
      <c r="V1228"/>
    </row>
    <row r="1229" spans="3:22">
      <c r="C1229"/>
      <c r="D1229"/>
      <c r="F1229"/>
      <c r="G1229"/>
      <c r="H1229" s="5"/>
      <c r="I1229"/>
      <c r="J1229"/>
      <c r="L1229"/>
      <c r="P1229"/>
      <c r="Q1229"/>
      <c r="R1229" s="5"/>
      <c r="S1229"/>
      <c r="T1229"/>
      <c r="V1229"/>
    </row>
    <row r="1230" spans="3:22">
      <c r="C1230"/>
      <c r="D1230"/>
      <c r="F1230"/>
      <c r="G1230"/>
      <c r="H1230" s="5"/>
      <c r="I1230"/>
      <c r="J1230"/>
      <c r="L1230"/>
      <c r="P1230"/>
      <c r="Q1230"/>
      <c r="R1230" s="5"/>
      <c r="S1230"/>
      <c r="T1230"/>
      <c r="V1230"/>
    </row>
    <row r="1231" spans="3:22">
      <c r="C1231"/>
      <c r="D1231"/>
      <c r="F1231"/>
      <c r="G1231"/>
      <c r="H1231" s="5"/>
      <c r="I1231"/>
      <c r="J1231"/>
      <c r="L1231"/>
      <c r="P1231"/>
      <c r="Q1231"/>
      <c r="R1231" s="5"/>
      <c r="S1231"/>
      <c r="T1231"/>
      <c r="V1231"/>
    </row>
    <row r="1232" spans="3:22">
      <c r="C1232"/>
      <c r="D1232"/>
      <c r="F1232"/>
      <c r="G1232"/>
      <c r="H1232" s="5"/>
      <c r="I1232"/>
      <c r="J1232"/>
      <c r="L1232"/>
      <c r="P1232"/>
      <c r="Q1232"/>
      <c r="R1232" s="5"/>
      <c r="S1232"/>
      <c r="T1232"/>
      <c r="V1232"/>
    </row>
    <row r="1233" spans="3:22">
      <c r="C1233"/>
      <c r="D1233"/>
      <c r="F1233"/>
      <c r="G1233"/>
      <c r="H1233" s="5"/>
      <c r="I1233"/>
      <c r="J1233"/>
      <c r="L1233"/>
      <c r="P1233"/>
      <c r="Q1233"/>
      <c r="R1233" s="5"/>
      <c r="S1233"/>
      <c r="T1233"/>
      <c r="V1233"/>
    </row>
    <row r="1234" spans="3:22">
      <c r="C1234"/>
      <c r="D1234"/>
      <c r="F1234"/>
      <c r="G1234"/>
      <c r="H1234" s="5"/>
      <c r="I1234"/>
      <c r="J1234"/>
      <c r="L1234"/>
      <c r="P1234"/>
      <c r="Q1234"/>
      <c r="R1234" s="5"/>
      <c r="S1234"/>
      <c r="T1234"/>
      <c r="V1234"/>
    </row>
    <row r="1235" spans="3:22">
      <c r="C1235"/>
      <c r="D1235"/>
      <c r="F1235"/>
      <c r="G1235"/>
      <c r="H1235" s="5"/>
      <c r="I1235"/>
      <c r="J1235"/>
      <c r="L1235"/>
      <c r="P1235"/>
      <c r="Q1235"/>
      <c r="R1235" s="5"/>
      <c r="S1235"/>
      <c r="T1235"/>
      <c r="V1235"/>
    </row>
    <row r="1236" spans="3:22">
      <c r="C1236"/>
      <c r="D1236"/>
      <c r="F1236"/>
      <c r="G1236"/>
      <c r="H1236" s="5"/>
      <c r="I1236"/>
      <c r="J1236"/>
      <c r="L1236"/>
      <c r="P1236"/>
      <c r="Q1236"/>
      <c r="R1236" s="5"/>
      <c r="S1236"/>
      <c r="T1236"/>
      <c r="V1236"/>
    </row>
    <row r="1237" spans="3:22">
      <c r="C1237"/>
      <c r="D1237"/>
      <c r="F1237"/>
      <c r="G1237"/>
      <c r="H1237" s="5"/>
      <c r="I1237"/>
      <c r="J1237"/>
      <c r="L1237"/>
      <c r="P1237"/>
      <c r="Q1237"/>
      <c r="R1237" s="5"/>
      <c r="S1237"/>
      <c r="T1237"/>
      <c r="V1237"/>
    </row>
    <row r="1238" spans="3:22">
      <c r="C1238"/>
      <c r="D1238"/>
      <c r="F1238"/>
      <c r="G1238"/>
      <c r="H1238" s="5"/>
      <c r="I1238"/>
      <c r="J1238"/>
      <c r="L1238"/>
      <c r="P1238"/>
      <c r="Q1238"/>
      <c r="R1238" s="5"/>
      <c r="S1238"/>
      <c r="T1238"/>
      <c r="V1238"/>
    </row>
    <row r="1239" spans="3:22">
      <c r="C1239"/>
      <c r="D1239"/>
      <c r="F1239"/>
      <c r="G1239"/>
      <c r="H1239" s="5"/>
      <c r="I1239"/>
      <c r="J1239"/>
      <c r="L1239"/>
      <c r="P1239"/>
      <c r="Q1239"/>
      <c r="R1239" s="5"/>
      <c r="S1239"/>
      <c r="T1239"/>
      <c r="V1239"/>
    </row>
    <row r="1240" spans="3:22">
      <c r="C1240"/>
      <c r="D1240"/>
      <c r="F1240"/>
      <c r="G1240"/>
      <c r="H1240" s="5"/>
      <c r="I1240"/>
      <c r="J1240"/>
      <c r="L1240"/>
      <c r="P1240"/>
      <c r="Q1240"/>
      <c r="R1240" s="5"/>
      <c r="S1240"/>
      <c r="T1240"/>
      <c r="V1240"/>
    </row>
    <row r="1241" spans="3:22">
      <c r="C1241"/>
      <c r="D1241"/>
      <c r="F1241"/>
      <c r="G1241"/>
      <c r="H1241" s="5"/>
      <c r="I1241"/>
      <c r="J1241"/>
      <c r="L1241"/>
      <c r="P1241"/>
      <c r="Q1241"/>
      <c r="R1241" s="5"/>
      <c r="S1241"/>
      <c r="T1241"/>
      <c r="V1241"/>
    </row>
    <row r="1242" spans="3:22">
      <c r="C1242"/>
      <c r="D1242"/>
      <c r="F1242"/>
      <c r="G1242"/>
      <c r="H1242" s="5"/>
      <c r="I1242"/>
      <c r="J1242"/>
      <c r="L1242"/>
      <c r="P1242"/>
      <c r="Q1242"/>
      <c r="R1242" s="5"/>
      <c r="S1242"/>
      <c r="T1242"/>
      <c r="V1242"/>
    </row>
    <row r="1243" spans="3:22">
      <c r="C1243"/>
      <c r="D1243"/>
      <c r="F1243"/>
      <c r="G1243"/>
      <c r="H1243" s="5"/>
      <c r="I1243"/>
      <c r="J1243"/>
      <c r="L1243"/>
      <c r="P1243"/>
      <c r="Q1243"/>
      <c r="R1243" s="5"/>
      <c r="S1243"/>
      <c r="T1243"/>
      <c r="V1243"/>
    </row>
    <row r="1244" spans="3:22">
      <c r="C1244"/>
      <c r="D1244"/>
      <c r="F1244"/>
      <c r="G1244"/>
      <c r="H1244" s="5"/>
      <c r="I1244"/>
      <c r="J1244"/>
      <c r="L1244"/>
      <c r="P1244"/>
      <c r="Q1244"/>
      <c r="R1244" s="5"/>
      <c r="S1244"/>
      <c r="T1244"/>
      <c r="V1244"/>
    </row>
    <row r="1245" spans="3:22">
      <c r="C1245"/>
      <c r="D1245"/>
      <c r="F1245"/>
      <c r="G1245"/>
      <c r="H1245" s="5"/>
      <c r="I1245"/>
      <c r="J1245"/>
      <c r="L1245"/>
      <c r="P1245"/>
      <c r="Q1245"/>
      <c r="R1245" s="5"/>
      <c r="S1245"/>
      <c r="T1245"/>
      <c r="V1245"/>
    </row>
    <row r="1246" spans="3:22">
      <c r="C1246"/>
      <c r="D1246"/>
      <c r="F1246"/>
      <c r="G1246"/>
      <c r="H1246" s="5"/>
      <c r="I1246"/>
      <c r="J1246"/>
      <c r="L1246"/>
      <c r="P1246"/>
      <c r="Q1246"/>
      <c r="R1246" s="5"/>
      <c r="S1246"/>
      <c r="T1246"/>
      <c r="V1246"/>
    </row>
    <row r="1247" spans="3:22">
      <c r="C1247"/>
      <c r="D1247"/>
      <c r="F1247"/>
      <c r="G1247"/>
      <c r="H1247" s="5"/>
      <c r="I1247"/>
      <c r="J1247"/>
      <c r="L1247"/>
      <c r="P1247"/>
      <c r="Q1247"/>
      <c r="R1247" s="5"/>
      <c r="S1247"/>
      <c r="T1247"/>
      <c r="V1247"/>
    </row>
    <row r="1248" spans="3:22">
      <c r="C1248"/>
      <c r="D1248"/>
      <c r="F1248"/>
      <c r="G1248"/>
      <c r="H1248" s="5"/>
      <c r="I1248"/>
      <c r="J1248"/>
      <c r="L1248"/>
      <c r="P1248"/>
      <c r="Q1248"/>
      <c r="R1248" s="5"/>
      <c r="S1248"/>
      <c r="T1248"/>
      <c r="V1248"/>
    </row>
    <row r="1249" spans="3:22">
      <c r="C1249"/>
      <c r="D1249"/>
      <c r="F1249"/>
      <c r="G1249"/>
      <c r="H1249" s="5"/>
      <c r="I1249"/>
      <c r="J1249"/>
      <c r="L1249"/>
      <c r="P1249"/>
      <c r="Q1249"/>
      <c r="R1249" s="5"/>
      <c r="S1249"/>
      <c r="T1249"/>
      <c r="V1249"/>
    </row>
    <row r="1250" spans="3:22">
      <c r="C1250"/>
      <c r="D1250"/>
      <c r="F1250"/>
      <c r="G1250"/>
      <c r="H1250" s="5"/>
      <c r="I1250"/>
      <c r="J1250"/>
      <c r="L1250"/>
      <c r="P1250"/>
      <c r="Q1250"/>
      <c r="R1250" s="5"/>
      <c r="S1250"/>
      <c r="T1250"/>
      <c r="V1250"/>
    </row>
    <row r="1251" spans="3:22">
      <c r="C1251"/>
      <c r="D1251"/>
      <c r="F1251"/>
      <c r="G1251"/>
      <c r="H1251" s="5"/>
      <c r="I1251"/>
      <c r="J1251"/>
      <c r="L1251"/>
      <c r="P1251"/>
      <c r="Q1251"/>
      <c r="R1251" s="5"/>
      <c r="S1251"/>
      <c r="T1251"/>
      <c r="V1251"/>
    </row>
    <row r="1252" spans="3:22">
      <c r="C1252"/>
      <c r="D1252"/>
      <c r="F1252"/>
      <c r="G1252"/>
      <c r="H1252" s="5"/>
      <c r="I1252"/>
      <c r="J1252"/>
      <c r="L1252"/>
      <c r="P1252"/>
      <c r="Q1252"/>
      <c r="R1252" s="5"/>
      <c r="S1252"/>
      <c r="T1252"/>
      <c r="V1252"/>
    </row>
    <row r="1253" spans="3:22">
      <c r="C1253"/>
      <c r="D1253"/>
      <c r="F1253"/>
      <c r="G1253"/>
      <c r="H1253" s="5"/>
      <c r="I1253"/>
      <c r="J1253"/>
      <c r="L1253"/>
      <c r="P1253"/>
      <c r="Q1253"/>
      <c r="R1253" s="5"/>
      <c r="S1253"/>
      <c r="T1253"/>
      <c r="V1253"/>
    </row>
    <row r="1254" spans="3:22">
      <c r="C1254"/>
      <c r="D1254"/>
      <c r="F1254"/>
      <c r="G1254"/>
      <c r="H1254" s="5"/>
      <c r="I1254"/>
      <c r="J1254"/>
      <c r="L1254"/>
      <c r="P1254"/>
      <c r="Q1254"/>
      <c r="R1254" s="5"/>
      <c r="S1254"/>
      <c r="T1254"/>
      <c r="V1254"/>
    </row>
    <row r="1255" spans="3:22">
      <c r="C1255"/>
      <c r="D1255"/>
      <c r="F1255"/>
      <c r="G1255"/>
      <c r="H1255" s="5"/>
      <c r="I1255"/>
      <c r="J1255"/>
      <c r="L1255"/>
      <c r="P1255"/>
      <c r="Q1255"/>
      <c r="R1255" s="5"/>
      <c r="S1255"/>
      <c r="T1255"/>
      <c r="V1255"/>
    </row>
    <row r="1256" spans="3:22">
      <c r="C1256"/>
      <c r="D1256"/>
      <c r="F1256"/>
      <c r="G1256"/>
      <c r="H1256" s="5"/>
      <c r="I1256"/>
      <c r="J1256"/>
      <c r="L1256"/>
      <c r="P1256"/>
      <c r="Q1256"/>
      <c r="R1256" s="5"/>
      <c r="S1256"/>
      <c r="T1256"/>
      <c r="V1256"/>
    </row>
    <row r="1257" spans="3:22">
      <c r="C1257"/>
      <c r="D1257"/>
      <c r="F1257"/>
      <c r="G1257"/>
      <c r="H1257" s="5"/>
      <c r="I1257"/>
      <c r="J1257"/>
      <c r="L1257"/>
      <c r="P1257"/>
      <c r="Q1257"/>
      <c r="R1257" s="5"/>
      <c r="S1257"/>
      <c r="T1257"/>
      <c r="V1257"/>
    </row>
    <row r="1258" spans="3:22">
      <c r="C1258"/>
      <c r="D1258"/>
      <c r="F1258"/>
      <c r="G1258"/>
      <c r="H1258" s="5"/>
      <c r="I1258"/>
      <c r="J1258"/>
      <c r="L1258"/>
      <c r="P1258"/>
      <c r="Q1258"/>
      <c r="R1258" s="5"/>
      <c r="S1258"/>
      <c r="T1258"/>
      <c r="V1258"/>
    </row>
    <row r="1259" spans="3:22">
      <c r="C1259"/>
      <c r="D1259"/>
      <c r="F1259"/>
      <c r="G1259"/>
      <c r="H1259" s="5"/>
      <c r="I1259"/>
      <c r="J1259"/>
      <c r="L1259"/>
      <c r="P1259"/>
      <c r="Q1259"/>
      <c r="R1259" s="5"/>
      <c r="S1259"/>
      <c r="T1259"/>
      <c r="V1259"/>
    </row>
    <row r="1260" spans="3:22">
      <c r="C1260"/>
      <c r="D1260"/>
      <c r="F1260"/>
      <c r="G1260"/>
      <c r="H1260" s="5"/>
      <c r="I1260"/>
      <c r="J1260"/>
      <c r="L1260"/>
      <c r="P1260"/>
      <c r="Q1260"/>
      <c r="R1260" s="5"/>
      <c r="S1260"/>
      <c r="T1260"/>
      <c r="V1260"/>
    </row>
    <row r="1261" spans="3:22">
      <c r="C1261"/>
      <c r="D1261"/>
      <c r="F1261"/>
      <c r="G1261"/>
      <c r="H1261" s="5"/>
      <c r="I1261"/>
      <c r="J1261"/>
      <c r="L1261"/>
      <c r="P1261"/>
      <c r="Q1261"/>
      <c r="R1261" s="5"/>
      <c r="S1261"/>
      <c r="T1261"/>
      <c r="V1261"/>
    </row>
    <row r="1262" spans="3:22">
      <c r="C1262"/>
      <c r="D1262"/>
      <c r="F1262"/>
      <c r="G1262"/>
      <c r="H1262" s="5"/>
      <c r="I1262"/>
      <c r="J1262"/>
      <c r="L1262"/>
      <c r="P1262"/>
      <c r="Q1262"/>
      <c r="R1262" s="5"/>
      <c r="S1262"/>
      <c r="T1262"/>
      <c r="V1262"/>
    </row>
    <row r="1263" spans="3:22">
      <c r="C1263"/>
      <c r="D1263"/>
      <c r="F1263"/>
      <c r="G1263"/>
      <c r="H1263" s="5"/>
      <c r="I1263"/>
      <c r="J1263"/>
      <c r="L1263"/>
      <c r="P1263"/>
      <c r="Q1263"/>
      <c r="R1263" s="5"/>
      <c r="S1263"/>
      <c r="T1263"/>
      <c r="V1263"/>
    </row>
    <row r="1264" spans="3:22">
      <c r="C1264"/>
      <c r="D1264"/>
      <c r="F1264"/>
      <c r="G1264"/>
      <c r="H1264" s="5"/>
      <c r="I1264"/>
      <c r="J1264"/>
      <c r="L1264"/>
      <c r="P1264"/>
      <c r="Q1264"/>
      <c r="R1264" s="5"/>
      <c r="S1264"/>
      <c r="T1264"/>
      <c r="V1264"/>
    </row>
    <row r="1265" spans="3:22">
      <c r="C1265"/>
      <c r="D1265"/>
      <c r="F1265"/>
      <c r="G1265"/>
      <c r="H1265" s="5"/>
      <c r="I1265"/>
      <c r="J1265"/>
      <c r="L1265"/>
      <c r="P1265"/>
      <c r="Q1265"/>
      <c r="R1265" s="5"/>
      <c r="S1265"/>
      <c r="T1265"/>
      <c r="V1265"/>
    </row>
    <row r="1266" spans="3:22">
      <c r="C1266"/>
      <c r="D1266"/>
      <c r="F1266"/>
      <c r="G1266"/>
      <c r="H1266" s="5"/>
      <c r="I1266"/>
      <c r="J1266"/>
      <c r="L1266"/>
      <c r="P1266"/>
      <c r="Q1266"/>
      <c r="R1266" s="5"/>
      <c r="S1266"/>
      <c r="T1266"/>
      <c r="V1266"/>
    </row>
    <row r="1267" spans="3:22">
      <c r="C1267"/>
      <c r="D1267"/>
      <c r="F1267"/>
      <c r="G1267"/>
      <c r="H1267" s="5"/>
      <c r="I1267"/>
      <c r="J1267"/>
      <c r="L1267"/>
      <c r="P1267"/>
      <c r="Q1267"/>
      <c r="R1267" s="5"/>
      <c r="S1267"/>
      <c r="T1267"/>
      <c r="V1267"/>
    </row>
    <row r="1268" spans="3:22">
      <c r="C1268"/>
      <c r="D1268"/>
      <c r="F1268"/>
      <c r="G1268"/>
      <c r="H1268" s="5"/>
      <c r="I1268"/>
      <c r="J1268"/>
      <c r="L1268"/>
      <c r="P1268"/>
      <c r="Q1268"/>
      <c r="R1268" s="5"/>
      <c r="S1268"/>
      <c r="T1268"/>
      <c r="V1268"/>
    </row>
    <row r="1269" spans="3:22">
      <c r="C1269"/>
      <c r="D1269"/>
      <c r="F1269"/>
      <c r="G1269"/>
      <c r="H1269" s="5"/>
      <c r="I1269"/>
      <c r="J1269"/>
      <c r="L1269"/>
      <c r="P1269"/>
      <c r="Q1269"/>
      <c r="R1269" s="5"/>
      <c r="S1269"/>
      <c r="T1269"/>
      <c r="V1269"/>
    </row>
    <row r="1270" spans="3:22">
      <c r="C1270"/>
      <c r="D1270"/>
      <c r="F1270"/>
      <c r="G1270"/>
      <c r="H1270" s="5"/>
      <c r="I1270"/>
      <c r="J1270"/>
      <c r="L1270"/>
      <c r="P1270"/>
      <c r="Q1270"/>
      <c r="R1270" s="5"/>
      <c r="S1270"/>
      <c r="T1270"/>
      <c r="V1270"/>
    </row>
    <row r="1271" spans="3:22">
      <c r="C1271"/>
      <c r="D1271"/>
      <c r="F1271"/>
      <c r="G1271"/>
      <c r="H1271" s="5"/>
      <c r="I1271"/>
      <c r="J1271"/>
      <c r="L1271"/>
      <c r="P1271"/>
      <c r="Q1271"/>
      <c r="R1271" s="5"/>
      <c r="S1271"/>
      <c r="T1271"/>
      <c r="V1271"/>
    </row>
    <row r="1272" spans="3:22">
      <c r="C1272"/>
      <c r="D1272"/>
      <c r="F1272"/>
      <c r="G1272"/>
      <c r="H1272" s="5"/>
      <c r="I1272"/>
      <c r="J1272"/>
      <c r="L1272"/>
      <c r="P1272"/>
      <c r="Q1272"/>
      <c r="R1272" s="5"/>
      <c r="S1272"/>
      <c r="T1272"/>
      <c r="V1272"/>
    </row>
    <row r="1273" spans="3:22">
      <c r="C1273"/>
      <c r="D1273"/>
      <c r="F1273"/>
      <c r="G1273"/>
      <c r="H1273" s="5"/>
      <c r="I1273"/>
      <c r="J1273"/>
      <c r="L1273"/>
      <c r="P1273"/>
      <c r="Q1273"/>
      <c r="R1273" s="5"/>
      <c r="S1273"/>
      <c r="T1273"/>
      <c r="V1273"/>
    </row>
    <row r="1274" spans="3:22">
      <c r="C1274"/>
      <c r="D1274"/>
      <c r="F1274"/>
      <c r="G1274"/>
      <c r="H1274" s="5"/>
      <c r="I1274"/>
      <c r="J1274"/>
      <c r="L1274"/>
      <c r="P1274"/>
      <c r="Q1274"/>
      <c r="R1274" s="5"/>
      <c r="S1274"/>
      <c r="T1274"/>
      <c r="V1274"/>
    </row>
    <row r="1275" spans="3:22">
      <c r="C1275"/>
      <c r="D1275"/>
      <c r="F1275"/>
      <c r="G1275"/>
      <c r="H1275" s="5"/>
      <c r="I1275"/>
      <c r="J1275"/>
      <c r="L1275"/>
      <c r="P1275"/>
      <c r="Q1275"/>
      <c r="R1275" s="5"/>
      <c r="S1275"/>
      <c r="T1275"/>
      <c r="V1275"/>
    </row>
    <row r="1276" spans="3:22">
      <c r="C1276"/>
      <c r="D1276"/>
      <c r="F1276"/>
      <c r="G1276"/>
      <c r="H1276" s="5"/>
      <c r="I1276"/>
      <c r="J1276"/>
      <c r="L1276"/>
      <c r="P1276"/>
      <c r="Q1276"/>
      <c r="R1276" s="5"/>
      <c r="S1276"/>
      <c r="T1276"/>
      <c r="V1276"/>
    </row>
    <row r="1277" spans="3:22">
      <c r="C1277"/>
      <c r="D1277"/>
      <c r="F1277"/>
      <c r="G1277"/>
      <c r="H1277" s="5"/>
      <c r="I1277"/>
      <c r="J1277"/>
      <c r="L1277"/>
      <c r="P1277"/>
      <c r="Q1277"/>
      <c r="R1277" s="5"/>
      <c r="S1277"/>
      <c r="T1277"/>
      <c r="V1277"/>
    </row>
    <row r="1278" spans="3:22">
      <c r="C1278"/>
      <c r="D1278"/>
      <c r="F1278"/>
      <c r="G1278"/>
      <c r="H1278" s="5"/>
      <c r="I1278"/>
      <c r="J1278"/>
      <c r="L1278"/>
      <c r="P1278"/>
      <c r="Q1278"/>
      <c r="R1278" s="5"/>
      <c r="S1278"/>
      <c r="T1278"/>
      <c r="V1278"/>
    </row>
    <row r="1279" spans="3:22">
      <c r="C1279"/>
      <c r="D1279"/>
      <c r="F1279"/>
      <c r="G1279"/>
      <c r="H1279" s="5"/>
      <c r="I1279"/>
      <c r="J1279"/>
      <c r="L1279"/>
      <c r="P1279"/>
      <c r="Q1279"/>
      <c r="R1279" s="5"/>
      <c r="S1279"/>
      <c r="T1279"/>
      <c r="V1279"/>
    </row>
    <row r="1280" spans="3:22">
      <c r="C1280"/>
      <c r="D1280"/>
      <c r="F1280"/>
      <c r="G1280"/>
      <c r="H1280" s="5"/>
      <c r="I1280"/>
      <c r="J1280"/>
      <c r="L1280"/>
      <c r="P1280"/>
      <c r="Q1280"/>
      <c r="R1280" s="5"/>
      <c r="S1280"/>
      <c r="T1280"/>
      <c r="V1280"/>
    </row>
    <row r="1281" spans="3:22">
      <c r="C1281"/>
      <c r="D1281"/>
      <c r="F1281"/>
      <c r="G1281"/>
      <c r="H1281" s="5"/>
      <c r="I1281"/>
      <c r="J1281"/>
      <c r="L1281"/>
      <c r="P1281"/>
      <c r="Q1281"/>
      <c r="R1281" s="5"/>
      <c r="S1281"/>
      <c r="T1281"/>
      <c r="V1281"/>
    </row>
    <row r="1282" spans="3:22">
      <c r="C1282"/>
      <c r="D1282"/>
      <c r="F1282"/>
      <c r="G1282"/>
      <c r="H1282" s="5"/>
      <c r="I1282"/>
      <c r="J1282"/>
      <c r="L1282"/>
      <c r="P1282"/>
      <c r="Q1282"/>
      <c r="R1282" s="5"/>
      <c r="S1282"/>
      <c r="T1282"/>
      <c r="V1282"/>
    </row>
    <row r="1283" spans="3:22">
      <c r="C1283"/>
      <c r="D1283"/>
      <c r="F1283"/>
      <c r="G1283"/>
      <c r="H1283" s="5"/>
      <c r="I1283"/>
      <c r="J1283"/>
      <c r="L1283"/>
      <c r="P1283"/>
      <c r="Q1283"/>
      <c r="R1283" s="5"/>
      <c r="S1283"/>
      <c r="T1283"/>
      <c r="V1283"/>
    </row>
    <row r="1284" spans="3:22">
      <c r="C1284"/>
      <c r="D1284"/>
      <c r="F1284"/>
      <c r="G1284"/>
      <c r="H1284" s="5"/>
      <c r="I1284"/>
      <c r="J1284"/>
      <c r="L1284"/>
      <c r="P1284"/>
      <c r="Q1284"/>
      <c r="R1284" s="5"/>
      <c r="S1284"/>
      <c r="T1284"/>
      <c r="V1284"/>
    </row>
    <row r="1285" spans="3:22">
      <c r="C1285"/>
      <c r="D1285"/>
      <c r="F1285"/>
      <c r="G1285"/>
      <c r="H1285" s="5"/>
      <c r="I1285"/>
      <c r="J1285"/>
      <c r="L1285"/>
      <c r="P1285"/>
      <c r="Q1285"/>
      <c r="R1285" s="5"/>
      <c r="S1285"/>
      <c r="T1285"/>
      <c r="V1285"/>
    </row>
    <row r="1286" spans="3:22">
      <c r="C1286"/>
      <c r="D1286"/>
      <c r="F1286"/>
      <c r="G1286"/>
      <c r="H1286" s="5"/>
      <c r="I1286"/>
      <c r="J1286"/>
      <c r="L1286"/>
      <c r="P1286"/>
      <c r="Q1286"/>
      <c r="R1286" s="5"/>
      <c r="S1286"/>
      <c r="T1286"/>
      <c r="V1286"/>
    </row>
    <row r="1287" spans="3:22">
      <c r="C1287"/>
      <c r="D1287"/>
      <c r="F1287"/>
      <c r="G1287"/>
      <c r="H1287" s="5"/>
      <c r="I1287"/>
      <c r="J1287"/>
      <c r="L1287"/>
      <c r="P1287"/>
      <c r="Q1287"/>
      <c r="R1287" s="5"/>
      <c r="S1287"/>
      <c r="T1287"/>
      <c r="V1287"/>
    </row>
    <row r="1288" spans="3:22">
      <c r="C1288"/>
      <c r="D1288"/>
      <c r="F1288"/>
      <c r="G1288"/>
      <c r="H1288" s="5"/>
      <c r="I1288"/>
      <c r="J1288"/>
      <c r="L1288"/>
      <c r="P1288"/>
      <c r="Q1288"/>
      <c r="R1288" s="5"/>
      <c r="S1288"/>
      <c r="T1288"/>
      <c r="V1288"/>
    </row>
    <row r="1289" spans="3:22">
      <c r="C1289"/>
      <c r="D1289"/>
      <c r="F1289"/>
      <c r="G1289"/>
      <c r="H1289" s="5"/>
      <c r="I1289"/>
      <c r="J1289"/>
      <c r="L1289"/>
      <c r="P1289"/>
      <c r="Q1289"/>
      <c r="R1289" s="5"/>
      <c r="S1289"/>
      <c r="T1289"/>
      <c r="V1289"/>
    </row>
    <row r="1290" spans="3:22">
      <c r="C1290"/>
      <c r="D1290"/>
      <c r="F1290"/>
      <c r="G1290"/>
      <c r="H1290" s="5"/>
      <c r="I1290"/>
      <c r="J1290"/>
      <c r="L1290"/>
      <c r="P1290"/>
      <c r="Q1290"/>
      <c r="R1290" s="5"/>
      <c r="S1290"/>
      <c r="T1290"/>
      <c r="V1290"/>
    </row>
    <row r="1291" spans="3:22">
      <c r="C1291"/>
      <c r="D1291"/>
      <c r="F1291"/>
      <c r="G1291"/>
      <c r="H1291" s="5"/>
      <c r="I1291"/>
      <c r="J1291"/>
      <c r="L1291"/>
      <c r="P1291"/>
      <c r="Q1291"/>
      <c r="R1291" s="5"/>
      <c r="S1291"/>
      <c r="T1291"/>
      <c r="V1291"/>
    </row>
    <row r="1292" spans="3:22">
      <c r="C1292"/>
      <c r="D1292"/>
      <c r="F1292"/>
      <c r="G1292"/>
      <c r="H1292" s="5"/>
      <c r="I1292"/>
      <c r="J1292"/>
      <c r="L1292"/>
      <c r="P1292"/>
      <c r="Q1292"/>
      <c r="R1292" s="5"/>
      <c r="S1292"/>
      <c r="T1292"/>
      <c r="V1292"/>
    </row>
    <row r="1293" spans="3:22">
      <c r="C1293"/>
      <c r="D1293"/>
      <c r="F1293"/>
      <c r="G1293"/>
      <c r="H1293" s="5"/>
      <c r="I1293"/>
      <c r="J1293"/>
      <c r="L1293"/>
      <c r="P1293"/>
      <c r="Q1293"/>
      <c r="R1293" s="5"/>
      <c r="S1293"/>
      <c r="T1293"/>
      <c r="V1293"/>
    </row>
    <row r="1294" spans="3:22">
      <c r="C1294"/>
      <c r="D1294"/>
      <c r="F1294"/>
      <c r="G1294"/>
      <c r="H1294" s="5"/>
      <c r="I1294"/>
      <c r="J1294"/>
      <c r="L1294"/>
      <c r="P1294"/>
      <c r="Q1294"/>
      <c r="R1294" s="5"/>
      <c r="S1294"/>
      <c r="T1294"/>
      <c r="V1294"/>
    </row>
    <row r="1295" spans="3:22">
      <c r="C1295"/>
      <c r="D1295"/>
      <c r="F1295"/>
      <c r="G1295"/>
      <c r="H1295" s="5"/>
      <c r="I1295"/>
      <c r="J1295"/>
      <c r="L1295"/>
      <c r="P1295"/>
      <c r="Q1295"/>
      <c r="R1295" s="5"/>
      <c r="S1295"/>
      <c r="T1295"/>
      <c r="V1295"/>
    </row>
    <row r="1296" spans="3:22">
      <c r="C1296"/>
      <c r="D1296"/>
      <c r="F1296"/>
      <c r="G1296"/>
      <c r="H1296" s="5"/>
      <c r="I1296"/>
      <c r="J1296"/>
      <c r="L1296"/>
      <c r="P1296"/>
      <c r="Q1296"/>
      <c r="R1296" s="5"/>
      <c r="S1296"/>
      <c r="T1296"/>
      <c r="V1296"/>
    </row>
    <row r="1297" spans="3:22">
      <c r="C1297"/>
      <c r="D1297"/>
      <c r="F1297"/>
      <c r="G1297"/>
      <c r="H1297" s="5"/>
      <c r="I1297"/>
      <c r="J1297"/>
      <c r="L1297"/>
      <c r="P1297"/>
      <c r="Q1297"/>
      <c r="R1297" s="5"/>
      <c r="S1297"/>
      <c r="T1297"/>
      <c r="V1297"/>
    </row>
    <row r="1298" spans="3:22">
      <c r="C1298"/>
      <c r="D1298"/>
      <c r="F1298"/>
      <c r="G1298"/>
      <c r="H1298" s="5"/>
      <c r="I1298"/>
      <c r="J1298"/>
      <c r="L1298"/>
      <c r="P1298"/>
      <c r="Q1298"/>
      <c r="R1298" s="5"/>
      <c r="S1298"/>
      <c r="T1298"/>
      <c r="V1298"/>
    </row>
    <row r="1299" spans="3:22">
      <c r="C1299"/>
      <c r="D1299"/>
      <c r="F1299"/>
      <c r="G1299"/>
      <c r="H1299" s="5"/>
      <c r="I1299"/>
      <c r="J1299"/>
      <c r="L1299"/>
      <c r="P1299"/>
      <c r="Q1299"/>
      <c r="R1299" s="5"/>
      <c r="S1299"/>
      <c r="T1299"/>
      <c r="V1299"/>
    </row>
    <row r="1300" spans="3:22">
      <c r="C1300"/>
      <c r="D1300"/>
      <c r="F1300"/>
      <c r="G1300"/>
      <c r="H1300" s="5"/>
      <c r="I1300"/>
      <c r="J1300"/>
      <c r="L1300"/>
      <c r="P1300"/>
      <c r="Q1300"/>
      <c r="R1300" s="5"/>
      <c r="S1300"/>
      <c r="T1300"/>
      <c r="V1300"/>
    </row>
    <row r="1301" spans="3:22">
      <c r="C1301"/>
      <c r="D1301"/>
      <c r="F1301"/>
      <c r="G1301"/>
      <c r="H1301" s="5"/>
      <c r="I1301"/>
      <c r="J1301"/>
      <c r="L1301"/>
      <c r="P1301"/>
      <c r="Q1301"/>
      <c r="R1301" s="5"/>
      <c r="S1301"/>
      <c r="T1301"/>
      <c r="V1301"/>
    </row>
    <row r="1302" spans="3:22">
      <c r="C1302"/>
      <c r="D1302"/>
      <c r="F1302"/>
      <c r="G1302"/>
      <c r="H1302" s="5"/>
      <c r="I1302"/>
      <c r="J1302"/>
      <c r="L1302"/>
      <c r="P1302"/>
      <c r="Q1302"/>
      <c r="R1302" s="5"/>
      <c r="S1302"/>
      <c r="T1302"/>
      <c r="V1302"/>
    </row>
    <row r="1303" spans="3:22">
      <c r="C1303"/>
      <c r="D1303"/>
      <c r="F1303"/>
      <c r="G1303"/>
      <c r="H1303" s="5"/>
      <c r="I1303"/>
      <c r="J1303"/>
      <c r="L1303"/>
      <c r="P1303"/>
      <c r="Q1303"/>
      <c r="R1303" s="5"/>
      <c r="S1303"/>
      <c r="T1303"/>
      <c r="V1303"/>
    </row>
    <row r="1304" spans="3:22">
      <c r="C1304"/>
      <c r="D1304"/>
      <c r="F1304"/>
      <c r="G1304"/>
      <c r="H1304" s="5"/>
      <c r="I1304"/>
      <c r="J1304"/>
      <c r="L1304"/>
      <c r="P1304"/>
      <c r="Q1304"/>
      <c r="R1304" s="5"/>
      <c r="S1304"/>
      <c r="T1304"/>
      <c r="V1304"/>
    </row>
    <row r="1305" spans="3:22">
      <c r="C1305"/>
      <c r="D1305"/>
      <c r="F1305"/>
      <c r="G1305"/>
      <c r="H1305" s="5"/>
      <c r="I1305"/>
      <c r="J1305"/>
      <c r="L1305"/>
      <c r="P1305"/>
      <c r="Q1305"/>
      <c r="R1305" s="5"/>
      <c r="S1305"/>
      <c r="T1305"/>
      <c r="V1305"/>
    </row>
    <row r="1306" spans="3:22">
      <c r="C1306"/>
      <c r="D1306"/>
      <c r="F1306"/>
      <c r="G1306"/>
      <c r="H1306" s="5"/>
      <c r="I1306"/>
      <c r="J1306"/>
      <c r="L1306"/>
      <c r="P1306"/>
      <c r="Q1306"/>
      <c r="R1306" s="5"/>
      <c r="S1306"/>
      <c r="T1306"/>
      <c r="V1306"/>
    </row>
    <row r="1307" spans="3:22">
      <c r="C1307"/>
      <c r="D1307"/>
      <c r="F1307"/>
      <c r="G1307"/>
      <c r="H1307" s="5"/>
      <c r="I1307"/>
      <c r="J1307"/>
      <c r="L1307"/>
      <c r="P1307"/>
      <c r="Q1307"/>
      <c r="R1307" s="5"/>
      <c r="S1307"/>
      <c r="T1307"/>
      <c r="V1307"/>
    </row>
    <row r="1308" spans="3:22">
      <c r="C1308"/>
      <c r="D1308"/>
      <c r="F1308"/>
      <c r="G1308"/>
      <c r="H1308" s="5"/>
      <c r="I1308"/>
      <c r="J1308"/>
      <c r="L1308"/>
      <c r="P1308"/>
      <c r="Q1308"/>
      <c r="R1308" s="5"/>
      <c r="S1308"/>
      <c r="T1308"/>
      <c r="V1308"/>
    </row>
    <row r="1309" spans="3:22">
      <c r="C1309"/>
      <c r="D1309"/>
      <c r="F1309"/>
      <c r="G1309"/>
      <c r="H1309" s="5"/>
      <c r="I1309"/>
      <c r="J1309"/>
      <c r="L1309"/>
      <c r="P1309"/>
      <c r="Q1309"/>
      <c r="R1309" s="5"/>
      <c r="S1309"/>
      <c r="T1309"/>
      <c r="V1309"/>
    </row>
    <row r="1310" spans="3:22">
      <c r="C1310"/>
      <c r="D1310"/>
      <c r="F1310"/>
      <c r="G1310"/>
      <c r="H1310" s="5"/>
      <c r="I1310"/>
      <c r="J1310"/>
      <c r="L1310"/>
      <c r="P1310"/>
      <c r="Q1310"/>
      <c r="R1310" s="5"/>
      <c r="S1310"/>
      <c r="T1310"/>
      <c r="V1310"/>
    </row>
    <row r="1311" spans="3:22">
      <c r="C1311"/>
      <c r="D1311"/>
      <c r="F1311"/>
      <c r="G1311"/>
      <c r="H1311" s="5"/>
      <c r="I1311"/>
      <c r="J1311"/>
      <c r="L1311"/>
      <c r="P1311"/>
      <c r="Q1311"/>
      <c r="R1311" s="5"/>
      <c r="S1311"/>
      <c r="T1311"/>
      <c r="V1311"/>
    </row>
    <row r="1312" spans="3:22">
      <c r="C1312"/>
      <c r="D1312"/>
      <c r="F1312"/>
      <c r="G1312"/>
      <c r="H1312" s="5"/>
      <c r="I1312"/>
      <c r="J1312"/>
      <c r="L1312"/>
      <c r="P1312"/>
      <c r="Q1312"/>
      <c r="R1312" s="5"/>
      <c r="S1312"/>
      <c r="T1312"/>
      <c r="V1312"/>
    </row>
    <row r="1313" spans="3:22">
      <c r="C1313"/>
      <c r="D1313"/>
      <c r="F1313"/>
      <c r="G1313"/>
      <c r="H1313" s="5"/>
      <c r="I1313"/>
      <c r="J1313"/>
      <c r="L1313"/>
      <c r="P1313"/>
      <c r="Q1313"/>
      <c r="R1313" s="5"/>
      <c r="S1313"/>
      <c r="T1313"/>
      <c r="V1313"/>
    </row>
    <row r="1314" spans="3:22">
      <c r="C1314"/>
      <c r="D1314"/>
      <c r="F1314"/>
      <c r="G1314"/>
      <c r="H1314" s="5"/>
      <c r="I1314"/>
      <c r="J1314"/>
      <c r="L1314"/>
      <c r="P1314"/>
      <c r="Q1314"/>
      <c r="R1314" s="5"/>
      <c r="S1314"/>
      <c r="T1314"/>
      <c r="V1314"/>
    </row>
    <row r="1315" spans="3:22">
      <c r="C1315"/>
      <c r="D1315"/>
      <c r="F1315"/>
      <c r="G1315"/>
      <c r="H1315" s="5"/>
      <c r="I1315"/>
      <c r="J1315"/>
      <c r="L1315"/>
      <c r="P1315"/>
      <c r="Q1315"/>
      <c r="R1315" s="5"/>
      <c r="S1315"/>
      <c r="T1315"/>
      <c r="V1315"/>
    </row>
    <row r="1316" spans="3:22">
      <c r="C1316"/>
      <c r="D1316"/>
      <c r="F1316"/>
      <c r="G1316"/>
      <c r="H1316" s="5"/>
      <c r="I1316"/>
      <c r="J1316"/>
      <c r="L1316"/>
      <c r="P1316"/>
      <c r="Q1316"/>
      <c r="R1316" s="5"/>
      <c r="S1316"/>
      <c r="T1316"/>
      <c r="V1316"/>
    </row>
    <row r="1317" spans="3:22">
      <c r="C1317"/>
      <c r="D1317"/>
      <c r="F1317"/>
      <c r="G1317"/>
      <c r="H1317" s="5"/>
      <c r="I1317"/>
      <c r="J1317"/>
      <c r="L1317"/>
      <c r="P1317"/>
      <c r="Q1317"/>
      <c r="R1317" s="5"/>
      <c r="S1317"/>
      <c r="T1317"/>
      <c r="V1317"/>
    </row>
    <row r="1318" spans="3:22">
      <c r="C1318"/>
      <c r="D1318"/>
      <c r="F1318"/>
      <c r="G1318"/>
      <c r="H1318" s="5"/>
      <c r="I1318"/>
      <c r="J1318"/>
      <c r="L1318"/>
      <c r="P1318"/>
      <c r="Q1318"/>
      <c r="R1318" s="5"/>
      <c r="S1318"/>
      <c r="T1318"/>
      <c r="V1318"/>
    </row>
    <row r="1319" spans="3:22">
      <c r="C1319"/>
      <c r="D1319"/>
      <c r="F1319"/>
      <c r="G1319"/>
      <c r="H1319" s="5"/>
      <c r="I1319"/>
      <c r="J1319"/>
      <c r="L1319"/>
      <c r="P1319"/>
      <c r="Q1319"/>
      <c r="R1319" s="5"/>
      <c r="S1319"/>
      <c r="T1319"/>
      <c r="V1319"/>
    </row>
    <row r="1320" spans="3:22">
      <c r="C1320"/>
      <c r="D1320"/>
      <c r="F1320"/>
      <c r="G1320"/>
      <c r="H1320" s="5"/>
      <c r="I1320"/>
      <c r="J1320"/>
      <c r="L1320"/>
      <c r="P1320"/>
      <c r="Q1320"/>
      <c r="R1320" s="5"/>
      <c r="S1320"/>
      <c r="T1320"/>
      <c r="V1320"/>
    </row>
    <row r="1321" spans="3:22">
      <c r="C1321"/>
      <c r="D1321"/>
      <c r="F1321"/>
      <c r="G1321"/>
      <c r="H1321" s="5"/>
      <c r="I1321"/>
      <c r="J1321"/>
      <c r="L1321"/>
      <c r="P1321"/>
      <c r="Q1321"/>
      <c r="R1321" s="5"/>
      <c r="S1321"/>
      <c r="T1321"/>
      <c r="V1321"/>
    </row>
    <row r="1322" spans="3:22">
      <c r="C1322"/>
      <c r="D1322"/>
      <c r="F1322"/>
      <c r="G1322"/>
      <c r="H1322" s="5"/>
      <c r="I1322"/>
      <c r="J1322"/>
      <c r="L1322"/>
      <c r="P1322"/>
      <c r="Q1322"/>
      <c r="R1322" s="5"/>
      <c r="S1322"/>
      <c r="T1322"/>
      <c r="V1322"/>
    </row>
    <row r="1323" spans="3:22">
      <c r="C1323"/>
      <c r="D1323"/>
      <c r="F1323"/>
      <c r="G1323"/>
      <c r="H1323" s="5"/>
      <c r="I1323"/>
      <c r="J1323"/>
      <c r="L1323"/>
      <c r="P1323"/>
      <c r="Q1323"/>
      <c r="R1323" s="5"/>
      <c r="S1323"/>
      <c r="T1323"/>
      <c r="V1323"/>
    </row>
    <row r="1324" spans="3:22">
      <c r="C1324"/>
      <c r="D1324"/>
      <c r="F1324"/>
      <c r="G1324"/>
      <c r="H1324" s="5"/>
      <c r="I1324"/>
      <c r="J1324"/>
      <c r="L1324"/>
      <c r="P1324"/>
      <c r="Q1324"/>
      <c r="R1324" s="5"/>
      <c r="S1324"/>
      <c r="T1324"/>
      <c r="V1324"/>
    </row>
    <row r="1325" spans="3:22">
      <c r="C1325"/>
      <c r="D1325"/>
      <c r="F1325"/>
      <c r="G1325"/>
      <c r="H1325" s="5"/>
      <c r="I1325"/>
      <c r="J1325"/>
      <c r="L1325"/>
      <c r="P1325"/>
      <c r="Q1325"/>
      <c r="R1325" s="5"/>
      <c r="S1325"/>
      <c r="T1325"/>
      <c r="V1325"/>
    </row>
    <row r="1326" spans="3:22">
      <c r="C1326"/>
      <c r="D1326"/>
      <c r="F1326"/>
      <c r="G1326"/>
      <c r="H1326" s="5"/>
      <c r="I1326"/>
      <c r="J1326"/>
      <c r="L1326"/>
      <c r="P1326"/>
      <c r="Q1326"/>
      <c r="R1326" s="5"/>
      <c r="S1326"/>
      <c r="T1326"/>
      <c r="V1326"/>
    </row>
    <row r="1327" spans="3:22">
      <c r="C1327"/>
      <c r="D1327"/>
      <c r="F1327"/>
      <c r="G1327"/>
      <c r="H1327" s="5"/>
      <c r="I1327"/>
      <c r="J1327"/>
      <c r="L1327"/>
      <c r="P1327"/>
      <c r="Q1327"/>
      <c r="R1327" s="5"/>
      <c r="S1327"/>
      <c r="T1327"/>
      <c r="V1327"/>
    </row>
    <row r="1328" spans="3:22">
      <c r="C1328"/>
      <c r="D1328"/>
      <c r="F1328"/>
      <c r="G1328"/>
      <c r="H1328" s="5"/>
      <c r="I1328"/>
      <c r="J1328"/>
      <c r="L1328"/>
      <c r="P1328"/>
      <c r="Q1328"/>
      <c r="R1328" s="5"/>
      <c r="S1328"/>
      <c r="T1328"/>
      <c r="V1328"/>
    </row>
    <row r="1329" spans="3:22">
      <c r="C1329"/>
      <c r="D1329"/>
      <c r="F1329"/>
      <c r="G1329"/>
      <c r="H1329" s="5"/>
      <c r="I1329"/>
      <c r="J1329"/>
      <c r="L1329"/>
      <c r="P1329"/>
      <c r="Q1329"/>
      <c r="R1329" s="5"/>
      <c r="S1329"/>
      <c r="T1329"/>
      <c r="V1329"/>
    </row>
    <row r="1330" spans="3:22">
      <c r="C1330"/>
      <c r="D1330"/>
      <c r="F1330"/>
      <c r="G1330"/>
      <c r="H1330" s="5"/>
      <c r="I1330"/>
      <c r="J1330"/>
      <c r="L1330"/>
      <c r="P1330"/>
      <c r="Q1330"/>
      <c r="R1330" s="5"/>
      <c r="S1330"/>
      <c r="T1330"/>
      <c r="V1330"/>
    </row>
    <row r="1331" spans="3:22">
      <c r="C1331"/>
      <c r="D1331"/>
      <c r="F1331"/>
      <c r="G1331"/>
      <c r="H1331" s="5"/>
      <c r="I1331"/>
      <c r="J1331"/>
      <c r="L1331"/>
      <c r="P1331"/>
      <c r="Q1331"/>
      <c r="R1331" s="5"/>
      <c r="S1331"/>
      <c r="T1331"/>
      <c r="V1331"/>
    </row>
    <row r="1332" spans="3:22">
      <c r="C1332"/>
      <c r="D1332"/>
      <c r="F1332"/>
      <c r="G1332"/>
      <c r="H1332" s="5"/>
      <c r="I1332"/>
      <c r="J1332"/>
      <c r="L1332"/>
      <c r="P1332"/>
      <c r="Q1332"/>
      <c r="R1332" s="5"/>
      <c r="S1332"/>
      <c r="T1332"/>
      <c r="V1332"/>
    </row>
    <row r="1333" spans="3:22">
      <c r="C1333"/>
      <c r="D1333"/>
      <c r="F1333"/>
      <c r="G1333"/>
      <c r="H1333" s="5"/>
      <c r="I1333"/>
      <c r="J1333"/>
      <c r="L1333"/>
      <c r="P1333"/>
      <c r="Q1333"/>
      <c r="R1333" s="5"/>
      <c r="S1333"/>
      <c r="T1333"/>
      <c r="V1333"/>
    </row>
    <row r="1334" spans="3:22">
      <c r="C1334"/>
      <c r="D1334"/>
      <c r="F1334"/>
      <c r="G1334"/>
      <c r="H1334" s="5"/>
      <c r="I1334"/>
      <c r="J1334"/>
      <c r="L1334"/>
      <c r="P1334"/>
      <c r="Q1334"/>
      <c r="R1334" s="5"/>
      <c r="S1334"/>
      <c r="T1334"/>
      <c r="V1334"/>
    </row>
    <row r="1335" spans="3:22">
      <c r="C1335"/>
      <c r="D1335"/>
      <c r="F1335"/>
      <c r="G1335"/>
      <c r="H1335" s="5"/>
      <c r="I1335"/>
      <c r="J1335"/>
      <c r="L1335"/>
      <c r="P1335"/>
      <c r="Q1335"/>
      <c r="R1335" s="5"/>
      <c r="S1335"/>
      <c r="T1335"/>
      <c r="V1335"/>
    </row>
    <row r="1336" spans="3:22">
      <c r="C1336"/>
      <c r="D1336"/>
      <c r="F1336"/>
      <c r="G1336"/>
      <c r="H1336" s="5"/>
      <c r="I1336"/>
      <c r="J1336"/>
      <c r="L1336"/>
      <c r="P1336"/>
      <c r="Q1336"/>
      <c r="R1336" s="5"/>
      <c r="S1336"/>
      <c r="T1336"/>
      <c r="V1336"/>
    </row>
    <row r="1337" spans="3:22">
      <c r="C1337"/>
      <c r="D1337"/>
      <c r="F1337"/>
      <c r="G1337"/>
      <c r="H1337" s="5"/>
      <c r="I1337"/>
      <c r="J1337"/>
      <c r="L1337"/>
      <c r="P1337"/>
      <c r="Q1337"/>
      <c r="R1337" s="5"/>
      <c r="S1337"/>
      <c r="T1337"/>
      <c r="V1337"/>
    </row>
    <row r="1338" spans="3:22">
      <c r="C1338"/>
      <c r="D1338"/>
      <c r="F1338"/>
      <c r="G1338"/>
      <c r="H1338" s="5"/>
      <c r="I1338"/>
      <c r="J1338"/>
      <c r="L1338"/>
      <c r="P1338"/>
      <c r="Q1338"/>
      <c r="R1338" s="5"/>
      <c r="S1338"/>
      <c r="T1338"/>
      <c r="V1338"/>
    </row>
    <row r="1339" spans="3:22">
      <c r="C1339"/>
      <c r="D1339"/>
      <c r="F1339"/>
      <c r="G1339"/>
      <c r="H1339" s="5"/>
      <c r="I1339"/>
      <c r="J1339"/>
      <c r="L1339"/>
      <c r="P1339"/>
      <c r="Q1339"/>
      <c r="R1339" s="5"/>
      <c r="S1339"/>
      <c r="T1339"/>
      <c r="V1339"/>
    </row>
    <row r="1340" spans="3:22">
      <c r="C1340"/>
      <c r="D1340"/>
      <c r="F1340"/>
      <c r="G1340"/>
      <c r="H1340" s="5"/>
      <c r="I1340"/>
      <c r="J1340"/>
      <c r="L1340"/>
      <c r="P1340"/>
      <c r="Q1340"/>
      <c r="R1340" s="5"/>
      <c r="S1340"/>
      <c r="T1340"/>
      <c r="V1340"/>
    </row>
    <row r="1341" spans="3:22">
      <c r="C1341"/>
      <c r="D1341"/>
      <c r="F1341"/>
      <c r="G1341"/>
      <c r="H1341" s="5"/>
      <c r="I1341"/>
      <c r="J1341"/>
      <c r="L1341"/>
      <c r="P1341"/>
      <c r="Q1341"/>
      <c r="R1341" s="5"/>
      <c r="S1341"/>
      <c r="T1341"/>
      <c r="V1341"/>
    </row>
    <row r="1342" spans="3:22">
      <c r="C1342"/>
      <c r="D1342"/>
      <c r="F1342"/>
      <c r="G1342"/>
      <c r="H1342" s="5"/>
      <c r="I1342"/>
      <c r="J1342"/>
      <c r="L1342"/>
      <c r="P1342"/>
      <c r="Q1342"/>
      <c r="R1342" s="5"/>
      <c r="S1342"/>
      <c r="T1342"/>
      <c r="V1342"/>
    </row>
    <row r="1343" spans="3:22">
      <c r="C1343"/>
      <c r="D1343"/>
      <c r="F1343"/>
      <c r="G1343"/>
      <c r="H1343" s="5"/>
      <c r="I1343"/>
      <c r="J1343"/>
      <c r="L1343"/>
      <c r="P1343"/>
      <c r="Q1343"/>
      <c r="R1343" s="5"/>
      <c r="S1343"/>
      <c r="T1343"/>
      <c r="V1343"/>
    </row>
    <row r="1344" spans="3:22">
      <c r="C1344"/>
      <c r="D1344"/>
      <c r="F1344"/>
      <c r="G1344"/>
      <c r="H1344" s="5"/>
      <c r="I1344"/>
      <c r="J1344"/>
      <c r="L1344"/>
      <c r="P1344"/>
      <c r="Q1344"/>
      <c r="R1344" s="5"/>
      <c r="S1344"/>
      <c r="T1344"/>
      <c r="V1344"/>
    </row>
    <row r="1345" spans="3:22">
      <c r="C1345"/>
      <c r="D1345"/>
      <c r="F1345"/>
      <c r="G1345"/>
      <c r="H1345" s="5"/>
      <c r="I1345"/>
      <c r="J1345"/>
      <c r="L1345"/>
      <c r="P1345"/>
      <c r="Q1345"/>
      <c r="R1345" s="5"/>
      <c r="S1345"/>
      <c r="T1345"/>
      <c r="V1345"/>
    </row>
    <row r="1346" spans="3:22">
      <c r="C1346"/>
      <c r="D1346"/>
      <c r="F1346"/>
      <c r="G1346"/>
      <c r="H1346" s="5"/>
      <c r="I1346"/>
      <c r="J1346"/>
      <c r="L1346"/>
      <c r="P1346"/>
      <c r="Q1346"/>
      <c r="R1346" s="5"/>
      <c r="S1346"/>
      <c r="T1346"/>
      <c r="V1346"/>
    </row>
    <row r="1347" spans="3:22">
      <c r="C1347"/>
      <c r="D1347"/>
      <c r="F1347"/>
      <c r="G1347"/>
      <c r="H1347" s="5"/>
      <c r="I1347"/>
      <c r="J1347"/>
      <c r="L1347"/>
      <c r="P1347"/>
      <c r="Q1347"/>
      <c r="R1347" s="5"/>
      <c r="S1347"/>
      <c r="T1347"/>
      <c r="V1347"/>
    </row>
    <row r="1348" spans="3:22">
      <c r="C1348"/>
      <c r="D1348"/>
      <c r="F1348"/>
      <c r="G1348"/>
      <c r="H1348" s="5"/>
      <c r="I1348"/>
      <c r="J1348"/>
      <c r="L1348"/>
      <c r="P1348"/>
      <c r="Q1348"/>
      <c r="R1348" s="5"/>
      <c r="S1348"/>
      <c r="T1348"/>
      <c r="V1348"/>
    </row>
    <row r="1349" spans="3:22">
      <c r="C1349"/>
      <c r="D1349"/>
      <c r="F1349"/>
      <c r="G1349"/>
      <c r="H1349" s="5"/>
      <c r="I1349"/>
      <c r="J1349"/>
      <c r="L1349"/>
      <c r="P1349"/>
      <c r="Q1349"/>
      <c r="R1349" s="5"/>
      <c r="S1349"/>
      <c r="T1349"/>
      <c r="V1349"/>
    </row>
    <row r="1350" spans="3:22">
      <c r="C1350"/>
      <c r="D1350"/>
      <c r="F1350"/>
      <c r="G1350"/>
      <c r="H1350" s="5"/>
      <c r="I1350"/>
      <c r="J1350"/>
      <c r="L1350"/>
      <c r="P1350"/>
      <c r="Q1350"/>
      <c r="R1350" s="5"/>
      <c r="S1350"/>
      <c r="T1350"/>
      <c r="V1350"/>
    </row>
    <row r="1351" spans="3:22">
      <c r="C1351"/>
      <c r="D1351"/>
      <c r="F1351"/>
      <c r="G1351"/>
      <c r="H1351" s="5"/>
      <c r="I1351"/>
      <c r="J1351"/>
      <c r="L1351"/>
      <c r="P1351"/>
      <c r="Q1351"/>
      <c r="R1351" s="5"/>
      <c r="S1351"/>
      <c r="T1351"/>
      <c r="V1351"/>
    </row>
    <row r="1352" spans="3:22">
      <c r="C1352"/>
      <c r="D1352"/>
      <c r="F1352"/>
      <c r="G1352"/>
      <c r="H1352" s="5"/>
      <c r="I1352"/>
      <c r="J1352"/>
      <c r="L1352"/>
      <c r="P1352"/>
      <c r="Q1352"/>
      <c r="R1352" s="5"/>
      <c r="S1352"/>
      <c r="T1352"/>
      <c r="V1352"/>
    </row>
    <row r="1353" spans="3:22">
      <c r="C1353"/>
      <c r="D1353"/>
      <c r="F1353"/>
      <c r="G1353"/>
      <c r="H1353" s="5"/>
      <c r="I1353"/>
      <c r="J1353"/>
      <c r="L1353"/>
      <c r="P1353"/>
      <c r="Q1353"/>
      <c r="R1353" s="5"/>
      <c r="S1353"/>
      <c r="T1353"/>
      <c r="V1353"/>
    </row>
    <row r="1354" spans="3:22">
      <c r="C1354"/>
      <c r="D1354"/>
      <c r="F1354"/>
      <c r="G1354"/>
      <c r="H1354" s="5"/>
      <c r="I1354"/>
      <c r="J1354"/>
      <c r="L1354"/>
      <c r="P1354"/>
      <c r="Q1354"/>
      <c r="R1354" s="5"/>
      <c r="S1354"/>
      <c r="T1354"/>
      <c r="V1354"/>
    </row>
    <row r="1355" spans="3:22">
      <c r="C1355"/>
      <c r="D1355"/>
      <c r="F1355"/>
      <c r="G1355"/>
      <c r="H1355" s="5"/>
      <c r="I1355"/>
      <c r="J1355"/>
      <c r="L1355"/>
      <c r="P1355"/>
      <c r="Q1355"/>
      <c r="R1355" s="5"/>
      <c r="S1355"/>
      <c r="T1355"/>
      <c r="V1355"/>
    </row>
    <row r="1356" spans="3:22">
      <c r="C1356"/>
      <c r="D1356"/>
      <c r="F1356"/>
      <c r="G1356"/>
      <c r="H1356" s="5"/>
      <c r="I1356"/>
      <c r="J1356"/>
      <c r="L1356"/>
      <c r="P1356"/>
      <c r="Q1356"/>
      <c r="R1356" s="5"/>
      <c r="S1356"/>
      <c r="T1356"/>
      <c r="V1356"/>
    </row>
    <row r="1357" spans="3:22">
      <c r="C1357"/>
      <c r="D1357"/>
      <c r="F1357"/>
      <c r="G1357"/>
      <c r="H1357" s="5"/>
      <c r="I1357"/>
      <c r="J1357"/>
      <c r="L1357"/>
      <c r="P1357"/>
      <c r="Q1357"/>
      <c r="R1357" s="5"/>
      <c r="S1357"/>
      <c r="T1357"/>
      <c r="V1357"/>
    </row>
    <row r="1358" spans="3:22">
      <c r="C1358"/>
      <c r="D1358"/>
      <c r="F1358"/>
      <c r="G1358"/>
      <c r="H1358" s="5"/>
      <c r="I1358"/>
      <c r="J1358"/>
      <c r="L1358"/>
      <c r="P1358"/>
      <c r="Q1358"/>
      <c r="R1358" s="5"/>
      <c r="S1358"/>
      <c r="T1358"/>
      <c r="V1358"/>
    </row>
    <row r="1359" spans="3:22">
      <c r="C1359"/>
      <c r="D1359"/>
      <c r="F1359"/>
      <c r="G1359"/>
      <c r="H1359" s="5"/>
      <c r="I1359"/>
      <c r="J1359"/>
      <c r="L1359"/>
      <c r="P1359"/>
      <c r="Q1359"/>
      <c r="R1359" s="5"/>
      <c r="S1359"/>
      <c r="T1359"/>
      <c r="V1359"/>
    </row>
    <row r="1360" spans="3:22">
      <c r="C1360"/>
      <c r="D1360"/>
      <c r="F1360"/>
      <c r="G1360"/>
      <c r="H1360" s="5"/>
      <c r="I1360"/>
      <c r="J1360"/>
      <c r="L1360"/>
      <c r="P1360"/>
      <c r="Q1360"/>
      <c r="R1360" s="5"/>
      <c r="S1360"/>
      <c r="T1360"/>
      <c r="V1360"/>
    </row>
    <row r="1361" spans="3:22">
      <c r="C1361"/>
      <c r="D1361"/>
      <c r="F1361"/>
      <c r="G1361"/>
      <c r="H1361" s="5"/>
      <c r="I1361"/>
      <c r="J1361"/>
      <c r="L1361"/>
      <c r="P1361"/>
      <c r="Q1361"/>
      <c r="R1361" s="5"/>
      <c r="S1361"/>
      <c r="T1361"/>
      <c r="V1361"/>
    </row>
    <row r="1362" spans="3:22">
      <c r="C1362"/>
      <c r="D1362"/>
      <c r="F1362"/>
      <c r="G1362"/>
      <c r="H1362" s="5"/>
      <c r="I1362"/>
      <c r="J1362"/>
      <c r="L1362"/>
      <c r="P1362"/>
      <c r="Q1362"/>
      <c r="R1362" s="5"/>
      <c r="S1362"/>
      <c r="T1362"/>
      <c r="V1362"/>
    </row>
    <row r="1363" spans="3:22">
      <c r="C1363"/>
      <c r="D1363"/>
      <c r="F1363"/>
      <c r="G1363"/>
      <c r="H1363" s="5"/>
      <c r="I1363"/>
      <c r="J1363"/>
      <c r="L1363"/>
      <c r="P1363"/>
      <c r="Q1363"/>
      <c r="R1363" s="5"/>
      <c r="S1363"/>
      <c r="T1363"/>
      <c r="V1363"/>
    </row>
    <row r="1364" spans="3:22">
      <c r="C1364"/>
      <c r="D1364"/>
      <c r="F1364"/>
      <c r="G1364"/>
      <c r="H1364" s="5"/>
      <c r="I1364"/>
      <c r="J1364"/>
      <c r="L1364"/>
      <c r="P1364"/>
      <c r="Q1364"/>
      <c r="R1364" s="5"/>
      <c r="S1364"/>
      <c r="T1364"/>
      <c r="V1364"/>
    </row>
    <row r="1365" spans="3:22">
      <c r="C1365"/>
      <c r="D1365"/>
      <c r="F1365"/>
      <c r="G1365"/>
      <c r="H1365" s="5"/>
      <c r="I1365"/>
      <c r="J1365"/>
      <c r="L1365"/>
      <c r="P1365"/>
      <c r="Q1365"/>
      <c r="R1365" s="5"/>
      <c r="S1365"/>
      <c r="T1365"/>
      <c r="V1365"/>
    </row>
    <row r="1366" spans="3:22">
      <c r="C1366"/>
      <c r="D1366"/>
      <c r="F1366"/>
      <c r="G1366"/>
      <c r="H1366" s="5"/>
      <c r="I1366"/>
      <c r="J1366"/>
      <c r="L1366"/>
      <c r="P1366"/>
      <c r="Q1366"/>
      <c r="R1366" s="5"/>
      <c r="S1366"/>
      <c r="T1366"/>
      <c r="V1366"/>
    </row>
    <row r="1367" spans="3:22">
      <c r="C1367"/>
      <c r="D1367"/>
      <c r="F1367"/>
      <c r="G1367"/>
      <c r="H1367" s="5"/>
      <c r="I1367"/>
      <c r="J1367"/>
      <c r="L1367"/>
      <c r="P1367"/>
      <c r="Q1367"/>
      <c r="R1367" s="5"/>
      <c r="S1367"/>
      <c r="T1367"/>
      <c r="V1367"/>
    </row>
    <row r="1368" spans="3:22">
      <c r="C1368"/>
      <c r="D1368"/>
      <c r="F1368"/>
      <c r="G1368"/>
      <c r="H1368" s="5"/>
      <c r="I1368"/>
      <c r="J1368"/>
      <c r="L1368"/>
      <c r="P1368"/>
      <c r="Q1368"/>
      <c r="R1368" s="5"/>
      <c r="S1368"/>
      <c r="T1368"/>
      <c r="V1368"/>
    </row>
    <row r="1369" spans="3:22">
      <c r="C1369"/>
      <c r="D1369"/>
      <c r="F1369"/>
      <c r="G1369"/>
      <c r="H1369" s="5"/>
      <c r="I1369"/>
      <c r="J1369"/>
      <c r="L1369"/>
      <c r="P1369"/>
      <c r="Q1369"/>
      <c r="R1369" s="5"/>
      <c r="S1369"/>
      <c r="T1369"/>
      <c r="V1369"/>
    </row>
    <row r="1370" spans="3:22">
      <c r="C1370"/>
      <c r="D1370"/>
      <c r="F1370"/>
      <c r="G1370"/>
      <c r="H1370" s="5"/>
      <c r="I1370"/>
      <c r="J1370"/>
      <c r="L1370"/>
      <c r="P1370"/>
      <c r="Q1370"/>
      <c r="R1370" s="5"/>
      <c r="S1370"/>
      <c r="T1370"/>
      <c r="V1370"/>
    </row>
    <row r="1371" spans="3:22">
      <c r="C1371"/>
      <c r="D1371"/>
      <c r="F1371"/>
      <c r="G1371"/>
      <c r="H1371" s="5"/>
      <c r="I1371"/>
      <c r="J1371"/>
      <c r="L1371"/>
      <c r="P1371"/>
      <c r="Q1371"/>
      <c r="R1371" s="5"/>
      <c r="S1371"/>
      <c r="T1371"/>
      <c r="V1371"/>
    </row>
    <row r="1372" spans="3:22">
      <c r="C1372"/>
      <c r="D1372"/>
      <c r="F1372"/>
      <c r="G1372"/>
      <c r="H1372" s="5"/>
      <c r="I1372"/>
      <c r="J1372"/>
      <c r="L1372"/>
      <c r="P1372"/>
      <c r="Q1372"/>
      <c r="R1372" s="5"/>
      <c r="S1372"/>
      <c r="T1372"/>
      <c r="V1372"/>
    </row>
    <row r="1373" spans="3:22">
      <c r="C1373"/>
      <c r="D1373"/>
      <c r="F1373"/>
      <c r="G1373"/>
      <c r="H1373" s="5"/>
      <c r="I1373"/>
      <c r="J1373"/>
      <c r="L1373"/>
      <c r="P1373"/>
      <c r="Q1373"/>
      <c r="R1373" s="5"/>
      <c r="S1373"/>
      <c r="T1373"/>
      <c r="V1373"/>
    </row>
    <row r="1374" spans="3:22">
      <c r="C1374"/>
      <c r="D1374"/>
      <c r="F1374"/>
      <c r="G1374"/>
      <c r="H1374" s="5"/>
      <c r="I1374"/>
      <c r="J1374"/>
      <c r="L1374"/>
      <c r="P1374"/>
      <c r="Q1374"/>
      <c r="R1374" s="5"/>
      <c r="S1374"/>
      <c r="T1374"/>
      <c r="V1374"/>
    </row>
    <row r="1375" spans="3:22">
      <c r="C1375"/>
      <c r="D1375"/>
      <c r="F1375"/>
      <c r="G1375"/>
      <c r="H1375" s="5"/>
      <c r="I1375"/>
      <c r="J1375"/>
      <c r="L1375"/>
      <c r="P1375"/>
      <c r="Q1375"/>
      <c r="R1375" s="5"/>
      <c r="S1375"/>
      <c r="T1375"/>
      <c r="V1375"/>
    </row>
    <row r="1376" spans="3:22">
      <c r="C1376"/>
      <c r="D1376"/>
      <c r="F1376"/>
      <c r="G1376"/>
      <c r="H1376" s="5"/>
      <c r="I1376"/>
      <c r="J1376"/>
      <c r="L1376"/>
      <c r="P1376"/>
      <c r="Q1376"/>
      <c r="R1376" s="5"/>
      <c r="S1376"/>
      <c r="T1376"/>
      <c r="V1376"/>
    </row>
    <row r="1377" spans="3:22">
      <c r="C1377"/>
      <c r="D1377"/>
      <c r="F1377"/>
      <c r="G1377"/>
      <c r="H1377" s="5"/>
      <c r="I1377"/>
      <c r="J1377"/>
      <c r="L1377"/>
      <c r="P1377"/>
      <c r="Q1377"/>
      <c r="R1377" s="5"/>
      <c r="S1377"/>
      <c r="T1377"/>
      <c r="V1377"/>
    </row>
    <row r="1378" spans="3:22">
      <c r="C1378"/>
      <c r="D1378"/>
      <c r="F1378"/>
      <c r="G1378"/>
      <c r="H1378" s="5"/>
      <c r="I1378"/>
      <c r="J1378"/>
      <c r="L1378"/>
      <c r="P1378"/>
      <c r="Q1378"/>
      <c r="R1378" s="5"/>
      <c r="S1378"/>
      <c r="T1378"/>
      <c r="V1378"/>
    </row>
    <row r="1379" spans="3:22">
      <c r="C1379"/>
      <c r="D1379"/>
      <c r="F1379"/>
      <c r="G1379"/>
      <c r="H1379" s="5"/>
      <c r="I1379"/>
      <c r="J1379"/>
      <c r="L1379"/>
      <c r="P1379"/>
      <c r="Q1379"/>
      <c r="R1379" s="5"/>
      <c r="S1379"/>
      <c r="T1379"/>
      <c r="V1379"/>
    </row>
    <row r="1380" spans="3:22">
      <c r="C1380"/>
      <c r="D1380"/>
      <c r="F1380"/>
      <c r="G1380"/>
      <c r="H1380" s="5"/>
      <c r="I1380"/>
      <c r="J1380"/>
      <c r="L1380"/>
      <c r="P1380"/>
      <c r="Q1380"/>
      <c r="R1380" s="5"/>
      <c r="S1380"/>
      <c r="T1380"/>
      <c r="V1380"/>
    </row>
    <row r="1381" spans="3:22">
      <c r="C1381"/>
      <c r="D1381"/>
      <c r="F1381"/>
      <c r="G1381"/>
      <c r="H1381" s="5"/>
      <c r="I1381"/>
      <c r="J1381"/>
      <c r="L1381"/>
      <c r="P1381"/>
      <c r="Q1381"/>
      <c r="R1381" s="5"/>
      <c r="S1381"/>
      <c r="T1381"/>
      <c r="V1381"/>
    </row>
    <row r="1382" spans="3:22">
      <c r="C1382"/>
      <c r="D1382"/>
      <c r="F1382"/>
      <c r="G1382"/>
      <c r="H1382" s="5"/>
      <c r="I1382"/>
      <c r="J1382"/>
      <c r="L1382"/>
      <c r="P1382"/>
      <c r="Q1382"/>
      <c r="R1382" s="5"/>
      <c r="S1382"/>
      <c r="T1382"/>
      <c r="V1382"/>
    </row>
    <row r="1383" spans="3:22">
      <c r="C1383"/>
      <c r="D1383"/>
      <c r="F1383"/>
      <c r="G1383"/>
      <c r="H1383" s="5"/>
      <c r="I1383"/>
      <c r="J1383"/>
      <c r="L1383"/>
      <c r="P1383"/>
      <c r="Q1383"/>
      <c r="R1383" s="5"/>
      <c r="S1383"/>
      <c r="T1383"/>
      <c r="V1383"/>
    </row>
    <row r="1384" spans="3:22">
      <c r="C1384"/>
      <c r="D1384"/>
      <c r="F1384"/>
      <c r="G1384"/>
      <c r="H1384" s="5"/>
      <c r="I1384"/>
      <c r="J1384"/>
      <c r="L1384"/>
      <c r="P1384"/>
      <c r="Q1384"/>
      <c r="R1384" s="5"/>
      <c r="S1384"/>
      <c r="T1384"/>
      <c r="V1384"/>
    </row>
    <row r="1385" spans="3:22">
      <c r="C1385"/>
      <c r="D1385"/>
      <c r="F1385"/>
      <c r="G1385"/>
      <c r="H1385" s="5"/>
      <c r="I1385"/>
      <c r="J1385"/>
      <c r="L1385"/>
      <c r="P1385"/>
      <c r="Q1385"/>
      <c r="R1385" s="5"/>
      <c r="S1385"/>
      <c r="T1385"/>
      <c r="V1385"/>
    </row>
    <row r="1386" spans="3:22">
      <c r="C1386"/>
      <c r="D1386"/>
      <c r="F1386"/>
      <c r="G1386"/>
      <c r="H1386" s="5"/>
      <c r="I1386"/>
      <c r="J1386"/>
      <c r="L1386"/>
      <c r="P1386"/>
      <c r="Q1386"/>
      <c r="R1386" s="5"/>
      <c r="S1386"/>
      <c r="T1386"/>
      <c r="V1386"/>
    </row>
    <row r="1387" spans="3:22">
      <c r="C1387"/>
      <c r="D1387"/>
      <c r="F1387"/>
      <c r="G1387"/>
      <c r="H1387" s="5"/>
      <c r="I1387"/>
      <c r="J1387"/>
      <c r="L1387"/>
      <c r="P1387"/>
      <c r="Q1387"/>
      <c r="R1387" s="5"/>
      <c r="S1387"/>
      <c r="T1387"/>
      <c r="V1387"/>
    </row>
    <row r="1388" spans="3:22">
      <c r="C1388"/>
      <c r="D1388"/>
      <c r="F1388"/>
      <c r="G1388"/>
      <c r="H1388" s="5"/>
      <c r="I1388"/>
      <c r="J1388"/>
      <c r="L1388"/>
      <c r="P1388"/>
      <c r="Q1388"/>
      <c r="R1388" s="5"/>
      <c r="S1388"/>
      <c r="T1388"/>
      <c r="V1388"/>
    </row>
    <row r="1389" spans="3:22">
      <c r="C1389"/>
      <c r="D1389"/>
      <c r="F1389"/>
      <c r="G1389"/>
      <c r="H1389" s="5"/>
      <c r="I1389"/>
      <c r="J1389"/>
      <c r="L1389"/>
      <c r="P1389"/>
      <c r="Q1389"/>
      <c r="R1389" s="5"/>
      <c r="S1389"/>
      <c r="T1389"/>
      <c r="V1389"/>
    </row>
    <row r="1390" spans="3:22">
      <c r="C1390"/>
      <c r="D1390"/>
      <c r="F1390"/>
      <c r="G1390"/>
      <c r="H1390" s="5"/>
      <c r="I1390"/>
      <c r="J1390"/>
      <c r="L1390"/>
      <c r="P1390"/>
      <c r="Q1390"/>
      <c r="R1390" s="5"/>
      <c r="S1390"/>
      <c r="T1390"/>
      <c r="V1390"/>
    </row>
    <row r="1391" spans="3:22">
      <c r="C1391"/>
      <c r="D1391"/>
      <c r="F1391"/>
      <c r="G1391"/>
      <c r="H1391" s="5"/>
      <c r="I1391"/>
      <c r="J1391"/>
      <c r="L1391"/>
      <c r="P1391"/>
      <c r="Q1391"/>
      <c r="R1391" s="5"/>
      <c r="S1391"/>
      <c r="T1391"/>
      <c r="V1391"/>
    </row>
    <row r="1392" spans="3:22">
      <c r="C1392"/>
      <c r="D1392"/>
      <c r="F1392"/>
      <c r="G1392"/>
      <c r="H1392" s="5"/>
      <c r="I1392"/>
      <c r="J1392"/>
      <c r="L1392"/>
      <c r="P1392"/>
      <c r="Q1392"/>
      <c r="R1392" s="5"/>
      <c r="S1392"/>
      <c r="T1392"/>
      <c r="V1392"/>
    </row>
    <row r="1393" spans="3:22">
      <c r="C1393"/>
      <c r="D1393"/>
      <c r="F1393"/>
      <c r="G1393"/>
      <c r="H1393" s="5"/>
      <c r="I1393"/>
      <c r="J1393"/>
      <c r="L1393"/>
      <c r="P1393"/>
      <c r="Q1393"/>
      <c r="R1393" s="5"/>
      <c r="S1393"/>
      <c r="T1393"/>
      <c r="V1393"/>
    </row>
    <row r="1394" spans="3:22">
      <c r="C1394"/>
      <c r="D1394"/>
      <c r="F1394"/>
      <c r="G1394"/>
      <c r="H1394" s="5"/>
      <c r="I1394"/>
      <c r="J1394"/>
      <c r="L1394"/>
      <c r="P1394"/>
      <c r="Q1394"/>
      <c r="R1394" s="5"/>
      <c r="S1394"/>
      <c r="T1394"/>
      <c r="V1394"/>
    </row>
    <row r="1395" spans="3:22">
      <c r="C1395"/>
      <c r="D1395"/>
      <c r="F1395"/>
      <c r="G1395"/>
      <c r="H1395" s="5"/>
      <c r="I1395"/>
      <c r="J1395"/>
      <c r="L1395"/>
      <c r="P1395"/>
      <c r="Q1395"/>
      <c r="R1395" s="5"/>
      <c r="S1395"/>
      <c r="T1395"/>
      <c r="V1395"/>
    </row>
    <row r="1396" spans="3:22">
      <c r="C1396"/>
      <c r="D1396"/>
      <c r="F1396"/>
      <c r="G1396"/>
      <c r="H1396" s="5"/>
      <c r="I1396"/>
      <c r="J1396"/>
      <c r="L1396"/>
      <c r="P1396"/>
      <c r="Q1396"/>
      <c r="R1396" s="5"/>
      <c r="S1396"/>
      <c r="T1396"/>
      <c r="V1396"/>
    </row>
    <row r="1397" spans="3:22">
      <c r="C1397"/>
      <c r="D1397"/>
      <c r="F1397"/>
      <c r="G1397"/>
      <c r="H1397" s="5"/>
      <c r="I1397"/>
      <c r="J1397"/>
      <c r="L1397"/>
      <c r="P1397"/>
      <c r="Q1397"/>
      <c r="R1397" s="5"/>
      <c r="S1397"/>
      <c r="T1397"/>
      <c r="V1397"/>
    </row>
    <row r="1398" spans="3:22">
      <c r="C1398"/>
      <c r="D1398"/>
      <c r="F1398"/>
      <c r="G1398"/>
      <c r="H1398" s="5"/>
      <c r="I1398"/>
      <c r="J1398"/>
      <c r="L1398"/>
      <c r="P1398"/>
      <c r="Q1398"/>
      <c r="R1398" s="5"/>
      <c r="S1398"/>
      <c r="T1398"/>
      <c r="V1398"/>
    </row>
    <row r="1399" spans="3:22">
      <c r="C1399"/>
      <c r="D1399"/>
      <c r="F1399"/>
      <c r="G1399"/>
      <c r="H1399" s="5"/>
      <c r="I1399"/>
      <c r="J1399"/>
      <c r="L1399"/>
      <c r="P1399"/>
      <c r="Q1399"/>
      <c r="R1399" s="5"/>
      <c r="S1399"/>
      <c r="T1399"/>
      <c r="V1399"/>
    </row>
    <row r="1400" spans="3:22">
      <c r="C1400"/>
      <c r="D1400"/>
      <c r="F1400"/>
      <c r="G1400"/>
      <c r="H1400" s="5"/>
      <c r="I1400"/>
      <c r="J1400"/>
      <c r="L1400"/>
      <c r="P1400"/>
      <c r="Q1400"/>
      <c r="R1400" s="5"/>
      <c r="S1400"/>
      <c r="T1400"/>
      <c r="V1400"/>
    </row>
    <row r="1401" spans="3:22">
      <c r="C1401"/>
      <c r="D1401"/>
      <c r="F1401"/>
      <c r="G1401"/>
      <c r="H1401" s="5"/>
      <c r="I1401"/>
      <c r="J1401"/>
      <c r="L1401"/>
      <c r="P1401"/>
      <c r="Q1401"/>
      <c r="R1401" s="5"/>
      <c r="S1401"/>
      <c r="T1401"/>
      <c r="V1401"/>
    </row>
    <row r="1402" spans="3:22">
      <c r="C1402"/>
      <c r="D1402"/>
      <c r="F1402"/>
      <c r="G1402"/>
      <c r="H1402" s="5"/>
      <c r="I1402"/>
      <c r="J1402"/>
      <c r="L1402"/>
      <c r="P1402"/>
      <c r="Q1402"/>
      <c r="R1402" s="5"/>
      <c r="S1402"/>
      <c r="T1402"/>
      <c r="V1402"/>
    </row>
    <row r="1403" spans="3:22">
      <c r="C1403"/>
      <c r="D1403"/>
      <c r="F1403"/>
      <c r="G1403"/>
      <c r="H1403" s="5"/>
      <c r="I1403"/>
      <c r="J1403"/>
      <c r="L1403"/>
      <c r="P1403"/>
      <c r="Q1403"/>
      <c r="R1403" s="5"/>
      <c r="S1403"/>
      <c r="T1403"/>
      <c r="V1403"/>
    </row>
    <row r="1404" spans="3:22">
      <c r="C1404"/>
      <c r="D1404"/>
      <c r="F1404"/>
      <c r="G1404"/>
      <c r="H1404" s="5"/>
      <c r="I1404"/>
      <c r="J1404"/>
      <c r="L1404"/>
      <c r="P1404"/>
      <c r="Q1404"/>
      <c r="R1404" s="5"/>
      <c r="S1404"/>
      <c r="T1404"/>
      <c r="V1404"/>
    </row>
    <row r="1405" spans="3:22">
      <c r="C1405"/>
      <c r="D1405"/>
      <c r="F1405"/>
      <c r="G1405"/>
      <c r="H1405" s="5"/>
      <c r="I1405"/>
      <c r="J1405"/>
      <c r="L1405"/>
      <c r="P1405"/>
      <c r="Q1405"/>
      <c r="R1405" s="5"/>
      <c r="S1405"/>
      <c r="T1405"/>
      <c r="V1405"/>
    </row>
    <row r="1406" spans="3:22">
      <c r="C1406"/>
      <c r="D1406"/>
      <c r="F1406"/>
      <c r="G1406"/>
      <c r="H1406" s="5"/>
      <c r="I1406"/>
      <c r="J1406"/>
      <c r="L1406"/>
      <c r="P1406"/>
      <c r="Q1406"/>
      <c r="R1406" s="5"/>
      <c r="S1406"/>
      <c r="T1406"/>
      <c r="V1406"/>
    </row>
    <row r="1407" spans="3:22">
      <c r="C1407"/>
      <c r="D1407"/>
      <c r="F1407"/>
      <c r="G1407"/>
      <c r="H1407" s="5"/>
      <c r="I1407"/>
      <c r="J1407"/>
      <c r="L1407"/>
      <c r="P1407"/>
      <c r="Q1407"/>
      <c r="R1407" s="5"/>
      <c r="S1407"/>
      <c r="T1407"/>
      <c r="V1407"/>
    </row>
    <row r="1408" spans="3:22">
      <c r="C1408"/>
      <c r="D1408"/>
      <c r="F1408"/>
      <c r="G1408"/>
      <c r="H1408" s="5"/>
      <c r="I1408"/>
      <c r="J1408"/>
      <c r="L1408"/>
      <c r="P1408"/>
      <c r="Q1408"/>
      <c r="R1408" s="5"/>
      <c r="S1408"/>
      <c r="T1408"/>
      <c r="V1408"/>
    </row>
    <row r="1409" spans="3:22">
      <c r="C1409"/>
      <c r="D1409"/>
      <c r="F1409"/>
      <c r="G1409"/>
      <c r="H1409" s="5"/>
      <c r="I1409"/>
      <c r="J1409"/>
      <c r="L1409"/>
      <c r="P1409"/>
      <c r="Q1409"/>
      <c r="R1409" s="5"/>
      <c r="S1409"/>
      <c r="T1409"/>
      <c r="V1409"/>
    </row>
    <row r="1410" spans="3:22">
      <c r="C1410"/>
      <c r="D1410"/>
      <c r="F1410"/>
      <c r="G1410"/>
      <c r="H1410" s="5"/>
      <c r="I1410"/>
      <c r="J1410"/>
      <c r="L1410"/>
      <c r="P1410"/>
      <c r="Q1410"/>
      <c r="R1410" s="5"/>
      <c r="S1410"/>
      <c r="T1410"/>
      <c r="V1410"/>
    </row>
    <row r="1411" spans="3:22">
      <c r="C1411"/>
      <c r="D1411"/>
      <c r="F1411"/>
      <c r="G1411"/>
      <c r="H1411" s="5"/>
      <c r="I1411"/>
      <c r="J1411"/>
      <c r="L1411"/>
      <c r="P1411"/>
      <c r="Q1411"/>
      <c r="R1411" s="5"/>
      <c r="S1411"/>
      <c r="T1411"/>
      <c r="V1411"/>
    </row>
    <row r="1412" spans="3:22">
      <c r="C1412"/>
      <c r="D1412"/>
      <c r="F1412"/>
      <c r="G1412"/>
      <c r="H1412" s="5"/>
      <c r="I1412"/>
      <c r="J1412"/>
      <c r="L1412"/>
      <c r="P1412"/>
      <c r="Q1412"/>
      <c r="R1412" s="5"/>
      <c r="S1412"/>
      <c r="T1412"/>
      <c r="V1412"/>
    </row>
    <row r="1413" spans="3:22">
      <c r="C1413"/>
      <c r="D1413"/>
      <c r="F1413"/>
      <c r="G1413"/>
      <c r="H1413" s="5"/>
      <c r="I1413"/>
      <c r="J1413"/>
      <c r="L1413"/>
      <c r="P1413"/>
      <c r="Q1413"/>
      <c r="R1413" s="5"/>
      <c r="S1413"/>
      <c r="T1413"/>
      <c r="V1413"/>
    </row>
    <row r="1414" spans="3:22">
      <c r="C1414"/>
      <c r="D1414"/>
      <c r="F1414"/>
      <c r="G1414"/>
      <c r="H1414" s="5"/>
      <c r="I1414"/>
      <c r="J1414"/>
      <c r="L1414"/>
      <c r="P1414"/>
      <c r="Q1414"/>
      <c r="R1414" s="5"/>
      <c r="S1414"/>
      <c r="T1414"/>
      <c r="V1414"/>
    </row>
    <row r="1415" spans="3:22">
      <c r="C1415"/>
      <c r="D1415"/>
      <c r="F1415"/>
      <c r="G1415"/>
      <c r="H1415" s="5"/>
      <c r="I1415"/>
      <c r="J1415"/>
      <c r="L1415"/>
      <c r="P1415"/>
      <c r="Q1415"/>
      <c r="R1415" s="5"/>
      <c r="S1415"/>
      <c r="T1415"/>
      <c r="V1415"/>
    </row>
    <row r="1416" spans="3:22">
      <c r="C1416"/>
      <c r="D1416"/>
      <c r="F1416"/>
      <c r="G1416"/>
      <c r="H1416" s="5"/>
      <c r="I1416"/>
      <c r="J1416"/>
      <c r="L1416"/>
      <c r="P1416"/>
      <c r="Q1416"/>
      <c r="R1416" s="5"/>
      <c r="S1416"/>
      <c r="T1416"/>
      <c r="V1416"/>
    </row>
    <row r="1417" spans="3:22">
      <c r="C1417"/>
      <c r="D1417"/>
      <c r="F1417"/>
      <c r="G1417"/>
      <c r="H1417" s="5"/>
      <c r="I1417"/>
      <c r="J1417"/>
      <c r="L1417"/>
      <c r="P1417"/>
      <c r="Q1417"/>
      <c r="R1417" s="5"/>
      <c r="S1417"/>
      <c r="T1417"/>
      <c r="V1417"/>
    </row>
    <row r="1418" spans="3:22">
      <c r="C1418"/>
      <c r="D1418"/>
      <c r="F1418"/>
      <c r="G1418"/>
      <c r="H1418" s="5"/>
      <c r="I1418"/>
      <c r="J1418"/>
      <c r="L1418"/>
      <c r="P1418"/>
      <c r="Q1418"/>
      <c r="R1418" s="5"/>
      <c r="S1418"/>
      <c r="T1418"/>
      <c r="V1418"/>
    </row>
    <row r="1419" spans="3:22">
      <c r="C1419"/>
      <c r="D1419"/>
      <c r="F1419"/>
      <c r="G1419"/>
      <c r="H1419" s="5"/>
      <c r="I1419"/>
      <c r="J1419"/>
      <c r="L1419"/>
      <c r="P1419"/>
      <c r="Q1419"/>
      <c r="R1419" s="5"/>
      <c r="S1419"/>
      <c r="T1419"/>
      <c r="V1419"/>
    </row>
    <row r="1420" spans="3:22">
      <c r="C1420"/>
      <c r="D1420"/>
      <c r="F1420"/>
      <c r="G1420"/>
      <c r="H1420" s="5"/>
      <c r="I1420"/>
      <c r="J1420"/>
      <c r="L1420"/>
      <c r="P1420"/>
      <c r="Q1420"/>
      <c r="R1420" s="5"/>
      <c r="S1420"/>
      <c r="T1420"/>
      <c r="V1420"/>
    </row>
    <row r="1421" spans="3:22">
      <c r="C1421"/>
      <c r="D1421"/>
      <c r="F1421"/>
      <c r="G1421"/>
      <c r="H1421" s="5"/>
      <c r="I1421"/>
      <c r="J1421"/>
      <c r="L1421"/>
      <c r="P1421"/>
      <c r="Q1421"/>
      <c r="R1421" s="5"/>
      <c r="S1421"/>
      <c r="T1421"/>
      <c r="V1421"/>
    </row>
    <row r="1422" spans="3:22">
      <c r="C1422"/>
      <c r="D1422"/>
      <c r="F1422"/>
      <c r="G1422"/>
      <c r="H1422" s="5"/>
      <c r="I1422"/>
      <c r="J1422"/>
      <c r="L1422"/>
      <c r="P1422"/>
      <c r="Q1422"/>
      <c r="R1422" s="5"/>
      <c r="S1422"/>
      <c r="T1422"/>
      <c r="V1422"/>
    </row>
    <row r="1423" spans="3:22">
      <c r="C1423"/>
      <c r="D1423"/>
      <c r="F1423"/>
      <c r="G1423"/>
      <c r="H1423" s="5"/>
      <c r="I1423"/>
      <c r="J1423"/>
      <c r="L1423"/>
      <c r="P1423"/>
      <c r="Q1423"/>
      <c r="R1423" s="5"/>
      <c r="S1423"/>
      <c r="T1423"/>
      <c r="V1423"/>
    </row>
    <row r="1424" spans="3:22">
      <c r="C1424"/>
      <c r="D1424"/>
      <c r="F1424"/>
      <c r="G1424"/>
      <c r="H1424" s="5"/>
      <c r="I1424"/>
      <c r="J1424"/>
      <c r="L1424"/>
      <c r="P1424"/>
      <c r="Q1424"/>
      <c r="R1424" s="5"/>
      <c r="S1424"/>
      <c r="T1424"/>
      <c r="V1424"/>
    </row>
    <row r="1425" spans="3:22">
      <c r="C1425"/>
      <c r="D1425"/>
      <c r="F1425"/>
      <c r="G1425"/>
      <c r="H1425" s="5"/>
      <c r="I1425"/>
      <c r="J1425"/>
      <c r="L1425"/>
      <c r="P1425"/>
      <c r="Q1425"/>
      <c r="R1425" s="5"/>
      <c r="S1425"/>
      <c r="T1425"/>
      <c r="V1425"/>
    </row>
    <row r="1426" spans="3:22">
      <c r="C1426"/>
      <c r="D1426"/>
      <c r="F1426"/>
      <c r="G1426"/>
      <c r="H1426" s="5"/>
      <c r="I1426"/>
      <c r="J1426"/>
      <c r="L1426"/>
      <c r="P1426"/>
      <c r="Q1426"/>
      <c r="R1426" s="5"/>
      <c r="S1426"/>
      <c r="T1426"/>
      <c r="V1426"/>
    </row>
    <row r="1427" spans="3:22">
      <c r="C1427"/>
      <c r="D1427"/>
      <c r="F1427"/>
      <c r="G1427"/>
      <c r="H1427" s="5"/>
      <c r="I1427"/>
      <c r="J1427"/>
      <c r="L1427"/>
      <c r="P1427"/>
      <c r="Q1427"/>
      <c r="R1427" s="5"/>
      <c r="S1427"/>
      <c r="T1427"/>
      <c r="V1427"/>
    </row>
    <row r="1428" spans="3:22">
      <c r="C1428"/>
      <c r="D1428"/>
      <c r="F1428"/>
      <c r="G1428"/>
      <c r="H1428" s="5"/>
      <c r="I1428"/>
      <c r="J1428"/>
      <c r="L1428"/>
      <c r="P1428"/>
      <c r="Q1428"/>
      <c r="R1428" s="5"/>
      <c r="S1428"/>
      <c r="T1428"/>
      <c r="V1428"/>
    </row>
    <row r="1429" spans="3:22">
      <c r="C1429"/>
      <c r="D1429"/>
      <c r="F1429"/>
      <c r="G1429"/>
      <c r="H1429" s="5"/>
      <c r="I1429"/>
      <c r="J1429"/>
      <c r="L1429"/>
      <c r="P1429"/>
      <c r="Q1429"/>
      <c r="R1429" s="5"/>
      <c r="S1429"/>
      <c r="T1429"/>
      <c r="V1429"/>
    </row>
    <row r="1430" spans="3:22">
      <c r="C1430"/>
      <c r="D1430"/>
      <c r="F1430"/>
      <c r="G1430"/>
      <c r="H1430" s="5"/>
      <c r="I1430"/>
      <c r="J1430"/>
      <c r="L1430"/>
      <c r="P1430"/>
      <c r="Q1430"/>
      <c r="R1430" s="5"/>
      <c r="S1430"/>
      <c r="T1430"/>
      <c r="V1430"/>
    </row>
    <row r="1431" spans="3:22">
      <c r="C1431"/>
      <c r="D1431"/>
      <c r="F1431"/>
      <c r="G1431"/>
      <c r="H1431" s="5"/>
      <c r="I1431"/>
      <c r="J1431"/>
      <c r="L1431"/>
      <c r="P1431"/>
      <c r="Q1431"/>
      <c r="R1431" s="5"/>
      <c r="S1431"/>
      <c r="T1431"/>
      <c r="V1431"/>
    </row>
    <row r="1432" spans="3:22">
      <c r="C1432"/>
      <c r="D1432"/>
      <c r="F1432"/>
      <c r="G1432"/>
      <c r="H1432" s="5"/>
      <c r="I1432"/>
      <c r="J1432"/>
      <c r="L1432"/>
      <c r="P1432"/>
      <c r="Q1432"/>
      <c r="R1432" s="5"/>
      <c r="S1432"/>
      <c r="T1432"/>
      <c r="V1432"/>
    </row>
    <row r="1433" spans="3:22">
      <c r="C1433"/>
      <c r="D1433"/>
      <c r="F1433"/>
      <c r="G1433"/>
      <c r="H1433" s="5"/>
      <c r="I1433"/>
      <c r="J1433"/>
      <c r="L1433"/>
      <c r="P1433"/>
      <c r="Q1433"/>
      <c r="R1433" s="5"/>
      <c r="S1433"/>
      <c r="T1433"/>
      <c r="V1433"/>
    </row>
    <row r="1434" spans="3:22">
      <c r="C1434"/>
      <c r="D1434"/>
      <c r="F1434"/>
      <c r="G1434"/>
      <c r="H1434" s="5"/>
      <c r="I1434"/>
      <c r="J1434"/>
      <c r="L1434"/>
      <c r="P1434"/>
      <c r="Q1434"/>
      <c r="R1434" s="5"/>
      <c r="S1434"/>
      <c r="T1434"/>
      <c r="V1434"/>
    </row>
    <row r="1435" spans="3:22">
      <c r="C1435"/>
      <c r="D1435"/>
      <c r="F1435"/>
      <c r="G1435"/>
      <c r="H1435" s="5"/>
      <c r="I1435"/>
      <c r="J1435"/>
      <c r="L1435"/>
      <c r="P1435"/>
      <c r="Q1435"/>
      <c r="R1435" s="5"/>
      <c r="S1435"/>
      <c r="T1435"/>
      <c r="V1435"/>
    </row>
    <row r="1436" spans="3:22">
      <c r="C1436"/>
      <c r="D1436"/>
      <c r="F1436"/>
      <c r="G1436"/>
      <c r="H1436" s="5"/>
      <c r="I1436"/>
      <c r="J1436"/>
      <c r="L1436"/>
      <c r="P1436"/>
      <c r="Q1436"/>
      <c r="R1436" s="5"/>
      <c r="S1436"/>
      <c r="T1436"/>
      <c r="V1436"/>
    </row>
    <row r="1437" spans="3:22">
      <c r="C1437"/>
      <c r="D1437"/>
      <c r="F1437"/>
      <c r="G1437"/>
      <c r="H1437" s="5"/>
      <c r="I1437"/>
      <c r="J1437"/>
      <c r="L1437"/>
      <c r="P1437"/>
      <c r="Q1437"/>
      <c r="R1437" s="5"/>
      <c r="S1437"/>
      <c r="T1437"/>
      <c r="V1437"/>
    </row>
    <row r="1438" spans="3:22">
      <c r="C1438"/>
      <c r="D1438"/>
      <c r="F1438"/>
      <c r="G1438"/>
      <c r="H1438" s="5"/>
      <c r="I1438"/>
      <c r="J1438"/>
      <c r="L1438"/>
      <c r="P1438"/>
      <c r="Q1438"/>
      <c r="R1438" s="5"/>
      <c r="S1438"/>
      <c r="T1438"/>
      <c r="V1438"/>
    </row>
    <row r="1439" spans="3:22">
      <c r="C1439"/>
      <c r="D1439"/>
      <c r="F1439"/>
      <c r="G1439"/>
      <c r="H1439" s="5"/>
      <c r="I1439"/>
      <c r="J1439"/>
      <c r="L1439"/>
      <c r="P1439"/>
      <c r="Q1439"/>
      <c r="R1439" s="5"/>
      <c r="S1439"/>
      <c r="T1439"/>
      <c r="V1439"/>
    </row>
    <row r="1440" spans="3:22">
      <c r="C1440"/>
      <c r="D1440"/>
      <c r="F1440"/>
      <c r="G1440"/>
      <c r="H1440" s="5"/>
      <c r="I1440"/>
      <c r="J1440"/>
      <c r="L1440"/>
      <c r="P1440"/>
      <c r="Q1440"/>
      <c r="R1440" s="5"/>
      <c r="S1440"/>
      <c r="T1440"/>
      <c r="V1440"/>
    </row>
    <row r="1441" spans="3:22">
      <c r="C1441"/>
      <c r="D1441"/>
      <c r="F1441"/>
      <c r="G1441"/>
      <c r="H1441" s="5"/>
      <c r="I1441"/>
      <c r="J1441"/>
      <c r="L1441"/>
      <c r="P1441"/>
      <c r="Q1441"/>
      <c r="R1441" s="5"/>
      <c r="S1441"/>
      <c r="T1441"/>
      <c r="V1441"/>
    </row>
    <row r="1442" spans="3:22">
      <c r="C1442"/>
      <c r="D1442"/>
      <c r="F1442"/>
      <c r="G1442"/>
      <c r="H1442" s="5"/>
      <c r="I1442"/>
      <c r="J1442"/>
      <c r="L1442"/>
      <c r="P1442"/>
      <c r="Q1442"/>
      <c r="R1442" s="5"/>
      <c r="S1442"/>
      <c r="T1442"/>
      <c r="V1442"/>
    </row>
    <row r="1443" spans="3:22">
      <c r="C1443"/>
      <c r="D1443"/>
      <c r="F1443"/>
      <c r="G1443"/>
      <c r="H1443" s="5"/>
      <c r="I1443"/>
      <c r="J1443"/>
      <c r="L1443"/>
      <c r="P1443"/>
      <c r="Q1443"/>
      <c r="R1443" s="5"/>
      <c r="S1443"/>
      <c r="T1443"/>
      <c r="V1443"/>
    </row>
    <row r="1444" spans="3:22">
      <c r="C1444"/>
      <c r="D1444"/>
      <c r="F1444"/>
      <c r="G1444"/>
      <c r="H1444" s="5"/>
      <c r="I1444"/>
      <c r="J1444"/>
      <c r="L1444"/>
      <c r="P1444"/>
      <c r="Q1444"/>
      <c r="R1444" s="5"/>
      <c r="S1444"/>
      <c r="T1444"/>
      <c r="V1444"/>
    </row>
    <row r="1445" spans="3:22">
      <c r="C1445"/>
      <c r="D1445"/>
      <c r="F1445"/>
      <c r="G1445"/>
      <c r="H1445" s="5"/>
      <c r="I1445"/>
      <c r="J1445"/>
      <c r="L1445"/>
      <c r="P1445"/>
      <c r="Q1445"/>
      <c r="R1445" s="5"/>
      <c r="S1445"/>
      <c r="T1445"/>
      <c r="V1445"/>
    </row>
    <row r="1446" spans="3:22">
      <c r="C1446"/>
      <c r="D1446"/>
      <c r="F1446"/>
      <c r="G1446"/>
      <c r="H1446" s="5"/>
      <c r="I1446"/>
      <c r="J1446"/>
      <c r="L1446"/>
      <c r="P1446"/>
      <c r="Q1446"/>
      <c r="R1446" s="5"/>
      <c r="S1446"/>
      <c r="T1446"/>
      <c r="V1446"/>
    </row>
    <row r="1447" spans="3:22">
      <c r="C1447"/>
      <c r="D1447"/>
      <c r="F1447"/>
      <c r="G1447"/>
      <c r="H1447" s="5"/>
      <c r="I1447"/>
      <c r="J1447"/>
      <c r="L1447"/>
      <c r="P1447"/>
      <c r="Q1447"/>
      <c r="R1447" s="5"/>
      <c r="S1447"/>
      <c r="T1447"/>
      <c r="V1447"/>
    </row>
    <row r="1448" spans="3:22">
      <c r="C1448"/>
      <c r="D1448"/>
      <c r="F1448"/>
      <c r="G1448"/>
      <c r="H1448" s="5"/>
      <c r="I1448"/>
      <c r="J1448"/>
      <c r="L1448"/>
      <c r="P1448"/>
      <c r="Q1448"/>
      <c r="R1448" s="5"/>
      <c r="S1448"/>
      <c r="T1448"/>
      <c r="V1448"/>
    </row>
    <row r="1449" spans="3:22">
      <c r="C1449"/>
      <c r="D1449"/>
      <c r="F1449"/>
      <c r="G1449"/>
      <c r="H1449" s="5"/>
      <c r="I1449"/>
      <c r="J1449"/>
      <c r="L1449"/>
      <c r="P1449"/>
      <c r="Q1449"/>
      <c r="R1449" s="5"/>
      <c r="S1449"/>
      <c r="T1449"/>
      <c r="V1449"/>
    </row>
    <row r="1450" spans="3:22">
      <c r="C1450"/>
      <c r="D1450"/>
      <c r="F1450"/>
      <c r="G1450"/>
      <c r="H1450" s="5"/>
      <c r="I1450"/>
      <c r="J1450"/>
      <c r="L1450"/>
      <c r="P1450"/>
      <c r="Q1450"/>
      <c r="R1450" s="5"/>
      <c r="S1450"/>
      <c r="T1450"/>
      <c r="V1450"/>
    </row>
    <row r="1451" spans="3:22">
      <c r="C1451"/>
      <c r="D1451"/>
      <c r="F1451"/>
      <c r="G1451"/>
      <c r="H1451" s="5"/>
      <c r="I1451"/>
      <c r="J1451"/>
      <c r="L1451"/>
      <c r="P1451"/>
      <c r="Q1451"/>
      <c r="R1451" s="5"/>
      <c r="S1451"/>
      <c r="T1451"/>
      <c r="V1451"/>
    </row>
    <row r="1452" spans="3:22">
      <c r="C1452"/>
      <c r="D1452"/>
      <c r="F1452"/>
      <c r="G1452"/>
      <c r="H1452" s="5"/>
      <c r="I1452"/>
      <c r="J1452"/>
      <c r="L1452"/>
      <c r="P1452"/>
      <c r="Q1452"/>
      <c r="R1452" s="5"/>
      <c r="S1452"/>
      <c r="T1452"/>
      <c r="V1452"/>
    </row>
    <row r="1453" spans="3:22">
      <c r="C1453"/>
      <c r="D1453"/>
      <c r="F1453"/>
      <c r="G1453"/>
      <c r="H1453" s="5"/>
      <c r="I1453"/>
      <c r="J1453"/>
      <c r="L1453"/>
      <c r="P1453"/>
      <c r="Q1453"/>
      <c r="R1453" s="5"/>
      <c r="S1453"/>
      <c r="T1453"/>
      <c r="V1453"/>
    </row>
    <row r="1454" spans="3:22">
      <c r="C1454"/>
      <c r="D1454"/>
      <c r="F1454"/>
      <c r="G1454"/>
      <c r="H1454" s="5"/>
      <c r="I1454"/>
      <c r="J1454"/>
      <c r="L1454"/>
      <c r="P1454"/>
      <c r="Q1454"/>
      <c r="R1454" s="5"/>
      <c r="S1454"/>
      <c r="T1454"/>
      <c r="V1454"/>
    </row>
    <row r="1455" spans="3:22">
      <c r="C1455"/>
      <c r="D1455"/>
      <c r="F1455"/>
      <c r="G1455"/>
      <c r="H1455" s="5"/>
      <c r="I1455"/>
      <c r="J1455"/>
      <c r="L1455"/>
      <c r="P1455"/>
      <c r="Q1455"/>
      <c r="R1455" s="5"/>
      <c r="S1455"/>
      <c r="T1455"/>
      <c r="V1455"/>
    </row>
    <row r="1456" spans="3:22">
      <c r="C1456"/>
      <c r="D1456"/>
      <c r="F1456"/>
      <c r="G1456"/>
      <c r="H1456" s="5"/>
      <c r="I1456"/>
      <c r="J1456"/>
      <c r="L1456"/>
      <c r="P1456"/>
      <c r="Q1456"/>
      <c r="R1456" s="5"/>
      <c r="S1456"/>
      <c r="T1456"/>
      <c r="V1456"/>
    </row>
    <row r="1457" spans="3:22">
      <c r="C1457"/>
      <c r="D1457"/>
      <c r="F1457"/>
      <c r="G1457"/>
      <c r="H1457" s="5"/>
      <c r="I1457"/>
      <c r="J1457"/>
      <c r="L1457"/>
      <c r="P1457"/>
      <c r="Q1457"/>
      <c r="R1457" s="5"/>
      <c r="S1457"/>
      <c r="T1457"/>
      <c r="V1457"/>
    </row>
    <row r="1458" spans="3:22">
      <c r="C1458"/>
      <c r="D1458"/>
      <c r="F1458"/>
      <c r="G1458"/>
      <c r="H1458" s="5"/>
      <c r="I1458"/>
      <c r="J1458"/>
      <c r="L1458"/>
      <c r="P1458"/>
      <c r="Q1458"/>
      <c r="R1458" s="5"/>
      <c r="S1458"/>
      <c r="T1458"/>
      <c r="V1458"/>
    </row>
    <row r="1459" spans="3:22">
      <c r="C1459"/>
      <c r="D1459"/>
      <c r="F1459"/>
      <c r="G1459"/>
      <c r="H1459" s="5"/>
      <c r="I1459"/>
      <c r="J1459"/>
      <c r="L1459"/>
      <c r="P1459"/>
      <c r="Q1459"/>
      <c r="R1459" s="5"/>
      <c r="S1459"/>
      <c r="T1459"/>
      <c r="V1459"/>
    </row>
    <row r="1460" spans="3:22">
      <c r="C1460"/>
      <c r="D1460"/>
      <c r="F1460"/>
      <c r="G1460"/>
      <c r="H1460" s="5"/>
      <c r="I1460"/>
      <c r="J1460"/>
      <c r="L1460"/>
      <c r="P1460"/>
      <c r="Q1460"/>
      <c r="R1460" s="5"/>
      <c r="S1460"/>
      <c r="T1460"/>
      <c r="V1460"/>
    </row>
    <row r="1461" spans="3:22">
      <c r="C1461"/>
      <c r="D1461"/>
      <c r="F1461"/>
      <c r="G1461"/>
      <c r="H1461" s="5"/>
      <c r="I1461"/>
      <c r="J1461"/>
      <c r="L1461"/>
      <c r="P1461"/>
      <c r="Q1461"/>
      <c r="R1461" s="5"/>
      <c r="S1461"/>
      <c r="T1461"/>
      <c r="V1461"/>
    </row>
    <row r="1462" spans="3:22">
      <c r="C1462"/>
      <c r="D1462"/>
      <c r="F1462"/>
      <c r="G1462"/>
      <c r="H1462" s="5"/>
      <c r="I1462"/>
      <c r="J1462"/>
      <c r="L1462"/>
      <c r="P1462"/>
      <c r="Q1462"/>
      <c r="R1462" s="5"/>
      <c r="S1462"/>
      <c r="T1462"/>
      <c r="V1462"/>
    </row>
    <row r="1463" spans="3:22">
      <c r="C1463"/>
      <c r="D1463"/>
      <c r="F1463"/>
      <c r="G1463"/>
      <c r="H1463" s="5"/>
      <c r="I1463"/>
      <c r="J1463"/>
      <c r="L1463"/>
      <c r="P1463"/>
      <c r="Q1463"/>
      <c r="R1463" s="5"/>
      <c r="S1463"/>
      <c r="T1463"/>
      <c r="V1463"/>
    </row>
    <row r="1464" spans="3:22">
      <c r="C1464"/>
      <c r="D1464"/>
      <c r="F1464"/>
      <c r="G1464"/>
      <c r="H1464" s="5"/>
      <c r="I1464"/>
      <c r="J1464"/>
      <c r="L1464"/>
      <c r="P1464"/>
      <c r="Q1464"/>
      <c r="R1464" s="5"/>
      <c r="S1464"/>
      <c r="T1464"/>
      <c r="V1464"/>
    </row>
    <row r="1465" spans="3:22">
      <c r="C1465"/>
      <c r="D1465"/>
      <c r="F1465"/>
      <c r="G1465"/>
      <c r="H1465" s="5"/>
      <c r="I1465"/>
      <c r="J1465"/>
      <c r="L1465"/>
      <c r="P1465"/>
      <c r="Q1465"/>
      <c r="R1465" s="5"/>
      <c r="S1465"/>
      <c r="T1465"/>
      <c r="V1465"/>
    </row>
    <row r="1466" spans="3:22">
      <c r="C1466"/>
      <c r="D1466"/>
      <c r="F1466"/>
      <c r="G1466"/>
      <c r="H1466" s="5"/>
      <c r="I1466"/>
      <c r="J1466"/>
      <c r="L1466"/>
      <c r="P1466"/>
      <c r="Q1466"/>
      <c r="R1466" s="5"/>
      <c r="S1466"/>
      <c r="T1466"/>
      <c r="V1466"/>
    </row>
    <row r="1467" spans="3:22">
      <c r="C1467"/>
      <c r="D1467"/>
      <c r="F1467"/>
      <c r="G1467"/>
      <c r="H1467" s="5"/>
      <c r="I1467"/>
      <c r="J1467"/>
      <c r="L1467"/>
      <c r="P1467"/>
      <c r="Q1467"/>
      <c r="R1467" s="5"/>
      <c r="S1467"/>
      <c r="T1467"/>
      <c r="V1467"/>
    </row>
    <row r="1468" spans="3:22">
      <c r="C1468"/>
      <c r="D1468"/>
      <c r="F1468"/>
      <c r="G1468"/>
      <c r="H1468" s="5"/>
      <c r="I1468"/>
      <c r="J1468"/>
      <c r="L1468"/>
      <c r="P1468"/>
      <c r="Q1468"/>
      <c r="R1468" s="5"/>
      <c r="S1468"/>
      <c r="T1468"/>
      <c r="V1468"/>
    </row>
    <row r="1469" spans="3:22">
      <c r="C1469"/>
      <c r="D1469"/>
      <c r="F1469"/>
      <c r="G1469"/>
      <c r="H1469" s="5"/>
      <c r="I1469"/>
      <c r="J1469"/>
      <c r="L1469"/>
      <c r="P1469"/>
      <c r="Q1469"/>
      <c r="R1469" s="5"/>
      <c r="S1469"/>
      <c r="T1469"/>
      <c r="V1469"/>
    </row>
    <row r="1470" spans="3:22">
      <c r="C1470"/>
      <c r="D1470"/>
      <c r="F1470"/>
      <c r="G1470"/>
      <c r="H1470" s="5"/>
      <c r="I1470"/>
      <c r="J1470"/>
      <c r="L1470"/>
      <c r="P1470"/>
      <c r="Q1470"/>
      <c r="R1470" s="5"/>
      <c r="S1470"/>
      <c r="T1470"/>
      <c r="V1470"/>
    </row>
    <row r="1471" spans="3:22">
      <c r="C1471"/>
      <c r="D1471"/>
      <c r="F1471"/>
      <c r="G1471"/>
      <c r="H1471" s="5"/>
      <c r="I1471"/>
      <c r="J1471"/>
      <c r="L1471"/>
      <c r="P1471"/>
      <c r="Q1471"/>
      <c r="R1471" s="5"/>
      <c r="S1471"/>
      <c r="T1471"/>
      <c r="V1471"/>
    </row>
    <row r="1472" spans="3:22">
      <c r="C1472"/>
      <c r="D1472"/>
      <c r="F1472"/>
      <c r="G1472"/>
      <c r="H1472" s="5"/>
      <c r="I1472"/>
      <c r="J1472"/>
      <c r="L1472"/>
      <c r="P1472"/>
      <c r="Q1472"/>
      <c r="R1472" s="5"/>
      <c r="S1472"/>
      <c r="T1472"/>
      <c r="V1472"/>
    </row>
    <row r="1473" spans="3:22">
      <c r="C1473"/>
      <c r="D1473"/>
      <c r="F1473"/>
      <c r="G1473"/>
      <c r="H1473" s="5"/>
      <c r="I1473"/>
      <c r="J1473"/>
      <c r="L1473"/>
      <c r="P1473"/>
      <c r="Q1473"/>
      <c r="R1473" s="5"/>
      <c r="S1473"/>
      <c r="T1473"/>
      <c r="V1473"/>
    </row>
    <row r="1474" spans="3:22">
      <c r="C1474"/>
      <c r="D1474"/>
      <c r="F1474"/>
      <c r="G1474"/>
      <c r="H1474" s="5"/>
      <c r="I1474"/>
      <c r="J1474"/>
      <c r="L1474"/>
      <c r="P1474"/>
      <c r="Q1474"/>
      <c r="R1474" s="5"/>
      <c r="S1474"/>
      <c r="T1474"/>
      <c r="V1474"/>
    </row>
    <row r="1475" spans="3:22">
      <c r="C1475"/>
      <c r="D1475"/>
      <c r="F1475"/>
      <c r="G1475"/>
      <c r="H1475" s="5"/>
      <c r="I1475"/>
      <c r="J1475"/>
      <c r="L1475"/>
      <c r="P1475"/>
      <c r="Q1475"/>
      <c r="R1475" s="5"/>
      <c r="S1475"/>
      <c r="T1475"/>
      <c r="V1475"/>
    </row>
    <row r="1476" spans="3:22">
      <c r="C1476"/>
      <c r="D1476"/>
      <c r="F1476"/>
      <c r="G1476"/>
      <c r="H1476" s="5"/>
      <c r="I1476"/>
      <c r="J1476"/>
      <c r="L1476"/>
      <c r="P1476"/>
      <c r="Q1476"/>
      <c r="R1476" s="5"/>
      <c r="S1476"/>
      <c r="T1476"/>
      <c r="V1476"/>
    </row>
    <row r="1477" spans="3:22">
      <c r="C1477"/>
      <c r="D1477"/>
      <c r="F1477"/>
      <c r="G1477"/>
      <c r="H1477" s="5"/>
      <c r="I1477"/>
      <c r="J1477"/>
      <c r="L1477"/>
      <c r="P1477"/>
      <c r="Q1477"/>
      <c r="R1477" s="5"/>
      <c r="S1477"/>
      <c r="T1477"/>
      <c r="V1477"/>
    </row>
    <row r="1478" spans="3:22">
      <c r="C1478"/>
      <c r="D1478"/>
      <c r="F1478"/>
      <c r="G1478"/>
      <c r="H1478" s="5"/>
      <c r="I1478"/>
      <c r="J1478"/>
      <c r="L1478"/>
      <c r="P1478"/>
      <c r="Q1478"/>
      <c r="R1478" s="5"/>
      <c r="S1478"/>
      <c r="T1478"/>
      <c r="V1478"/>
    </row>
    <row r="1479" spans="3:22">
      <c r="C1479"/>
      <c r="D1479"/>
      <c r="F1479"/>
      <c r="G1479"/>
      <c r="H1479" s="5"/>
      <c r="I1479"/>
      <c r="J1479"/>
      <c r="L1479"/>
      <c r="P1479"/>
      <c r="Q1479"/>
      <c r="R1479" s="5"/>
      <c r="S1479"/>
      <c r="T1479"/>
      <c r="V1479"/>
    </row>
    <row r="1480" spans="3:22">
      <c r="C1480"/>
      <c r="D1480"/>
      <c r="F1480"/>
      <c r="G1480"/>
      <c r="H1480" s="5"/>
      <c r="I1480"/>
      <c r="J1480"/>
      <c r="L1480"/>
      <c r="P1480"/>
      <c r="Q1480"/>
      <c r="R1480" s="5"/>
      <c r="S1480"/>
      <c r="T1480"/>
      <c r="V1480"/>
    </row>
    <row r="1481" spans="3:22">
      <c r="C1481"/>
      <c r="D1481"/>
      <c r="F1481"/>
      <c r="G1481"/>
      <c r="H1481" s="5"/>
      <c r="I1481"/>
      <c r="J1481"/>
      <c r="L1481"/>
      <c r="P1481"/>
      <c r="Q1481"/>
      <c r="R1481" s="5"/>
      <c r="S1481"/>
      <c r="T1481"/>
      <c r="V1481"/>
    </row>
    <row r="1482" spans="3:22">
      <c r="C1482"/>
      <c r="D1482"/>
      <c r="F1482"/>
      <c r="G1482"/>
      <c r="H1482" s="5"/>
      <c r="I1482"/>
      <c r="J1482"/>
      <c r="L1482"/>
      <c r="P1482"/>
      <c r="Q1482"/>
      <c r="R1482" s="5"/>
      <c r="S1482"/>
      <c r="T1482"/>
      <c r="V1482"/>
    </row>
    <row r="1483" spans="3:22">
      <c r="C1483"/>
      <c r="D1483"/>
      <c r="F1483"/>
      <c r="G1483"/>
      <c r="H1483" s="5"/>
      <c r="I1483"/>
      <c r="J1483"/>
      <c r="L1483"/>
      <c r="P1483"/>
      <c r="Q1483"/>
      <c r="R1483" s="5"/>
      <c r="S1483"/>
      <c r="T1483"/>
      <c r="V1483"/>
    </row>
    <row r="1484" spans="3:22">
      <c r="C1484"/>
      <c r="D1484"/>
      <c r="F1484"/>
      <c r="G1484"/>
      <c r="H1484" s="5"/>
      <c r="I1484"/>
      <c r="J1484"/>
      <c r="L1484"/>
      <c r="P1484"/>
      <c r="Q1484"/>
      <c r="R1484" s="5"/>
      <c r="S1484"/>
      <c r="T1484"/>
      <c r="V1484"/>
    </row>
    <row r="1485" spans="3:22">
      <c r="C1485"/>
      <c r="D1485"/>
      <c r="F1485"/>
      <c r="G1485"/>
      <c r="H1485" s="5"/>
      <c r="I1485"/>
      <c r="J1485"/>
      <c r="L1485"/>
      <c r="P1485"/>
      <c r="Q1485"/>
      <c r="R1485" s="5"/>
      <c r="S1485"/>
      <c r="T1485"/>
      <c r="V1485"/>
    </row>
    <row r="1486" spans="3:22">
      <c r="C1486"/>
      <c r="D1486"/>
      <c r="F1486"/>
      <c r="G1486"/>
      <c r="H1486" s="5"/>
      <c r="I1486"/>
      <c r="J1486"/>
      <c r="L1486"/>
      <c r="P1486"/>
      <c r="Q1486"/>
      <c r="R1486" s="5"/>
      <c r="S1486"/>
      <c r="T1486"/>
      <c r="V1486"/>
    </row>
    <row r="1487" spans="3:22">
      <c r="C1487"/>
      <c r="D1487"/>
      <c r="F1487"/>
      <c r="G1487"/>
      <c r="H1487" s="5"/>
      <c r="I1487"/>
      <c r="J1487"/>
      <c r="L1487"/>
      <c r="P1487"/>
      <c r="Q1487"/>
      <c r="R1487" s="5"/>
      <c r="S1487"/>
      <c r="T1487"/>
      <c r="V1487"/>
    </row>
    <row r="1488" spans="3:22">
      <c r="C1488"/>
      <c r="D1488"/>
      <c r="F1488"/>
      <c r="G1488"/>
      <c r="H1488" s="5"/>
      <c r="I1488"/>
      <c r="J1488"/>
      <c r="L1488"/>
      <c r="P1488"/>
      <c r="Q1488"/>
      <c r="R1488" s="5"/>
      <c r="S1488"/>
      <c r="T1488"/>
      <c r="V1488"/>
    </row>
    <row r="1489" spans="3:22">
      <c r="C1489"/>
      <c r="D1489"/>
      <c r="F1489"/>
      <c r="G1489"/>
      <c r="H1489" s="5"/>
      <c r="I1489"/>
      <c r="J1489"/>
      <c r="L1489"/>
      <c r="P1489"/>
      <c r="Q1489"/>
      <c r="R1489" s="5"/>
      <c r="S1489"/>
      <c r="T1489"/>
      <c r="V1489"/>
    </row>
    <row r="1490" spans="3:22">
      <c r="C1490"/>
      <c r="D1490"/>
      <c r="F1490"/>
      <c r="G1490"/>
      <c r="H1490" s="5"/>
      <c r="I1490"/>
      <c r="J1490"/>
      <c r="L1490"/>
      <c r="P1490"/>
      <c r="Q1490"/>
      <c r="R1490" s="5"/>
      <c r="S1490"/>
      <c r="T1490"/>
      <c r="V1490"/>
    </row>
    <row r="1491" spans="3:22">
      <c r="C1491"/>
      <c r="D1491"/>
      <c r="F1491"/>
      <c r="G1491"/>
      <c r="H1491" s="5"/>
      <c r="I1491"/>
      <c r="J1491"/>
      <c r="L1491"/>
      <c r="P1491"/>
      <c r="Q1491"/>
      <c r="R1491" s="5"/>
      <c r="S1491"/>
      <c r="T1491"/>
      <c r="V1491"/>
    </row>
    <row r="1492" spans="3:22">
      <c r="C1492"/>
      <c r="D1492"/>
      <c r="F1492"/>
      <c r="G1492"/>
      <c r="H1492" s="5"/>
      <c r="I1492"/>
      <c r="J1492"/>
      <c r="L1492"/>
      <c r="P1492"/>
      <c r="Q1492"/>
      <c r="R1492" s="5"/>
      <c r="S1492"/>
      <c r="T1492"/>
      <c r="V1492"/>
    </row>
    <row r="1493" spans="3:22">
      <c r="C1493"/>
      <c r="D1493"/>
      <c r="F1493"/>
      <c r="G1493"/>
      <c r="H1493" s="5"/>
      <c r="I1493"/>
      <c r="J1493"/>
      <c r="L1493"/>
      <c r="P1493"/>
      <c r="Q1493"/>
      <c r="R1493" s="5"/>
      <c r="S1493"/>
      <c r="T1493"/>
      <c r="V1493"/>
    </row>
    <row r="1494" spans="3:22">
      <c r="C1494"/>
      <c r="D1494"/>
      <c r="F1494"/>
      <c r="G1494"/>
      <c r="H1494" s="5"/>
      <c r="I1494"/>
      <c r="J1494"/>
      <c r="L1494"/>
      <c r="P1494"/>
      <c r="Q1494"/>
      <c r="R1494" s="5"/>
      <c r="S1494"/>
      <c r="T1494"/>
      <c r="V1494"/>
    </row>
    <row r="1495" spans="3:22">
      <c r="C1495"/>
      <c r="D1495"/>
      <c r="F1495"/>
      <c r="G1495"/>
      <c r="H1495" s="5"/>
      <c r="I1495"/>
      <c r="J1495"/>
      <c r="L1495"/>
      <c r="P1495"/>
      <c r="Q1495"/>
      <c r="R1495" s="5"/>
      <c r="S1495"/>
      <c r="T1495"/>
      <c r="V1495"/>
    </row>
    <row r="1496" spans="3:22">
      <c r="C1496"/>
      <c r="D1496"/>
      <c r="F1496"/>
      <c r="G1496"/>
      <c r="H1496" s="5"/>
      <c r="I1496"/>
      <c r="J1496"/>
      <c r="L1496"/>
      <c r="P1496"/>
      <c r="Q1496"/>
      <c r="R1496" s="5"/>
      <c r="S1496"/>
      <c r="T1496"/>
      <c r="V1496"/>
    </row>
    <row r="1497" spans="3:22">
      <c r="C1497"/>
      <c r="D1497"/>
      <c r="F1497"/>
      <c r="G1497"/>
      <c r="H1497" s="5"/>
      <c r="I1497"/>
      <c r="J1497"/>
      <c r="L1497"/>
      <c r="P1497"/>
      <c r="Q1497"/>
      <c r="R1497" s="5"/>
      <c r="S1497"/>
      <c r="T1497"/>
      <c r="V1497"/>
    </row>
    <row r="1498" spans="3:22">
      <c r="C1498"/>
      <c r="D1498"/>
      <c r="F1498"/>
      <c r="G1498"/>
      <c r="H1498" s="5"/>
      <c r="I1498"/>
      <c r="J1498"/>
      <c r="L1498"/>
      <c r="P1498"/>
      <c r="Q1498"/>
      <c r="R1498" s="5"/>
      <c r="S1498"/>
      <c r="T1498"/>
      <c r="V1498"/>
    </row>
    <row r="1499" spans="3:22">
      <c r="C1499"/>
      <c r="D1499"/>
      <c r="F1499"/>
      <c r="G1499"/>
      <c r="H1499" s="5"/>
      <c r="I1499"/>
      <c r="J1499"/>
      <c r="L1499"/>
      <c r="P1499"/>
      <c r="Q1499"/>
      <c r="R1499" s="5"/>
      <c r="S1499"/>
      <c r="T1499"/>
      <c r="V1499"/>
    </row>
    <row r="1500" spans="3:22">
      <c r="C1500"/>
      <c r="D1500"/>
      <c r="F1500"/>
      <c r="G1500"/>
      <c r="H1500" s="5"/>
      <c r="I1500"/>
      <c r="J1500"/>
      <c r="L1500"/>
      <c r="P1500"/>
      <c r="Q1500"/>
      <c r="R1500" s="5"/>
      <c r="S1500"/>
      <c r="T1500"/>
      <c r="V1500"/>
    </row>
    <row r="1501" spans="3:22">
      <c r="C1501"/>
      <c r="D1501"/>
      <c r="F1501"/>
      <c r="G1501"/>
      <c r="H1501" s="5"/>
      <c r="I1501"/>
      <c r="J1501"/>
      <c r="L1501"/>
      <c r="P1501"/>
      <c r="Q1501"/>
      <c r="R1501" s="5"/>
      <c r="S1501"/>
      <c r="T1501"/>
      <c r="V1501"/>
    </row>
    <row r="1502" spans="3:22">
      <c r="C1502"/>
      <c r="D1502"/>
      <c r="F1502"/>
      <c r="G1502"/>
      <c r="H1502" s="5"/>
      <c r="I1502"/>
      <c r="J1502"/>
      <c r="L1502"/>
      <c r="P1502"/>
      <c r="Q1502"/>
      <c r="R1502" s="5"/>
      <c r="S1502"/>
      <c r="T1502"/>
      <c r="V1502"/>
    </row>
    <row r="1503" spans="3:22">
      <c r="C1503"/>
      <c r="D1503"/>
      <c r="F1503"/>
      <c r="G1503"/>
      <c r="H1503" s="5"/>
      <c r="I1503"/>
      <c r="J1503"/>
      <c r="L1503"/>
      <c r="P1503"/>
      <c r="Q1503"/>
      <c r="R1503" s="5"/>
      <c r="S1503"/>
      <c r="T1503"/>
      <c r="V1503"/>
    </row>
    <row r="1504" spans="3:22">
      <c r="C1504"/>
      <c r="D1504"/>
      <c r="F1504"/>
      <c r="G1504"/>
      <c r="H1504" s="5"/>
      <c r="I1504"/>
      <c r="J1504"/>
      <c r="L1504"/>
      <c r="P1504"/>
      <c r="Q1504"/>
      <c r="R1504" s="5"/>
      <c r="S1504"/>
      <c r="T1504"/>
      <c r="V1504"/>
    </row>
    <row r="1505" spans="3:22">
      <c r="C1505"/>
      <c r="D1505"/>
      <c r="F1505"/>
      <c r="G1505"/>
      <c r="H1505" s="5"/>
      <c r="I1505"/>
      <c r="J1505"/>
      <c r="L1505"/>
      <c r="P1505"/>
      <c r="Q1505"/>
      <c r="R1505" s="5"/>
      <c r="S1505"/>
      <c r="T1505"/>
      <c r="V1505"/>
    </row>
    <row r="1506" spans="3:22">
      <c r="C1506"/>
      <c r="D1506"/>
      <c r="F1506"/>
      <c r="G1506"/>
      <c r="H1506" s="5"/>
      <c r="I1506"/>
      <c r="J1506"/>
      <c r="L1506"/>
      <c r="P1506"/>
      <c r="Q1506"/>
      <c r="R1506" s="5"/>
      <c r="S1506"/>
      <c r="T1506"/>
      <c r="V1506"/>
    </row>
    <row r="1507" spans="3:22">
      <c r="C1507"/>
      <c r="D1507"/>
      <c r="F1507"/>
      <c r="G1507"/>
      <c r="H1507" s="5"/>
      <c r="I1507"/>
      <c r="J1507"/>
      <c r="L1507"/>
      <c r="P1507"/>
      <c r="Q1507"/>
      <c r="R1507" s="5"/>
      <c r="S1507"/>
      <c r="T1507"/>
      <c r="V1507"/>
    </row>
    <row r="1508" spans="3:22">
      <c r="C1508"/>
      <c r="D1508"/>
      <c r="F1508"/>
      <c r="G1508"/>
      <c r="H1508" s="5"/>
      <c r="I1508"/>
      <c r="J1508"/>
      <c r="L1508"/>
      <c r="P1508"/>
      <c r="Q1508"/>
      <c r="R1508" s="5"/>
      <c r="S1508"/>
      <c r="T1508"/>
      <c r="V1508"/>
    </row>
    <row r="1509" spans="3:22">
      <c r="C1509"/>
      <c r="D1509"/>
      <c r="F1509"/>
      <c r="G1509"/>
      <c r="H1509" s="5"/>
      <c r="I1509"/>
      <c r="J1509"/>
      <c r="L1509"/>
      <c r="P1509"/>
      <c r="Q1509"/>
      <c r="R1509" s="5"/>
      <c r="S1509"/>
      <c r="T1509"/>
      <c r="V1509"/>
    </row>
    <row r="1510" spans="3:22">
      <c r="C1510"/>
      <c r="D1510"/>
      <c r="F1510"/>
      <c r="G1510"/>
      <c r="H1510" s="5"/>
      <c r="I1510"/>
      <c r="J1510"/>
      <c r="L1510"/>
      <c r="P1510"/>
      <c r="Q1510"/>
      <c r="R1510" s="5"/>
      <c r="S1510"/>
      <c r="T1510"/>
      <c r="V1510"/>
    </row>
    <row r="1511" spans="3:22">
      <c r="C1511"/>
      <c r="D1511"/>
      <c r="F1511"/>
      <c r="G1511"/>
      <c r="H1511" s="5"/>
      <c r="I1511"/>
      <c r="J1511"/>
      <c r="L1511"/>
      <c r="P1511"/>
      <c r="Q1511"/>
      <c r="R1511" s="5"/>
      <c r="S1511"/>
      <c r="T1511"/>
      <c r="V1511"/>
    </row>
    <row r="1512" spans="3:22">
      <c r="C1512"/>
      <c r="D1512"/>
      <c r="F1512"/>
      <c r="G1512"/>
      <c r="H1512" s="5"/>
      <c r="I1512"/>
      <c r="J1512"/>
      <c r="L1512"/>
      <c r="P1512"/>
      <c r="Q1512"/>
      <c r="R1512" s="5"/>
      <c r="S1512"/>
      <c r="T1512"/>
      <c r="V1512"/>
    </row>
    <row r="1513" spans="3:22">
      <c r="C1513"/>
      <c r="D1513"/>
      <c r="F1513"/>
      <c r="G1513"/>
      <c r="H1513" s="5"/>
      <c r="I1513"/>
      <c r="J1513"/>
      <c r="L1513"/>
      <c r="P1513"/>
      <c r="Q1513"/>
      <c r="R1513" s="5"/>
      <c r="S1513"/>
      <c r="T1513"/>
      <c r="V1513"/>
    </row>
    <row r="1514" spans="3:22">
      <c r="C1514"/>
      <c r="D1514"/>
      <c r="F1514"/>
      <c r="G1514"/>
      <c r="H1514" s="5"/>
      <c r="I1514"/>
      <c r="J1514"/>
      <c r="L1514"/>
      <c r="P1514"/>
      <c r="Q1514"/>
      <c r="R1514" s="5"/>
      <c r="S1514"/>
      <c r="T1514"/>
      <c r="V1514"/>
    </row>
    <row r="1515" spans="3:22">
      <c r="C1515"/>
      <c r="D1515"/>
      <c r="F1515"/>
      <c r="G1515"/>
      <c r="H1515" s="5"/>
      <c r="I1515"/>
      <c r="J1515"/>
      <c r="L1515"/>
      <c r="P1515"/>
      <c r="Q1515"/>
      <c r="R1515" s="5"/>
      <c r="S1515"/>
      <c r="T1515"/>
      <c r="V1515"/>
    </row>
    <row r="1516" spans="3:22">
      <c r="C1516"/>
      <c r="D1516"/>
      <c r="F1516"/>
      <c r="G1516"/>
      <c r="H1516" s="5"/>
      <c r="I1516"/>
      <c r="J1516"/>
      <c r="L1516"/>
      <c r="P1516"/>
      <c r="Q1516"/>
      <c r="R1516" s="5"/>
      <c r="S1516"/>
      <c r="T1516"/>
      <c r="V1516"/>
    </row>
    <row r="1517" spans="3:22">
      <c r="C1517"/>
      <c r="D1517"/>
      <c r="F1517"/>
      <c r="G1517"/>
      <c r="H1517" s="5"/>
      <c r="I1517"/>
      <c r="J1517"/>
      <c r="L1517"/>
      <c r="P1517"/>
      <c r="Q1517"/>
      <c r="R1517" s="5"/>
      <c r="S1517"/>
      <c r="T1517"/>
      <c r="V1517"/>
    </row>
    <row r="1518" spans="3:22">
      <c r="C1518"/>
      <c r="D1518"/>
      <c r="F1518"/>
      <c r="G1518"/>
      <c r="H1518" s="5"/>
      <c r="I1518"/>
      <c r="J1518"/>
      <c r="L1518"/>
      <c r="P1518"/>
      <c r="Q1518"/>
      <c r="R1518" s="5"/>
      <c r="S1518"/>
      <c r="T1518"/>
      <c r="V1518"/>
    </row>
    <row r="1519" spans="3:22">
      <c r="C1519"/>
      <c r="D1519"/>
      <c r="F1519"/>
      <c r="G1519"/>
      <c r="H1519" s="5"/>
      <c r="I1519"/>
      <c r="J1519"/>
      <c r="L1519"/>
      <c r="P1519"/>
      <c r="Q1519"/>
      <c r="R1519" s="5"/>
      <c r="S1519"/>
      <c r="T1519"/>
      <c r="V1519"/>
    </row>
    <row r="1520" spans="3:22">
      <c r="C1520"/>
      <c r="D1520"/>
      <c r="F1520"/>
      <c r="G1520"/>
      <c r="H1520" s="5"/>
      <c r="I1520"/>
      <c r="J1520"/>
      <c r="L1520"/>
      <c r="P1520"/>
      <c r="Q1520"/>
      <c r="R1520" s="5"/>
      <c r="S1520"/>
      <c r="T1520"/>
      <c r="V1520"/>
    </row>
    <row r="1521" spans="3:22">
      <c r="C1521"/>
      <c r="D1521"/>
      <c r="F1521"/>
      <c r="G1521"/>
      <c r="H1521" s="5"/>
      <c r="I1521"/>
      <c r="J1521"/>
      <c r="L1521"/>
      <c r="P1521"/>
      <c r="Q1521"/>
      <c r="R1521" s="5"/>
      <c r="S1521"/>
      <c r="T1521"/>
      <c r="V1521"/>
    </row>
    <row r="1522" spans="3:22">
      <c r="C1522"/>
      <c r="D1522"/>
      <c r="F1522"/>
      <c r="G1522"/>
      <c r="H1522" s="5"/>
      <c r="I1522"/>
      <c r="J1522"/>
      <c r="L1522"/>
      <c r="P1522"/>
      <c r="Q1522"/>
      <c r="R1522" s="5"/>
      <c r="S1522"/>
      <c r="T1522"/>
      <c r="V1522"/>
    </row>
    <row r="1523" spans="3:22">
      <c r="C1523"/>
      <c r="D1523"/>
      <c r="F1523"/>
      <c r="G1523"/>
      <c r="H1523" s="5"/>
      <c r="I1523"/>
      <c r="J1523"/>
      <c r="L1523"/>
      <c r="P1523"/>
      <c r="Q1523"/>
      <c r="R1523" s="5"/>
      <c r="S1523"/>
      <c r="T1523"/>
      <c r="V1523"/>
    </row>
    <row r="1524" spans="3:22">
      <c r="C1524"/>
      <c r="D1524"/>
      <c r="F1524"/>
      <c r="G1524"/>
      <c r="H1524" s="5"/>
      <c r="I1524"/>
      <c r="J1524"/>
      <c r="L1524"/>
      <c r="P1524"/>
      <c r="Q1524"/>
      <c r="R1524" s="5"/>
      <c r="S1524"/>
      <c r="T1524"/>
      <c r="V1524"/>
    </row>
    <row r="1525" spans="3:22">
      <c r="C1525"/>
      <c r="D1525"/>
      <c r="F1525"/>
      <c r="G1525"/>
      <c r="H1525" s="5"/>
      <c r="I1525"/>
      <c r="J1525"/>
      <c r="L1525"/>
      <c r="P1525"/>
      <c r="Q1525"/>
      <c r="R1525" s="5"/>
      <c r="S1525"/>
      <c r="T1525"/>
      <c r="V1525"/>
    </row>
    <row r="1526" spans="3:22">
      <c r="C1526"/>
      <c r="D1526"/>
      <c r="F1526"/>
      <c r="G1526"/>
      <c r="H1526" s="5"/>
      <c r="I1526"/>
      <c r="J1526"/>
      <c r="L1526"/>
      <c r="P1526"/>
      <c r="Q1526"/>
      <c r="R1526" s="5"/>
      <c r="S1526"/>
      <c r="T1526"/>
      <c r="V1526"/>
    </row>
    <row r="1527" spans="3:22">
      <c r="C1527"/>
      <c r="D1527"/>
      <c r="F1527"/>
      <c r="G1527"/>
      <c r="H1527" s="5"/>
      <c r="I1527"/>
      <c r="J1527"/>
      <c r="L1527"/>
      <c r="P1527"/>
      <c r="Q1527"/>
      <c r="R1527" s="5"/>
      <c r="S1527"/>
      <c r="T1527"/>
      <c r="V1527"/>
    </row>
    <row r="1528" spans="3:22">
      <c r="C1528"/>
      <c r="D1528"/>
      <c r="F1528"/>
      <c r="G1528"/>
      <c r="H1528" s="5"/>
      <c r="I1528"/>
      <c r="J1528"/>
      <c r="L1528"/>
      <c r="P1528"/>
      <c r="Q1528"/>
      <c r="R1528" s="5"/>
      <c r="S1528"/>
      <c r="T1528"/>
      <c r="V1528"/>
    </row>
    <row r="1529" spans="3:22">
      <c r="C1529"/>
      <c r="D1529"/>
      <c r="F1529"/>
      <c r="G1529"/>
      <c r="H1529" s="5"/>
      <c r="I1529"/>
      <c r="J1529"/>
      <c r="L1529"/>
      <c r="P1529"/>
      <c r="Q1529"/>
      <c r="R1529" s="5"/>
      <c r="S1529"/>
      <c r="T1529"/>
      <c r="V1529"/>
    </row>
    <row r="1530" spans="3:22">
      <c r="C1530"/>
      <c r="D1530"/>
      <c r="F1530"/>
      <c r="G1530"/>
      <c r="H1530" s="5"/>
      <c r="I1530"/>
      <c r="J1530"/>
      <c r="L1530"/>
      <c r="P1530"/>
      <c r="Q1530"/>
      <c r="R1530" s="5"/>
      <c r="S1530"/>
      <c r="T1530"/>
      <c r="V1530"/>
    </row>
    <row r="1531" spans="3:22">
      <c r="C1531"/>
      <c r="D1531"/>
      <c r="F1531"/>
      <c r="G1531"/>
      <c r="H1531" s="5"/>
      <c r="I1531"/>
      <c r="J1531"/>
      <c r="L1531"/>
      <c r="P1531"/>
      <c r="Q1531"/>
      <c r="R1531" s="5"/>
      <c r="S1531"/>
      <c r="T1531"/>
      <c r="V1531"/>
    </row>
    <row r="1532" spans="3:22">
      <c r="C1532"/>
      <c r="D1532"/>
      <c r="F1532"/>
      <c r="G1532"/>
      <c r="H1532" s="5"/>
      <c r="I1532"/>
      <c r="J1532"/>
      <c r="L1532"/>
      <c r="P1532"/>
      <c r="Q1532"/>
      <c r="R1532" s="5"/>
      <c r="S1532"/>
      <c r="T1532"/>
      <c r="V1532"/>
    </row>
    <row r="1533" spans="3:22">
      <c r="C1533"/>
      <c r="D1533"/>
      <c r="F1533"/>
      <c r="G1533"/>
      <c r="H1533" s="5"/>
      <c r="I1533"/>
      <c r="J1533"/>
      <c r="L1533"/>
      <c r="P1533"/>
      <c r="Q1533"/>
      <c r="R1533" s="5"/>
      <c r="S1533"/>
      <c r="T1533"/>
      <c r="V1533"/>
    </row>
    <row r="1534" spans="3:22">
      <c r="C1534"/>
      <c r="D1534"/>
      <c r="F1534"/>
      <c r="G1534"/>
      <c r="H1534" s="5"/>
      <c r="I1534"/>
      <c r="J1534"/>
      <c r="L1534"/>
      <c r="P1534"/>
      <c r="Q1534"/>
      <c r="R1534" s="5"/>
      <c r="S1534"/>
      <c r="T1534"/>
      <c r="V1534"/>
    </row>
    <row r="1535" spans="3:22">
      <c r="C1535"/>
      <c r="D1535"/>
      <c r="F1535"/>
      <c r="G1535"/>
      <c r="H1535" s="5"/>
      <c r="I1535"/>
      <c r="J1535"/>
      <c r="L1535"/>
      <c r="P1535"/>
      <c r="Q1535"/>
      <c r="R1535" s="5"/>
      <c r="S1535"/>
      <c r="T1535"/>
      <c r="V1535"/>
    </row>
    <row r="1536" spans="3:22">
      <c r="C1536"/>
      <c r="D1536"/>
      <c r="F1536"/>
      <c r="G1536"/>
      <c r="H1536" s="5"/>
      <c r="I1536"/>
      <c r="J1536"/>
      <c r="L1536"/>
      <c r="P1536"/>
      <c r="Q1536"/>
      <c r="R1536" s="5"/>
      <c r="S1536"/>
      <c r="T1536"/>
      <c r="V1536"/>
    </row>
    <row r="1537" spans="3:22">
      <c r="C1537"/>
      <c r="D1537"/>
      <c r="F1537"/>
      <c r="G1537"/>
      <c r="H1537" s="5"/>
      <c r="I1537"/>
      <c r="J1537"/>
      <c r="L1537"/>
      <c r="P1537"/>
      <c r="Q1537"/>
      <c r="R1537" s="5"/>
      <c r="S1537"/>
      <c r="T1537"/>
      <c r="V1537"/>
    </row>
    <row r="1538" spans="3:22">
      <c r="C1538"/>
      <c r="D1538"/>
      <c r="F1538"/>
      <c r="G1538"/>
      <c r="H1538" s="5"/>
      <c r="I1538"/>
      <c r="J1538"/>
      <c r="L1538"/>
      <c r="P1538"/>
      <c r="Q1538"/>
      <c r="R1538" s="5"/>
      <c r="S1538"/>
      <c r="T1538"/>
      <c r="V1538"/>
    </row>
    <row r="1539" spans="3:22">
      <c r="C1539"/>
      <c r="D1539"/>
      <c r="F1539"/>
      <c r="G1539"/>
      <c r="H1539" s="5"/>
      <c r="I1539"/>
      <c r="J1539"/>
      <c r="L1539"/>
      <c r="P1539"/>
      <c r="Q1539"/>
      <c r="R1539" s="5"/>
      <c r="S1539"/>
      <c r="T1539"/>
      <c r="V1539"/>
    </row>
    <row r="1540" spans="3:22">
      <c r="C1540"/>
      <c r="D1540"/>
      <c r="F1540"/>
      <c r="G1540"/>
      <c r="H1540" s="5"/>
      <c r="I1540"/>
      <c r="J1540"/>
      <c r="L1540"/>
      <c r="P1540"/>
      <c r="Q1540"/>
      <c r="R1540" s="5"/>
      <c r="S1540"/>
      <c r="T1540"/>
      <c r="V1540"/>
    </row>
    <row r="1541" spans="3:22">
      <c r="C1541"/>
      <c r="D1541"/>
      <c r="F1541"/>
      <c r="G1541"/>
      <c r="H1541" s="5"/>
      <c r="I1541"/>
      <c r="J1541"/>
      <c r="L1541"/>
      <c r="P1541"/>
      <c r="Q1541"/>
      <c r="R1541" s="5"/>
      <c r="S1541"/>
      <c r="T1541"/>
      <c r="V1541"/>
    </row>
    <row r="1542" spans="3:22">
      <c r="C1542"/>
      <c r="D1542"/>
      <c r="F1542"/>
      <c r="G1542"/>
      <c r="H1542" s="5"/>
      <c r="I1542"/>
      <c r="J1542"/>
      <c r="L1542"/>
      <c r="P1542"/>
      <c r="Q1542"/>
      <c r="R1542" s="5"/>
      <c r="S1542"/>
      <c r="T1542"/>
      <c r="V1542"/>
    </row>
    <row r="1543" spans="3:22">
      <c r="C1543"/>
      <c r="D1543"/>
      <c r="F1543"/>
      <c r="G1543"/>
      <c r="H1543" s="5"/>
      <c r="I1543"/>
      <c r="J1543"/>
      <c r="L1543"/>
      <c r="P1543"/>
      <c r="Q1543"/>
      <c r="R1543" s="5"/>
      <c r="S1543"/>
      <c r="T1543"/>
      <c r="V1543"/>
    </row>
    <row r="1544" spans="3:22">
      <c r="C1544"/>
      <c r="D1544"/>
      <c r="F1544"/>
      <c r="G1544"/>
      <c r="H1544" s="5"/>
      <c r="I1544"/>
      <c r="J1544"/>
      <c r="L1544"/>
      <c r="P1544"/>
      <c r="Q1544"/>
      <c r="R1544" s="5"/>
      <c r="S1544"/>
      <c r="T1544"/>
      <c r="V1544"/>
    </row>
    <row r="1545" spans="3:22">
      <c r="C1545"/>
      <c r="D1545"/>
      <c r="F1545"/>
      <c r="G1545"/>
      <c r="H1545" s="5"/>
      <c r="I1545"/>
      <c r="J1545"/>
      <c r="L1545"/>
      <c r="P1545"/>
      <c r="Q1545"/>
      <c r="R1545" s="5"/>
      <c r="S1545"/>
      <c r="T1545"/>
      <c r="V1545"/>
    </row>
    <row r="1546" spans="3:22">
      <c r="C1546"/>
      <c r="D1546"/>
      <c r="F1546"/>
      <c r="G1546"/>
      <c r="H1546" s="5"/>
      <c r="I1546"/>
      <c r="J1546"/>
      <c r="L1546"/>
      <c r="P1546"/>
      <c r="Q1546"/>
      <c r="R1546" s="5"/>
      <c r="S1546"/>
      <c r="T1546"/>
      <c r="V1546"/>
    </row>
    <row r="1547" spans="3:22">
      <c r="C1547"/>
      <c r="D1547"/>
      <c r="F1547"/>
      <c r="G1547"/>
      <c r="H1547" s="5"/>
      <c r="I1547"/>
      <c r="J1547"/>
      <c r="L1547"/>
      <c r="P1547"/>
      <c r="Q1547"/>
      <c r="R1547" s="5"/>
      <c r="S1547"/>
      <c r="T1547"/>
      <c r="V1547"/>
    </row>
    <row r="1548" spans="3:22">
      <c r="C1548"/>
      <c r="D1548"/>
      <c r="F1548"/>
      <c r="G1548"/>
      <c r="H1548" s="5"/>
      <c r="I1548"/>
      <c r="J1548"/>
      <c r="L1548"/>
      <c r="P1548"/>
      <c r="Q1548"/>
      <c r="R1548" s="5"/>
      <c r="S1548"/>
      <c r="T1548"/>
      <c r="V1548"/>
    </row>
    <row r="1549" spans="3:22">
      <c r="C1549"/>
      <c r="D1549"/>
      <c r="F1549"/>
      <c r="G1549"/>
      <c r="H1549" s="5"/>
      <c r="I1549"/>
      <c r="J1549"/>
      <c r="L1549"/>
      <c r="P1549"/>
      <c r="Q1549"/>
      <c r="R1549" s="5"/>
      <c r="S1549"/>
      <c r="T1549"/>
      <c r="V1549"/>
    </row>
    <row r="1550" spans="3:22">
      <c r="C1550"/>
      <c r="D1550"/>
      <c r="F1550"/>
      <c r="G1550"/>
      <c r="H1550" s="5"/>
      <c r="I1550"/>
      <c r="J1550"/>
      <c r="L1550"/>
      <c r="P1550"/>
      <c r="Q1550"/>
      <c r="R1550" s="5"/>
      <c r="S1550"/>
      <c r="T1550"/>
      <c r="V1550"/>
    </row>
    <row r="1551" spans="3:22">
      <c r="C1551"/>
      <c r="D1551"/>
      <c r="F1551"/>
      <c r="G1551"/>
      <c r="H1551" s="5"/>
      <c r="I1551"/>
      <c r="J1551"/>
      <c r="L1551"/>
      <c r="P1551"/>
      <c r="Q1551"/>
      <c r="R1551" s="5"/>
      <c r="S1551"/>
      <c r="T1551"/>
      <c r="V1551"/>
    </row>
    <row r="1552" spans="3:22">
      <c r="C1552"/>
      <c r="D1552"/>
      <c r="F1552"/>
      <c r="G1552"/>
      <c r="H1552" s="5"/>
      <c r="I1552"/>
      <c r="J1552"/>
      <c r="L1552"/>
      <c r="P1552"/>
      <c r="Q1552"/>
      <c r="R1552" s="5"/>
      <c r="S1552"/>
      <c r="T1552"/>
      <c r="V1552"/>
    </row>
    <row r="1553" spans="3:22">
      <c r="C1553"/>
      <c r="D1553"/>
      <c r="F1553"/>
      <c r="G1553"/>
      <c r="H1553" s="5"/>
      <c r="I1553"/>
      <c r="J1553"/>
      <c r="L1553"/>
      <c r="P1553"/>
      <c r="Q1553"/>
      <c r="R1553" s="5"/>
      <c r="S1553"/>
      <c r="T1553"/>
      <c r="V1553"/>
    </row>
    <row r="1554" spans="3:22">
      <c r="C1554"/>
      <c r="D1554"/>
      <c r="F1554"/>
      <c r="G1554"/>
      <c r="H1554" s="5"/>
      <c r="I1554"/>
      <c r="J1554"/>
      <c r="L1554"/>
      <c r="P1554"/>
      <c r="Q1554"/>
      <c r="R1554" s="5"/>
      <c r="S1554"/>
      <c r="T1554"/>
      <c r="V1554"/>
    </row>
    <row r="1555" spans="3:22">
      <c r="C1555"/>
      <c r="D1555"/>
      <c r="F1555"/>
      <c r="G1555"/>
      <c r="H1555" s="5"/>
      <c r="I1555"/>
      <c r="J1555"/>
      <c r="L1555"/>
      <c r="P1555"/>
      <c r="Q1555"/>
      <c r="R1555" s="5"/>
      <c r="S1555"/>
      <c r="T1555"/>
      <c r="V1555"/>
    </row>
    <row r="1556" spans="3:22">
      <c r="C1556"/>
      <c r="D1556"/>
      <c r="F1556"/>
      <c r="G1556"/>
      <c r="H1556" s="5"/>
      <c r="I1556"/>
      <c r="J1556"/>
      <c r="L1556"/>
      <c r="P1556"/>
      <c r="Q1556"/>
      <c r="R1556" s="5"/>
      <c r="S1556"/>
      <c r="T1556"/>
      <c r="V1556"/>
    </row>
    <row r="1557" spans="3:22">
      <c r="C1557"/>
      <c r="D1557"/>
      <c r="F1557"/>
      <c r="G1557"/>
      <c r="H1557" s="5"/>
      <c r="I1557"/>
      <c r="J1557"/>
      <c r="L1557"/>
      <c r="P1557"/>
      <c r="Q1557"/>
      <c r="R1557" s="5"/>
      <c r="S1557"/>
      <c r="T1557"/>
      <c r="V1557"/>
    </row>
    <row r="1558" spans="3:22">
      <c r="C1558"/>
      <c r="D1558"/>
      <c r="F1558"/>
      <c r="G1558"/>
      <c r="H1558" s="5"/>
      <c r="I1558"/>
      <c r="J1558"/>
      <c r="L1558"/>
      <c r="P1558"/>
      <c r="Q1558"/>
      <c r="R1558" s="5"/>
      <c r="S1558"/>
      <c r="T1558"/>
      <c r="V1558"/>
    </row>
    <row r="1559" spans="3:22">
      <c r="C1559"/>
      <c r="D1559"/>
      <c r="F1559"/>
      <c r="G1559"/>
      <c r="H1559" s="5"/>
      <c r="I1559"/>
      <c r="J1559"/>
      <c r="L1559"/>
      <c r="P1559"/>
      <c r="Q1559"/>
      <c r="R1559" s="5"/>
      <c r="S1559"/>
      <c r="T1559"/>
      <c r="V1559"/>
    </row>
    <row r="1560" spans="3:22">
      <c r="C1560"/>
      <c r="D1560"/>
      <c r="F1560"/>
      <c r="G1560"/>
      <c r="H1560" s="5"/>
      <c r="I1560"/>
      <c r="J1560"/>
      <c r="L1560"/>
      <c r="P1560"/>
      <c r="Q1560"/>
      <c r="R1560" s="5"/>
      <c r="S1560"/>
      <c r="T1560"/>
      <c r="V1560"/>
    </row>
    <row r="1561" spans="3:22">
      <c r="C1561"/>
      <c r="D1561"/>
      <c r="F1561"/>
      <c r="G1561"/>
      <c r="H1561" s="5"/>
      <c r="I1561"/>
      <c r="J1561"/>
      <c r="L1561"/>
      <c r="P1561"/>
      <c r="Q1561"/>
      <c r="R1561" s="5"/>
      <c r="S1561"/>
      <c r="T1561"/>
      <c r="V1561"/>
    </row>
    <row r="1562" spans="3:22">
      <c r="C1562"/>
      <c r="D1562"/>
      <c r="F1562"/>
      <c r="G1562"/>
      <c r="H1562" s="5"/>
      <c r="I1562"/>
      <c r="J1562"/>
      <c r="L1562"/>
      <c r="P1562"/>
      <c r="Q1562"/>
      <c r="R1562" s="5"/>
      <c r="S1562"/>
      <c r="T1562"/>
      <c r="V1562"/>
    </row>
    <row r="1563" spans="3:22">
      <c r="C1563"/>
      <c r="D1563"/>
      <c r="F1563"/>
      <c r="G1563"/>
      <c r="H1563" s="5"/>
      <c r="I1563"/>
      <c r="J1563"/>
      <c r="L1563"/>
      <c r="P1563"/>
      <c r="Q1563"/>
      <c r="R1563" s="5"/>
      <c r="S1563"/>
      <c r="T1563"/>
      <c r="V1563"/>
    </row>
    <row r="1564" spans="3:22">
      <c r="C1564"/>
      <c r="D1564"/>
      <c r="F1564"/>
      <c r="G1564"/>
      <c r="H1564" s="5"/>
      <c r="I1564"/>
      <c r="J1564"/>
      <c r="L1564"/>
      <c r="P1564"/>
      <c r="Q1564"/>
      <c r="R1564" s="5"/>
      <c r="S1564"/>
      <c r="T1564"/>
      <c r="V1564"/>
    </row>
    <row r="1565" spans="3:22">
      <c r="C1565"/>
      <c r="D1565"/>
      <c r="F1565"/>
      <c r="G1565"/>
      <c r="H1565" s="5"/>
      <c r="I1565"/>
      <c r="J1565"/>
      <c r="L1565"/>
      <c r="P1565"/>
      <c r="Q1565"/>
      <c r="R1565" s="5"/>
      <c r="S1565"/>
      <c r="T1565"/>
      <c r="V1565"/>
    </row>
    <row r="1566" spans="3:22">
      <c r="C1566"/>
      <c r="D1566"/>
      <c r="F1566"/>
      <c r="G1566"/>
      <c r="H1566" s="5"/>
      <c r="I1566"/>
      <c r="J1566"/>
      <c r="L1566"/>
      <c r="P1566"/>
      <c r="Q1566"/>
      <c r="R1566" s="5"/>
      <c r="S1566"/>
      <c r="T1566"/>
      <c r="V1566"/>
    </row>
    <row r="1567" spans="3:22">
      <c r="C1567"/>
      <c r="D1567"/>
      <c r="F1567"/>
      <c r="G1567"/>
      <c r="H1567" s="5"/>
      <c r="I1567"/>
      <c r="J1567"/>
      <c r="L1567"/>
      <c r="P1567"/>
      <c r="Q1567"/>
      <c r="R1567" s="5"/>
      <c r="S1567"/>
      <c r="T1567"/>
      <c r="V1567"/>
    </row>
    <row r="1568" spans="3:22">
      <c r="C1568"/>
      <c r="D1568"/>
      <c r="F1568"/>
      <c r="G1568"/>
      <c r="H1568" s="5"/>
      <c r="I1568"/>
      <c r="J1568"/>
      <c r="L1568"/>
      <c r="P1568"/>
      <c r="Q1568"/>
      <c r="R1568" s="5"/>
      <c r="S1568"/>
      <c r="T1568"/>
      <c r="V1568"/>
    </row>
    <row r="1569" spans="3:22">
      <c r="C1569"/>
      <c r="D1569"/>
      <c r="F1569"/>
      <c r="G1569"/>
      <c r="H1569" s="5"/>
      <c r="I1569"/>
      <c r="J1569"/>
      <c r="L1569"/>
      <c r="P1569"/>
      <c r="Q1569"/>
      <c r="R1569" s="5"/>
      <c r="S1569"/>
      <c r="T1569"/>
      <c r="V1569"/>
    </row>
    <row r="1570" spans="3:22">
      <c r="C1570"/>
      <c r="D1570"/>
      <c r="F1570"/>
      <c r="G1570"/>
      <c r="H1570" s="5"/>
      <c r="I1570"/>
      <c r="J1570"/>
      <c r="L1570"/>
      <c r="P1570"/>
      <c r="Q1570"/>
      <c r="R1570" s="5"/>
      <c r="S1570"/>
      <c r="T1570"/>
      <c r="V1570"/>
    </row>
    <row r="1571" spans="3:22">
      <c r="C1571"/>
      <c r="D1571"/>
      <c r="F1571"/>
      <c r="G1571"/>
      <c r="H1571" s="5"/>
      <c r="I1571"/>
      <c r="J1571"/>
      <c r="L1571"/>
      <c r="P1571"/>
      <c r="Q1571"/>
      <c r="R1571" s="5"/>
      <c r="S1571"/>
      <c r="T1571"/>
      <c r="V1571"/>
    </row>
    <row r="1572" spans="3:22">
      <c r="C1572"/>
      <c r="D1572"/>
      <c r="F1572"/>
      <c r="G1572"/>
      <c r="H1572" s="5"/>
      <c r="I1572"/>
      <c r="J1572"/>
      <c r="L1572"/>
      <c r="P1572"/>
      <c r="Q1572"/>
      <c r="R1572" s="5"/>
      <c r="S1572"/>
      <c r="T1572"/>
      <c r="V1572"/>
    </row>
    <row r="1573" spans="3:22">
      <c r="C1573"/>
      <c r="D1573"/>
      <c r="F1573"/>
      <c r="G1573"/>
      <c r="H1573" s="5"/>
      <c r="I1573"/>
      <c r="J1573"/>
      <c r="L1573"/>
      <c r="P1573"/>
      <c r="Q1573"/>
      <c r="R1573" s="5"/>
      <c r="S1573"/>
      <c r="T1573"/>
      <c r="V1573"/>
    </row>
    <row r="1574" spans="3:22">
      <c r="C1574"/>
      <c r="D1574"/>
      <c r="F1574"/>
      <c r="G1574"/>
      <c r="H1574" s="5"/>
      <c r="I1574"/>
      <c r="J1574"/>
      <c r="L1574"/>
      <c r="P1574"/>
      <c r="Q1574"/>
      <c r="R1574" s="5"/>
      <c r="S1574"/>
      <c r="T1574"/>
      <c r="V1574"/>
    </row>
    <row r="1575" spans="3:22">
      <c r="C1575"/>
      <c r="D1575"/>
      <c r="F1575"/>
      <c r="G1575"/>
      <c r="H1575" s="5"/>
      <c r="I1575"/>
      <c r="J1575"/>
      <c r="L1575"/>
      <c r="P1575"/>
      <c r="Q1575"/>
      <c r="R1575" s="5"/>
      <c r="S1575"/>
      <c r="T1575"/>
      <c r="V1575"/>
    </row>
    <row r="1576" spans="3:22">
      <c r="C1576"/>
      <c r="D1576"/>
      <c r="F1576"/>
      <c r="G1576"/>
      <c r="H1576" s="5"/>
      <c r="I1576"/>
      <c r="J1576"/>
      <c r="L1576"/>
      <c r="P1576"/>
      <c r="Q1576"/>
      <c r="R1576" s="5"/>
      <c r="S1576"/>
      <c r="T1576"/>
      <c r="V1576"/>
    </row>
    <row r="1577" spans="3:22">
      <c r="C1577"/>
      <c r="D1577"/>
      <c r="F1577"/>
      <c r="G1577"/>
      <c r="H1577" s="5"/>
      <c r="I1577"/>
      <c r="J1577"/>
      <c r="L1577"/>
      <c r="P1577"/>
      <c r="Q1577"/>
      <c r="R1577" s="5"/>
      <c r="S1577"/>
      <c r="T1577"/>
      <c r="V1577"/>
    </row>
    <row r="1578" spans="3:22">
      <c r="C1578"/>
      <c r="D1578"/>
      <c r="F1578"/>
      <c r="G1578"/>
      <c r="H1578" s="5"/>
      <c r="I1578"/>
      <c r="J1578"/>
      <c r="L1578"/>
      <c r="P1578"/>
      <c r="Q1578"/>
      <c r="R1578" s="5"/>
      <c r="S1578"/>
      <c r="T1578"/>
      <c r="V1578"/>
    </row>
    <row r="1579" spans="3:22">
      <c r="C1579"/>
      <c r="D1579"/>
      <c r="F1579"/>
      <c r="G1579"/>
      <c r="H1579" s="5"/>
      <c r="I1579"/>
      <c r="J1579"/>
      <c r="L1579"/>
      <c r="P1579"/>
      <c r="Q1579"/>
      <c r="R1579" s="5"/>
      <c r="S1579"/>
      <c r="T1579"/>
      <c r="V1579"/>
    </row>
    <row r="1580" spans="3:22">
      <c r="C1580"/>
      <c r="D1580"/>
      <c r="F1580"/>
      <c r="G1580"/>
      <c r="H1580" s="5"/>
      <c r="I1580"/>
      <c r="J1580"/>
      <c r="L1580"/>
      <c r="P1580"/>
      <c r="Q1580"/>
      <c r="R1580" s="5"/>
      <c r="S1580"/>
      <c r="T1580"/>
      <c r="V1580"/>
    </row>
    <row r="1581" spans="3:22">
      <c r="C1581"/>
      <c r="D1581"/>
      <c r="F1581"/>
      <c r="G1581"/>
      <c r="H1581" s="5"/>
      <c r="I1581"/>
      <c r="J1581"/>
      <c r="L1581"/>
      <c r="P1581"/>
      <c r="Q1581"/>
      <c r="R1581" s="5"/>
      <c r="S1581"/>
      <c r="T1581"/>
      <c r="V1581"/>
    </row>
    <row r="1582" spans="3:22">
      <c r="C1582"/>
      <c r="D1582"/>
      <c r="F1582"/>
      <c r="G1582"/>
      <c r="H1582" s="5"/>
      <c r="I1582"/>
      <c r="J1582"/>
      <c r="L1582"/>
      <c r="P1582"/>
      <c r="Q1582"/>
      <c r="R1582" s="5"/>
      <c r="S1582"/>
      <c r="T1582"/>
      <c r="V1582"/>
    </row>
    <row r="1583" spans="3:22">
      <c r="C1583"/>
      <c r="D1583"/>
      <c r="F1583"/>
      <c r="G1583"/>
      <c r="H1583" s="5"/>
      <c r="I1583"/>
      <c r="J1583"/>
      <c r="L1583"/>
      <c r="P1583"/>
      <c r="Q1583"/>
      <c r="R1583" s="5"/>
      <c r="S1583"/>
      <c r="T1583"/>
      <c r="V1583"/>
    </row>
    <row r="1584" spans="3:22">
      <c r="C1584"/>
      <c r="D1584"/>
      <c r="F1584"/>
      <c r="G1584"/>
      <c r="H1584" s="5"/>
      <c r="I1584"/>
      <c r="J1584"/>
      <c r="L1584"/>
      <c r="P1584"/>
      <c r="Q1584"/>
      <c r="R1584" s="5"/>
      <c r="S1584"/>
      <c r="T1584"/>
      <c r="V1584"/>
    </row>
    <row r="1585" spans="3:22">
      <c r="C1585"/>
      <c r="D1585"/>
      <c r="F1585"/>
      <c r="G1585"/>
      <c r="H1585" s="5"/>
      <c r="I1585"/>
      <c r="J1585"/>
      <c r="L1585"/>
      <c r="P1585"/>
      <c r="Q1585"/>
      <c r="R1585" s="5"/>
      <c r="S1585"/>
      <c r="T1585"/>
      <c r="V1585"/>
    </row>
    <row r="1586" spans="3:22">
      <c r="C1586"/>
      <c r="D1586"/>
      <c r="F1586"/>
      <c r="G1586"/>
      <c r="H1586" s="5"/>
      <c r="I1586"/>
      <c r="J1586"/>
      <c r="L1586"/>
      <c r="P1586"/>
      <c r="Q1586"/>
      <c r="R1586" s="5"/>
      <c r="S1586"/>
      <c r="T1586"/>
      <c r="V1586"/>
    </row>
    <row r="1587" spans="3:22">
      <c r="C1587"/>
      <c r="D1587"/>
      <c r="F1587"/>
      <c r="G1587"/>
      <c r="H1587" s="5"/>
      <c r="I1587"/>
      <c r="J1587"/>
      <c r="L1587"/>
      <c r="P1587"/>
      <c r="Q1587"/>
      <c r="R1587" s="5"/>
      <c r="S1587"/>
      <c r="T1587"/>
      <c r="V1587"/>
    </row>
    <row r="1588" spans="3:22">
      <c r="C1588"/>
      <c r="D1588"/>
      <c r="F1588"/>
      <c r="G1588"/>
      <c r="H1588" s="5"/>
      <c r="I1588"/>
      <c r="J1588"/>
      <c r="L1588"/>
      <c r="P1588"/>
      <c r="Q1588"/>
      <c r="R1588" s="5"/>
      <c r="S1588"/>
      <c r="T1588"/>
      <c r="V1588"/>
    </row>
    <row r="1589" spans="3:22">
      <c r="C1589"/>
      <c r="D1589"/>
      <c r="F1589"/>
      <c r="G1589"/>
      <c r="H1589" s="5"/>
      <c r="I1589"/>
      <c r="J1589"/>
      <c r="L1589"/>
      <c r="P1589"/>
      <c r="Q1589"/>
      <c r="R1589" s="5"/>
      <c r="S1589"/>
      <c r="T1589"/>
      <c r="V1589"/>
    </row>
    <row r="1590" spans="3:22">
      <c r="C1590"/>
      <c r="D1590"/>
      <c r="F1590"/>
      <c r="G1590"/>
      <c r="H1590" s="5"/>
      <c r="I1590"/>
      <c r="J1590"/>
      <c r="L1590"/>
      <c r="P1590"/>
      <c r="Q1590"/>
      <c r="R1590" s="5"/>
      <c r="S1590"/>
      <c r="T1590"/>
      <c r="V1590"/>
    </row>
    <row r="1591" spans="3:22">
      <c r="C1591"/>
      <c r="D1591"/>
      <c r="F1591"/>
      <c r="G1591"/>
      <c r="H1591" s="5"/>
      <c r="I1591"/>
      <c r="J1591"/>
      <c r="L1591"/>
      <c r="P1591"/>
      <c r="Q1591"/>
      <c r="R1591" s="5"/>
      <c r="S1591"/>
      <c r="T1591"/>
      <c r="V1591"/>
    </row>
    <row r="1592" spans="3:22">
      <c r="C1592"/>
      <c r="D1592"/>
      <c r="F1592"/>
      <c r="G1592"/>
      <c r="H1592" s="5"/>
      <c r="I1592"/>
      <c r="J1592"/>
      <c r="L1592"/>
      <c r="P1592"/>
      <c r="Q1592"/>
      <c r="R1592" s="5"/>
      <c r="S1592"/>
      <c r="T1592"/>
      <c r="V1592"/>
    </row>
    <row r="1593" spans="3:22">
      <c r="C1593"/>
      <c r="D1593"/>
      <c r="F1593"/>
      <c r="G1593"/>
      <c r="H1593" s="5"/>
      <c r="I1593"/>
      <c r="J1593"/>
      <c r="L1593"/>
      <c r="P1593"/>
      <c r="Q1593"/>
      <c r="R1593" s="5"/>
      <c r="S1593"/>
      <c r="T1593"/>
      <c r="V1593"/>
    </row>
    <row r="1594" spans="3:22">
      <c r="C1594"/>
      <c r="D1594"/>
      <c r="F1594"/>
      <c r="G1594"/>
      <c r="H1594" s="5"/>
      <c r="I1594"/>
      <c r="J1594"/>
      <c r="L1594"/>
      <c r="P1594"/>
      <c r="Q1594"/>
      <c r="R1594" s="5"/>
      <c r="S1594"/>
      <c r="T1594"/>
      <c r="V1594"/>
    </row>
    <row r="1595" spans="3:22">
      <c r="C1595"/>
      <c r="D1595"/>
      <c r="F1595"/>
      <c r="G1595"/>
      <c r="H1595" s="5"/>
      <c r="I1595"/>
      <c r="J1595"/>
      <c r="L1595"/>
      <c r="P1595"/>
      <c r="Q1595"/>
      <c r="R1595" s="5"/>
      <c r="S1595"/>
      <c r="T1595"/>
      <c r="V1595"/>
    </row>
    <row r="1596" spans="3:22">
      <c r="C1596"/>
      <c r="D1596"/>
      <c r="F1596"/>
      <c r="G1596"/>
      <c r="H1596" s="5"/>
      <c r="I1596"/>
      <c r="J1596"/>
      <c r="L1596"/>
      <c r="P1596"/>
      <c r="Q1596"/>
      <c r="R1596" s="5"/>
      <c r="S1596"/>
      <c r="T1596"/>
      <c r="V1596"/>
    </row>
    <row r="1597" spans="3:22">
      <c r="C1597"/>
      <c r="D1597"/>
      <c r="F1597"/>
      <c r="G1597"/>
      <c r="H1597" s="5"/>
      <c r="I1597"/>
      <c r="J1597"/>
      <c r="L1597"/>
      <c r="P1597"/>
      <c r="Q1597"/>
      <c r="R1597" s="5"/>
      <c r="S1597"/>
      <c r="T1597"/>
      <c r="V1597"/>
    </row>
    <row r="1598" spans="3:22">
      <c r="C1598"/>
      <c r="D1598"/>
      <c r="F1598"/>
      <c r="G1598"/>
      <c r="H1598" s="5"/>
      <c r="I1598"/>
      <c r="J1598"/>
      <c r="L1598"/>
      <c r="P1598"/>
      <c r="Q1598"/>
      <c r="R1598" s="5"/>
      <c r="S1598"/>
      <c r="T1598"/>
      <c r="V1598"/>
    </row>
    <row r="1599" spans="3:22">
      <c r="C1599"/>
      <c r="D1599"/>
      <c r="F1599"/>
      <c r="G1599"/>
      <c r="H1599" s="5"/>
      <c r="I1599"/>
      <c r="J1599"/>
      <c r="L1599"/>
      <c r="P1599"/>
      <c r="Q1599"/>
      <c r="R1599" s="5"/>
      <c r="S1599"/>
      <c r="T1599"/>
      <c r="V1599"/>
    </row>
    <row r="1600" spans="3:22">
      <c r="C1600"/>
      <c r="D1600"/>
      <c r="F1600"/>
      <c r="G1600"/>
      <c r="H1600" s="5"/>
      <c r="I1600"/>
      <c r="J1600"/>
      <c r="L1600"/>
      <c r="P1600"/>
      <c r="Q1600"/>
      <c r="R1600" s="5"/>
      <c r="S1600"/>
      <c r="T1600"/>
      <c r="V1600"/>
    </row>
    <row r="1601" spans="3:22">
      <c r="C1601"/>
      <c r="D1601"/>
      <c r="F1601"/>
      <c r="G1601"/>
      <c r="H1601" s="5"/>
      <c r="I1601"/>
      <c r="J1601"/>
      <c r="L1601"/>
      <c r="P1601"/>
      <c r="Q1601"/>
      <c r="R1601" s="5"/>
      <c r="S1601"/>
      <c r="T1601"/>
      <c r="V1601"/>
    </row>
    <row r="1602" spans="3:22">
      <c r="C1602"/>
      <c r="D1602"/>
      <c r="F1602"/>
      <c r="G1602"/>
      <c r="H1602" s="5"/>
      <c r="I1602"/>
      <c r="J1602"/>
      <c r="L1602"/>
      <c r="P1602"/>
      <c r="Q1602"/>
      <c r="R1602" s="5"/>
      <c r="S1602"/>
      <c r="T1602"/>
      <c r="V1602"/>
    </row>
    <row r="1603" spans="3:22">
      <c r="C1603"/>
      <c r="D1603"/>
      <c r="F1603"/>
      <c r="G1603"/>
      <c r="H1603" s="5"/>
      <c r="I1603"/>
      <c r="J1603"/>
      <c r="L1603"/>
      <c r="P1603"/>
      <c r="Q1603"/>
      <c r="R1603" s="5"/>
      <c r="S1603"/>
      <c r="T1603"/>
      <c r="V1603"/>
    </row>
    <row r="1604" spans="3:22">
      <c r="C1604"/>
      <c r="D1604"/>
      <c r="F1604"/>
      <c r="G1604"/>
      <c r="H1604" s="5"/>
      <c r="I1604"/>
      <c r="J1604"/>
      <c r="L1604"/>
      <c r="P1604"/>
      <c r="Q1604"/>
      <c r="R1604" s="5"/>
      <c r="S1604"/>
      <c r="T1604"/>
      <c r="V1604"/>
    </row>
    <row r="1605" spans="3:22">
      <c r="C1605"/>
      <c r="D1605"/>
      <c r="F1605"/>
      <c r="G1605"/>
      <c r="H1605" s="5"/>
      <c r="I1605"/>
      <c r="J1605"/>
      <c r="L1605"/>
      <c r="P1605"/>
      <c r="Q1605"/>
      <c r="R1605" s="5"/>
      <c r="S1605"/>
      <c r="T1605"/>
      <c r="V1605"/>
    </row>
    <row r="1606" spans="3:22">
      <c r="C1606"/>
      <c r="D1606"/>
      <c r="F1606"/>
      <c r="G1606"/>
      <c r="H1606" s="5"/>
      <c r="I1606"/>
      <c r="J1606"/>
      <c r="L1606"/>
      <c r="P1606"/>
      <c r="Q1606"/>
      <c r="R1606" s="5"/>
      <c r="S1606"/>
      <c r="T1606"/>
      <c r="V1606"/>
    </row>
    <row r="1607" spans="3:22">
      <c r="C1607"/>
      <c r="D1607"/>
      <c r="F1607"/>
      <c r="G1607"/>
      <c r="H1607" s="5"/>
      <c r="I1607"/>
      <c r="J1607"/>
      <c r="L1607"/>
      <c r="P1607"/>
      <c r="Q1607"/>
      <c r="R1607" s="5"/>
      <c r="S1607"/>
      <c r="T1607"/>
      <c r="V1607"/>
    </row>
    <row r="1608" spans="3:22">
      <c r="C1608"/>
      <c r="D1608"/>
      <c r="F1608"/>
      <c r="G1608"/>
      <c r="H1608" s="5"/>
      <c r="I1608"/>
      <c r="J1608"/>
      <c r="L1608"/>
      <c r="P1608"/>
      <c r="Q1608"/>
      <c r="R1608" s="5"/>
      <c r="S1608"/>
      <c r="T1608"/>
      <c r="V1608"/>
    </row>
    <row r="1609" spans="3:22">
      <c r="C1609"/>
      <c r="D1609"/>
      <c r="F1609"/>
      <c r="G1609"/>
      <c r="H1609" s="5"/>
      <c r="I1609"/>
      <c r="J1609"/>
      <c r="L1609"/>
      <c r="P1609"/>
      <c r="Q1609"/>
      <c r="R1609" s="5"/>
      <c r="S1609"/>
      <c r="T1609"/>
      <c r="V1609"/>
    </row>
    <row r="1610" spans="3:22">
      <c r="C1610"/>
      <c r="D1610"/>
      <c r="F1610"/>
      <c r="G1610"/>
      <c r="H1610" s="5"/>
      <c r="I1610"/>
      <c r="J1610"/>
      <c r="L1610"/>
      <c r="P1610"/>
      <c r="Q1610"/>
      <c r="R1610" s="5"/>
      <c r="S1610"/>
      <c r="T1610"/>
      <c r="V1610"/>
    </row>
    <row r="1611" spans="3:22">
      <c r="C1611"/>
      <c r="D1611"/>
      <c r="F1611"/>
      <c r="G1611"/>
      <c r="H1611" s="5"/>
      <c r="I1611"/>
      <c r="J1611"/>
      <c r="L1611"/>
      <c r="P1611"/>
      <c r="Q1611"/>
      <c r="R1611" s="5"/>
      <c r="S1611"/>
      <c r="T1611"/>
      <c r="V1611"/>
    </row>
    <row r="1612" spans="3:22">
      <c r="C1612"/>
      <c r="D1612"/>
      <c r="F1612"/>
      <c r="G1612"/>
      <c r="H1612" s="5"/>
      <c r="I1612"/>
      <c r="J1612"/>
      <c r="L1612"/>
      <c r="P1612"/>
      <c r="Q1612"/>
      <c r="R1612" s="5"/>
      <c r="S1612"/>
      <c r="T1612"/>
      <c r="V1612"/>
    </row>
    <row r="1613" spans="3:22">
      <c r="C1613"/>
      <c r="D1613"/>
      <c r="F1613"/>
      <c r="G1613"/>
      <c r="H1613" s="5"/>
      <c r="I1613"/>
      <c r="J1613"/>
      <c r="L1613"/>
      <c r="P1613"/>
      <c r="Q1613"/>
      <c r="R1613" s="5"/>
      <c r="S1613"/>
      <c r="T1613"/>
      <c r="V1613"/>
    </row>
    <row r="1614" spans="3:22">
      <c r="C1614"/>
      <c r="D1614"/>
      <c r="F1614"/>
      <c r="G1614"/>
      <c r="H1614" s="5"/>
      <c r="I1614"/>
      <c r="J1614"/>
      <c r="L1614"/>
      <c r="P1614"/>
      <c r="Q1614"/>
      <c r="R1614" s="5"/>
      <c r="S1614"/>
      <c r="T1614"/>
      <c r="V1614"/>
    </row>
    <row r="1615" spans="3:22">
      <c r="C1615"/>
      <c r="D1615"/>
      <c r="F1615"/>
      <c r="G1615"/>
      <c r="H1615" s="5"/>
      <c r="I1615"/>
      <c r="J1615"/>
      <c r="L1615"/>
      <c r="P1615"/>
      <c r="Q1615"/>
      <c r="R1615" s="5"/>
      <c r="S1615"/>
      <c r="T1615"/>
      <c r="V1615"/>
    </row>
    <row r="1616" spans="3:22">
      <c r="C1616"/>
      <c r="D1616"/>
      <c r="F1616"/>
      <c r="G1616"/>
      <c r="H1616" s="5"/>
      <c r="I1616"/>
      <c r="J1616"/>
      <c r="L1616"/>
      <c r="P1616"/>
      <c r="Q1616"/>
      <c r="R1616" s="5"/>
      <c r="S1616"/>
      <c r="T1616"/>
      <c r="V1616"/>
    </row>
    <row r="1617" spans="3:22">
      <c r="C1617"/>
      <c r="D1617"/>
      <c r="F1617"/>
      <c r="G1617"/>
      <c r="H1617" s="5"/>
      <c r="I1617"/>
      <c r="J1617"/>
      <c r="L1617"/>
      <c r="P1617"/>
      <c r="Q1617"/>
      <c r="R1617" s="5"/>
      <c r="S1617"/>
      <c r="T1617"/>
      <c r="V1617"/>
    </row>
    <row r="1618" spans="3:22">
      <c r="C1618"/>
      <c r="D1618"/>
      <c r="F1618"/>
      <c r="G1618"/>
      <c r="H1618" s="5"/>
      <c r="I1618"/>
      <c r="J1618"/>
      <c r="L1618"/>
      <c r="P1618"/>
      <c r="Q1618"/>
      <c r="R1618" s="5"/>
      <c r="S1618"/>
      <c r="T1618"/>
      <c r="V1618"/>
    </row>
    <row r="1619" spans="3:22">
      <c r="C1619"/>
      <c r="D1619"/>
      <c r="F1619"/>
      <c r="G1619"/>
      <c r="H1619" s="5"/>
      <c r="I1619"/>
      <c r="J1619"/>
      <c r="L1619"/>
      <c r="P1619"/>
      <c r="Q1619"/>
      <c r="R1619" s="5"/>
      <c r="S1619"/>
      <c r="T1619"/>
      <c r="V1619"/>
    </row>
    <row r="1620" spans="3:22">
      <c r="C1620"/>
      <c r="D1620"/>
      <c r="F1620"/>
      <c r="G1620"/>
      <c r="H1620" s="5"/>
      <c r="I1620"/>
      <c r="J1620"/>
      <c r="L1620"/>
      <c r="P1620"/>
      <c r="Q1620"/>
      <c r="R1620" s="5"/>
      <c r="S1620"/>
      <c r="T1620"/>
      <c r="V1620"/>
    </row>
    <row r="1621" spans="3:22">
      <c r="C1621"/>
      <c r="D1621"/>
      <c r="F1621"/>
      <c r="G1621"/>
      <c r="H1621" s="5"/>
      <c r="I1621"/>
      <c r="J1621"/>
      <c r="L1621"/>
      <c r="P1621"/>
      <c r="Q1621"/>
      <c r="R1621" s="5"/>
      <c r="S1621"/>
      <c r="T1621"/>
      <c r="V1621"/>
    </row>
    <row r="1622" spans="3:22">
      <c r="C1622"/>
      <c r="D1622"/>
      <c r="F1622"/>
      <c r="G1622"/>
      <c r="H1622" s="5"/>
      <c r="I1622"/>
      <c r="J1622"/>
      <c r="L1622"/>
      <c r="P1622"/>
      <c r="Q1622"/>
      <c r="R1622" s="5"/>
      <c r="S1622"/>
      <c r="T1622"/>
      <c r="V1622"/>
    </row>
    <row r="1623" spans="3:22">
      <c r="C1623"/>
      <c r="D1623"/>
      <c r="F1623"/>
      <c r="G1623"/>
      <c r="H1623" s="5"/>
      <c r="I1623"/>
      <c r="J1623"/>
      <c r="L1623"/>
      <c r="P1623"/>
      <c r="Q1623"/>
      <c r="R1623" s="5"/>
      <c r="S1623"/>
      <c r="T1623"/>
      <c r="V1623"/>
    </row>
    <row r="1624" spans="3:22">
      <c r="C1624"/>
      <c r="D1624"/>
      <c r="F1624"/>
      <c r="G1624"/>
      <c r="H1624" s="5"/>
      <c r="I1624"/>
      <c r="J1624"/>
      <c r="L1624"/>
      <c r="P1624"/>
      <c r="Q1624"/>
      <c r="R1624" s="5"/>
      <c r="S1624"/>
      <c r="T1624"/>
      <c r="V1624"/>
    </row>
    <row r="1625" spans="3:22">
      <c r="C1625"/>
      <c r="D1625"/>
      <c r="F1625"/>
      <c r="G1625"/>
      <c r="H1625" s="5"/>
      <c r="I1625"/>
      <c r="J1625"/>
      <c r="L1625"/>
      <c r="P1625"/>
      <c r="Q1625"/>
      <c r="R1625" s="5"/>
      <c r="S1625"/>
      <c r="T1625"/>
      <c r="V1625"/>
    </row>
    <row r="1626" spans="3:22">
      <c r="C1626"/>
      <c r="D1626"/>
      <c r="F1626"/>
      <c r="G1626"/>
      <c r="H1626" s="5"/>
      <c r="I1626"/>
      <c r="J1626"/>
      <c r="L1626"/>
      <c r="P1626"/>
      <c r="Q1626"/>
      <c r="R1626" s="5"/>
      <c r="S1626"/>
      <c r="T1626"/>
      <c r="V1626"/>
    </row>
    <row r="1627" spans="3:22">
      <c r="C1627"/>
      <c r="D1627"/>
      <c r="F1627"/>
      <c r="G1627"/>
      <c r="H1627" s="5"/>
      <c r="I1627"/>
      <c r="J1627"/>
      <c r="L1627"/>
      <c r="P1627"/>
      <c r="Q1627"/>
      <c r="R1627" s="5"/>
      <c r="S1627"/>
      <c r="T1627"/>
      <c r="V1627"/>
    </row>
    <row r="1628" spans="3:22">
      <c r="C1628"/>
      <c r="D1628"/>
      <c r="F1628"/>
      <c r="G1628"/>
      <c r="H1628" s="5"/>
      <c r="I1628"/>
      <c r="J1628"/>
      <c r="L1628"/>
      <c r="P1628"/>
      <c r="Q1628"/>
      <c r="R1628" s="5"/>
      <c r="S1628"/>
      <c r="T1628"/>
      <c r="V1628"/>
    </row>
    <row r="1629" spans="3:22">
      <c r="C1629"/>
      <c r="D1629"/>
      <c r="F1629"/>
      <c r="G1629"/>
      <c r="H1629" s="5"/>
      <c r="I1629"/>
      <c r="J1629"/>
      <c r="L1629"/>
      <c r="P1629"/>
      <c r="Q1629"/>
      <c r="R1629" s="5"/>
      <c r="S1629"/>
      <c r="T1629"/>
      <c r="V1629"/>
    </row>
    <row r="1630" spans="3:22">
      <c r="C1630"/>
      <c r="D1630"/>
      <c r="F1630"/>
      <c r="G1630"/>
      <c r="H1630" s="5"/>
      <c r="I1630"/>
      <c r="J1630"/>
      <c r="L1630"/>
      <c r="P1630"/>
      <c r="Q1630"/>
      <c r="R1630" s="5"/>
      <c r="S1630"/>
      <c r="T1630"/>
      <c r="V1630"/>
    </row>
    <row r="1631" spans="3:22">
      <c r="C1631"/>
      <c r="D1631"/>
      <c r="F1631"/>
      <c r="G1631"/>
      <c r="H1631" s="5"/>
      <c r="I1631"/>
      <c r="J1631"/>
      <c r="L1631"/>
      <c r="P1631"/>
      <c r="Q1631"/>
      <c r="R1631" s="5"/>
      <c r="S1631"/>
      <c r="T1631"/>
      <c r="V1631"/>
    </row>
    <row r="1632" spans="3:22">
      <c r="C1632"/>
      <c r="D1632"/>
      <c r="F1632"/>
      <c r="G1632"/>
      <c r="H1632" s="5"/>
      <c r="I1632"/>
      <c r="J1632"/>
      <c r="L1632"/>
      <c r="P1632"/>
      <c r="Q1632"/>
      <c r="R1632" s="5"/>
      <c r="S1632"/>
      <c r="T1632"/>
      <c r="V1632"/>
    </row>
    <row r="1633" spans="3:22">
      <c r="C1633"/>
      <c r="D1633"/>
      <c r="F1633"/>
      <c r="G1633"/>
      <c r="H1633" s="5"/>
      <c r="I1633"/>
      <c r="J1633"/>
      <c r="L1633"/>
      <c r="P1633"/>
      <c r="Q1633"/>
      <c r="R1633" s="5"/>
      <c r="S1633"/>
      <c r="T1633"/>
      <c r="V1633"/>
    </row>
    <row r="1634" spans="3:22">
      <c r="C1634"/>
      <c r="D1634"/>
      <c r="F1634"/>
      <c r="G1634"/>
      <c r="H1634" s="5"/>
      <c r="I1634"/>
      <c r="J1634"/>
      <c r="L1634"/>
      <c r="P1634"/>
      <c r="Q1634"/>
      <c r="R1634" s="5"/>
      <c r="S1634"/>
      <c r="T1634"/>
      <c r="V1634"/>
    </row>
    <row r="1635" spans="3:22">
      <c r="C1635"/>
      <c r="D1635"/>
      <c r="F1635"/>
      <c r="G1635"/>
      <c r="H1635" s="5"/>
      <c r="I1635"/>
      <c r="J1635"/>
      <c r="L1635"/>
      <c r="P1635"/>
      <c r="Q1635"/>
      <c r="R1635" s="5"/>
      <c r="S1635"/>
      <c r="T1635"/>
      <c r="V1635"/>
    </row>
    <row r="1636" spans="3:22">
      <c r="C1636"/>
      <c r="D1636"/>
      <c r="F1636"/>
      <c r="G1636"/>
      <c r="H1636" s="5"/>
      <c r="I1636"/>
      <c r="J1636"/>
      <c r="L1636"/>
      <c r="P1636"/>
      <c r="Q1636"/>
      <c r="R1636" s="5"/>
      <c r="S1636"/>
      <c r="T1636"/>
      <c r="V1636"/>
    </row>
    <row r="1637" spans="3:22">
      <c r="C1637"/>
      <c r="D1637"/>
      <c r="F1637"/>
      <c r="G1637"/>
      <c r="H1637" s="5"/>
      <c r="I1637"/>
      <c r="J1637"/>
      <c r="L1637"/>
      <c r="P1637"/>
      <c r="Q1637"/>
      <c r="R1637" s="5"/>
      <c r="S1637"/>
      <c r="T1637"/>
      <c r="V1637"/>
    </row>
    <row r="1638" spans="3:22">
      <c r="C1638"/>
      <c r="D1638"/>
      <c r="F1638"/>
      <c r="G1638"/>
      <c r="H1638" s="5"/>
      <c r="I1638"/>
      <c r="J1638"/>
      <c r="L1638"/>
      <c r="P1638"/>
      <c r="Q1638"/>
      <c r="R1638" s="5"/>
      <c r="S1638"/>
      <c r="T1638"/>
      <c r="V1638"/>
    </row>
    <row r="1639" spans="3:22">
      <c r="C1639"/>
      <c r="D1639"/>
      <c r="F1639"/>
      <c r="G1639"/>
      <c r="H1639" s="5"/>
      <c r="I1639"/>
      <c r="J1639"/>
      <c r="L1639"/>
      <c r="P1639"/>
      <c r="Q1639"/>
      <c r="R1639" s="5"/>
      <c r="S1639"/>
      <c r="T1639"/>
      <c r="V1639"/>
    </row>
    <row r="1640" spans="3:22">
      <c r="C1640"/>
      <c r="D1640"/>
      <c r="F1640"/>
      <c r="G1640"/>
      <c r="H1640" s="5"/>
      <c r="I1640"/>
      <c r="J1640"/>
      <c r="L1640"/>
      <c r="P1640"/>
      <c r="Q1640"/>
      <c r="R1640" s="5"/>
      <c r="S1640"/>
      <c r="T1640"/>
      <c r="V1640"/>
    </row>
    <row r="1641" spans="3:22">
      <c r="C1641"/>
      <c r="D1641"/>
      <c r="F1641"/>
      <c r="G1641"/>
      <c r="H1641" s="5"/>
      <c r="I1641"/>
      <c r="J1641"/>
      <c r="L1641"/>
      <c r="P1641"/>
      <c r="Q1641"/>
      <c r="R1641" s="5"/>
      <c r="S1641"/>
      <c r="T1641"/>
      <c r="V1641"/>
    </row>
    <row r="1642" spans="3:22">
      <c r="C1642"/>
      <c r="D1642"/>
      <c r="F1642"/>
      <c r="G1642"/>
      <c r="H1642" s="5"/>
      <c r="I1642"/>
      <c r="J1642"/>
      <c r="L1642"/>
      <c r="P1642"/>
      <c r="Q1642"/>
      <c r="R1642" s="5"/>
      <c r="S1642"/>
      <c r="T1642"/>
      <c r="V1642"/>
    </row>
    <row r="1643" spans="3:22">
      <c r="C1643"/>
      <c r="D1643"/>
      <c r="F1643"/>
      <c r="G1643"/>
      <c r="H1643" s="5"/>
      <c r="I1643"/>
      <c r="J1643"/>
      <c r="L1643"/>
      <c r="P1643"/>
      <c r="Q1643"/>
      <c r="R1643" s="5"/>
      <c r="S1643"/>
      <c r="T1643"/>
      <c r="V1643"/>
    </row>
    <row r="1644" spans="3:22">
      <c r="C1644"/>
      <c r="D1644"/>
      <c r="F1644"/>
      <c r="G1644"/>
      <c r="H1644" s="5"/>
      <c r="I1644"/>
      <c r="J1644"/>
      <c r="L1644"/>
      <c r="P1644"/>
      <c r="Q1644"/>
      <c r="R1644" s="5"/>
      <c r="S1644"/>
      <c r="T1644"/>
      <c r="V1644"/>
    </row>
    <row r="1645" spans="3:22">
      <c r="C1645"/>
      <c r="D1645"/>
      <c r="F1645"/>
      <c r="G1645"/>
      <c r="H1645" s="5"/>
      <c r="I1645"/>
      <c r="J1645"/>
      <c r="L1645"/>
      <c r="P1645"/>
      <c r="Q1645"/>
      <c r="R1645" s="5"/>
      <c r="S1645"/>
      <c r="T1645"/>
      <c r="V1645"/>
    </row>
    <row r="1646" spans="3:22">
      <c r="C1646"/>
      <c r="D1646"/>
      <c r="F1646"/>
      <c r="G1646"/>
      <c r="H1646" s="5"/>
      <c r="I1646"/>
      <c r="J1646"/>
      <c r="L1646"/>
      <c r="P1646"/>
      <c r="Q1646"/>
      <c r="R1646" s="5"/>
      <c r="S1646"/>
      <c r="T1646"/>
      <c r="V1646"/>
    </row>
    <row r="1647" spans="3:22">
      <c r="C1647"/>
      <c r="D1647"/>
      <c r="F1647"/>
      <c r="G1647"/>
      <c r="H1647" s="5"/>
      <c r="I1647"/>
      <c r="J1647"/>
      <c r="L1647"/>
      <c r="P1647"/>
      <c r="Q1647"/>
      <c r="R1647" s="5"/>
      <c r="S1647"/>
      <c r="T1647"/>
      <c r="V1647"/>
    </row>
    <row r="1648" spans="3:22">
      <c r="C1648"/>
      <c r="D1648"/>
      <c r="F1648"/>
      <c r="G1648"/>
      <c r="H1648" s="5"/>
      <c r="I1648"/>
      <c r="J1648"/>
      <c r="L1648"/>
      <c r="P1648"/>
      <c r="Q1648"/>
      <c r="R1648" s="5"/>
      <c r="S1648"/>
      <c r="T1648"/>
      <c r="V1648"/>
    </row>
    <row r="1649" spans="3:22">
      <c r="C1649"/>
      <c r="D1649"/>
      <c r="F1649"/>
      <c r="G1649"/>
      <c r="H1649" s="5"/>
      <c r="I1649"/>
      <c r="J1649"/>
      <c r="L1649"/>
      <c r="P1649"/>
      <c r="Q1649"/>
      <c r="R1649" s="5"/>
      <c r="S1649"/>
      <c r="T1649"/>
      <c r="V1649"/>
    </row>
    <row r="1650" spans="3:22">
      <c r="C1650"/>
      <c r="D1650"/>
      <c r="F1650"/>
      <c r="G1650"/>
      <c r="H1650" s="5"/>
      <c r="I1650"/>
      <c r="J1650"/>
      <c r="L1650"/>
      <c r="P1650"/>
      <c r="Q1650"/>
      <c r="R1650" s="5"/>
      <c r="S1650"/>
      <c r="T1650"/>
      <c r="V1650"/>
    </row>
    <row r="1651" spans="3:22">
      <c r="C1651"/>
      <c r="D1651"/>
      <c r="F1651"/>
      <c r="G1651"/>
      <c r="H1651" s="5"/>
      <c r="I1651"/>
      <c r="J1651"/>
      <c r="L1651"/>
      <c r="P1651"/>
      <c r="Q1651"/>
      <c r="R1651" s="5"/>
      <c r="S1651"/>
      <c r="T1651"/>
      <c r="V1651"/>
    </row>
    <row r="1652" spans="3:22">
      <c r="C1652"/>
      <c r="D1652"/>
      <c r="F1652"/>
      <c r="G1652"/>
      <c r="H1652" s="5"/>
      <c r="I1652"/>
      <c r="J1652"/>
      <c r="L1652"/>
      <c r="P1652"/>
      <c r="Q1652"/>
      <c r="R1652" s="5"/>
      <c r="S1652"/>
      <c r="T1652"/>
      <c r="V1652"/>
    </row>
    <row r="1653" spans="3:22">
      <c r="C1653"/>
      <c r="D1653"/>
      <c r="F1653"/>
      <c r="G1653"/>
      <c r="H1653" s="5"/>
      <c r="I1653"/>
      <c r="J1653"/>
      <c r="L1653"/>
      <c r="P1653"/>
      <c r="Q1653"/>
      <c r="R1653" s="5"/>
      <c r="S1653"/>
      <c r="T1653"/>
      <c r="V1653"/>
    </row>
    <row r="1654" spans="3:22">
      <c r="C1654"/>
      <c r="D1654"/>
      <c r="F1654"/>
      <c r="G1654"/>
      <c r="H1654" s="5"/>
      <c r="I1654"/>
      <c r="J1654"/>
      <c r="L1654"/>
      <c r="P1654"/>
      <c r="Q1654"/>
      <c r="R1654" s="5"/>
      <c r="S1654"/>
      <c r="T1654"/>
      <c r="V1654"/>
    </row>
    <row r="1655" spans="3:22">
      <c r="C1655"/>
      <c r="D1655"/>
      <c r="F1655"/>
      <c r="G1655"/>
      <c r="H1655" s="5"/>
      <c r="I1655"/>
      <c r="J1655"/>
      <c r="L1655"/>
      <c r="P1655"/>
      <c r="Q1655"/>
      <c r="R1655" s="5"/>
      <c r="S1655"/>
      <c r="T1655"/>
      <c r="V1655"/>
    </row>
    <row r="1656" spans="3:22">
      <c r="C1656"/>
      <c r="D1656"/>
      <c r="F1656"/>
      <c r="G1656"/>
      <c r="H1656" s="5"/>
      <c r="I1656"/>
      <c r="J1656"/>
      <c r="L1656"/>
      <c r="P1656"/>
      <c r="Q1656"/>
      <c r="R1656" s="5"/>
      <c r="S1656"/>
      <c r="T1656"/>
      <c r="V1656"/>
    </row>
    <row r="1657" spans="3:22">
      <c r="C1657"/>
      <c r="D1657"/>
      <c r="F1657"/>
      <c r="G1657"/>
      <c r="H1657" s="5"/>
      <c r="I1657"/>
      <c r="J1657"/>
      <c r="L1657"/>
      <c r="P1657"/>
      <c r="Q1657"/>
      <c r="R1657" s="5"/>
      <c r="S1657"/>
      <c r="T1657"/>
      <c r="V1657"/>
    </row>
    <row r="1658" spans="3:22">
      <c r="C1658"/>
      <c r="D1658"/>
      <c r="F1658"/>
      <c r="G1658"/>
      <c r="H1658" s="5"/>
      <c r="I1658"/>
      <c r="J1658"/>
      <c r="L1658"/>
      <c r="P1658"/>
      <c r="Q1658"/>
      <c r="R1658" s="5"/>
      <c r="S1658"/>
      <c r="T1658"/>
      <c r="V1658"/>
    </row>
    <row r="1659" spans="3:22">
      <c r="C1659"/>
      <c r="D1659"/>
      <c r="F1659"/>
      <c r="G1659"/>
      <c r="H1659" s="5"/>
      <c r="I1659"/>
      <c r="J1659"/>
      <c r="L1659"/>
      <c r="P1659"/>
      <c r="Q1659"/>
      <c r="R1659" s="5"/>
      <c r="S1659"/>
      <c r="T1659"/>
      <c r="V1659"/>
    </row>
    <row r="1660" spans="3:22">
      <c r="C1660"/>
      <c r="D1660"/>
      <c r="F1660"/>
      <c r="G1660"/>
      <c r="H1660" s="5"/>
      <c r="I1660"/>
      <c r="J1660"/>
      <c r="L1660"/>
      <c r="P1660"/>
      <c r="Q1660"/>
      <c r="R1660" s="5"/>
      <c r="S1660"/>
      <c r="T1660"/>
      <c r="V1660"/>
    </row>
    <row r="1661" spans="3:22">
      <c r="C1661"/>
      <c r="D1661"/>
      <c r="F1661"/>
      <c r="G1661"/>
      <c r="H1661" s="5"/>
      <c r="I1661"/>
      <c r="J1661"/>
      <c r="L1661"/>
      <c r="P1661"/>
      <c r="Q1661"/>
      <c r="R1661" s="5"/>
      <c r="S1661"/>
      <c r="T1661"/>
      <c r="V1661"/>
    </row>
    <row r="1662" spans="3:22">
      <c r="C1662"/>
      <c r="D1662"/>
      <c r="F1662"/>
      <c r="G1662"/>
      <c r="H1662" s="5"/>
      <c r="I1662"/>
      <c r="J1662"/>
      <c r="L1662"/>
      <c r="P1662"/>
      <c r="Q1662"/>
      <c r="R1662" s="5"/>
      <c r="S1662"/>
      <c r="T1662"/>
      <c r="V1662"/>
    </row>
    <row r="1663" spans="3:22">
      <c r="C1663"/>
      <c r="D1663"/>
      <c r="F1663"/>
      <c r="G1663"/>
      <c r="H1663" s="5"/>
      <c r="I1663"/>
      <c r="J1663"/>
      <c r="L1663"/>
      <c r="P1663"/>
      <c r="Q1663"/>
      <c r="R1663" s="5"/>
      <c r="S1663"/>
      <c r="T1663"/>
      <c r="V1663"/>
    </row>
    <row r="1664" spans="3:22">
      <c r="C1664"/>
      <c r="D1664"/>
      <c r="F1664"/>
      <c r="G1664"/>
      <c r="H1664" s="5"/>
      <c r="I1664"/>
      <c r="J1664"/>
      <c r="L1664"/>
      <c r="P1664"/>
      <c r="Q1664"/>
      <c r="R1664" s="5"/>
      <c r="S1664"/>
      <c r="T1664"/>
      <c r="V1664"/>
    </row>
    <row r="1665" spans="3:22">
      <c r="C1665"/>
      <c r="D1665"/>
      <c r="F1665"/>
      <c r="G1665"/>
      <c r="H1665" s="5"/>
      <c r="I1665"/>
      <c r="J1665"/>
      <c r="L1665"/>
      <c r="P1665"/>
      <c r="Q1665"/>
      <c r="R1665" s="5"/>
      <c r="S1665"/>
      <c r="T1665"/>
      <c r="V1665"/>
    </row>
    <row r="1666" spans="3:22">
      <c r="C1666"/>
      <c r="D1666"/>
      <c r="F1666"/>
      <c r="G1666"/>
      <c r="H1666" s="5"/>
      <c r="I1666"/>
      <c r="J1666"/>
      <c r="L1666"/>
      <c r="P1666"/>
      <c r="Q1666"/>
      <c r="R1666" s="5"/>
      <c r="S1666"/>
      <c r="T1666"/>
      <c r="V1666"/>
    </row>
    <row r="1667" spans="3:22">
      <c r="C1667"/>
      <c r="D1667"/>
      <c r="F1667"/>
      <c r="G1667"/>
      <c r="H1667" s="5"/>
      <c r="I1667"/>
      <c r="J1667"/>
      <c r="L1667"/>
      <c r="P1667"/>
      <c r="Q1667"/>
      <c r="R1667" s="5"/>
      <c r="S1667"/>
      <c r="T1667"/>
      <c r="V1667"/>
    </row>
    <row r="1668" spans="3:22">
      <c r="C1668"/>
      <c r="D1668"/>
      <c r="F1668"/>
      <c r="G1668"/>
      <c r="H1668" s="5"/>
      <c r="I1668"/>
      <c r="J1668"/>
      <c r="L1668"/>
      <c r="P1668"/>
      <c r="Q1668"/>
      <c r="R1668" s="5"/>
      <c r="S1668"/>
      <c r="T1668"/>
      <c r="V1668"/>
    </row>
    <row r="1669" spans="3:22">
      <c r="C1669"/>
      <c r="D1669"/>
      <c r="F1669"/>
      <c r="G1669"/>
      <c r="H1669" s="5"/>
      <c r="I1669"/>
      <c r="J1669"/>
      <c r="L1669"/>
      <c r="P1669"/>
      <c r="Q1669"/>
      <c r="R1669" s="5"/>
      <c r="S1669"/>
      <c r="T1669"/>
      <c r="V1669"/>
    </row>
    <row r="1670" spans="3:22">
      <c r="C1670"/>
      <c r="D1670"/>
      <c r="F1670"/>
      <c r="G1670"/>
      <c r="H1670" s="5"/>
      <c r="I1670"/>
      <c r="J1670"/>
      <c r="L1670"/>
      <c r="P1670"/>
      <c r="Q1670"/>
      <c r="R1670" s="5"/>
      <c r="S1670"/>
      <c r="T1670"/>
      <c r="V1670"/>
    </row>
    <row r="1671" spans="3:22">
      <c r="C1671"/>
      <c r="D1671"/>
      <c r="F1671"/>
      <c r="G1671"/>
      <c r="H1671" s="5"/>
      <c r="I1671"/>
      <c r="J1671"/>
      <c r="L1671"/>
      <c r="P1671"/>
      <c r="Q1671"/>
      <c r="R1671" s="5"/>
      <c r="S1671"/>
      <c r="T1671"/>
      <c r="V1671"/>
    </row>
    <row r="1672" spans="3:22">
      <c r="C1672"/>
      <c r="D1672"/>
      <c r="F1672"/>
      <c r="G1672"/>
      <c r="H1672" s="5"/>
      <c r="I1672"/>
      <c r="J1672"/>
      <c r="L1672"/>
      <c r="P1672"/>
      <c r="Q1672"/>
      <c r="R1672" s="5"/>
      <c r="S1672"/>
      <c r="T1672"/>
      <c r="V1672"/>
    </row>
    <row r="1673" spans="3:22">
      <c r="C1673"/>
      <c r="D1673"/>
      <c r="F1673"/>
      <c r="G1673"/>
      <c r="H1673" s="5"/>
      <c r="I1673"/>
      <c r="J1673"/>
      <c r="L1673"/>
      <c r="P1673"/>
      <c r="Q1673"/>
      <c r="R1673" s="5"/>
      <c r="S1673"/>
      <c r="T1673"/>
      <c r="V1673"/>
    </row>
    <row r="1674" spans="3:22">
      <c r="C1674"/>
      <c r="D1674"/>
      <c r="F1674"/>
      <c r="G1674"/>
      <c r="H1674" s="5"/>
      <c r="I1674"/>
      <c r="J1674"/>
      <c r="L1674"/>
      <c r="P1674"/>
      <c r="Q1674"/>
      <c r="R1674" s="5"/>
      <c r="S1674"/>
      <c r="T1674"/>
      <c r="V1674"/>
    </row>
    <row r="1675" spans="3:22">
      <c r="C1675"/>
      <c r="D1675"/>
      <c r="F1675"/>
      <c r="G1675"/>
      <c r="H1675" s="5"/>
      <c r="I1675"/>
      <c r="J1675"/>
      <c r="L1675"/>
      <c r="P1675"/>
      <c r="Q1675"/>
      <c r="R1675" s="5"/>
      <c r="S1675"/>
      <c r="T1675"/>
      <c r="V1675"/>
    </row>
    <row r="1676" spans="3:22">
      <c r="C1676"/>
      <c r="D1676"/>
      <c r="F1676"/>
      <c r="G1676"/>
      <c r="H1676" s="5"/>
      <c r="I1676"/>
      <c r="J1676"/>
      <c r="L1676"/>
      <c r="P1676"/>
      <c r="Q1676"/>
      <c r="R1676" s="5"/>
      <c r="S1676"/>
      <c r="T1676"/>
      <c r="V1676"/>
    </row>
    <row r="1677" spans="3:22">
      <c r="C1677"/>
      <c r="D1677"/>
      <c r="F1677"/>
      <c r="G1677"/>
      <c r="H1677" s="5"/>
      <c r="I1677"/>
      <c r="J1677"/>
      <c r="L1677"/>
      <c r="P1677"/>
      <c r="Q1677"/>
      <c r="R1677" s="5"/>
      <c r="S1677"/>
      <c r="T1677"/>
      <c r="V1677"/>
    </row>
    <row r="1678" spans="3:22">
      <c r="C1678"/>
      <c r="D1678"/>
      <c r="F1678"/>
      <c r="G1678"/>
      <c r="H1678" s="5"/>
      <c r="I1678"/>
      <c r="J1678"/>
      <c r="L1678"/>
      <c r="P1678"/>
      <c r="Q1678"/>
      <c r="R1678" s="5"/>
      <c r="S1678"/>
      <c r="T1678"/>
      <c r="V1678"/>
    </row>
    <row r="1679" spans="3:22">
      <c r="C1679"/>
      <c r="D1679"/>
      <c r="F1679"/>
      <c r="G1679"/>
      <c r="H1679" s="5"/>
      <c r="I1679"/>
      <c r="J1679"/>
      <c r="L1679"/>
      <c r="P1679"/>
      <c r="Q1679"/>
      <c r="R1679" s="5"/>
      <c r="S1679"/>
      <c r="T1679"/>
      <c r="V1679"/>
    </row>
    <row r="1680" spans="3:22">
      <c r="C1680"/>
      <c r="D1680"/>
      <c r="F1680"/>
      <c r="G1680"/>
      <c r="H1680" s="5"/>
      <c r="I1680"/>
      <c r="J1680"/>
      <c r="L1680"/>
      <c r="P1680"/>
      <c r="Q1680"/>
      <c r="R1680" s="5"/>
      <c r="S1680"/>
      <c r="T1680"/>
      <c r="V1680"/>
    </row>
    <row r="1681" spans="3:22">
      <c r="C1681"/>
      <c r="D1681"/>
      <c r="F1681"/>
      <c r="G1681"/>
      <c r="H1681" s="5"/>
      <c r="I1681"/>
      <c r="J1681"/>
      <c r="L1681"/>
      <c r="P1681"/>
      <c r="Q1681"/>
      <c r="R1681" s="5"/>
      <c r="S1681"/>
      <c r="T1681"/>
      <c r="V1681"/>
    </row>
    <row r="1682" spans="3:22">
      <c r="C1682"/>
      <c r="D1682"/>
      <c r="F1682"/>
      <c r="G1682"/>
      <c r="H1682" s="5"/>
      <c r="I1682"/>
      <c r="J1682"/>
      <c r="L1682"/>
      <c r="P1682"/>
      <c r="Q1682"/>
      <c r="R1682" s="5"/>
      <c r="S1682"/>
      <c r="T1682"/>
      <c r="V1682"/>
    </row>
    <row r="1683" spans="3:22">
      <c r="C1683"/>
      <c r="D1683"/>
      <c r="F1683"/>
      <c r="G1683"/>
      <c r="H1683" s="5"/>
      <c r="I1683"/>
      <c r="J1683"/>
      <c r="L1683"/>
      <c r="P1683"/>
      <c r="Q1683"/>
      <c r="R1683" s="5"/>
      <c r="S1683"/>
      <c r="T1683"/>
      <c r="V1683"/>
    </row>
    <row r="1684" spans="3:22">
      <c r="C1684"/>
      <c r="D1684"/>
      <c r="F1684"/>
      <c r="G1684"/>
      <c r="H1684" s="5"/>
      <c r="I1684"/>
      <c r="J1684"/>
      <c r="L1684"/>
      <c r="P1684"/>
      <c r="Q1684"/>
      <c r="R1684" s="5"/>
      <c r="S1684"/>
      <c r="T1684"/>
      <c r="V1684"/>
    </row>
    <row r="1685" spans="3:22">
      <c r="C1685"/>
      <c r="D1685"/>
      <c r="F1685"/>
      <c r="G1685"/>
      <c r="H1685" s="5"/>
      <c r="I1685"/>
      <c r="J1685"/>
      <c r="L1685"/>
      <c r="P1685"/>
      <c r="Q1685"/>
      <c r="R1685" s="5"/>
      <c r="S1685"/>
      <c r="T1685"/>
      <c r="V1685"/>
    </row>
    <row r="1686" spans="3:22">
      <c r="C1686"/>
      <c r="D1686"/>
      <c r="F1686"/>
      <c r="G1686"/>
      <c r="H1686" s="5"/>
      <c r="I1686"/>
      <c r="J1686"/>
      <c r="L1686"/>
      <c r="P1686"/>
      <c r="Q1686"/>
      <c r="R1686" s="5"/>
      <c r="S1686"/>
      <c r="T1686"/>
      <c r="V1686"/>
    </row>
    <row r="1687" spans="3:22">
      <c r="C1687"/>
      <c r="D1687"/>
      <c r="F1687"/>
      <c r="G1687"/>
      <c r="H1687" s="5"/>
      <c r="I1687"/>
      <c r="J1687"/>
      <c r="L1687"/>
      <c r="P1687"/>
      <c r="Q1687"/>
      <c r="R1687" s="5"/>
      <c r="S1687"/>
      <c r="T1687"/>
      <c r="V1687"/>
    </row>
    <row r="1688" spans="3:22">
      <c r="C1688"/>
      <c r="D1688"/>
      <c r="F1688"/>
      <c r="G1688"/>
      <c r="H1688" s="5"/>
      <c r="I1688"/>
      <c r="J1688"/>
      <c r="L1688"/>
      <c r="P1688"/>
      <c r="Q1688"/>
      <c r="R1688" s="5"/>
      <c r="S1688"/>
      <c r="T1688"/>
      <c r="V1688"/>
    </row>
    <row r="1689" spans="3:22">
      <c r="C1689"/>
      <c r="D1689"/>
      <c r="F1689"/>
      <c r="G1689"/>
      <c r="H1689" s="5"/>
      <c r="I1689"/>
      <c r="J1689"/>
      <c r="L1689"/>
      <c r="P1689"/>
      <c r="Q1689"/>
      <c r="R1689" s="5"/>
      <c r="S1689"/>
      <c r="T1689"/>
      <c r="V1689"/>
    </row>
    <row r="1690" spans="3:22">
      <c r="C1690"/>
      <c r="D1690"/>
      <c r="F1690"/>
      <c r="G1690"/>
      <c r="H1690" s="5"/>
      <c r="I1690"/>
      <c r="J1690"/>
      <c r="L1690"/>
      <c r="P1690"/>
      <c r="Q1690"/>
      <c r="R1690" s="5"/>
      <c r="S1690"/>
      <c r="T1690"/>
      <c r="V1690"/>
    </row>
    <row r="1691" spans="3:22">
      <c r="C1691"/>
      <c r="D1691"/>
      <c r="F1691"/>
      <c r="G1691"/>
      <c r="H1691" s="5"/>
      <c r="I1691"/>
      <c r="J1691"/>
      <c r="L1691"/>
      <c r="P1691"/>
      <c r="Q1691"/>
      <c r="R1691" s="5"/>
      <c r="S1691"/>
      <c r="T1691"/>
      <c r="V1691"/>
    </row>
    <row r="1692" spans="3:22">
      <c r="C1692"/>
      <c r="D1692"/>
      <c r="F1692"/>
      <c r="G1692"/>
      <c r="H1692" s="5"/>
      <c r="I1692"/>
      <c r="J1692"/>
      <c r="L1692"/>
      <c r="P1692"/>
      <c r="Q1692"/>
      <c r="R1692" s="5"/>
      <c r="S1692"/>
      <c r="T1692"/>
      <c r="V1692"/>
    </row>
    <row r="1693" spans="3:22">
      <c r="C1693"/>
      <c r="D1693"/>
      <c r="F1693"/>
      <c r="G1693"/>
      <c r="H1693" s="5"/>
      <c r="I1693"/>
      <c r="J1693"/>
      <c r="L1693"/>
      <c r="P1693"/>
      <c r="Q1693"/>
      <c r="R1693" s="5"/>
      <c r="S1693"/>
      <c r="T1693"/>
      <c r="V1693"/>
    </row>
    <row r="1694" spans="3:22">
      <c r="C1694"/>
      <c r="D1694"/>
      <c r="F1694"/>
      <c r="G1694"/>
      <c r="H1694" s="5"/>
      <c r="I1694"/>
      <c r="J1694"/>
      <c r="L1694"/>
      <c r="P1694"/>
      <c r="Q1694"/>
      <c r="R1694" s="5"/>
      <c r="S1694"/>
      <c r="T1694"/>
      <c r="V1694"/>
    </row>
    <row r="1695" spans="3:22">
      <c r="C1695"/>
      <c r="D1695"/>
      <c r="F1695"/>
      <c r="G1695"/>
      <c r="H1695" s="5"/>
      <c r="I1695"/>
      <c r="J1695"/>
      <c r="L1695"/>
      <c r="P1695"/>
      <c r="Q1695"/>
      <c r="R1695" s="5"/>
      <c r="S1695"/>
      <c r="T1695"/>
      <c r="V1695"/>
    </row>
    <row r="1696" spans="3:22">
      <c r="C1696"/>
      <c r="D1696"/>
      <c r="F1696"/>
      <c r="G1696"/>
      <c r="H1696" s="5"/>
      <c r="I1696"/>
      <c r="J1696"/>
      <c r="L1696"/>
      <c r="P1696"/>
      <c r="Q1696"/>
      <c r="R1696" s="5"/>
      <c r="S1696"/>
      <c r="T1696"/>
      <c r="V1696"/>
    </row>
    <row r="1697" spans="3:22">
      <c r="C1697"/>
      <c r="D1697"/>
      <c r="F1697"/>
      <c r="G1697"/>
      <c r="H1697" s="5"/>
      <c r="I1697"/>
      <c r="J1697"/>
      <c r="L1697"/>
      <c r="P1697"/>
      <c r="Q1697"/>
      <c r="R1697" s="5"/>
      <c r="S1697"/>
      <c r="T1697"/>
      <c r="V1697"/>
    </row>
    <row r="1698" spans="3:22">
      <c r="C1698"/>
      <c r="D1698"/>
      <c r="F1698"/>
      <c r="G1698"/>
      <c r="H1698" s="5"/>
      <c r="I1698"/>
      <c r="J1698"/>
      <c r="L1698"/>
      <c r="P1698"/>
      <c r="Q1698"/>
      <c r="R1698" s="5"/>
      <c r="S1698"/>
      <c r="T1698"/>
      <c r="V1698"/>
    </row>
    <row r="1699" spans="3:22">
      <c r="C1699"/>
      <c r="D1699"/>
      <c r="F1699"/>
      <c r="G1699"/>
      <c r="H1699" s="5"/>
      <c r="I1699"/>
      <c r="J1699"/>
      <c r="L1699"/>
      <c r="P1699"/>
      <c r="Q1699"/>
      <c r="R1699" s="5"/>
      <c r="S1699"/>
      <c r="T1699"/>
      <c r="V1699"/>
    </row>
    <row r="1700" spans="3:22">
      <c r="C1700"/>
      <c r="D1700"/>
      <c r="F1700"/>
      <c r="G1700"/>
      <c r="H1700" s="5"/>
      <c r="I1700"/>
      <c r="J1700"/>
      <c r="L1700"/>
      <c r="P1700"/>
      <c r="Q1700"/>
      <c r="R1700" s="5"/>
      <c r="S1700"/>
      <c r="T1700"/>
      <c r="V1700"/>
    </row>
    <row r="1701" spans="3:22">
      <c r="C1701"/>
      <c r="D1701"/>
      <c r="F1701"/>
      <c r="G1701"/>
      <c r="H1701" s="5"/>
      <c r="I1701"/>
      <c r="J1701"/>
      <c r="L1701"/>
      <c r="P1701"/>
      <c r="Q1701"/>
      <c r="R1701" s="5"/>
      <c r="S1701"/>
      <c r="T1701"/>
      <c r="V1701"/>
    </row>
    <row r="1702" spans="3:22">
      <c r="C1702"/>
      <c r="D1702"/>
      <c r="F1702"/>
      <c r="G1702"/>
      <c r="H1702" s="5"/>
      <c r="I1702"/>
      <c r="J1702"/>
      <c r="L1702"/>
      <c r="P1702"/>
      <c r="Q1702"/>
      <c r="R1702" s="5"/>
      <c r="S1702"/>
      <c r="T1702"/>
      <c r="V1702"/>
    </row>
    <row r="1703" spans="3:22">
      <c r="C1703"/>
      <c r="D1703"/>
      <c r="F1703"/>
      <c r="G1703"/>
      <c r="H1703" s="5"/>
      <c r="I1703"/>
      <c r="J1703"/>
      <c r="L1703"/>
      <c r="P1703"/>
      <c r="Q1703"/>
      <c r="R1703" s="5"/>
      <c r="S1703"/>
      <c r="T1703"/>
      <c r="V1703"/>
    </row>
    <row r="1704" spans="3:22">
      <c r="C1704"/>
      <c r="D1704"/>
      <c r="F1704"/>
      <c r="G1704"/>
      <c r="H1704" s="5"/>
      <c r="I1704"/>
      <c r="J1704"/>
      <c r="L1704"/>
      <c r="P1704"/>
      <c r="Q1704"/>
      <c r="R1704" s="5"/>
      <c r="S1704"/>
      <c r="T1704"/>
      <c r="V1704"/>
    </row>
    <row r="1705" spans="3:22">
      <c r="C1705"/>
      <c r="D1705"/>
      <c r="F1705"/>
      <c r="G1705"/>
      <c r="H1705" s="5"/>
      <c r="I1705"/>
      <c r="J1705"/>
      <c r="L1705"/>
      <c r="P1705"/>
      <c r="Q1705"/>
      <c r="R1705" s="5"/>
      <c r="S1705"/>
      <c r="T1705"/>
      <c r="V1705"/>
    </row>
    <row r="1706" spans="3:22">
      <c r="C1706"/>
      <c r="D1706"/>
      <c r="F1706"/>
      <c r="G1706"/>
      <c r="H1706" s="5"/>
      <c r="I1706"/>
      <c r="J1706"/>
      <c r="L1706"/>
      <c r="P1706"/>
      <c r="Q1706"/>
      <c r="R1706" s="5"/>
      <c r="S1706"/>
      <c r="T1706"/>
      <c r="V1706"/>
    </row>
    <row r="1707" spans="3:22">
      <c r="C1707"/>
      <c r="D1707"/>
      <c r="F1707"/>
      <c r="G1707"/>
      <c r="H1707" s="5"/>
      <c r="I1707"/>
      <c r="J1707"/>
      <c r="L1707"/>
      <c r="P1707"/>
      <c r="Q1707"/>
      <c r="R1707" s="5"/>
      <c r="S1707"/>
      <c r="T1707"/>
      <c r="V1707"/>
    </row>
    <row r="1708" spans="3:22">
      <c r="C1708"/>
      <c r="D1708"/>
      <c r="F1708"/>
      <c r="G1708"/>
      <c r="H1708" s="5"/>
      <c r="I1708"/>
      <c r="J1708"/>
      <c r="L1708"/>
      <c r="P1708"/>
      <c r="Q1708"/>
      <c r="R1708" s="5"/>
      <c r="S1708"/>
      <c r="T1708"/>
      <c r="V1708"/>
    </row>
    <row r="1709" spans="3:22">
      <c r="C1709"/>
      <c r="D1709"/>
      <c r="F1709"/>
      <c r="G1709"/>
      <c r="H1709" s="5"/>
      <c r="I1709"/>
      <c r="J1709"/>
      <c r="L1709"/>
      <c r="P1709"/>
      <c r="Q1709"/>
      <c r="R1709" s="5"/>
      <c r="S1709"/>
      <c r="T1709"/>
      <c r="V1709"/>
    </row>
    <row r="1710" spans="3:22">
      <c r="C1710"/>
      <c r="D1710"/>
      <c r="F1710"/>
      <c r="G1710"/>
      <c r="H1710" s="5"/>
      <c r="I1710"/>
      <c r="J1710"/>
      <c r="L1710"/>
      <c r="P1710"/>
      <c r="Q1710"/>
      <c r="R1710" s="5"/>
      <c r="S1710"/>
      <c r="T1710"/>
      <c r="V1710"/>
    </row>
    <row r="1711" spans="3:22">
      <c r="C1711"/>
      <c r="D1711"/>
      <c r="F1711"/>
      <c r="G1711"/>
      <c r="H1711" s="5"/>
      <c r="I1711"/>
      <c r="J1711"/>
      <c r="L1711"/>
      <c r="P1711"/>
      <c r="Q1711"/>
      <c r="R1711" s="5"/>
      <c r="S1711"/>
      <c r="T1711"/>
      <c r="V1711"/>
    </row>
    <row r="1712" spans="3:22">
      <c r="C1712"/>
      <c r="D1712"/>
      <c r="F1712"/>
      <c r="G1712"/>
      <c r="H1712" s="5"/>
      <c r="I1712"/>
      <c r="J1712"/>
      <c r="L1712"/>
      <c r="P1712"/>
      <c r="Q1712"/>
      <c r="R1712" s="5"/>
      <c r="S1712"/>
      <c r="T1712"/>
      <c r="V1712"/>
    </row>
    <row r="1713" spans="3:22">
      <c r="C1713"/>
      <c r="D1713"/>
      <c r="F1713"/>
      <c r="G1713"/>
      <c r="H1713" s="5"/>
      <c r="I1713"/>
      <c r="J1713"/>
      <c r="L1713"/>
      <c r="P1713"/>
      <c r="Q1713"/>
      <c r="R1713" s="5"/>
      <c r="S1713"/>
      <c r="T1713"/>
      <c r="V1713"/>
    </row>
    <row r="1714" spans="3:22">
      <c r="C1714"/>
      <c r="D1714"/>
      <c r="F1714"/>
      <c r="G1714"/>
      <c r="H1714" s="5"/>
      <c r="I1714"/>
      <c r="J1714"/>
      <c r="L1714"/>
      <c r="P1714"/>
      <c r="Q1714"/>
      <c r="R1714" s="5"/>
      <c r="S1714"/>
      <c r="T1714"/>
      <c r="V1714"/>
    </row>
    <row r="1715" spans="3:22">
      <c r="C1715"/>
      <c r="D1715"/>
      <c r="F1715"/>
      <c r="G1715"/>
      <c r="H1715" s="5"/>
      <c r="I1715"/>
      <c r="J1715"/>
      <c r="L1715"/>
      <c r="P1715"/>
      <c r="Q1715"/>
      <c r="R1715" s="5"/>
      <c r="S1715"/>
      <c r="T1715"/>
      <c r="V1715"/>
    </row>
    <row r="1716" spans="3:22">
      <c r="C1716"/>
      <c r="D1716"/>
      <c r="F1716"/>
      <c r="G1716"/>
      <c r="H1716" s="5"/>
      <c r="I1716"/>
      <c r="J1716"/>
      <c r="L1716"/>
      <c r="P1716"/>
      <c r="Q1716"/>
      <c r="R1716" s="5"/>
      <c r="S1716"/>
      <c r="T1716"/>
      <c r="V1716"/>
    </row>
    <row r="1717" spans="3:22">
      <c r="C1717"/>
      <c r="D1717"/>
      <c r="F1717"/>
      <c r="G1717"/>
      <c r="H1717" s="5"/>
      <c r="I1717"/>
      <c r="J1717"/>
      <c r="L1717"/>
      <c r="P1717"/>
      <c r="Q1717"/>
      <c r="R1717" s="5"/>
      <c r="S1717"/>
      <c r="T1717"/>
      <c r="V1717"/>
    </row>
    <row r="1718" spans="3:22">
      <c r="C1718"/>
      <c r="D1718"/>
      <c r="F1718"/>
      <c r="G1718"/>
      <c r="H1718" s="5"/>
      <c r="I1718"/>
      <c r="J1718"/>
      <c r="L1718"/>
      <c r="P1718"/>
      <c r="Q1718"/>
      <c r="R1718" s="5"/>
      <c r="S1718"/>
      <c r="T1718"/>
      <c r="V1718"/>
    </row>
    <row r="1719" spans="3:22">
      <c r="C1719"/>
      <c r="D1719"/>
      <c r="F1719"/>
      <c r="G1719"/>
      <c r="H1719" s="5"/>
      <c r="I1719"/>
      <c r="J1719"/>
      <c r="L1719"/>
      <c r="P1719"/>
      <c r="Q1719"/>
      <c r="R1719" s="5"/>
      <c r="S1719"/>
      <c r="T1719"/>
      <c r="V1719"/>
    </row>
    <row r="1720" spans="3:22">
      <c r="C1720"/>
      <c r="D1720"/>
      <c r="F1720"/>
      <c r="G1720"/>
      <c r="H1720" s="5"/>
      <c r="I1720"/>
      <c r="J1720"/>
      <c r="L1720"/>
      <c r="P1720"/>
      <c r="Q1720"/>
      <c r="R1720" s="5"/>
      <c r="S1720"/>
      <c r="T1720"/>
      <c r="V1720"/>
    </row>
    <row r="1721" spans="3:22">
      <c r="C1721"/>
      <c r="D1721"/>
      <c r="F1721"/>
      <c r="G1721"/>
      <c r="H1721" s="5"/>
      <c r="I1721"/>
      <c r="J1721"/>
      <c r="L1721"/>
      <c r="P1721"/>
      <c r="Q1721"/>
      <c r="R1721" s="5"/>
      <c r="S1721"/>
      <c r="T1721"/>
      <c r="V1721"/>
    </row>
    <row r="1722" spans="3:22">
      <c r="C1722"/>
      <c r="D1722"/>
      <c r="F1722"/>
      <c r="G1722"/>
      <c r="H1722" s="5"/>
      <c r="I1722"/>
      <c r="J1722"/>
      <c r="L1722"/>
      <c r="P1722"/>
      <c r="Q1722"/>
      <c r="R1722" s="5"/>
      <c r="S1722"/>
      <c r="T1722"/>
      <c r="V1722"/>
    </row>
    <row r="1723" spans="3:22">
      <c r="C1723"/>
      <c r="D1723"/>
      <c r="F1723"/>
      <c r="G1723"/>
      <c r="H1723" s="5"/>
      <c r="I1723"/>
      <c r="J1723"/>
      <c r="L1723"/>
      <c r="P1723"/>
      <c r="Q1723"/>
      <c r="R1723" s="5"/>
      <c r="S1723"/>
      <c r="T1723"/>
      <c r="V1723"/>
    </row>
    <row r="1724" spans="3:22">
      <c r="C1724"/>
      <c r="D1724"/>
      <c r="F1724"/>
      <c r="G1724"/>
      <c r="H1724" s="5"/>
      <c r="I1724"/>
      <c r="J1724"/>
      <c r="L1724"/>
      <c r="P1724"/>
      <c r="Q1724"/>
      <c r="R1724" s="5"/>
      <c r="S1724"/>
      <c r="T1724"/>
      <c r="V1724"/>
    </row>
    <row r="1725" spans="3:22">
      <c r="C1725"/>
      <c r="D1725"/>
      <c r="F1725"/>
      <c r="G1725"/>
      <c r="H1725" s="5"/>
      <c r="I1725"/>
      <c r="J1725"/>
      <c r="L1725"/>
      <c r="P1725"/>
      <c r="Q1725"/>
      <c r="R1725" s="5"/>
      <c r="S1725"/>
      <c r="T1725"/>
      <c r="V1725"/>
    </row>
    <row r="1726" spans="3:22">
      <c r="C1726"/>
      <c r="D1726"/>
      <c r="F1726"/>
      <c r="G1726"/>
      <c r="H1726" s="5"/>
      <c r="I1726"/>
      <c r="J1726"/>
      <c r="L1726"/>
      <c r="P1726"/>
      <c r="Q1726"/>
      <c r="R1726" s="5"/>
      <c r="S1726"/>
      <c r="T1726"/>
      <c r="V1726"/>
    </row>
    <row r="1727" spans="3:22">
      <c r="C1727"/>
      <c r="D1727"/>
      <c r="F1727"/>
      <c r="G1727"/>
      <c r="H1727" s="5"/>
      <c r="I1727"/>
      <c r="J1727"/>
      <c r="L1727"/>
      <c r="P1727"/>
      <c r="Q1727"/>
      <c r="R1727" s="5"/>
      <c r="S1727"/>
      <c r="T1727"/>
      <c r="V1727"/>
    </row>
    <row r="1728" spans="3:22">
      <c r="C1728"/>
      <c r="D1728"/>
      <c r="F1728"/>
      <c r="G1728"/>
      <c r="H1728" s="5"/>
      <c r="I1728"/>
      <c r="J1728"/>
      <c r="L1728"/>
      <c r="P1728"/>
      <c r="Q1728"/>
      <c r="R1728" s="5"/>
      <c r="S1728"/>
      <c r="T1728"/>
      <c r="V1728"/>
    </row>
    <row r="1729" spans="3:22">
      <c r="C1729"/>
      <c r="D1729"/>
      <c r="F1729"/>
      <c r="G1729"/>
      <c r="H1729" s="5"/>
      <c r="I1729"/>
      <c r="J1729"/>
      <c r="L1729"/>
      <c r="P1729"/>
      <c r="Q1729"/>
      <c r="R1729" s="5"/>
      <c r="S1729"/>
      <c r="T1729"/>
      <c r="V1729"/>
    </row>
    <row r="1730" spans="3:22">
      <c r="C1730"/>
      <c r="D1730"/>
      <c r="F1730"/>
      <c r="G1730"/>
      <c r="H1730" s="5"/>
      <c r="I1730"/>
      <c r="J1730"/>
      <c r="L1730"/>
      <c r="P1730"/>
      <c r="Q1730"/>
      <c r="R1730" s="5"/>
      <c r="S1730"/>
      <c r="T1730"/>
      <c r="V1730"/>
    </row>
    <row r="1731" spans="3:22">
      <c r="C1731"/>
      <c r="D1731"/>
      <c r="F1731"/>
      <c r="G1731"/>
      <c r="H1731" s="5"/>
      <c r="I1731"/>
      <c r="J1731"/>
      <c r="L1731"/>
      <c r="P1731"/>
      <c r="Q1731"/>
      <c r="R1731" s="5"/>
      <c r="S1731"/>
      <c r="T1731"/>
      <c r="V1731"/>
    </row>
    <row r="1732" spans="3:22">
      <c r="C1732"/>
      <c r="D1732"/>
      <c r="F1732"/>
      <c r="G1732"/>
      <c r="H1732" s="5"/>
      <c r="I1732"/>
      <c r="J1732"/>
      <c r="L1732"/>
      <c r="P1732"/>
      <c r="Q1732"/>
      <c r="R1732" s="5"/>
      <c r="S1732"/>
      <c r="T1732"/>
      <c r="V1732"/>
    </row>
    <row r="1733" spans="3:22">
      <c r="C1733"/>
      <c r="D1733"/>
      <c r="F1733"/>
      <c r="G1733"/>
      <c r="H1733" s="5"/>
      <c r="I1733"/>
      <c r="J1733"/>
      <c r="L1733"/>
      <c r="P1733"/>
      <c r="Q1733"/>
      <c r="R1733" s="5"/>
      <c r="S1733"/>
      <c r="T1733"/>
      <c r="V1733"/>
    </row>
    <row r="1734" spans="3:22">
      <c r="C1734"/>
      <c r="D1734"/>
      <c r="F1734"/>
      <c r="G1734"/>
      <c r="H1734" s="5"/>
      <c r="I1734"/>
      <c r="J1734"/>
      <c r="L1734"/>
      <c r="P1734"/>
      <c r="Q1734"/>
      <c r="R1734" s="5"/>
      <c r="S1734"/>
      <c r="T1734"/>
      <c r="V1734"/>
    </row>
    <row r="1735" spans="3:22">
      <c r="C1735"/>
      <c r="D1735"/>
      <c r="F1735"/>
      <c r="G1735"/>
      <c r="H1735" s="5"/>
      <c r="I1735"/>
      <c r="J1735"/>
      <c r="L1735"/>
      <c r="P1735"/>
      <c r="Q1735"/>
      <c r="R1735" s="5"/>
      <c r="S1735"/>
      <c r="T1735"/>
      <c r="V1735"/>
    </row>
    <row r="1736" spans="3:22">
      <c r="C1736"/>
      <c r="D1736"/>
      <c r="F1736"/>
      <c r="G1736"/>
      <c r="H1736" s="5"/>
      <c r="I1736"/>
      <c r="J1736"/>
      <c r="L1736"/>
      <c r="P1736"/>
      <c r="Q1736"/>
      <c r="R1736" s="5"/>
      <c r="S1736"/>
      <c r="T1736"/>
      <c r="V1736"/>
    </row>
    <row r="1737" spans="3:22">
      <c r="C1737"/>
      <c r="D1737"/>
      <c r="F1737"/>
      <c r="G1737"/>
      <c r="H1737" s="5"/>
      <c r="I1737"/>
      <c r="J1737"/>
      <c r="L1737"/>
      <c r="P1737"/>
      <c r="Q1737"/>
      <c r="R1737" s="5"/>
      <c r="S1737"/>
      <c r="T1737"/>
      <c r="V1737"/>
    </row>
    <row r="1738" spans="3:22">
      <c r="C1738"/>
      <c r="D1738"/>
      <c r="F1738"/>
      <c r="G1738"/>
      <c r="H1738" s="5"/>
      <c r="I1738"/>
      <c r="J1738"/>
      <c r="L1738"/>
      <c r="P1738"/>
      <c r="Q1738"/>
      <c r="R1738" s="5"/>
      <c r="S1738"/>
      <c r="T1738"/>
      <c r="V1738"/>
    </row>
    <row r="1739" spans="3:22">
      <c r="C1739"/>
      <c r="D1739"/>
      <c r="F1739"/>
      <c r="G1739"/>
      <c r="H1739" s="5"/>
      <c r="I1739"/>
      <c r="J1739"/>
      <c r="L1739"/>
      <c r="P1739"/>
      <c r="Q1739"/>
      <c r="R1739" s="5"/>
      <c r="S1739"/>
      <c r="T1739"/>
      <c r="V1739"/>
    </row>
    <row r="1740" spans="3:22">
      <c r="C1740"/>
      <c r="D1740"/>
      <c r="F1740"/>
      <c r="G1740"/>
      <c r="H1740" s="5"/>
      <c r="I1740"/>
      <c r="J1740"/>
      <c r="L1740"/>
      <c r="P1740"/>
      <c r="Q1740"/>
      <c r="R1740" s="5"/>
      <c r="S1740"/>
      <c r="T1740"/>
      <c r="V1740"/>
    </row>
    <row r="1741" spans="3:22">
      <c r="C1741"/>
      <c r="D1741"/>
      <c r="F1741"/>
      <c r="G1741"/>
      <c r="H1741" s="5"/>
      <c r="I1741"/>
      <c r="J1741"/>
      <c r="L1741"/>
      <c r="P1741"/>
      <c r="Q1741"/>
      <c r="R1741" s="5"/>
      <c r="S1741"/>
      <c r="T1741"/>
      <c r="V1741"/>
    </row>
    <row r="1742" spans="3:22">
      <c r="C1742"/>
      <c r="D1742"/>
      <c r="F1742"/>
      <c r="G1742"/>
      <c r="H1742" s="5"/>
      <c r="I1742"/>
      <c r="J1742"/>
      <c r="L1742"/>
      <c r="P1742"/>
      <c r="Q1742"/>
      <c r="R1742" s="5"/>
      <c r="S1742"/>
      <c r="T1742"/>
      <c r="V1742"/>
    </row>
    <row r="1743" spans="3:22">
      <c r="C1743"/>
      <c r="D1743"/>
      <c r="F1743"/>
      <c r="G1743"/>
      <c r="H1743" s="5"/>
      <c r="I1743"/>
      <c r="J1743"/>
      <c r="L1743"/>
      <c r="P1743"/>
      <c r="Q1743"/>
      <c r="R1743" s="5"/>
      <c r="S1743"/>
      <c r="T1743"/>
      <c r="V1743"/>
    </row>
    <row r="1744" spans="3:22">
      <c r="C1744"/>
      <c r="D1744"/>
      <c r="F1744"/>
      <c r="G1744"/>
      <c r="H1744" s="5"/>
      <c r="I1744"/>
      <c r="J1744"/>
      <c r="L1744"/>
      <c r="P1744"/>
      <c r="Q1744"/>
      <c r="R1744" s="5"/>
      <c r="S1744"/>
      <c r="T1744"/>
      <c r="V1744"/>
    </row>
    <row r="1745" spans="3:22">
      <c r="C1745"/>
      <c r="D1745"/>
      <c r="F1745"/>
      <c r="G1745"/>
      <c r="H1745" s="5"/>
      <c r="I1745"/>
      <c r="J1745"/>
      <c r="L1745"/>
      <c r="P1745"/>
      <c r="Q1745"/>
      <c r="R1745" s="5"/>
      <c r="S1745"/>
      <c r="T1745"/>
      <c r="V1745"/>
    </row>
    <row r="1746" spans="3:22">
      <c r="C1746"/>
      <c r="D1746"/>
      <c r="F1746"/>
      <c r="G1746"/>
      <c r="H1746" s="5"/>
      <c r="I1746"/>
      <c r="J1746"/>
      <c r="L1746"/>
      <c r="P1746"/>
      <c r="Q1746"/>
      <c r="R1746" s="5"/>
      <c r="S1746"/>
      <c r="T1746"/>
      <c r="V1746"/>
    </row>
    <row r="1747" spans="3:22">
      <c r="C1747"/>
      <c r="D1747"/>
      <c r="F1747"/>
      <c r="G1747"/>
      <c r="H1747" s="5"/>
      <c r="I1747"/>
      <c r="J1747"/>
      <c r="L1747"/>
      <c r="P1747"/>
      <c r="Q1747"/>
      <c r="R1747" s="5"/>
      <c r="S1747"/>
      <c r="T1747"/>
      <c r="V1747"/>
    </row>
    <row r="1748" spans="3:22">
      <c r="C1748"/>
      <c r="D1748"/>
      <c r="F1748"/>
      <c r="G1748"/>
      <c r="H1748" s="5"/>
      <c r="I1748"/>
      <c r="J1748"/>
      <c r="L1748"/>
      <c r="P1748"/>
      <c r="Q1748"/>
      <c r="R1748" s="5"/>
      <c r="S1748"/>
      <c r="T1748"/>
      <c r="V1748"/>
    </row>
    <row r="1749" spans="3:22">
      <c r="C1749"/>
      <c r="D1749"/>
      <c r="F1749"/>
      <c r="G1749"/>
      <c r="H1749" s="5"/>
      <c r="I1749"/>
      <c r="J1749"/>
      <c r="L1749"/>
      <c r="P1749"/>
      <c r="Q1749"/>
      <c r="R1749" s="5"/>
      <c r="S1749"/>
      <c r="T1749"/>
      <c r="V1749"/>
    </row>
    <row r="1750" spans="3:22">
      <c r="C1750"/>
      <c r="D1750"/>
      <c r="F1750"/>
      <c r="G1750"/>
      <c r="H1750" s="5"/>
      <c r="I1750"/>
      <c r="J1750"/>
      <c r="L1750"/>
      <c r="P1750"/>
      <c r="Q1750"/>
      <c r="R1750" s="5"/>
      <c r="S1750"/>
      <c r="T1750"/>
      <c r="V1750"/>
    </row>
    <row r="1751" spans="3:22">
      <c r="C1751"/>
      <c r="D1751"/>
      <c r="F1751"/>
      <c r="G1751"/>
      <c r="H1751" s="5"/>
      <c r="I1751"/>
      <c r="J1751"/>
      <c r="L1751"/>
      <c r="P1751"/>
      <c r="Q1751"/>
      <c r="R1751" s="5"/>
      <c r="S1751"/>
      <c r="T1751"/>
      <c r="V1751"/>
    </row>
    <row r="1752" spans="3:22">
      <c r="C1752"/>
      <c r="D1752"/>
      <c r="F1752"/>
      <c r="G1752"/>
      <c r="H1752" s="5"/>
      <c r="I1752"/>
      <c r="J1752"/>
      <c r="L1752"/>
      <c r="P1752"/>
      <c r="Q1752"/>
      <c r="R1752" s="5"/>
      <c r="S1752"/>
      <c r="T1752"/>
      <c r="V1752"/>
    </row>
    <row r="1753" spans="3:22">
      <c r="C1753"/>
      <c r="D1753"/>
      <c r="F1753"/>
      <c r="G1753"/>
      <c r="H1753" s="5"/>
      <c r="I1753"/>
      <c r="J1753"/>
      <c r="L1753"/>
      <c r="P1753"/>
      <c r="Q1753"/>
      <c r="R1753" s="5"/>
      <c r="S1753"/>
      <c r="T1753"/>
      <c r="V1753"/>
    </row>
    <row r="1754" spans="3:22">
      <c r="C1754"/>
      <c r="D1754"/>
      <c r="F1754"/>
      <c r="G1754"/>
      <c r="H1754" s="5"/>
      <c r="I1754"/>
      <c r="J1754"/>
      <c r="L1754"/>
      <c r="P1754"/>
      <c r="Q1754"/>
      <c r="R1754" s="5"/>
      <c r="S1754"/>
      <c r="T1754"/>
      <c r="V1754"/>
    </row>
    <row r="1755" spans="3:22">
      <c r="C1755"/>
      <c r="D1755"/>
      <c r="F1755"/>
      <c r="G1755"/>
      <c r="H1755" s="5"/>
      <c r="I1755"/>
      <c r="J1755"/>
      <c r="L1755"/>
      <c r="P1755"/>
      <c r="Q1755"/>
      <c r="R1755" s="5"/>
      <c r="S1755"/>
      <c r="T1755"/>
      <c r="V1755"/>
    </row>
    <row r="1756" spans="3:22">
      <c r="C1756"/>
      <c r="D1756"/>
      <c r="F1756"/>
      <c r="G1756"/>
      <c r="H1756" s="5"/>
      <c r="I1756"/>
      <c r="J1756"/>
      <c r="L1756"/>
      <c r="P1756"/>
      <c r="Q1756"/>
      <c r="R1756" s="5"/>
      <c r="S1756"/>
      <c r="T1756"/>
      <c r="V1756"/>
    </row>
    <row r="1757" spans="3:22">
      <c r="C1757"/>
      <c r="D1757"/>
      <c r="F1757"/>
      <c r="G1757"/>
      <c r="H1757" s="5"/>
      <c r="I1757"/>
      <c r="J1757"/>
      <c r="L1757"/>
      <c r="P1757"/>
      <c r="Q1757"/>
      <c r="R1757" s="5"/>
      <c r="S1757"/>
      <c r="T1757"/>
      <c r="V1757"/>
    </row>
    <row r="1758" spans="3:22">
      <c r="C1758"/>
      <c r="D1758"/>
      <c r="F1758"/>
      <c r="G1758"/>
      <c r="H1758" s="5"/>
      <c r="I1758"/>
      <c r="J1758"/>
      <c r="L1758"/>
      <c r="P1758"/>
      <c r="Q1758"/>
      <c r="R1758" s="5"/>
      <c r="S1758"/>
      <c r="T1758"/>
      <c r="V1758"/>
    </row>
    <row r="1759" spans="3:22">
      <c r="C1759"/>
      <c r="D1759"/>
      <c r="F1759"/>
      <c r="G1759"/>
      <c r="H1759" s="5"/>
      <c r="I1759"/>
      <c r="J1759"/>
      <c r="L1759"/>
      <c r="P1759"/>
      <c r="Q1759"/>
      <c r="R1759" s="5"/>
      <c r="S1759"/>
      <c r="T1759"/>
      <c r="V1759"/>
    </row>
    <row r="1760" spans="3:22">
      <c r="C1760"/>
      <c r="D1760"/>
      <c r="F1760"/>
      <c r="G1760"/>
      <c r="H1760" s="5"/>
      <c r="I1760"/>
      <c r="J1760"/>
      <c r="L1760"/>
      <c r="P1760"/>
      <c r="Q1760"/>
      <c r="R1760" s="5"/>
      <c r="S1760"/>
      <c r="T1760"/>
      <c r="V1760"/>
    </row>
    <row r="1761" spans="3:22">
      <c r="C1761"/>
      <c r="D1761"/>
      <c r="F1761"/>
      <c r="G1761"/>
      <c r="H1761" s="5"/>
      <c r="I1761"/>
      <c r="J1761"/>
      <c r="L1761"/>
      <c r="P1761"/>
      <c r="Q1761"/>
      <c r="R1761" s="5"/>
      <c r="S1761"/>
      <c r="T1761"/>
      <c r="V1761"/>
    </row>
    <row r="1762" spans="3:22">
      <c r="C1762"/>
      <c r="D1762"/>
      <c r="F1762"/>
      <c r="G1762"/>
      <c r="H1762" s="5"/>
      <c r="I1762"/>
      <c r="J1762"/>
      <c r="L1762"/>
      <c r="P1762"/>
      <c r="Q1762"/>
      <c r="R1762" s="5"/>
      <c r="S1762"/>
      <c r="T1762"/>
      <c r="V1762"/>
    </row>
    <row r="1763" spans="3:22">
      <c r="C1763"/>
      <c r="D1763"/>
      <c r="F1763"/>
      <c r="G1763"/>
      <c r="H1763" s="5"/>
      <c r="I1763"/>
      <c r="J1763"/>
      <c r="L1763"/>
      <c r="P1763"/>
      <c r="Q1763"/>
      <c r="R1763" s="5"/>
      <c r="S1763"/>
      <c r="T1763"/>
      <c r="V1763"/>
    </row>
    <row r="1764" spans="3:22">
      <c r="C1764"/>
      <c r="D1764"/>
      <c r="F1764"/>
      <c r="G1764"/>
      <c r="H1764" s="5"/>
      <c r="I1764"/>
      <c r="J1764"/>
      <c r="L1764"/>
      <c r="P1764"/>
      <c r="Q1764"/>
      <c r="R1764" s="5"/>
      <c r="S1764"/>
      <c r="T1764"/>
      <c r="V1764"/>
    </row>
    <row r="1765" spans="3:22">
      <c r="C1765"/>
      <c r="D1765"/>
      <c r="F1765"/>
      <c r="G1765"/>
      <c r="H1765" s="5"/>
      <c r="I1765"/>
      <c r="J1765"/>
      <c r="L1765"/>
      <c r="P1765"/>
      <c r="Q1765"/>
      <c r="R1765" s="5"/>
      <c r="S1765"/>
      <c r="T1765"/>
      <c r="V1765"/>
    </row>
    <row r="1766" spans="3:22">
      <c r="C1766"/>
      <c r="D1766"/>
      <c r="F1766"/>
      <c r="G1766"/>
      <c r="H1766" s="5"/>
      <c r="I1766"/>
      <c r="J1766"/>
      <c r="L1766"/>
      <c r="P1766"/>
      <c r="Q1766"/>
      <c r="R1766" s="5"/>
      <c r="S1766"/>
      <c r="T1766"/>
      <c r="V1766"/>
    </row>
    <row r="1767" spans="3:22">
      <c r="C1767"/>
      <c r="D1767"/>
      <c r="F1767"/>
      <c r="G1767"/>
      <c r="H1767" s="5"/>
      <c r="I1767"/>
      <c r="J1767"/>
      <c r="L1767"/>
      <c r="P1767"/>
      <c r="Q1767"/>
      <c r="R1767" s="5"/>
      <c r="S1767"/>
      <c r="T1767"/>
      <c r="V1767"/>
    </row>
    <row r="1768" spans="3:22">
      <c r="C1768"/>
      <c r="D1768"/>
      <c r="F1768"/>
      <c r="G1768"/>
      <c r="H1768" s="5"/>
      <c r="I1768"/>
      <c r="J1768"/>
      <c r="L1768"/>
      <c r="P1768"/>
      <c r="Q1768"/>
      <c r="R1768" s="5"/>
      <c r="S1768"/>
      <c r="T1768"/>
      <c r="V1768"/>
    </row>
    <row r="1769" spans="3:22">
      <c r="C1769"/>
      <c r="D1769"/>
      <c r="F1769"/>
      <c r="G1769"/>
      <c r="H1769" s="5"/>
      <c r="I1769"/>
      <c r="J1769"/>
      <c r="L1769"/>
      <c r="P1769"/>
      <c r="Q1769"/>
      <c r="R1769" s="5"/>
      <c r="S1769"/>
      <c r="T1769"/>
      <c r="V1769"/>
    </row>
    <row r="1770" spans="3:22">
      <c r="C1770"/>
      <c r="D1770"/>
      <c r="F1770"/>
      <c r="G1770"/>
      <c r="H1770" s="5"/>
      <c r="I1770"/>
      <c r="J1770"/>
      <c r="L1770"/>
      <c r="P1770"/>
      <c r="Q1770"/>
      <c r="R1770" s="5"/>
      <c r="S1770"/>
      <c r="T1770"/>
      <c r="V1770"/>
    </row>
    <row r="1771" spans="3:22">
      <c r="C1771"/>
      <c r="D1771"/>
      <c r="F1771"/>
      <c r="G1771"/>
      <c r="H1771" s="5"/>
      <c r="I1771"/>
      <c r="J1771"/>
      <c r="L1771"/>
      <c r="P1771"/>
      <c r="Q1771"/>
      <c r="R1771" s="5"/>
      <c r="S1771"/>
      <c r="T1771"/>
      <c r="V1771"/>
    </row>
    <row r="1772" spans="3:22">
      <c r="C1772"/>
      <c r="D1772"/>
      <c r="F1772"/>
      <c r="G1772"/>
      <c r="H1772" s="5"/>
      <c r="I1772"/>
      <c r="J1772"/>
      <c r="L1772"/>
      <c r="P1772"/>
      <c r="Q1772"/>
      <c r="R1772" s="5"/>
      <c r="S1772"/>
      <c r="T1772"/>
      <c r="V1772"/>
    </row>
    <row r="1773" spans="3:22">
      <c r="C1773"/>
      <c r="D1773"/>
      <c r="F1773"/>
      <c r="G1773"/>
      <c r="H1773" s="5"/>
      <c r="I1773"/>
      <c r="J1773"/>
      <c r="L1773"/>
      <c r="P1773"/>
      <c r="Q1773"/>
      <c r="R1773" s="5"/>
      <c r="S1773"/>
      <c r="T1773"/>
      <c r="V1773"/>
    </row>
    <row r="1774" spans="3:22">
      <c r="C1774"/>
      <c r="D1774"/>
      <c r="F1774"/>
      <c r="G1774"/>
      <c r="H1774" s="5"/>
      <c r="I1774"/>
      <c r="J1774"/>
      <c r="L1774"/>
      <c r="P1774"/>
      <c r="Q1774"/>
      <c r="R1774" s="5"/>
      <c r="S1774"/>
      <c r="T1774"/>
      <c r="V1774"/>
    </row>
    <row r="1775" spans="3:22">
      <c r="C1775"/>
      <c r="D1775"/>
      <c r="F1775"/>
      <c r="G1775"/>
      <c r="H1775" s="5"/>
      <c r="I1775"/>
      <c r="J1775"/>
      <c r="L1775"/>
      <c r="P1775"/>
      <c r="Q1775"/>
      <c r="R1775" s="5"/>
      <c r="S1775"/>
      <c r="T1775"/>
      <c r="V1775"/>
    </row>
    <row r="1776" spans="3:22">
      <c r="C1776"/>
      <c r="D1776"/>
      <c r="F1776"/>
      <c r="G1776"/>
      <c r="H1776" s="5"/>
      <c r="I1776"/>
      <c r="J1776"/>
      <c r="L1776"/>
      <c r="P1776"/>
      <c r="Q1776"/>
      <c r="R1776" s="5"/>
      <c r="S1776"/>
      <c r="T1776"/>
      <c r="V1776"/>
    </row>
    <row r="1777" spans="3:22">
      <c r="C1777"/>
      <c r="D1777"/>
      <c r="F1777"/>
      <c r="G1777"/>
      <c r="H1777" s="5"/>
      <c r="I1777"/>
      <c r="J1777"/>
      <c r="L1777"/>
      <c r="P1777"/>
      <c r="Q1777"/>
      <c r="R1777" s="5"/>
      <c r="S1777"/>
      <c r="T1777"/>
      <c r="V1777"/>
    </row>
    <row r="1778" spans="3:22">
      <c r="C1778"/>
      <c r="D1778"/>
      <c r="F1778"/>
      <c r="G1778"/>
      <c r="H1778" s="5"/>
      <c r="I1778"/>
      <c r="J1778"/>
      <c r="L1778"/>
      <c r="P1778"/>
      <c r="Q1778"/>
      <c r="R1778" s="5"/>
      <c r="S1778"/>
      <c r="T1778"/>
      <c r="V1778"/>
    </row>
    <row r="1779" spans="3:22">
      <c r="C1779"/>
      <c r="D1779"/>
      <c r="F1779"/>
      <c r="G1779"/>
      <c r="H1779" s="5"/>
      <c r="I1779"/>
      <c r="J1779"/>
      <c r="L1779"/>
      <c r="P1779"/>
      <c r="Q1779"/>
      <c r="R1779" s="5"/>
      <c r="S1779"/>
      <c r="T1779"/>
      <c r="V1779"/>
    </row>
    <row r="1780" spans="3:22">
      <c r="C1780"/>
      <c r="D1780"/>
      <c r="F1780"/>
      <c r="G1780"/>
      <c r="H1780" s="5"/>
      <c r="I1780"/>
      <c r="J1780"/>
      <c r="L1780"/>
      <c r="P1780"/>
      <c r="Q1780"/>
      <c r="R1780" s="5"/>
      <c r="S1780"/>
      <c r="T1780"/>
      <c r="V1780"/>
    </row>
    <row r="1781" spans="3:22">
      <c r="C1781"/>
      <c r="D1781"/>
      <c r="F1781"/>
      <c r="G1781"/>
      <c r="H1781" s="5"/>
      <c r="I1781"/>
      <c r="J1781"/>
      <c r="L1781"/>
      <c r="P1781"/>
      <c r="Q1781"/>
      <c r="R1781" s="5"/>
      <c r="S1781"/>
      <c r="T1781"/>
      <c r="V1781"/>
    </row>
    <row r="1782" spans="3:22">
      <c r="C1782"/>
      <c r="D1782"/>
      <c r="F1782"/>
      <c r="G1782"/>
      <c r="H1782" s="5"/>
      <c r="I1782"/>
      <c r="J1782"/>
      <c r="L1782"/>
      <c r="P1782"/>
      <c r="Q1782"/>
      <c r="R1782" s="5"/>
      <c r="S1782"/>
      <c r="T1782"/>
      <c r="V1782"/>
    </row>
    <row r="1783" spans="3:22">
      <c r="C1783"/>
      <c r="D1783"/>
      <c r="F1783"/>
      <c r="G1783"/>
      <c r="H1783" s="5"/>
      <c r="I1783"/>
      <c r="J1783"/>
      <c r="L1783"/>
      <c r="P1783"/>
      <c r="Q1783"/>
      <c r="R1783" s="5"/>
      <c r="S1783"/>
      <c r="T1783"/>
      <c r="V1783"/>
    </row>
    <row r="1784" spans="3:22">
      <c r="C1784"/>
      <c r="D1784"/>
      <c r="F1784"/>
      <c r="G1784"/>
      <c r="H1784" s="5"/>
      <c r="I1784"/>
      <c r="J1784"/>
      <c r="L1784"/>
      <c r="P1784"/>
      <c r="Q1784"/>
      <c r="R1784" s="5"/>
      <c r="S1784"/>
      <c r="T1784"/>
      <c r="V1784"/>
    </row>
    <row r="1785" spans="3:22">
      <c r="C1785"/>
      <c r="D1785"/>
      <c r="F1785"/>
      <c r="G1785"/>
      <c r="H1785" s="5"/>
      <c r="I1785"/>
      <c r="J1785"/>
      <c r="L1785"/>
      <c r="P1785"/>
      <c r="Q1785"/>
      <c r="R1785" s="5"/>
      <c r="S1785"/>
      <c r="T1785"/>
      <c r="V1785"/>
    </row>
    <row r="1786" spans="3:22">
      <c r="C1786"/>
      <c r="D1786"/>
      <c r="F1786"/>
      <c r="G1786"/>
      <c r="H1786" s="5"/>
      <c r="I1786"/>
      <c r="J1786"/>
      <c r="L1786"/>
      <c r="P1786"/>
      <c r="Q1786"/>
      <c r="R1786" s="5"/>
      <c r="S1786"/>
      <c r="T1786"/>
      <c r="V1786"/>
    </row>
    <row r="1787" spans="3:22">
      <c r="C1787"/>
      <c r="D1787"/>
      <c r="F1787"/>
      <c r="G1787"/>
      <c r="H1787" s="5"/>
      <c r="I1787"/>
      <c r="J1787"/>
      <c r="L1787"/>
      <c r="P1787"/>
      <c r="Q1787"/>
      <c r="R1787" s="5"/>
      <c r="S1787"/>
      <c r="T1787"/>
      <c r="V1787"/>
    </row>
    <row r="1788" spans="3:22">
      <c r="C1788"/>
      <c r="D1788"/>
      <c r="F1788"/>
      <c r="G1788"/>
      <c r="H1788" s="5"/>
      <c r="I1788"/>
      <c r="J1788"/>
      <c r="L1788"/>
      <c r="P1788"/>
      <c r="Q1788"/>
      <c r="R1788" s="5"/>
      <c r="S1788"/>
      <c r="T1788"/>
      <c r="V1788"/>
    </row>
    <row r="1789" spans="3:22">
      <c r="C1789"/>
      <c r="D1789"/>
      <c r="F1789"/>
      <c r="G1789"/>
      <c r="H1789" s="5"/>
      <c r="I1789"/>
      <c r="J1789"/>
      <c r="L1789"/>
      <c r="P1789"/>
      <c r="Q1789"/>
      <c r="R1789" s="5"/>
      <c r="S1789"/>
      <c r="T1789"/>
      <c r="V1789"/>
    </row>
    <row r="1790" spans="3:22">
      <c r="C1790"/>
      <c r="D1790"/>
      <c r="F1790"/>
      <c r="G1790"/>
      <c r="H1790" s="5"/>
      <c r="I1790"/>
      <c r="J1790"/>
      <c r="L1790"/>
      <c r="P1790"/>
      <c r="Q1790"/>
      <c r="R1790" s="5"/>
      <c r="S1790"/>
      <c r="T1790"/>
      <c r="V1790"/>
    </row>
    <row r="1791" spans="3:22">
      <c r="C1791"/>
      <c r="D1791"/>
      <c r="F1791"/>
      <c r="G1791"/>
      <c r="H1791" s="5"/>
      <c r="I1791"/>
      <c r="J1791"/>
      <c r="L1791"/>
      <c r="P1791"/>
      <c r="Q1791"/>
      <c r="R1791" s="5"/>
      <c r="S1791"/>
      <c r="T1791"/>
      <c r="V1791"/>
    </row>
    <row r="1792" spans="3:22">
      <c r="C1792"/>
      <c r="D1792"/>
      <c r="F1792"/>
      <c r="G1792"/>
      <c r="H1792" s="5"/>
      <c r="I1792"/>
      <c r="J1792"/>
      <c r="L1792"/>
      <c r="P1792"/>
      <c r="Q1792"/>
      <c r="R1792" s="5"/>
      <c r="S1792"/>
      <c r="T1792"/>
      <c r="V1792"/>
    </row>
    <row r="1793" spans="3:22">
      <c r="C1793"/>
      <c r="D1793"/>
      <c r="F1793"/>
      <c r="G1793"/>
      <c r="H1793" s="5"/>
      <c r="I1793"/>
      <c r="J1793"/>
      <c r="L1793"/>
      <c r="P1793"/>
      <c r="Q1793"/>
      <c r="R1793" s="5"/>
      <c r="S1793"/>
      <c r="T1793"/>
      <c r="V1793"/>
    </row>
    <row r="1794" spans="3:22">
      <c r="C1794"/>
      <c r="D1794"/>
      <c r="F1794"/>
      <c r="G1794"/>
      <c r="H1794" s="5"/>
      <c r="I1794"/>
      <c r="J1794"/>
      <c r="L1794"/>
      <c r="P1794"/>
      <c r="Q1794"/>
      <c r="R1794" s="5"/>
      <c r="S1794"/>
      <c r="T1794"/>
      <c r="V1794"/>
    </row>
    <row r="1795" spans="3:22">
      <c r="C1795"/>
      <c r="D1795"/>
      <c r="F1795"/>
      <c r="G1795"/>
      <c r="H1795" s="5"/>
      <c r="I1795"/>
      <c r="J1795"/>
      <c r="L1795"/>
      <c r="P1795"/>
      <c r="Q1795"/>
      <c r="R1795" s="5"/>
      <c r="S1795"/>
      <c r="T1795"/>
      <c r="V1795"/>
    </row>
    <row r="1796" spans="3:22">
      <c r="C1796"/>
      <c r="D1796"/>
      <c r="F1796"/>
      <c r="G1796"/>
      <c r="H1796" s="5"/>
      <c r="I1796"/>
      <c r="J1796"/>
      <c r="L1796"/>
      <c r="P1796"/>
      <c r="Q1796"/>
      <c r="R1796" s="5"/>
      <c r="S1796"/>
      <c r="T1796"/>
      <c r="V1796"/>
    </row>
    <row r="1797" spans="3:22">
      <c r="C1797"/>
      <c r="D1797"/>
      <c r="F1797"/>
      <c r="G1797"/>
      <c r="H1797" s="5"/>
      <c r="I1797"/>
      <c r="J1797"/>
      <c r="L1797"/>
      <c r="P1797"/>
      <c r="Q1797"/>
      <c r="R1797" s="5"/>
      <c r="S1797"/>
      <c r="T1797"/>
      <c r="V1797"/>
    </row>
    <row r="1798" spans="3:22">
      <c r="C1798"/>
      <c r="D1798"/>
      <c r="F1798"/>
      <c r="G1798"/>
      <c r="H1798" s="5"/>
      <c r="I1798"/>
      <c r="J1798"/>
      <c r="L1798"/>
      <c r="P1798"/>
      <c r="Q1798"/>
      <c r="R1798" s="5"/>
      <c r="S1798"/>
      <c r="T1798"/>
      <c r="V1798"/>
    </row>
    <row r="1799" spans="3:22">
      <c r="C1799"/>
      <c r="D1799"/>
      <c r="F1799"/>
      <c r="G1799"/>
      <c r="H1799" s="5"/>
      <c r="I1799"/>
      <c r="J1799"/>
      <c r="L1799"/>
      <c r="P1799"/>
      <c r="Q1799"/>
      <c r="R1799" s="5"/>
      <c r="S1799"/>
      <c r="T1799"/>
      <c r="V1799"/>
    </row>
    <row r="1800" spans="3:22">
      <c r="C1800"/>
      <c r="D1800"/>
      <c r="F1800"/>
      <c r="G1800"/>
      <c r="H1800" s="5"/>
      <c r="I1800"/>
      <c r="J1800"/>
      <c r="L1800"/>
      <c r="P1800"/>
      <c r="Q1800"/>
      <c r="R1800" s="5"/>
      <c r="S1800"/>
      <c r="T1800"/>
      <c r="V1800"/>
    </row>
    <row r="1801" spans="3:22">
      <c r="C1801"/>
      <c r="D1801"/>
      <c r="F1801"/>
      <c r="G1801"/>
      <c r="H1801" s="5"/>
      <c r="I1801"/>
      <c r="J1801"/>
      <c r="L1801"/>
      <c r="P1801"/>
      <c r="Q1801"/>
      <c r="R1801" s="5"/>
      <c r="S1801"/>
      <c r="T1801"/>
      <c r="V1801"/>
    </row>
    <row r="1802" spans="3:22">
      <c r="C1802"/>
      <c r="D1802"/>
      <c r="F1802"/>
      <c r="G1802"/>
      <c r="H1802" s="5"/>
      <c r="I1802"/>
      <c r="J1802"/>
      <c r="L1802"/>
      <c r="P1802"/>
      <c r="Q1802"/>
      <c r="R1802" s="5"/>
      <c r="S1802"/>
      <c r="T1802"/>
      <c r="V1802"/>
    </row>
    <row r="1803" spans="3:22">
      <c r="C1803"/>
      <c r="D1803"/>
      <c r="F1803"/>
      <c r="G1803"/>
      <c r="H1803" s="5"/>
      <c r="I1803"/>
      <c r="J1803"/>
      <c r="L1803"/>
      <c r="P1803"/>
      <c r="Q1803"/>
      <c r="R1803" s="5"/>
      <c r="S1803"/>
      <c r="T1803"/>
      <c r="V1803"/>
    </row>
    <row r="1804" spans="3:22">
      <c r="C1804"/>
      <c r="D1804"/>
      <c r="F1804"/>
      <c r="G1804"/>
      <c r="H1804" s="5"/>
      <c r="I1804"/>
      <c r="J1804"/>
      <c r="L1804"/>
      <c r="P1804"/>
      <c r="Q1804"/>
      <c r="R1804" s="5"/>
      <c r="S1804"/>
      <c r="T1804"/>
      <c r="V1804"/>
    </row>
    <row r="1805" spans="3:22">
      <c r="C1805"/>
      <c r="D1805"/>
      <c r="F1805"/>
      <c r="G1805"/>
      <c r="H1805" s="5"/>
      <c r="I1805"/>
      <c r="J1805"/>
      <c r="L1805"/>
      <c r="P1805"/>
      <c r="Q1805"/>
      <c r="R1805" s="5"/>
      <c r="S1805"/>
      <c r="T1805"/>
      <c r="V1805"/>
    </row>
    <row r="1806" spans="3:22">
      <c r="C1806"/>
      <c r="D1806"/>
      <c r="F1806"/>
      <c r="G1806"/>
      <c r="H1806" s="5"/>
      <c r="I1806"/>
      <c r="J1806"/>
      <c r="L1806"/>
      <c r="P1806"/>
      <c r="Q1806"/>
      <c r="R1806" s="5"/>
      <c r="S1806"/>
      <c r="T1806"/>
      <c r="V1806"/>
    </row>
    <row r="1807" spans="3:22">
      <c r="C1807"/>
      <c r="D1807"/>
      <c r="F1807"/>
      <c r="G1807"/>
      <c r="H1807" s="5"/>
      <c r="I1807"/>
      <c r="J1807"/>
      <c r="L1807"/>
      <c r="P1807"/>
      <c r="Q1807"/>
      <c r="R1807" s="5"/>
      <c r="S1807"/>
      <c r="T1807"/>
      <c r="V1807"/>
    </row>
    <row r="1808" spans="3:22">
      <c r="C1808"/>
      <c r="D1808"/>
      <c r="F1808"/>
      <c r="G1808"/>
      <c r="H1808" s="5"/>
      <c r="I1808"/>
      <c r="J1808"/>
      <c r="L1808"/>
      <c r="P1808"/>
      <c r="Q1808"/>
      <c r="R1808" s="5"/>
      <c r="S1808"/>
      <c r="T1808"/>
      <c r="V1808"/>
    </row>
    <row r="1809" spans="3:22">
      <c r="C1809"/>
      <c r="D1809"/>
      <c r="F1809"/>
      <c r="G1809"/>
      <c r="H1809" s="5"/>
      <c r="I1809"/>
      <c r="J1809"/>
      <c r="L1809"/>
      <c r="P1809"/>
      <c r="Q1809"/>
      <c r="R1809" s="5"/>
      <c r="S1809"/>
      <c r="T1809"/>
      <c r="V1809"/>
    </row>
    <row r="1810" spans="3:22">
      <c r="C1810"/>
      <c r="D1810"/>
      <c r="F1810"/>
      <c r="G1810"/>
      <c r="H1810" s="5"/>
      <c r="I1810"/>
      <c r="J1810"/>
      <c r="L1810"/>
      <c r="P1810"/>
      <c r="Q1810"/>
      <c r="R1810" s="5"/>
      <c r="S1810"/>
      <c r="T1810"/>
      <c r="V1810"/>
    </row>
    <row r="1811" spans="3:22">
      <c r="C1811"/>
      <c r="D1811"/>
      <c r="F1811"/>
      <c r="G1811"/>
      <c r="H1811" s="5"/>
      <c r="I1811"/>
      <c r="J1811"/>
      <c r="L1811"/>
      <c r="P1811"/>
      <c r="Q1811"/>
      <c r="R1811" s="5"/>
      <c r="S1811"/>
      <c r="T1811"/>
      <c r="V1811"/>
    </row>
    <row r="1812" spans="3:22">
      <c r="C1812"/>
      <c r="D1812"/>
      <c r="F1812"/>
      <c r="G1812"/>
      <c r="H1812" s="5"/>
      <c r="I1812"/>
      <c r="J1812"/>
      <c r="L1812"/>
      <c r="P1812"/>
      <c r="Q1812"/>
      <c r="R1812" s="5"/>
      <c r="S1812"/>
      <c r="T1812"/>
      <c r="V1812"/>
    </row>
    <row r="1813" spans="3:22">
      <c r="C1813"/>
      <c r="D1813"/>
      <c r="F1813"/>
      <c r="G1813"/>
      <c r="H1813" s="5"/>
      <c r="I1813"/>
      <c r="J1813"/>
      <c r="L1813"/>
      <c r="P1813"/>
      <c r="Q1813"/>
      <c r="R1813" s="5"/>
      <c r="S1813"/>
      <c r="T1813"/>
      <c r="V1813"/>
    </row>
    <row r="1814" spans="3:22">
      <c r="C1814"/>
      <c r="D1814"/>
      <c r="F1814"/>
      <c r="G1814"/>
      <c r="H1814" s="5"/>
      <c r="I1814"/>
      <c r="J1814"/>
      <c r="L1814"/>
      <c r="P1814"/>
      <c r="Q1814"/>
      <c r="R1814" s="5"/>
      <c r="S1814"/>
      <c r="T1814"/>
      <c r="V1814"/>
    </row>
    <row r="1815" spans="3:22">
      <c r="C1815"/>
      <c r="D1815"/>
      <c r="F1815"/>
      <c r="G1815"/>
      <c r="H1815" s="5"/>
      <c r="I1815"/>
      <c r="J1815"/>
      <c r="L1815"/>
      <c r="P1815"/>
      <c r="Q1815"/>
      <c r="R1815" s="5"/>
      <c r="S1815"/>
      <c r="T1815"/>
      <c r="V1815"/>
    </row>
    <row r="1816" spans="3:22">
      <c r="C1816"/>
      <c r="D1816"/>
      <c r="F1816"/>
      <c r="G1816"/>
      <c r="H1816" s="5"/>
      <c r="I1816"/>
      <c r="J1816"/>
      <c r="L1816"/>
      <c r="P1816"/>
      <c r="Q1816"/>
      <c r="R1816" s="5"/>
      <c r="S1816"/>
      <c r="T1816"/>
      <c r="V1816"/>
    </row>
    <row r="1817" spans="3:22">
      <c r="C1817"/>
      <c r="D1817"/>
      <c r="F1817"/>
      <c r="G1817"/>
      <c r="H1817" s="5"/>
      <c r="I1817"/>
      <c r="J1817"/>
      <c r="L1817"/>
      <c r="P1817"/>
      <c r="Q1817"/>
      <c r="R1817" s="5"/>
      <c r="S1817"/>
      <c r="T1817"/>
      <c r="V1817"/>
    </row>
    <row r="1818" spans="3:22">
      <c r="C1818"/>
      <c r="D1818"/>
      <c r="F1818"/>
      <c r="G1818"/>
      <c r="H1818" s="5"/>
      <c r="I1818"/>
      <c r="J1818"/>
      <c r="L1818"/>
      <c r="P1818"/>
      <c r="Q1818"/>
      <c r="R1818" s="5"/>
      <c r="S1818"/>
      <c r="T1818"/>
      <c r="V1818"/>
    </row>
    <row r="1819" spans="3:22">
      <c r="C1819"/>
      <c r="D1819"/>
      <c r="F1819"/>
      <c r="G1819"/>
      <c r="H1819" s="5"/>
      <c r="I1819"/>
      <c r="J1819"/>
      <c r="L1819"/>
      <c r="P1819"/>
      <c r="Q1819"/>
      <c r="R1819" s="5"/>
      <c r="S1819"/>
      <c r="T1819"/>
      <c r="V1819"/>
    </row>
    <row r="1820" spans="3:22">
      <c r="C1820"/>
      <c r="D1820"/>
      <c r="F1820"/>
      <c r="G1820"/>
      <c r="H1820" s="5"/>
      <c r="I1820"/>
      <c r="J1820"/>
      <c r="L1820"/>
      <c r="P1820"/>
      <c r="Q1820"/>
      <c r="R1820" s="5"/>
      <c r="S1820"/>
      <c r="T1820"/>
      <c r="V1820"/>
    </row>
    <row r="1821" spans="3:22">
      <c r="C1821"/>
      <c r="D1821"/>
      <c r="F1821"/>
      <c r="G1821"/>
      <c r="H1821" s="5"/>
      <c r="I1821"/>
      <c r="J1821"/>
      <c r="L1821"/>
      <c r="P1821"/>
      <c r="Q1821"/>
      <c r="R1821" s="5"/>
      <c r="S1821"/>
      <c r="T1821"/>
      <c r="V1821"/>
    </row>
    <row r="1822" spans="3:22">
      <c r="C1822"/>
      <c r="D1822"/>
      <c r="F1822"/>
      <c r="G1822"/>
      <c r="H1822" s="5"/>
      <c r="I1822"/>
      <c r="J1822"/>
      <c r="L1822"/>
      <c r="P1822"/>
      <c r="Q1822"/>
      <c r="R1822" s="5"/>
      <c r="S1822"/>
      <c r="T1822"/>
      <c r="V1822"/>
    </row>
    <row r="1823" spans="3:22">
      <c r="C1823"/>
      <c r="D1823"/>
      <c r="F1823"/>
      <c r="G1823"/>
      <c r="H1823" s="5"/>
      <c r="I1823"/>
      <c r="J1823"/>
      <c r="L1823"/>
      <c r="P1823"/>
      <c r="Q1823"/>
      <c r="R1823" s="5"/>
      <c r="S1823"/>
      <c r="T1823"/>
      <c r="V1823"/>
    </row>
    <row r="1824" spans="3:22">
      <c r="C1824"/>
      <c r="D1824"/>
      <c r="F1824"/>
      <c r="G1824"/>
      <c r="H1824" s="5"/>
      <c r="I1824"/>
      <c r="J1824"/>
      <c r="L1824"/>
      <c r="P1824"/>
      <c r="Q1824"/>
      <c r="R1824" s="5"/>
      <c r="S1824"/>
      <c r="T1824"/>
      <c r="V1824"/>
    </row>
    <row r="1825" spans="3:22">
      <c r="C1825"/>
      <c r="D1825"/>
      <c r="F1825"/>
      <c r="G1825"/>
      <c r="H1825" s="5"/>
      <c r="I1825"/>
      <c r="J1825"/>
      <c r="L1825"/>
      <c r="P1825"/>
      <c r="Q1825"/>
      <c r="R1825" s="5"/>
      <c r="S1825"/>
      <c r="T1825"/>
      <c r="V1825"/>
    </row>
    <row r="1826" spans="3:22">
      <c r="C1826"/>
      <c r="D1826"/>
      <c r="F1826"/>
      <c r="G1826"/>
      <c r="H1826" s="5"/>
      <c r="I1826"/>
      <c r="J1826"/>
      <c r="L1826"/>
      <c r="P1826"/>
      <c r="Q1826"/>
      <c r="R1826" s="5"/>
      <c r="S1826"/>
      <c r="T1826"/>
      <c r="V1826"/>
    </row>
    <row r="1827" spans="3:22">
      <c r="C1827"/>
      <c r="D1827"/>
      <c r="F1827"/>
      <c r="G1827"/>
      <c r="H1827" s="5"/>
      <c r="I1827"/>
      <c r="J1827"/>
      <c r="L1827"/>
      <c r="P1827"/>
      <c r="Q1827"/>
      <c r="R1827" s="5"/>
      <c r="S1827"/>
      <c r="T1827"/>
      <c r="V1827"/>
    </row>
    <row r="1828" spans="3:22">
      <c r="C1828"/>
      <c r="D1828"/>
      <c r="F1828"/>
      <c r="G1828"/>
      <c r="H1828" s="5"/>
      <c r="I1828"/>
      <c r="J1828"/>
      <c r="L1828"/>
      <c r="P1828"/>
      <c r="Q1828"/>
      <c r="R1828" s="5"/>
      <c r="S1828"/>
      <c r="T1828"/>
      <c r="V1828"/>
    </row>
    <row r="1829" spans="3:22">
      <c r="C1829"/>
      <c r="D1829"/>
      <c r="F1829"/>
      <c r="G1829"/>
      <c r="H1829" s="5"/>
      <c r="I1829"/>
      <c r="J1829"/>
      <c r="L1829"/>
      <c r="P1829"/>
      <c r="Q1829"/>
      <c r="R1829" s="5"/>
      <c r="S1829"/>
      <c r="T1829"/>
      <c r="V1829"/>
    </row>
    <row r="1830" spans="3:22">
      <c r="C1830"/>
      <c r="D1830"/>
      <c r="F1830"/>
      <c r="G1830"/>
      <c r="H1830" s="5"/>
      <c r="I1830"/>
      <c r="J1830"/>
      <c r="L1830"/>
      <c r="P1830"/>
      <c r="Q1830"/>
      <c r="R1830" s="5"/>
      <c r="S1830"/>
      <c r="T1830"/>
      <c r="V1830"/>
    </row>
    <row r="1831" spans="3:22">
      <c r="C1831"/>
      <c r="D1831"/>
      <c r="F1831"/>
      <c r="G1831"/>
      <c r="H1831" s="5"/>
      <c r="I1831"/>
      <c r="J1831"/>
      <c r="L1831"/>
      <c r="P1831"/>
      <c r="Q1831"/>
      <c r="R1831" s="5"/>
      <c r="S1831"/>
      <c r="T1831"/>
      <c r="V1831"/>
    </row>
    <row r="1832" spans="3:22">
      <c r="C1832"/>
      <c r="D1832"/>
      <c r="F1832"/>
      <c r="G1832"/>
      <c r="H1832" s="5"/>
      <c r="I1832"/>
      <c r="J1832"/>
      <c r="L1832"/>
      <c r="P1832"/>
      <c r="Q1832"/>
      <c r="R1832" s="5"/>
      <c r="S1832"/>
      <c r="T1832"/>
      <c r="V1832"/>
    </row>
    <row r="1833" spans="3:22">
      <c r="C1833"/>
      <c r="D1833"/>
      <c r="F1833"/>
      <c r="G1833"/>
      <c r="H1833" s="5"/>
      <c r="I1833"/>
      <c r="J1833"/>
      <c r="L1833"/>
      <c r="P1833"/>
      <c r="Q1833"/>
      <c r="R1833" s="5"/>
      <c r="S1833"/>
      <c r="T1833"/>
      <c r="V1833"/>
    </row>
    <row r="1834" spans="3:22">
      <c r="C1834"/>
      <c r="D1834"/>
      <c r="F1834"/>
      <c r="G1834"/>
      <c r="H1834" s="5"/>
      <c r="I1834"/>
      <c r="J1834"/>
      <c r="L1834"/>
      <c r="P1834"/>
      <c r="Q1834"/>
      <c r="R1834" s="5"/>
      <c r="S1834"/>
      <c r="T1834"/>
      <c r="V1834"/>
    </row>
    <row r="1835" spans="3:22">
      <c r="C1835"/>
      <c r="D1835"/>
      <c r="F1835"/>
      <c r="G1835"/>
      <c r="H1835" s="5"/>
      <c r="I1835"/>
      <c r="J1835"/>
      <c r="L1835"/>
      <c r="P1835"/>
      <c r="Q1835"/>
      <c r="R1835" s="5"/>
      <c r="S1835"/>
      <c r="T1835"/>
      <c r="V1835"/>
    </row>
    <row r="1836" spans="3:22">
      <c r="C1836"/>
      <c r="D1836"/>
      <c r="F1836"/>
      <c r="G1836"/>
      <c r="H1836" s="5"/>
      <c r="I1836"/>
      <c r="J1836"/>
      <c r="L1836"/>
      <c r="P1836"/>
      <c r="Q1836"/>
      <c r="R1836" s="5"/>
      <c r="S1836"/>
      <c r="T1836"/>
      <c r="V1836"/>
    </row>
    <row r="1837" spans="3:22">
      <c r="C1837"/>
      <c r="D1837"/>
      <c r="F1837"/>
      <c r="G1837"/>
      <c r="H1837" s="5"/>
      <c r="I1837"/>
      <c r="J1837"/>
      <c r="L1837"/>
      <c r="P1837"/>
      <c r="Q1837"/>
      <c r="R1837" s="5"/>
      <c r="S1837"/>
      <c r="T1837"/>
      <c r="V1837"/>
    </row>
    <row r="1838" spans="3:22">
      <c r="C1838"/>
      <c r="D1838"/>
      <c r="F1838"/>
      <c r="G1838"/>
      <c r="H1838" s="5"/>
      <c r="I1838"/>
      <c r="J1838"/>
      <c r="L1838"/>
      <c r="P1838"/>
      <c r="Q1838"/>
      <c r="R1838" s="5"/>
      <c r="S1838"/>
      <c r="T1838"/>
      <c r="V1838"/>
    </row>
    <row r="1839" spans="3:22">
      <c r="C1839"/>
      <c r="D1839"/>
      <c r="F1839"/>
      <c r="G1839"/>
      <c r="H1839" s="5"/>
      <c r="I1839"/>
      <c r="J1839"/>
      <c r="L1839"/>
      <c r="P1839"/>
      <c r="Q1839"/>
      <c r="R1839" s="5"/>
      <c r="S1839"/>
      <c r="T1839"/>
      <c r="V1839"/>
    </row>
    <row r="1840" spans="3:22">
      <c r="C1840"/>
      <c r="D1840"/>
      <c r="F1840"/>
      <c r="G1840"/>
      <c r="H1840" s="5"/>
      <c r="I1840"/>
      <c r="J1840"/>
      <c r="L1840"/>
      <c r="P1840"/>
      <c r="Q1840"/>
      <c r="R1840" s="5"/>
      <c r="S1840"/>
      <c r="T1840"/>
      <c r="V1840"/>
    </row>
    <row r="1841" spans="3:22">
      <c r="C1841"/>
      <c r="D1841"/>
      <c r="F1841"/>
      <c r="G1841"/>
      <c r="H1841" s="5"/>
      <c r="I1841"/>
      <c r="J1841"/>
      <c r="L1841"/>
      <c r="P1841"/>
      <c r="Q1841"/>
      <c r="R1841" s="5"/>
      <c r="S1841"/>
      <c r="T1841"/>
      <c r="V1841"/>
    </row>
    <row r="1842" spans="3:22">
      <c r="C1842"/>
      <c r="D1842"/>
      <c r="F1842"/>
      <c r="G1842"/>
      <c r="H1842" s="5"/>
      <c r="I1842"/>
      <c r="J1842"/>
      <c r="L1842"/>
      <c r="P1842"/>
      <c r="Q1842"/>
      <c r="R1842" s="5"/>
      <c r="S1842"/>
      <c r="T1842"/>
      <c r="V1842"/>
    </row>
    <row r="1843" spans="3:22">
      <c r="C1843"/>
      <c r="D1843"/>
      <c r="F1843"/>
      <c r="G1843"/>
      <c r="H1843" s="5"/>
      <c r="I1843"/>
      <c r="J1843"/>
      <c r="L1843"/>
      <c r="P1843"/>
      <c r="Q1843"/>
      <c r="R1843" s="5"/>
      <c r="S1843"/>
      <c r="T1843"/>
      <c r="V1843"/>
    </row>
    <row r="1844" spans="3:22">
      <c r="C1844"/>
      <c r="D1844"/>
      <c r="F1844"/>
      <c r="G1844"/>
      <c r="H1844" s="5"/>
      <c r="I1844"/>
      <c r="J1844"/>
      <c r="L1844"/>
      <c r="P1844"/>
      <c r="Q1844"/>
      <c r="R1844" s="5"/>
      <c r="S1844"/>
      <c r="T1844"/>
      <c r="V1844"/>
    </row>
    <row r="1845" spans="3:22">
      <c r="C1845"/>
      <c r="D1845"/>
      <c r="F1845"/>
      <c r="G1845"/>
      <c r="H1845" s="5"/>
      <c r="I1845"/>
      <c r="J1845"/>
      <c r="L1845"/>
      <c r="P1845"/>
      <c r="Q1845"/>
      <c r="R1845" s="5"/>
      <c r="S1845"/>
      <c r="T1845"/>
      <c r="V1845"/>
    </row>
    <row r="1846" spans="3:22">
      <c r="C1846"/>
      <c r="D1846"/>
      <c r="F1846"/>
      <c r="G1846"/>
      <c r="H1846" s="5"/>
      <c r="I1846"/>
      <c r="J1846"/>
      <c r="L1846"/>
      <c r="P1846"/>
      <c r="Q1846"/>
      <c r="R1846" s="5"/>
      <c r="S1846"/>
      <c r="T1846"/>
      <c r="V1846"/>
    </row>
    <row r="1847" spans="3:22">
      <c r="C1847"/>
      <c r="D1847"/>
      <c r="F1847"/>
      <c r="G1847"/>
      <c r="H1847" s="5"/>
      <c r="I1847"/>
      <c r="J1847"/>
      <c r="L1847"/>
      <c r="P1847"/>
      <c r="Q1847"/>
      <c r="R1847" s="5"/>
      <c r="S1847"/>
      <c r="T1847"/>
      <c r="V1847"/>
    </row>
    <row r="1848" spans="3:22">
      <c r="C1848"/>
      <c r="D1848"/>
      <c r="F1848"/>
      <c r="G1848"/>
      <c r="H1848" s="5"/>
      <c r="I1848"/>
      <c r="J1848"/>
      <c r="L1848"/>
      <c r="P1848"/>
      <c r="Q1848"/>
      <c r="R1848" s="5"/>
      <c r="S1848"/>
      <c r="T1848"/>
      <c r="V1848"/>
    </row>
    <row r="1849" spans="3:22">
      <c r="C1849"/>
      <c r="D1849"/>
      <c r="F1849"/>
      <c r="G1849"/>
      <c r="H1849" s="5"/>
      <c r="I1849"/>
      <c r="J1849"/>
      <c r="L1849"/>
      <c r="P1849"/>
      <c r="Q1849"/>
      <c r="R1849" s="5"/>
      <c r="S1849"/>
      <c r="T1849"/>
      <c r="V1849"/>
    </row>
    <row r="1850" spans="3:22">
      <c r="C1850"/>
      <c r="D1850"/>
      <c r="F1850"/>
      <c r="G1850"/>
      <c r="H1850" s="5"/>
      <c r="I1850"/>
      <c r="J1850"/>
      <c r="L1850"/>
      <c r="P1850"/>
      <c r="Q1850"/>
      <c r="R1850" s="5"/>
      <c r="S1850"/>
      <c r="T1850"/>
      <c r="V1850"/>
    </row>
    <row r="1851" spans="3:22">
      <c r="C1851"/>
      <c r="D1851"/>
      <c r="F1851"/>
      <c r="G1851"/>
      <c r="H1851" s="5"/>
      <c r="I1851"/>
      <c r="J1851"/>
      <c r="L1851"/>
      <c r="P1851"/>
      <c r="Q1851"/>
      <c r="R1851" s="5"/>
      <c r="S1851"/>
      <c r="T1851"/>
      <c r="V1851"/>
    </row>
    <row r="1852" spans="3:22">
      <c r="C1852"/>
      <c r="D1852"/>
      <c r="F1852"/>
      <c r="G1852"/>
      <c r="H1852" s="5"/>
      <c r="I1852"/>
      <c r="J1852"/>
      <c r="L1852"/>
      <c r="P1852"/>
      <c r="Q1852"/>
      <c r="R1852" s="5"/>
      <c r="S1852"/>
      <c r="T1852"/>
      <c r="V1852"/>
    </row>
    <row r="1853" spans="3:22">
      <c r="C1853"/>
      <c r="D1853"/>
      <c r="F1853"/>
      <c r="G1853"/>
      <c r="H1853" s="5"/>
      <c r="I1853"/>
      <c r="J1853"/>
      <c r="L1853"/>
      <c r="P1853"/>
      <c r="Q1853"/>
      <c r="R1853" s="5"/>
      <c r="S1853"/>
      <c r="T1853"/>
      <c r="V1853"/>
    </row>
    <row r="1854" spans="3:22">
      <c r="C1854"/>
      <c r="D1854"/>
      <c r="F1854"/>
      <c r="G1854"/>
      <c r="H1854" s="5"/>
      <c r="I1854"/>
      <c r="J1854"/>
      <c r="L1854"/>
      <c r="P1854"/>
      <c r="Q1854"/>
      <c r="R1854" s="5"/>
      <c r="S1854"/>
      <c r="T1854"/>
      <c r="V1854"/>
    </row>
    <row r="1855" spans="3:22">
      <c r="C1855"/>
      <c r="D1855"/>
      <c r="F1855"/>
      <c r="G1855"/>
      <c r="H1855" s="5"/>
      <c r="I1855"/>
      <c r="J1855"/>
      <c r="L1855"/>
      <c r="P1855"/>
      <c r="Q1855"/>
      <c r="R1855" s="5"/>
      <c r="S1855"/>
      <c r="T1855"/>
      <c r="V1855"/>
    </row>
    <row r="1856" spans="3:22">
      <c r="C1856"/>
      <c r="D1856"/>
      <c r="F1856"/>
      <c r="G1856"/>
      <c r="H1856" s="5"/>
      <c r="I1856"/>
      <c r="J1856"/>
      <c r="L1856"/>
      <c r="P1856"/>
      <c r="Q1856"/>
      <c r="R1856" s="5"/>
      <c r="S1856"/>
      <c r="T1856"/>
      <c r="V1856"/>
    </row>
    <row r="1857" spans="3:22">
      <c r="C1857"/>
      <c r="D1857"/>
      <c r="F1857"/>
      <c r="G1857"/>
      <c r="H1857" s="5"/>
      <c r="I1857"/>
      <c r="J1857"/>
      <c r="L1857"/>
      <c r="P1857"/>
      <c r="Q1857"/>
      <c r="R1857" s="5"/>
      <c r="S1857"/>
      <c r="T1857"/>
      <c r="V1857"/>
    </row>
    <row r="1858" spans="3:22">
      <c r="C1858"/>
      <c r="D1858"/>
      <c r="F1858"/>
      <c r="G1858"/>
      <c r="H1858" s="5"/>
      <c r="I1858"/>
      <c r="J1858"/>
      <c r="L1858"/>
      <c r="P1858"/>
      <c r="Q1858"/>
      <c r="R1858" s="5"/>
      <c r="S1858"/>
      <c r="T1858"/>
      <c r="V1858"/>
    </row>
    <row r="1859" spans="3:22">
      <c r="C1859"/>
      <c r="D1859"/>
      <c r="F1859"/>
      <c r="G1859"/>
      <c r="H1859" s="5"/>
      <c r="I1859"/>
      <c r="J1859"/>
      <c r="L1859"/>
      <c r="P1859"/>
      <c r="Q1859"/>
      <c r="R1859" s="5"/>
      <c r="S1859"/>
      <c r="T1859"/>
      <c r="V1859"/>
    </row>
    <row r="1860" spans="3:22">
      <c r="C1860"/>
      <c r="D1860"/>
      <c r="F1860"/>
      <c r="G1860"/>
      <c r="H1860" s="5"/>
      <c r="I1860"/>
      <c r="J1860"/>
      <c r="L1860"/>
      <c r="P1860"/>
      <c r="Q1860"/>
      <c r="R1860" s="5"/>
      <c r="S1860"/>
      <c r="T1860"/>
      <c r="V1860"/>
    </row>
    <row r="1861" spans="3:22">
      <c r="C1861"/>
      <c r="D1861"/>
      <c r="F1861"/>
      <c r="G1861"/>
      <c r="H1861" s="5"/>
      <c r="I1861"/>
      <c r="J1861"/>
      <c r="L1861"/>
      <c r="P1861"/>
      <c r="Q1861"/>
      <c r="R1861" s="5"/>
      <c r="S1861"/>
      <c r="T1861"/>
      <c r="V1861"/>
    </row>
    <row r="1862" spans="3:22">
      <c r="C1862"/>
      <c r="D1862"/>
      <c r="F1862"/>
      <c r="G1862"/>
      <c r="H1862" s="5"/>
      <c r="I1862"/>
      <c r="J1862"/>
      <c r="L1862"/>
      <c r="P1862"/>
      <c r="Q1862"/>
      <c r="R1862" s="5"/>
      <c r="S1862"/>
      <c r="T1862"/>
      <c r="V1862"/>
    </row>
    <row r="1863" spans="3:22">
      <c r="C1863"/>
      <c r="D1863"/>
      <c r="F1863"/>
      <c r="G1863"/>
      <c r="H1863" s="5"/>
      <c r="I1863"/>
      <c r="J1863"/>
      <c r="L1863"/>
      <c r="P1863"/>
      <c r="Q1863"/>
      <c r="R1863" s="5"/>
      <c r="S1863"/>
      <c r="T1863"/>
      <c r="V1863"/>
    </row>
    <row r="1864" spans="3:22">
      <c r="C1864"/>
      <c r="D1864"/>
      <c r="F1864"/>
      <c r="G1864"/>
      <c r="H1864" s="5"/>
      <c r="I1864"/>
      <c r="J1864"/>
      <c r="L1864"/>
      <c r="P1864"/>
      <c r="Q1864"/>
      <c r="R1864" s="5"/>
      <c r="S1864"/>
      <c r="T1864"/>
      <c r="V1864"/>
    </row>
    <row r="1865" spans="3:22">
      <c r="C1865"/>
      <c r="D1865"/>
      <c r="F1865"/>
      <c r="G1865"/>
      <c r="H1865" s="5"/>
      <c r="I1865"/>
      <c r="J1865"/>
      <c r="L1865"/>
      <c r="P1865"/>
      <c r="Q1865"/>
      <c r="R1865" s="5"/>
      <c r="S1865"/>
      <c r="T1865"/>
      <c r="V1865"/>
    </row>
    <row r="1866" spans="3:22">
      <c r="C1866"/>
      <c r="D1866"/>
      <c r="F1866"/>
      <c r="G1866"/>
      <c r="H1866" s="5"/>
      <c r="I1866"/>
      <c r="J1866"/>
      <c r="L1866"/>
      <c r="P1866"/>
      <c r="Q1866"/>
      <c r="R1866" s="5"/>
      <c r="S1866"/>
      <c r="T1866"/>
      <c r="V1866"/>
    </row>
    <row r="1867" spans="3:22">
      <c r="C1867"/>
      <c r="D1867"/>
      <c r="F1867"/>
      <c r="G1867"/>
      <c r="H1867" s="5"/>
      <c r="I1867"/>
      <c r="J1867"/>
      <c r="L1867"/>
      <c r="P1867"/>
      <c r="Q1867"/>
      <c r="R1867" s="5"/>
      <c r="S1867"/>
      <c r="T1867"/>
      <c r="V1867"/>
    </row>
    <row r="1868" spans="3:22">
      <c r="C1868"/>
      <c r="D1868"/>
      <c r="F1868"/>
      <c r="G1868"/>
      <c r="H1868" s="5"/>
      <c r="I1868"/>
      <c r="J1868"/>
      <c r="L1868"/>
      <c r="P1868"/>
      <c r="Q1868"/>
      <c r="R1868" s="5"/>
      <c r="S1868"/>
      <c r="T1868"/>
      <c r="V1868"/>
    </row>
    <row r="1869" spans="3:22">
      <c r="C1869"/>
      <c r="D1869"/>
      <c r="F1869"/>
      <c r="G1869"/>
      <c r="H1869" s="5"/>
      <c r="I1869"/>
      <c r="J1869"/>
      <c r="L1869"/>
      <c r="P1869"/>
      <c r="Q1869"/>
      <c r="R1869" s="5"/>
      <c r="S1869"/>
      <c r="T1869"/>
      <c r="V1869"/>
    </row>
    <row r="1870" spans="3:22">
      <c r="C1870"/>
      <c r="D1870"/>
      <c r="F1870"/>
      <c r="G1870"/>
      <c r="H1870" s="5"/>
      <c r="I1870"/>
      <c r="J1870"/>
      <c r="L1870"/>
      <c r="P1870"/>
      <c r="Q1870"/>
      <c r="R1870" s="5"/>
      <c r="S1870"/>
      <c r="T1870"/>
      <c r="V1870"/>
    </row>
    <row r="1871" spans="3:22">
      <c r="C1871"/>
      <c r="D1871"/>
      <c r="F1871"/>
      <c r="G1871"/>
      <c r="H1871" s="5"/>
      <c r="I1871"/>
      <c r="J1871"/>
      <c r="L1871"/>
      <c r="P1871"/>
      <c r="Q1871"/>
      <c r="R1871" s="5"/>
      <c r="S1871"/>
      <c r="T1871"/>
      <c r="V1871"/>
    </row>
    <row r="1872" spans="3:22">
      <c r="C1872"/>
      <c r="D1872"/>
      <c r="F1872"/>
      <c r="G1872"/>
      <c r="H1872" s="5"/>
      <c r="I1872"/>
      <c r="J1872"/>
      <c r="L1872"/>
      <c r="P1872"/>
      <c r="Q1872"/>
      <c r="R1872" s="5"/>
      <c r="S1872"/>
      <c r="T1872"/>
      <c r="V1872"/>
    </row>
    <row r="1873" spans="3:22">
      <c r="C1873"/>
      <c r="D1873"/>
      <c r="F1873"/>
      <c r="G1873"/>
      <c r="H1873" s="5"/>
      <c r="I1873"/>
      <c r="J1873"/>
      <c r="L1873"/>
      <c r="P1873"/>
      <c r="Q1873"/>
      <c r="R1873" s="5"/>
      <c r="S1873"/>
      <c r="T1873"/>
      <c r="V1873"/>
    </row>
    <row r="1874" spans="3:22">
      <c r="C1874"/>
      <c r="D1874"/>
      <c r="F1874"/>
      <c r="G1874"/>
      <c r="H1874" s="5"/>
      <c r="I1874"/>
      <c r="J1874"/>
      <c r="L1874"/>
      <c r="P1874"/>
      <c r="Q1874"/>
      <c r="R1874" s="5"/>
      <c r="S1874"/>
      <c r="T1874"/>
      <c r="V1874"/>
    </row>
    <row r="1875" spans="3:22">
      <c r="C1875"/>
      <c r="D1875"/>
      <c r="F1875"/>
      <c r="G1875"/>
      <c r="H1875" s="5"/>
      <c r="I1875"/>
      <c r="J1875"/>
      <c r="L1875"/>
      <c r="P1875"/>
      <c r="Q1875"/>
      <c r="R1875" s="5"/>
      <c r="S1875"/>
      <c r="T1875"/>
      <c r="V1875"/>
    </row>
    <row r="1876" spans="3:22">
      <c r="C1876"/>
      <c r="D1876"/>
      <c r="F1876"/>
      <c r="G1876"/>
      <c r="H1876" s="5"/>
      <c r="I1876"/>
      <c r="J1876"/>
      <c r="L1876"/>
      <c r="P1876"/>
      <c r="Q1876"/>
      <c r="R1876" s="5"/>
      <c r="S1876"/>
      <c r="T1876"/>
      <c r="V1876"/>
    </row>
    <row r="1877" spans="3:22">
      <c r="C1877"/>
      <c r="D1877"/>
      <c r="F1877"/>
      <c r="G1877"/>
      <c r="H1877" s="5"/>
      <c r="I1877"/>
      <c r="J1877"/>
      <c r="L1877"/>
      <c r="P1877"/>
      <c r="Q1877"/>
      <c r="R1877" s="5"/>
      <c r="S1877"/>
      <c r="T1877"/>
      <c r="V1877"/>
    </row>
    <row r="1878" spans="3:22">
      <c r="C1878"/>
      <c r="D1878"/>
      <c r="F1878"/>
      <c r="G1878"/>
      <c r="H1878" s="5"/>
      <c r="I1878"/>
      <c r="J1878"/>
      <c r="L1878"/>
      <c r="P1878"/>
      <c r="Q1878"/>
      <c r="R1878" s="5"/>
      <c r="S1878"/>
      <c r="T1878"/>
      <c r="V1878"/>
    </row>
    <row r="1879" spans="3:22">
      <c r="C1879"/>
      <c r="D1879"/>
      <c r="F1879"/>
      <c r="G1879"/>
      <c r="H1879" s="5"/>
      <c r="I1879"/>
      <c r="J1879"/>
      <c r="L1879"/>
      <c r="P1879"/>
      <c r="Q1879"/>
      <c r="R1879" s="5"/>
      <c r="S1879"/>
      <c r="T1879"/>
      <c r="V1879"/>
    </row>
    <row r="1880" spans="3:22">
      <c r="C1880"/>
      <c r="D1880"/>
      <c r="F1880"/>
      <c r="G1880"/>
      <c r="H1880" s="5"/>
      <c r="I1880"/>
      <c r="J1880"/>
      <c r="L1880"/>
      <c r="P1880"/>
      <c r="Q1880"/>
      <c r="R1880" s="5"/>
      <c r="S1880"/>
      <c r="T1880"/>
      <c r="V1880"/>
    </row>
    <row r="1881" spans="3:22">
      <c r="C1881"/>
      <c r="D1881"/>
      <c r="F1881"/>
      <c r="G1881"/>
      <c r="H1881" s="5"/>
      <c r="I1881"/>
      <c r="J1881"/>
      <c r="L1881"/>
      <c r="P1881"/>
      <c r="Q1881"/>
      <c r="R1881" s="5"/>
      <c r="S1881"/>
      <c r="T1881"/>
      <c r="V1881"/>
    </row>
    <row r="1882" spans="3:22">
      <c r="C1882"/>
      <c r="D1882"/>
      <c r="F1882"/>
      <c r="G1882"/>
      <c r="H1882" s="5"/>
      <c r="I1882"/>
      <c r="J1882"/>
      <c r="L1882"/>
      <c r="P1882"/>
      <c r="Q1882"/>
      <c r="R1882" s="5"/>
      <c r="S1882"/>
      <c r="T1882"/>
      <c r="V1882"/>
    </row>
    <row r="1883" spans="3:22">
      <c r="C1883"/>
      <c r="D1883"/>
      <c r="F1883"/>
      <c r="G1883"/>
      <c r="H1883" s="5"/>
      <c r="I1883"/>
      <c r="J1883"/>
      <c r="L1883"/>
      <c r="P1883"/>
      <c r="Q1883"/>
      <c r="R1883" s="5"/>
      <c r="S1883"/>
      <c r="T1883"/>
      <c r="V1883"/>
    </row>
    <row r="1884" spans="3:22">
      <c r="C1884"/>
      <c r="D1884"/>
      <c r="F1884"/>
      <c r="G1884"/>
      <c r="H1884" s="5"/>
      <c r="I1884"/>
      <c r="J1884"/>
      <c r="L1884"/>
      <c r="P1884"/>
      <c r="Q1884"/>
      <c r="R1884" s="5"/>
      <c r="S1884"/>
      <c r="T1884"/>
      <c r="V1884"/>
    </row>
    <row r="1885" spans="3:22">
      <c r="C1885"/>
      <c r="D1885"/>
      <c r="F1885"/>
      <c r="G1885"/>
      <c r="H1885" s="5"/>
      <c r="I1885"/>
      <c r="J1885"/>
      <c r="L1885"/>
      <c r="P1885"/>
      <c r="Q1885"/>
      <c r="R1885" s="5"/>
      <c r="S1885"/>
      <c r="T1885"/>
      <c r="V1885"/>
    </row>
    <row r="1886" spans="3:22">
      <c r="C1886"/>
      <c r="D1886"/>
      <c r="F1886"/>
      <c r="G1886"/>
      <c r="H1886" s="5"/>
      <c r="I1886"/>
      <c r="J1886"/>
      <c r="L1886"/>
      <c r="P1886"/>
      <c r="Q1886"/>
      <c r="R1886" s="5"/>
      <c r="S1886"/>
      <c r="T1886"/>
      <c r="V1886"/>
    </row>
    <row r="1887" spans="3:22">
      <c r="C1887"/>
      <c r="D1887"/>
      <c r="F1887"/>
      <c r="G1887"/>
      <c r="H1887" s="5"/>
      <c r="I1887"/>
      <c r="J1887"/>
      <c r="L1887"/>
      <c r="P1887"/>
      <c r="Q1887"/>
      <c r="R1887" s="5"/>
      <c r="S1887"/>
      <c r="T1887"/>
      <c r="V1887"/>
    </row>
    <row r="1888" spans="3:22">
      <c r="C1888"/>
      <c r="D1888"/>
      <c r="F1888"/>
      <c r="G1888"/>
      <c r="H1888" s="5"/>
      <c r="I1888"/>
      <c r="J1888"/>
      <c r="L1888"/>
      <c r="P1888"/>
      <c r="Q1888"/>
      <c r="R1888" s="5"/>
      <c r="S1888"/>
      <c r="T1888"/>
      <c r="V1888"/>
    </row>
    <row r="1889" spans="3:22">
      <c r="C1889"/>
      <c r="D1889"/>
      <c r="F1889"/>
      <c r="G1889"/>
      <c r="H1889" s="5"/>
      <c r="I1889"/>
      <c r="J1889"/>
      <c r="L1889"/>
      <c r="P1889"/>
      <c r="Q1889"/>
      <c r="R1889" s="5"/>
      <c r="S1889"/>
      <c r="T1889"/>
      <c r="V1889"/>
    </row>
    <row r="1890" spans="3:22">
      <c r="C1890"/>
      <c r="D1890"/>
      <c r="F1890"/>
      <c r="G1890"/>
      <c r="H1890" s="5"/>
      <c r="I1890"/>
      <c r="J1890"/>
      <c r="L1890"/>
      <c r="P1890"/>
      <c r="Q1890"/>
      <c r="R1890" s="5"/>
      <c r="S1890"/>
      <c r="T1890"/>
      <c r="V1890"/>
    </row>
    <row r="1891" spans="3:22">
      <c r="C1891"/>
      <c r="D1891"/>
      <c r="F1891"/>
      <c r="G1891"/>
      <c r="H1891" s="5"/>
      <c r="I1891"/>
      <c r="J1891"/>
      <c r="L1891"/>
      <c r="P1891"/>
      <c r="Q1891"/>
      <c r="R1891" s="5"/>
      <c r="S1891"/>
      <c r="T1891"/>
      <c r="V1891"/>
    </row>
    <row r="1892" spans="3:22">
      <c r="C1892"/>
      <c r="D1892"/>
      <c r="F1892"/>
      <c r="G1892"/>
      <c r="H1892" s="5"/>
      <c r="I1892"/>
      <c r="J1892"/>
      <c r="L1892"/>
      <c r="P1892"/>
      <c r="Q1892"/>
      <c r="R1892" s="5"/>
      <c r="S1892"/>
      <c r="T1892"/>
      <c r="V1892"/>
    </row>
    <row r="1893" spans="3:22">
      <c r="C1893"/>
      <c r="D1893"/>
      <c r="F1893"/>
      <c r="G1893"/>
      <c r="H1893" s="5"/>
      <c r="I1893"/>
      <c r="J1893"/>
      <c r="L1893"/>
      <c r="P1893"/>
      <c r="Q1893"/>
      <c r="R1893" s="5"/>
      <c r="S1893"/>
      <c r="T1893"/>
      <c r="V1893"/>
    </row>
    <row r="1894" spans="3:22">
      <c r="C1894"/>
      <c r="D1894"/>
      <c r="F1894"/>
      <c r="G1894"/>
      <c r="H1894" s="5"/>
      <c r="I1894"/>
      <c r="J1894"/>
      <c r="L1894"/>
      <c r="P1894"/>
      <c r="Q1894"/>
      <c r="R1894" s="5"/>
      <c r="S1894"/>
      <c r="T1894"/>
      <c r="V1894"/>
    </row>
    <row r="1895" spans="3:22">
      <c r="C1895"/>
      <c r="D1895"/>
      <c r="F1895"/>
      <c r="G1895"/>
      <c r="H1895" s="5"/>
      <c r="I1895"/>
      <c r="J1895"/>
      <c r="L1895"/>
      <c r="P1895"/>
      <c r="Q1895"/>
      <c r="R1895" s="5"/>
      <c r="S1895"/>
      <c r="T1895"/>
      <c r="V1895"/>
    </row>
    <row r="1896" spans="3:22">
      <c r="C1896"/>
      <c r="D1896"/>
      <c r="F1896"/>
      <c r="G1896"/>
      <c r="H1896" s="5"/>
      <c r="I1896"/>
      <c r="J1896"/>
      <c r="L1896"/>
      <c r="P1896"/>
      <c r="Q1896"/>
      <c r="R1896" s="5"/>
      <c r="S1896"/>
      <c r="T1896"/>
      <c r="V1896"/>
    </row>
    <row r="1897" spans="3:22">
      <c r="C1897"/>
      <c r="D1897"/>
      <c r="F1897"/>
      <c r="G1897"/>
      <c r="H1897" s="5"/>
      <c r="I1897"/>
      <c r="J1897"/>
      <c r="L1897"/>
      <c r="P1897"/>
      <c r="Q1897"/>
      <c r="R1897" s="5"/>
      <c r="S1897"/>
      <c r="T1897"/>
      <c r="V1897"/>
    </row>
    <row r="1898" spans="3:22">
      <c r="C1898"/>
      <c r="D1898"/>
      <c r="F1898"/>
      <c r="G1898"/>
      <c r="H1898" s="5"/>
      <c r="I1898"/>
      <c r="J1898"/>
      <c r="L1898"/>
      <c r="P1898"/>
      <c r="Q1898"/>
      <c r="R1898" s="5"/>
      <c r="S1898"/>
      <c r="T1898"/>
      <c r="V1898"/>
    </row>
    <row r="1899" spans="3:22">
      <c r="C1899"/>
      <c r="D1899"/>
      <c r="F1899"/>
      <c r="G1899"/>
      <c r="H1899" s="5"/>
      <c r="I1899"/>
      <c r="J1899"/>
      <c r="L1899"/>
      <c r="P1899"/>
      <c r="Q1899"/>
      <c r="R1899" s="5"/>
      <c r="S1899"/>
      <c r="T1899"/>
      <c r="V1899"/>
    </row>
    <row r="1900" spans="3:22">
      <c r="C1900"/>
      <c r="D1900"/>
      <c r="F1900"/>
      <c r="G1900"/>
      <c r="H1900" s="5"/>
      <c r="I1900"/>
      <c r="J1900"/>
      <c r="L1900"/>
      <c r="P1900"/>
      <c r="Q1900"/>
      <c r="R1900" s="5"/>
      <c r="S1900"/>
      <c r="T1900"/>
      <c r="V1900"/>
    </row>
    <row r="1901" spans="3:22">
      <c r="C1901"/>
      <c r="D1901"/>
      <c r="F1901"/>
      <c r="G1901"/>
      <c r="H1901" s="5"/>
      <c r="I1901"/>
      <c r="J1901"/>
      <c r="L1901"/>
      <c r="P1901"/>
      <c r="Q1901"/>
      <c r="R1901" s="5"/>
      <c r="S1901"/>
      <c r="T1901"/>
      <c r="V1901"/>
    </row>
    <row r="1902" spans="3:22">
      <c r="C1902"/>
      <c r="D1902"/>
      <c r="F1902"/>
      <c r="G1902"/>
      <c r="H1902" s="5"/>
      <c r="I1902"/>
      <c r="J1902"/>
      <c r="L1902"/>
      <c r="P1902"/>
      <c r="Q1902"/>
      <c r="R1902" s="5"/>
      <c r="S1902"/>
      <c r="T1902"/>
      <c r="V1902"/>
    </row>
    <row r="1903" spans="3:22">
      <c r="C1903"/>
      <c r="D1903"/>
      <c r="F1903"/>
      <c r="G1903"/>
      <c r="H1903" s="5"/>
      <c r="I1903"/>
      <c r="J1903"/>
      <c r="L1903"/>
      <c r="P1903"/>
      <c r="Q1903"/>
      <c r="R1903" s="5"/>
      <c r="S1903"/>
      <c r="T1903"/>
      <c r="V1903"/>
    </row>
    <row r="1904" spans="3:22">
      <c r="C1904"/>
      <c r="D1904"/>
      <c r="F1904"/>
      <c r="G1904"/>
      <c r="H1904" s="5"/>
      <c r="I1904"/>
      <c r="J1904"/>
      <c r="L1904"/>
      <c r="P1904"/>
      <c r="Q1904"/>
      <c r="R1904" s="5"/>
      <c r="S1904"/>
      <c r="T1904"/>
      <c r="V1904"/>
    </row>
    <row r="1905" spans="3:22">
      <c r="C1905"/>
      <c r="D1905"/>
      <c r="F1905"/>
      <c r="G1905"/>
      <c r="H1905" s="5"/>
      <c r="I1905"/>
      <c r="J1905"/>
      <c r="L1905"/>
      <c r="P1905"/>
      <c r="Q1905"/>
      <c r="R1905" s="5"/>
      <c r="S1905"/>
      <c r="T1905"/>
      <c r="V1905"/>
    </row>
    <row r="1906" spans="3:22">
      <c r="C1906"/>
      <c r="D1906"/>
      <c r="F1906"/>
      <c r="G1906"/>
      <c r="H1906" s="5"/>
      <c r="I1906"/>
      <c r="J1906"/>
      <c r="L1906"/>
      <c r="P1906"/>
      <c r="Q1906"/>
      <c r="R1906" s="5"/>
      <c r="S1906"/>
      <c r="T1906"/>
      <c r="V1906"/>
    </row>
    <row r="1907" spans="3:22">
      <c r="C1907"/>
      <c r="D1907"/>
      <c r="F1907"/>
      <c r="G1907"/>
      <c r="H1907" s="5"/>
      <c r="I1907"/>
      <c r="J1907"/>
      <c r="L1907"/>
      <c r="P1907"/>
      <c r="Q1907"/>
      <c r="R1907" s="5"/>
      <c r="S1907"/>
      <c r="T1907"/>
      <c r="V1907"/>
    </row>
    <row r="1908" spans="3:22">
      <c r="C1908"/>
      <c r="D1908"/>
      <c r="F1908"/>
      <c r="G1908"/>
      <c r="H1908" s="5"/>
      <c r="I1908"/>
      <c r="J1908"/>
      <c r="L1908"/>
      <c r="P1908"/>
      <c r="Q1908"/>
      <c r="R1908" s="5"/>
      <c r="S1908"/>
      <c r="T1908"/>
      <c r="V1908"/>
    </row>
    <row r="1909" spans="3:22">
      <c r="C1909"/>
      <c r="D1909"/>
      <c r="F1909"/>
      <c r="G1909"/>
      <c r="H1909" s="5"/>
      <c r="I1909"/>
      <c r="J1909"/>
      <c r="L1909"/>
      <c r="P1909"/>
      <c r="Q1909"/>
      <c r="R1909" s="5"/>
      <c r="S1909"/>
      <c r="T1909"/>
      <c r="V1909"/>
    </row>
    <row r="1910" spans="3:22">
      <c r="C1910"/>
      <c r="D1910"/>
      <c r="F1910"/>
      <c r="G1910"/>
      <c r="H1910" s="5"/>
      <c r="I1910"/>
      <c r="J1910"/>
      <c r="L1910"/>
      <c r="P1910"/>
      <c r="Q1910"/>
      <c r="R1910" s="5"/>
      <c r="S1910"/>
      <c r="T1910"/>
      <c r="V1910"/>
    </row>
    <row r="1911" spans="3:22">
      <c r="C1911"/>
      <c r="D1911"/>
      <c r="F1911"/>
      <c r="G1911"/>
      <c r="H1911" s="5"/>
      <c r="I1911"/>
      <c r="J1911"/>
      <c r="L1911"/>
      <c r="P1911"/>
      <c r="Q1911"/>
      <c r="R1911" s="5"/>
      <c r="S1911"/>
      <c r="T1911"/>
      <c r="V1911"/>
    </row>
    <row r="1912" spans="3:22">
      <c r="C1912"/>
      <c r="D1912"/>
      <c r="F1912"/>
      <c r="G1912"/>
      <c r="H1912" s="5"/>
      <c r="I1912"/>
      <c r="J1912"/>
      <c r="L1912"/>
      <c r="P1912"/>
      <c r="Q1912"/>
      <c r="R1912" s="5"/>
      <c r="S1912"/>
      <c r="T1912"/>
      <c r="V1912"/>
    </row>
    <row r="1913" spans="3:22">
      <c r="C1913"/>
      <c r="D1913"/>
      <c r="F1913"/>
      <c r="G1913"/>
      <c r="H1913" s="5"/>
      <c r="I1913"/>
      <c r="J1913"/>
      <c r="L1913"/>
      <c r="P1913"/>
      <c r="Q1913"/>
      <c r="R1913" s="5"/>
      <c r="S1913"/>
      <c r="T1913"/>
      <c r="V1913"/>
    </row>
    <row r="1914" spans="3:22">
      <c r="C1914"/>
      <c r="D1914"/>
      <c r="F1914"/>
      <c r="G1914"/>
      <c r="H1914" s="5"/>
      <c r="I1914"/>
      <c r="J1914"/>
      <c r="L1914"/>
      <c r="P1914"/>
      <c r="Q1914"/>
      <c r="R1914" s="5"/>
      <c r="S1914"/>
      <c r="T1914"/>
      <c r="V1914"/>
    </row>
    <row r="1915" spans="3:22">
      <c r="C1915"/>
      <c r="D1915"/>
      <c r="F1915"/>
      <c r="G1915"/>
      <c r="H1915" s="5"/>
      <c r="I1915"/>
      <c r="J1915"/>
      <c r="L1915"/>
      <c r="P1915"/>
      <c r="Q1915"/>
      <c r="R1915" s="5"/>
      <c r="S1915"/>
      <c r="T1915"/>
      <c r="V1915"/>
    </row>
    <row r="1916" spans="3:22">
      <c r="C1916"/>
      <c r="D1916"/>
      <c r="F1916"/>
      <c r="G1916"/>
      <c r="H1916" s="5"/>
      <c r="I1916"/>
      <c r="J1916"/>
      <c r="L1916"/>
      <c r="P1916"/>
      <c r="Q1916"/>
      <c r="R1916" s="5"/>
      <c r="S1916"/>
      <c r="T1916"/>
      <c r="V1916"/>
    </row>
    <row r="1917" spans="3:22">
      <c r="C1917"/>
      <c r="D1917"/>
      <c r="F1917"/>
      <c r="G1917"/>
      <c r="H1917" s="5"/>
      <c r="I1917"/>
      <c r="J1917"/>
      <c r="L1917"/>
      <c r="P1917"/>
      <c r="Q1917"/>
      <c r="R1917" s="5"/>
      <c r="S1917"/>
      <c r="T1917"/>
      <c r="V1917"/>
    </row>
    <row r="1918" spans="3:22">
      <c r="C1918"/>
      <c r="D1918"/>
      <c r="F1918"/>
      <c r="G1918"/>
      <c r="H1918" s="5"/>
      <c r="I1918"/>
      <c r="J1918"/>
      <c r="L1918"/>
      <c r="P1918"/>
      <c r="Q1918"/>
      <c r="R1918" s="5"/>
      <c r="S1918"/>
      <c r="T1918"/>
      <c r="V1918"/>
    </row>
    <row r="1919" spans="3:22">
      <c r="C1919"/>
      <c r="D1919"/>
      <c r="F1919"/>
      <c r="G1919"/>
      <c r="H1919" s="5"/>
      <c r="I1919"/>
      <c r="J1919"/>
      <c r="L1919"/>
      <c r="P1919"/>
      <c r="Q1919"/>
      <c r="R1919" s="5"/>
      <c r="S1919"/>
      <c r="T1919"/>
      <c r="V1919"/>
    </row>
    <row r="1920" spans="3:22">
      <c r="C1920"/>
      <c r="D1920"/>
      <c r="F1920"/>
      <c r="G1920"/>
      <c r="H1920" s="5"/>
      <c r="I1920"/>
      <c r="J1920"/>
      <c r="L1920"/>
      <c r="P1920"/>
      <c r="Q1920"/>
      <c r="R1920" s="5"/>
      <c r="S1920"/>
      <c r="T1920"/>
      <c r="V1920"/>
    </row>
    <row r="1921" spans="3:22">
      <c r="C1921"/>
      <c r="D1921"/>
      <c r="F1921"/>
      <c r="G1921"/>
      <c r="H1921" s="5"/>
      <c r="I1921"/>
      <c r="J1921"/>
      <c r="L1921"/>
      <c r="P1921"/>
      <c r="Q1921"/>
      <c r="R1921" s="5"/>
      <c r="S1921"/>
      <c r="T1921"/>
      <c r="V1921"/>
    </row>
    <row r="1922" spans="3:22">
      <c r="C1922"/>
      <c r="D1922"/>
      <c r="F1922"/>
      <c r="G1922"/>
      <c r="H1922" s="5"/>
      <c r="I1922"/>
      <c r="J1922"/>
      <c r="L1922"/>
      <c r="P1922"/>
      <c r="Q1922"/>
      <c r="R1922" s="5"/>
      <c r="S1922"/>
      <c r="T1922"/>
      <c r="V1922"/>
    </row>
    <row r="1923" spans="3:22">
      <c r="C1923"/>
      <c r="D1923"/>
      <c r="F1923"/>
      <c r="G1923"/>
      <c r="H1923" s="5"/>
      <c r="I1923"/>
      <c r="J1923"/>
      <c r="L1923"/>
      <c r="P1923"/>
      <c r="Q1923"/>
      <c r="R1923" s="5"/>
      <c r="S1923"/>
      <c r="T1923"/>
      <c r="V1923"/>
    </row>
    <row r="1924" spans="3:22">
      <c r="C1924"/>
      <c r="D1924"/>
      <c r="F1924"/>
      <c r="G1924"/>
      <c r="H1924" s="5"/>
      <c r="I1924"/>
      <c r="J1924"/>
      <c r="L1924"/>
      <c r="P1924"/>
      <c r="Q1924"/>
      <c r="R1924" s="5"/>
      <c r="S1924"/>
      <c r="T1924"/>
      <c r="V1924"/>
    </row>
    <row r="1925" spans="3:22">
      <c r="C1925"/>
      <c r="D1925"/>
      <c r="F1925"/>
      <c r="G1925"/>
      <c r="H1925" s="5"/>
      <c r="I1925"/>
      <c r="J1925"/>
      <c r="L1925"/>
      <c r="P1925"/>
      <c r="Q1925"/>
      <c r="R1925" s="5"/>
      <c r="S1925"/>
      <c r="T1925"/>
      <c r="V1925"/>
    </row>
    <row r="1926" spans="3:22">
      <c r="C1926"/>
      <c r="D1926"/>
      <c r="F1926"/>
      <c r="G1926"/>
      <c r="H1926" s="5"/>
      <c r="I1926"/>
      <c r="J1926"/>
      <c r="L1926"/>
      <c r="P1926"/>
      <c r="Q1926"/>
      <c r="R1926" s="5"/>
      <c r="S1926"/>
      <c r="T1926"/>
      <c r="V1926"/>
    </row>
    <row r="1927" spans="3:22">
      <c r="C1927"/>
      <c r="D1927"/>
      <c r="F1927"/>
      <c r="G1927"/>
      <c r="H1927" s="5"/>
      <c r="I1927"/>
      <c r="J1927"/>
      <c r="L1927"/>
      <c r="P1927"/>
      <c r="Q1927"/>
      <c r="R1927" s="5"/>
      <c r="S1927"/>
      <c r="T1927"/>
      <c r="V1927"/>
    </row>
    <row r="1928" spans="3:22">
      <c r="C1928"/>
      <c r="D1928"/>
      <c r="F1928"/>
      <c r="G1928"/>
      <c r="H1928" s="5"/>
      <c r="I1928"/>
      <c r="J1928"/>
      <c r="L1928"/>
      <c r="P1928"/>
      <c r="Q1928"/>
      <c r="R1928" s="5"/>
      <c r="S1928"/>
      <c r="T1928"/>
      <c r="V1928"/>
    </row>
    <row r="1929" spans="3:22">
      <c r="C1929"/>
      <c r="D1929"/>
      <c r="F1929"/>
      <c r="G1929"/>
      <c r="H1929" s="5"/>
      <c r="I1929"/>
      <c r="J1929"/>
      <c r="L1929"/>
      <c r="P1929"/>
      <c r="Q1929"/>
      <c r="R1929" s="5"/>
      <c r="S1929"/>
      <c r="T1929"/>
      <c r="V1929"/>
    </row>
    <row r="1930" spans="3:22">
      <c r="C1930"/>
      <c r="D1930"/>
      <c r="F1930"/>
      <c r="G1930"/>
      <c r="H1930" s="5"/>
      <c r="I1930"/>
      <c r="J1930"/>
      <c r="L1930"/>
      <c r="P1930"/>
      <c r="Q1930"/>
      <c r="R1930" s="5"/>
      <c r="S1930"/>
      <c r="T1930"/>
      <c r="V1930"/>
    </row>
    <row r="1931" spans="3:22">
      <c r="C1931"/>
      <c r="D1931"/>
      <c r="F1931"/>
      <c r="G1931"/>
      <c r="H1931" s="5"/>
      <c r="I1931"/>
      <c r="J1931"/>
      <c r="L1931"/>
      <c r="P1931"/>
      <c r="Q1931"/>
      <c r="R1931" s="5"/>
      <c r="S1931"/>
      <c r="T1931"/>
      <c r="V1931"/>
    </row>
    <row r="1932" spans="3:22">
      <c r="C1932"/>
      <c r="D1932"/>
      <c r="F1932"/>
      <c r="G1932"/>
      <c r="H1932" s="5"/>
      <c r="I1932"/>
      <c r="J1932"/>
      <c r="L1932"/>
      <c r="P1932"/>
      <c r="Q1932"/>
      <c r="R1932" s="5"/>
      <c r="S1932"/>
      <c r="T1932"/>
      <c r="V1932"/>
    </row>
    <row r="1933" spans="3:22">
      <c r="C1933"/>
      <c r="D1933"/>
      <c r="F1933"/>
      <c r="G1933"/>
      <c r="H1933" s="5"/>
      <c r="I1933"/>
      <c r="J1933"/>
      <c r="L1933"/>
      <c r="P1933"/>
      <c r="Q1933"/>
      <c r="R1933" s="5"/>
      <c r="S1933"/>
      <c r="T1933"/>
      <c r="V1933"/>
    </row>
    <row r="1934" spans="3:22">
      <c r="C1934"/>
      <c r="D1934"/>
      <c r="F1934"/>
      <c r="G1934"/>
      <c r="H1934" s="5"/>
      <c r="I1934"/>
      <c r="J1934"/>
      <c r="L1934"/>
      <c r="P1934"/>
      <c r="Q1934"/>
      <c r="R1934" s="5"/>
      <c r="S1934"/>
      <c r="T1934"/>
      <c r="V1934"/>
    </row>
    <row r="1935" spans="3:22">
      <c r="C1935"/>
      <c r="D1935"/>
      <c r="F1935"/>
      <c r="G1935"/>
      <c r="H1935" s="5"/>
      <c r="I1935"/>
      <c r="J1935"/>
      <c r="L1935"/>
      <c r="P1935"/>
      <c r="Q1935"/>
      <c r="R1935" s="5"/>
      <c r="S1935"/>
      <c r="T1935"/>
      <c r="V1935"/>
    </row>
    <row r="1936" spans="3:22">
      <c r="C1936"/>
      <c r="D1936"/>
      <c r="F1936"/>
      <c r="G1936"/>
      <c r="H1936" s="5"/>
      <c r="I1936"/>
      <c r="J1936"/>
      <c r="L1936"/>
      <c r="P1936"/>
      <c r="Q1936"/>
      <c r="R1936" s="5"/>
      <c r="S1936"/>
      <c r="T1936"/>
      <c r="V1936"/>
    </row>
    <row r="1937" spans="3:22">
      <c r="C1937"/>
      <c r="D1937"/>
      <c r="F1937"/>
      <c r="G1937"/>
      <c r="H1937" s="5"/>
      <c r="I1937"/>
      <c r="J1937"/>
      <c r="L1937"/>
      <c r="P1937"/>
      <c r="Q1937"/>
      <c r="R1937" s="5"/>
      <c r="S1937"/>
      <c r="T1937"/>
      <c r="V1937"/>
    </row>
    <row r="1938" spans="3:22">
      <c r="C1938"/>
      <c r="D1938"/>
      <c r="F1938"/>
      <c r="G1938"/>
      <c r="H1938" s="5"/>
      <c r="I1938"/>
      <c r="J1938"/>
      <c r="L1938"/>
      <c r="P1938"/>
      <c r="Q1938"/>
      <c r="R1938" s="5"/>
      <c r="S1938"/>
      <c r="T1938"/>
      <c r="V1938"/>
    </row>
    <row r="1939" spans="3:22">
      <c r="C1939"/>
      <c r="D1939"/>
      <c r="F1939"/>
      <c r="G1939"/>
      <c r="H1939" s="5"/>
      <c r="I1939"/>
      <c r="J1939"/>
      <c r="L1939"/>
      <c r="P1939"/>
      <c r="Q1939"/>
      <c r="R1939" s="5"/>
      <c r="S1939"/>
      <c r="T1939"/>
      <c r="V1939"/>
    </row>
    <row r="1940" spans="3:22">
      <c r="C1940"/>
      <c r="D1940"/>
      <c r="F1940"/>
      <c r="G1940"/>
      <c r="H1940" s="5"/>
      <c r="I1940"/>
      <c r="J1940"/>
      <c r="L1940"/>
      <c r="P1940"/>
      <c r="Q1940"/>
      <c r="R1940" s="5"/>
      <c r="S1940"/>
      <c r="T1940"/>
      <c r="V1940"/>
    </row>
    <row r="1941" spans="3:22">
      <c r="C1941"/>
      <c r="D1941"/>
      <c r="F1941"/>
      <c r="G1941"/>
      <c r="H1941" s="5"/>
      <c r="I1941"/>
      <c r="J1941"/>
      <c r="L1941"/>
      <c r="P1941"/>
      <c r="Q1941"/>
      <c r="R1941" s="5"/>
      <c r="S1941"/>
      <c r="T1941"/>
      <c r="V1941"/>
    </row>
    <row r="1942" spans="3:22">
      <c r="C1942"/>
      <c r="D1942"/>
      <c r="F1942"/>
      <c r="G1942"/>
      <c r="H1942" s="5"/>
      <c r="I1942"/>
      <c r="J1942"/>
      <c r="L1942"/>
      <c r="P1942"/>
      <c r="Q1942"/>
      <c r="R1942" s="5"/>
      <c r="S1942"/>
      <c r="T1942"/>
      <c r="V1942"/>
    </row>
    <row r="1943" spans="3:22">
      <c r="C1943"/>
      <c r="D1943"/>
      <c r="F1943"/>
      <c r="G1943"/>
      <c r="H1943" s="5"/>
      <c r="I1943"/>
      <c r="J1943"/>
      <c r="L1943"/>
      <c r="P1943"/>
      <c r="Q1943"/>
      <c r="R1943" s="5"/>
      <c r="S1943"/>
      <c r="T1943"/>
      <c r="V1943"/>
    </row>
    <row r="1944" spans="3:22">
      <c r="C1944"/>
      <c r="D1944"/>
      <c r="F1944"/>
      <c r="G1944"/>
      <c r="H1944" s="5"/>
      <c r="I1944"/>
      <c r="J1944"/>
      <c r="L1944"/>
      <c r="P1944"/>
      <c r="Q1944"/>
      <c r="R1944" s="5"/>
      <c r="S1944"/>
      <c r="T1944"/>
      <c r="V1944"/>
    </row>
    <row r="1945" spans="3:22">
      <c r="C1945"/>
      <c r="D1945"/>
      <c r="F1945"/>
      <c r="G1945"/>
      <c r="H1945" s="5"/>
      <c r="I1945"/>
      <c r="J1945"/>
      <c r="L1945"/>
      <c r="P1945"/>
      <c r="Q1945"/>
      <c r="R1945" s="5"/>
      <c r="S1945"/>
      <c r="T1945"/>
      <c r="V1945"/>
    </row>
    <row r="1946" spans="3:22">
      <c r="C1946"/>
      <c r="D1946"/>
      <c r="F1946"/>
      <c r="G1946"/>
      <c r="H1946" s="5"/>
      <c r="I1946"/>
      <c r="J1946"/>
      <c r="L1946"/>
      <c r="P1946"/>
      <c r="Q1946"/>
      <c r="R1946" s="5"/>
      <c r="S1946"/>
      <c r="T1946"/>
      <c r="V1946"/>
    </row>
    <row r="1947" spans="3:22">
      <c r="C1947"/>
      <c r="D1947"/>
      <c r="F1947"/>
      <c r="G1947"/>
      <c r="H1947" s="5"/>
      <c r="I1947"/>
      <c r="J1947"/>
      <c r="L1947"/>
      <c r="P1947"/>
      <c r="Q1947"/>
      <c r="R1947" s="5"/>
      <c r="S1947"/>
      <c r="T1947"/>
      <c r="V1947"/>
    </row>
    <row r="1948" spans="3:22">
      <c r="C1948"/>
      <c r="D1948"/>
      <c r="F1948"/>
      <c r="G1948"/>
      <c r="H1948" s="5"/>
      <c r="I1948"/>
      <c r="J1948"/>
      <c r="L1948"/>
      <c r="P1948"/>
      <c r="Q1948"/>
      <c r="R1948" s="5"/>
      <c r="S1948"/>
      <c r="T1948"/>
      <c r="V1948"/>
    </row>
    <row r="1949" spans="3:22">
      <c r="C1949"/>
      <c r="D1949"/>
      <c r="F1949"/>
      <c r="G1949"/>
      <c r="H1949" s="5"/>
      <c r="I1949"/>
      <c r="J1949"/>
      <c r="L1949"/>
      <c r="P1949"/>
      <c r="Q1949"/>
      <c r="R1949" s="5"/>
      <c r="S1949"/>
      <c r="T1949"/>
      <c r="V1949"/>
    </row>
    <row r="1950" spans="3:22">
      <c r="C1950"/>
      <c r="D1950"/>
      <c r="F1950"/>
      <c r="G1950"/>
      <c r="H1950" s="5"/>
      <c r="I1950"/>
      <c r="J1950"/>
      <c r="L1950"/>
      <c r="P1950"/>
      <c r="Q1950"/>
      <c r="R1950" s="5"/>
      <c r="S1950"/>
      <c r="T1950"/>
      <c r="V1950"/>
    </row>
    <row r="1951" spans="3:22">
      <c r="C1951"/>
      <c r="D1951"/>
      <c r="F1951"/>
      <c r="G1951"/>
      <c r="H1951" s="5"/>
      <c r="I1951"/>
      <c r="J1951"/>
      <c r="L1951"/>
      <c r="P1951"/>
      <c r="Q1951"/>
      <c r="R1951" s="5"/>
      <c r="S1951"/>
      <c r="T1951"/>
      <c r="V1951"/>
    </row>
    <row r="1952" spans="3:22">
      <c r="C1952"/>
      <c r="D1952"/>
      <c r="F1952"/>
      <c r="G1952"/>
      <c r="H1952" s="5"/>
      <c r="I1952"/>
      <c r="J1952"/>
      <c r="L1952"/>
      <c r="P1952"/>
      <c r="Q1952"/>
      <c r="R1952" s="5"/>
      <c r="S1952"/>
      <c r="T1952"/>
      <c r="V1952"/>
    </row>
    <row r="1953" spans="3:22">
      <c r="C1953"/>
      <c r="D1953"/>
      <c r="F1953"/>
      <c r="G1953"/>
      <c r="H1953" s="5"/>
      <c r="I1953"/>
      <c r="J1953"/>
      <c r="L1953"/>
      <c r="P1953"/>
      <c r="Q1953"/>
      <c r="R1953" s="5"/>
      <c r="S1953"/>
      <c r="T1953"/>
      <c r="V1953"/>
    </row>
    <row r="1954" spans="3:22">
      <c r="C1954"/>
      <c r="D1954"/>
      <c r="F1954"/>
      <c r="G1954"/>
      <c r="H1954" s="5"/>
      <c r="I1954"/>
      <c r="J1954"/>
      <c r="L1954"/>
      <c r="P1954"/>
      <c r="Q1954"/>
      <c r="R1954" s="5"/>
      <c r="S1954"/>
      <c r="T1954"/>
      <c r="V1954"/>
    </row>
    <row r="1955" spans="3:22">
      <c r="C1955"/>
      <c r="D1955"/>
      <c r="F1955"/>
      <c r="G1955"/>
      <c r="H1955" s="5"/>
      <c r="I1955"/>
      <c r="J1955"/>
      <c r="L1955"/>
      <c r="P1955"/>
      <c r="Q1955"/>
      <c r="R1955" s="5"/>
      <c r="S1955"/>
      <c r="T1955"/>
      <c r="V1955"/>
    </row>
    <row r="1956" spans="3:22">
      <c r="C1956"/>
      <c r="D1956"/>
      <c r="F1956"/>
      <c r="G1956"/>
      <c r="H1956" s="5"/>
      <c r="I1956"/>
      <c r="J1956"/>
      <c r="L1956"/>
      <c r="P1956"/>
      <c r="Q1956"/>
      <c r="R1956" s="5"/>
      <c r="S1956"/>
      <c r="T1956"/>
      <c r="V1956"/>
    </row>
    <row r="1957" spans="3:22">
      <c r="C1957"/>
      <c r="D1957"/>
      <c r="F1957"/>
      <c r="G1957"/>
      <c r="H1957" s="5"/>
      <c r="I1957"/>
      <c r="J1957"/>
      <c r="L1957"/>
      <c r="P1957"/>
      <c r="Q1957"/>
      <c r="R1957" s="5"/>
      <c r="S1957"/>
      <c r="T1957"/>
      <c r="V1957"/>
    </row>
    <row r="1958" spans="3:22">
      <c r="C1958"/>
      <c r="D1958"/>
      <c r="F1958"/>
      <c r="G1958"/>
      <c r="H1958" s="5"/>
      <c r="I1958"/>
      <c r="J1958"/>
      <c r="L1958"/>
      <c r="P1958"/>
      <c r="Q1958"/>
      <c r="R1958" s="5"/>
      <c r="S1958"/>
      <c r="T1958"/>
      <c r="V1958"/>
    </row>
    <row r="1959" spans="3:22">
      <c r="C1959"/>
      <c r="D1959"/>
      <c r="F1959"/>
      <c r="G1959"/>
      <c r="H1959" s="5"/>
      <c r="I1959"/>
      <c r="J1959"/>
      <c r="L1959"/>
      <c r="P1959"/>
      <c r="Q1959"/>
      <c r="R1959" s="5"/>
      <c r="S1959"/>
      <c r="T1959"/>
      <c r="V1959"/>
    </row>
    <row r="1960" spans="3:22">
      <c r="C1960"/>
      <c r="D1960"/>
      <c r="F1960"/>
      <c r="G1960"/>
      <c r="H1960" s="5"/>
      <c r="I1960"/>
      <c r="J1960"/>
      <c r="L1960"/>
      <c r="P1960"/>
      <c r="Q1960"/>
      <c r="R1960" s="5"/>
      <c r="S1960"/>
      <c r="T1960"/>
      <c r="V1960"/>
    </row>
    <row r="1961" spans="3:22">
      <c r="C1961"/>
      <c r="D1961"/>
      <c r="F1961"/>
      <c r="G1961"/>
      <c r="H1961" s="5"/>
      <c r="I1961"/>
      <c r="J1961"/>
      <c r="L1961"/>
      <c r="P1961"/>
      <c r="Q1961"/>
      <c r="R1961" s="5"/>
      <c r="S1961"/>
      <c r="T1961"/>
      <c r="V1961"/>
    </row>
    <row r="1962" spans="3:22">
      <c r="C1962"/>
      <c r="D1962"/>
      <c r="F1962"/>
      <c r="G1962"/>
      <c r="H1962" s="5"/>
      <c r="I1962"/>
      <c r="J1962"/>
      <c r="L1962"/>
      <c r="P1962"/>
      <c r="Q1962"/>
      <c r="R1962" s="5"/>
      <c r="S1962"/>
      <c r="T1962"/>
      <c r="V1962"/>
    </row>
    <row r="1963" spans="3:22">
      <c r="C1963"/>
      <c r="D1963"/>
      <c r="F1963"/>
      <c r="G1963"/>
      <c r="H1963" s="5"/>
      <c r="I1963"/>
      <c r="J1963"/>
      <c r="L1963"/>
      <c r="P1963"/>
      <c r="Q1963"/>
      <c r="R1963" s="5"/>
      <c r="S1963"/>
      <c r="T1963"/>
      <c r="V1963"/>
    </row>
    <row r="1964" spans="3:22">
      <c r="C1964"/>
      <c r="D1964"/>
      <c r="F1964"/>
      <c r="G1964"/>
      <c r="H1964" s="5"/>
      <c r="I1964"/>
      <c r="J1964"/>
      <c r="L1964"/>
      <c r="P1964"/>
      <c r="Q1964"/>
      <c r="R1964" s="5"/>
      <c r="S1964"/>
      <c r="T1964"/>
      <c r="V1964"/>
    </row>
    <row r="1965" spans="3:22">
      <c r="C1965"/>
      <c r="D1965"/>
      <c r="F1965"/>
      <c r="G1965"/>
      <c r="H1965" s="5"/>
      <c r="I1965"/>
      <c r="J1965"/>
      <c r="L1965"/>
      <c r="P1965"/>
      <c r="Q1965"/>
      <c r="R1965" s="5"/>
      <c r="S1965"/>
      <c r="T1965"/>
      <c r="V1965"/>
    </row>
    <row r="1966" spans="3:22">
      <c r="C1966"/>
      <c r="D1966"/>
      <c r="F1966"/>
      <c r="G1966"/>
      <c r="H1966" s="5"/>
      <c r="I1966"/>
      <c r="J1966"/>
      <c r="L1966"/>
      <c r="P1966"/>
      <c r="Q1966"/>
      <c r="R1966" s="5"/>
      <c r="S1966"/>
      <c r="T1966"/>
      <c r="V1966"/>
    </row>
    <row r="1967" spans="3:22">
      <c r="C1967"/>
      <c r="D1967"/>
      <c r="F1967"/>
      <c r="G1967"/>
      <c r="H1967" s="5"/>
      <c r="I1967"/>
      <c r="J1967"/>
      <c r="L1967"/>
      <c r="P1967"/>
      <c r="Q1967"/>
      <c r="R1967" s="5"/>
      <c r="S1967"/>
      <c r="T1967"/>
      <c r="V1967"/>
    </row>
    <row r="1968" spans="3:22">
      <c r="C1968"/>
      <c r="D1968"/>
      <c r="F1968"/>
      <c r="G1968"/>
      <c r="H1968" s="5"/>
      <c r="I1968"/>
      <c r="J1968"/>
      <c r="L1968"/>
      <c r="P1968"/>
      <c r="Q1968"/>
      <c r="R1968" s="5"/>
      <c r="S1968"/>
      <c r="T1968"/>
      <c r="V1968"/>
    </row>
    <row r="1969" spans="3:22">
      <c r="C1969"/>
      <c r="D1969"/>
      <c r="F1969"/>
      <c r="G1969"/>
      <c r="H1969" s="5"/>
      <c r="I1969"/>
      <c r="J1969"/>
      <c r="L1969"/>
      <c r="P1969"/>
      <c r="Q1969"/>
      <c r="R1969" s="5"/>
      <c r="S1969"/>
      <c r="T1969"/>
      <c r="V1969"/>
    </row>
    <row r="1970" spans="3:22">
      <c r="C1970"/>
      <c r="D1970"/>
      <c r="F1970"/>
      <c r="G1970"/>
      <c r="H1970" s="5"/>
      <c r="I1970"/>
      <c r="J1970"/>
      <c r="L1970"/>
      <c r="P1970"/>
      <c r="Q1970"/>
      <c r="R1970" s="5"/>
      <c r="S1970"/>
      <c r="T1970"/>
      <c r="V1970"/>
    </row>
    <row r="1971" spans="3:22">
      <c r="C1971"/>
      <c r="D1971"/>
      <c r="F1971"/>
      <c r="G1971"/>
      <c r="H1971" s="5"/>
      <c r="I1971"/>
      <c r="J1971"/>
      <c r="L1971"/>
      <c r="P1971"/>
      <c r="Q1971"/>
      <c r="R1971" s="5"/>
      <c r="S1971"/>
      <c r="T1971"/>
      <c r="V1971"/>
    </row>
    <row r="1972" spans="3:22">
      <c r="C1972"/>
      <c r="D1972"/>
      <c r="F1972"/>
      <c r="G1972"/>
      <c r="H1972" s="5"/>
      <c r="I1972"/>
      <c r="J1972"/>
      <c r="L1972"/>
      <c r="P1972"/>
      <c r="Q1972"/>
      <c r="R1972" s="5"/>
      <c r="S1972"/>
      <c r="T1972"/>
      <c r="V1972"/>
    </row>
    <row r="1973" spans="3:22">
      <c r="C1973"/>
      <c r="D1973"/>
      <c r="F1973"/>
      <c r="G1973"/>
      <c r="H1973" s="5"/>
      <c r="I1973"/>
      <c r="J1973"/>
      <c r="L1973"/>
      <c r="P1973"/>
      <c r="Q1973"/>
      <c r="R1973" s="5"/>
      <c r="S1973"/>
      <c r="T1973"/>
      <c r="V1973"/>
    </row>
    <row r="1974" spans="3:22">
      <c r="C1974"/>
      <c r="D1974"/>
      <c r="F1974"/>
      <c r="G1974"/>
      <c r="H1974" s="5"/>
      <c r="I1974"/>
      <c r="J1974"/>
      <c r="L1974"/>
      <c r="P1974"/>
      <c r="Q1974"/>
      <c r="R1974" s="5"/>
      <c r="S1974"/>
      <c r="T1974"/>
      <c r="V1974"/>
    </row>
    <row r="1975" spans="3:22">
      <c r="C1975"/>
      <c r="D1975"/>
      <c r="F1975"/>
      <c r="G1975"/>
      <c r="H1975" s="5"/>
      <c r="I1975"/>
      <c r="J1975"/>
      <c r="L1975"/>
      <c r="P1975"/>
      <c r="Q1975"/>
      <c r="R1975" s="5"/>
      <c r="S1975"/>
      <c r="T1975"/>
      <c r="V1975"/>
    </row>
    <row r="1976" spans="3:22">
      <c r="C1976"/>
      <c r="D1976"/>
      <c r="F1976"/>
      <c r="G1976"/>
      <c r="H1976" s="5"/>
      <c r="I1976"/>
      <c r="J1976"/>
      <c r="L1976"/>
      <c r="P1976"/>
      <c r="Q1976"/>
      <c r="R1976" s="5"/>
      <c r="S1976"/>
      <c r="T1976"/>
      <c r="V1976"/>
    </row>
    <row r="1977" spans="3:22">
      <c r="C1977"/>
      <c r="D1977"/>
      <c r="F1977"/>
      <c r="G1977"/>
      <c r="H1977" s="5"/>
      <c r="I1977"/>
      <c r="J1977"/>
      <c r="L1977"/>
      <c r="P1977"/>
      <c r="Q1977"/>
      <c r="R1977" s="5"/>
      <c r="S1977"/>
      <c r="T1977"/>
      <c r="V1977"/>
    </row>
    <row r="1978" spans="3:22">
      <c r="C1978"/>
      <c r="D1978"/>
      <c r="F1978"/>
      <c r="G1978"/>
      <c r="H1978" s="5"/>
      <c r="I1978"/>
      <c r="J1978"/>
      <c r="L1978"/>
      <c r="P1978"/>
      <c r="Q1978"/>
      <c r="R1978" s="5"/>
      <c r="S1978"/>
      <c r="T1978"/>
      <c r="V1978"/>
    </row>
    <row r="1979" spans="3:22">
      <c r="C1979"/>
      <c r="D1979"/>
      <c r="F1979"/>
      <c r="G1979"/>
      <c r="H1979" s="5"/>
      <c r="I1979"/>
      <c r="J1979"/>
      <c r="L1979"/>
      <c r="P1979"/>
      <c r="Q1979"/>
      <c r="R1979" s="5"/>
      <c r="S1979"/>
      <c r="T1979"/>
      <c r="V1979"/>
    </row>
    <row r="1980" spans="3:22">
      <c r="C1980"/>
      <c r="D1980"/>
      <c r="F1980"/>
      <c r="G1980"/>
      <c r="H1980" s="5"/>
      <c r="I1980"/>
      <c r="J1980"/>
      <c r="L1980"/>
      <c r="P1980"/>
      <c r="Q1980"/>
      <c r="R1980" s="5"/>
      <c r="S1980"/>
      <c r="T1980"/>
      <c r="V1980"/>
    </row>
    <row r="1981" spans="3:22">
      <c r="C1981"/>
      <c r="D1981"/>
      <c r="F1981"/>
      <c r="G1981"/>
      <c r="H1981" s="5"/>
      <c r="I1981"/>
      <c r="J1981"/>
      <c r="L1981"/>
      <c r="P1981"/>
      <c r="Q1981"/>
      <c r="R1981" s="5"/>
      <c r="S1981"/>
      <c r="T1981"/>
      <c r="V1981"/>
    </row>
    <row r="1982" spans="3:22">
      <c r="C1982"/>
      <c r="D1982"/>
      <c r="F1982"/>
      <c r="G1982"/>
      <c r="H1982" s="5"/>
      <c r="I1982"/>
      <c r="J1982"/>
      <c r="L1982"/>
      <c r="P1982"/>
      <c r="Q1982"/>
      <c r="R1982" s="5"/>
      <c r="S1982"/>
      <c r="T1982"/>
      <c r="V1982"/>
    </row>
    <row r="1983" spans="3:22">
      <c r="C1983"/>
      <c r="D1983"/>
      <c r="F1983"/>
      <c r="G1983"/>
      <c r="H1983" s="5"/>
      <c r="I1983"/>
      <c r="J1983"/>
      <c r="L1983"/>
      <c r="P1983"/>
      <c r="Q1983"/>
      <c r="R1983" s="5"/>
      <c r="S1983"/>
      <c r="T1983"/>
      <c r="V1983"/>
    </row>
    <row r="1984" spans="3:22">
      <c r="C1984"/>
      <c r="D1984"/>
      <c r="F1984"/>
      <c r="G1984"/>
      <c r="H1984" s="5"/>
      <c r="I1984"/>
      <c r="J1984"/>
      <c r="L1984"/>
      <c r="P1984"/>
      <c r="Q1984"/>
      <c r="R1984" s="5"/>
      <c r="S1984"/>
      <c r="T1984"/>
      <c r="V1984"/>
    </row>
    <row r="1985" spans="3:22">
      <c r="C1985"/>
      <c r="D1985"/>
      <c r="F1985"/>
      <c r="G1985"/>
      <c r="H1985" s="5"/>
      <c r="I1985"/>
      <c r="J1985"/>
      <c r="L1985"/>
      <c r="P1985"/>
      <c r="Q1985"/>
      <c r="R1985" s="5"/>
      <c r="S1985"/>
      <c r="T1985"/>
      <c r="V1985"/>
    </row>
    <row r="1986" spans="3:22">
      <c r="C1986"/>
      <c r="D1986"/>
      <c r="F1986"/>
      <c r="G1986"/>
      <c r="H1986" s="5"/>
      <c r="I1986"/>
      <c r="J1986"/>
      <c r="L1986"/>
      <c r="P1986"/>
      <c r="Q1986"/>
      <c r="R1986" s="5"/>
      <c r="S1986"/>
      <c r="T1986"/>
      <c r="V1986"/>
    </row>
    <row r="1987" spans="3:22">
      <c r="C1987"/>
      <c r="D1987"/>
      <c r="F1987"/>
      <c r="G1987"/>
      <c r="H1987" s="5"/>
      <c r="I1987"/>
      <c r="J1987"/>
      <c r="L1987"/>
      <c r="P1987"/>
      <c r="Q1987"/>
      <c r="R1987" s="5"/>
      <c r="S1987"/>
      <c r="T1987"/>
      <c r="V1987"/>
    </row>
    <row r="1988" spans="3:22">
      <c r="C1988"/>
      <c r="D1988"/>
      <c r="F1988"/>
      <c r="G1988"/>
      <c r="H1988" s="5"/>
      <c r="I1988"/>
      <c r="J1988"/>
      <c r="L1988"/>
      <c r="P1988"/>
      <c r="Q1988"/>
      <c r="R1988" s="5"/>
      <c r="S1988"/>
      <c r="T1988"/>
      <c r="V1988"/>
    </row>
    <row r="1989" spans="3:22">
      <c r="C1989"/>
      <c r="D1989"/>
      <c r="F1989"/>
      <c r="G1989"/>
      <c r="H1989" s="5"/>
      <c r="I1989"/>
      <c r="J1989"/>
      <c r="L1989"/>
      <c r="P1989"/>
      <c r="Q1989"/>
      <c r="R1989" s="5"/>
      <c r="S1989"/>
      <c r="T1989"/>
      <c r="V1989"/>
    </row>
    <row r="1990" spans="3:22">
      <c r="C1990"/>
      <c r="D1990"/>
      <c r="F1990"/>
      <c r="G1990"/>
      <c r="H1990" s="5"/>
      <c r="I1990"/>
      <c r="J1990"/>
      <c r="L1990"/>
      <c r="P1990"/>
      <c r="Q1990"/>
      <c r="R1990" s="5"/>
      <c r="S1990"/>
      <c r="T1990"/>
      <c r="V1990"/>
    </row>
    <row r="1991" spans="3:22">
      <c r="C1991"/>
      <c r="D1991"/>
      <c r="F1991"/>
      <c r="G1991"/>
      <c r="H1991" s="5"/>
      <c r="I1991"/>
      <c r="J1991"/>
      <c r="L1991"/>
      <c r="P1991"/>
      <c r="Q1991"/>
      <c r="R1991" s="5"/>
      <c r="S1991"/>
      <c r="T1991"/>
      <c r="V1991"/>
    </row>
    <row r="1992" spans="3:22">
      <c r="C1992"/>
      <c r="D1992"/>
      <c r="F1992"/>
      <c r="G1992"/>
      <c r="H1992" s="5"/>
      <c r="I1992"/>
      <c r="J1992"/>
      <c r="L1992"/>
      <c r="P1992"/>
      <c r="Q1992"/>
      <c r="R1992" s="5"/>
      <c r="S1992"/>
      <c r="T1992"/>
      <c r="V1992"/>
    </row>
    <row r="1993" spans="3:22">
      <c r="C1993"/>
      <c r="D1993"/>
      <c r="F1993"/>
      <c r="G1993"/>
      <c r="H1993" s="5"/>
      <c r="I1993"/>
      <c r="J1993"/>
      <c r="L1993"/>
      <c r="P1993"/>
      <c r="Q1993"/>
      <c r="R1993" s="5"/>
      <c r="S1993"/>
      <c r="T1993"/>
      <c r="V1993"/>
    </row>
    <row r="1994" spans="3:22">
      <c r="C1994"/>
      <c r="D1994"/>
      <c r="F1994"/>
      <c r="G1994"/>
      <c r="H1994" s="5"/>
      <c r="I1994"/>
      <c r="J1994"/>
      <c r="L1994"/>
      <c r="P1994"/>
      <c r="Q1994"/>
      <c r="R1994" s="5"/>
      <c r="S1994"/>
      <c r="T1994"/>
      <c r="V1994"/>
    </row>
    <row r="1995" spans="3:22">
      <c r="C1995"/>
      <c r="D1995"/>
      <c r="F1995"/>
      <c r="G1995"/>
      <c r="H1995" s="5"/>
      <c r="I1995"/>
      <c r="J1995"/>
      <c r="L1995"/>
      <c r="P1995"/>
      <c r="Q1995"/>
      <c r="R1995" s="5"/>
      <c r="S1995"/>
      <c r="T1995"/>
      <c r="V1995"/>
    </row>
    <row r="1996" spans="3:22">
      <c r="C1996"/>
      <c r="D1996"/>
      <c r="F1996"/>
      <c r="G1996"/>
      <c r="H1996" s="5"/>
      <c r="I1996"/>
      <c r="J1996"/>
      <c r="L1996"/>
      <c r="P1996"/>
      <c r="Q1996"/>
      <c r="R1996" s="5"/>
      <c r="S1996"/>
      <c r="T1996"/>
      <c r="V1996"/>
    </row>
    <row r="1997" spans="3:22">
      <c r="C1997"/>
      <c r="D1997"/>
      <c r="F1997"/>
      <c r="G1997"/>
      <c r="H1997" s="5"/>
      <c r="I1997"/>
      <c r="J1997"/>
      <c r="L1997"/>
      <c r="P1997"/>
      <c r="Q1997"/>
      <c r="R1997" s="5"/>
      <c r="S1997"/>
      <c r="T1997"/>
      <c r="V1997"/>
    </row>
    <row r="1998" spans="3:22">
      <c r="C1998"/>
      <c r="D1998"/>
      <c r="F1998"/>
      <c r="G1998"/>
      <c r="H1998" s="5"/>
      <c r="I1998"/>
      <c r="J1998"/>
      <c r="L1998"/>
      <c r="P1998"/>
      <c r="Q1998"/>
      <c r="R1998" s="5"/>
      <c r="S1998"/>
      <c r="T1998"/>
      <c r="V1998"/>
    </row>
    <row r="1999" spans="3:22">
      <c r="C1999"/>
      <c r="D1999"/>
      <c r="F1999"/>
      <c r="G1999"/>
      <c r="H1999" s="5"/>
      <c r="I1999"/>
      <c r="J1999"/>
      <c r="L1999"/>
      <c r="P1999"/>
      <c r="Q1999"/>
      <c r="R1999" s="5"/>
      <c r="S1999"/>
      <c r="T1999"/>
      <c r="V1999"/>
    </row>
    <row r="2000" spans="3:22">
      <c r="C2000"/>
      <c r="D2000"/>
      <c r="F2000"/>
      <c r="G2000"/>
      <c r="H2000" s="5"/>
      <c r="I2000"/>
      <c r="J2000"/>
      <c r="L2000"/>
      <c r="P2000"/>
      <c r="Q2000"/>
      <c r="R2000" s="5"/>
      <c r="S2000"/>
      <c r="T2000"/>
      <c r="V2000"/>
    </row>
    <row r="2001" spans="3:22">
      <c r="C2001"/>
      <c r="D2001"/>
      <c r="F2001"/>
      <c r="G2001"/>
      <c r="H2001" s="5"/>
      <c r="I2001"/>
      <c r="J2001"/>
      <c r="L2001"/>
      <c r="P2001"/>
      <c r="Q2001"/>
      <c r="R2001" s="5"/>
      <c r="S2001"/>
      <c r="T2001"/>
      <c r="V2001"/>
    </row>
    <row r="2002" spans="3:22">
      <c r="C2002"/>
      <c r="D2002"/>
      <c r="F2002"/>
      <c r="G2002"/>
      <c r="H2002" s="5"/>
      <c r="I2002"/>
      <c r="J2002"/>
      <c r="L2002"/>
      <c r="P2002"/>
      <c r="Q2002"/>
      <c r="R2002" s="5"/>
      <c r="S2002"/>
      <c r="T2002"/>
      <c r="V2002"/>
    </row>
    <row r="2003" spans="3:22">
      <c r="C2003"/>
      <c r="D2003"/>
      <c r="F2003"/>
      <c r="G2003"/>
      <c r="H2003" s="5"/>
      <c r="I2003"/>
      <c r="J2003"/>
      <c r="L2003"/>
      <c r="P2003"/>
      <c r="Q2003"/>
      <c r="R2003" s="5"/>
      <c r="S2003"/>
      <c r="T2003"/>
      <c r="V2003"/>
    </row>
    <row r="2004" spans="3:22">
      <c r="C2004"/>
      <c r="D2004"/>
      <c r="F2004"/>
      <c r="G2004"/>
      <c r="H2004" s="5"/>
      <c r="I2004"/>
      <c r="J2004"/>
      <c r="L2004"/>
      <c r="P2004"/>
      <c r="Q2004"/>
      <c r="R2004" s="5"/>
      <c r="S2004"/>
      <c r="T2004"/>
      <c r="V2004"/>
    </row>
    <row r="2005" spans="3:22">
      <c r="C2005"/>
      <c r="D2005"/>
      <c r="F2005"/>
      <c r="G2005"/>
      <c r="H2005" s="5"/>
      <c r="I2005"/>
      <c r="J2005"/>
      <c r="L2005"/>
      <c r="P2005"/>
      <c r="Q2005"/>
      <c r="R2005" s="5"/>
      <c r="S2005"/>
      <c r="T2005"/>
      <c r="V2005"/>
    </row>
    <row r="2006" spans="3:22">
      <c r="C2006"/>
      <c r="D2006"/>
      <c r="F2006"/>
      <c r="G2006"/>
      <c r="H2006" s="5"/>
      <c r="I2006"/>
      <c r="J2006"/>
      <c r="L2006"/>
      <c r="P2006"/>
      <c r="Q2006"/>
      <c r="R2006" s="5"/>
      <c r="S2006"/>
      <c r="T2006"/>
      <c r="V2006"/>
    </row>
    <row r="2007" spans="3:22">
      <c r="C2007"/>
      <c r="D2007"/>
      <c r="F2007"/>
      <c r="G2007"/>
      <c r="H2007" s="5"/>
      <c r="I2007"/>
      <c r="J2007"/>
      <c r="L2007"/>
      <c r="P2007"/>
      <c r="Q2007"/>
      <c r="R2007" s="5"/>
      <c r="S2007"/>
      <c r="T2007"/>
      <c r="V2007"/>
    </row>
    <row r="2008" spans="3:22">
      <c r="C2008"/>
      <c r="D2008"/>
      <c r="F2008"/>
      <c r="G2008"/>
      <c r="H2008" s="5"/>
      <c r="I2008"/>
      <c r="J2008"/>
      <c r="L2008"/>
      <c r="P2008"/>
      <c r="Q2008"/>
      <c r="R2008" s="5"/>
      <c r="S2008"/>
      <c r="T2008"/>
      <c r="V2008"/>
    </row>
    <row r="2009" spans="3:22">
      <c r="C2009"/>
      <c r="D2009"/>
      <c r="F2009"/>
      <c r="G2009"/>
      <c r="H2009" s="5"/>
      <c r="I2009"/>
      <c r="J2009"/>
      <c r="L2009"/>
      <c r="P2009"/>
      <c r="Q2009"/>
      <c r="R2009" s="5"/>
      <c r="S2009"/>
      <c r="T2009"/>
      <c r="V2009"/>
    </row>
    <row r="2010" spans="3:22">
      <c r="C2010"/>
      <c r="D2010"/>
      <c r="F2010"/>
      <c r="G2010"/>
      <c r="H2010" s="5"/>
      <c r="I2010"/>
      <c r="J2010"/>
      <c r="L2010"/>
      <c r="P2010"/>
      <c r="Q2010"/>
      <c r="R2010" s="5"/>
      <c r="S2010"/>
      <c r="T2010"/>
      <c r="V2010"/>
    </row>
    <row r="2011" spans="3:22">
      <c r="C2011"/>
      <c r="D2011"/>
      <c r="F2011"/>
      <c r="G2011"/>
      <c r="H2011" s="5"/>
      <c r="I2011"/>
      <c r="J2011"/>
      <c r="L2011"/>
      <c r="P2011"/>
      <c r="Q2011"/>
      <c r="R2011" s="5"/>
      <c r="S2011"/>
      <c r="T2011"/>
      <c r="V2011"/>
    </row>
    <row r="2012" spans="3:22">
      <c r="C2012"/>
      <c r="D2012"/>
      <c r="F2012"/>
      <c r="G2012"/>
      <c r="H2012" s="5"/>
      <c r="I2012"/>
      <c r="J2012"/>
      <c r="L2012"/>
      <c r="P2012"/>
      <c r="Q2012"/>
      <c r="R2012" s="5"/>
      <c r="S2012"/>
      <c r="T2012"/>
      <c r="V2012"/>
    </row>
    <row r="2013" spans="3:22">
      <c r="C2013"/>
      <c r="D2013"/>
      <c r="F2013"/>
      <c r="G2013"/>
      <c r="H2013" s="5"/>
      <c r="I2013"/>
      <c r="J2013"/>
      <c r="L2013"/>
      <c r="P2013"/>
      <c r="Q2013"/>
      <c r="R2013" s="5"/>
      <c r="S2013"/>
      <c r="T2013"/>
      <c r="V2013"/>
    </row>
    <row r="2014" spans="3:22">
      <c r="C2014"/>
      <c r="D2014"/>
      <c r="F2014"/>
      <c r="G2014"/>
      <c r="H2014" s="5"/>
      <c r="I2014"/>
      <c r="J2014"/>
      <c r="L2014"/>
      <c r="P2014"/>
      <c r="Q2014"/>
      <c r="R2014" s="5"/>
      <c r="S2014"/>
      <c r="T2014"/>
      <c r="V2014"/>
    </row>
    <row r="2015" spans="3:22">
      <c r="C2015"/>
      <c r="D2015"/>
      <c r="F2015"/>
      <c r="G2015"/>
      <c r="H2015" s="5"/>
      <c r="I2015"/>
      <c r="J2015"/>
      <c r="L2015"/>
      <c r="P2015"/>
      <c r="Q2015"/>
      <c r="R2015" s="5"/>
      <c r="S2015"/>
      <c r="T2015"/>
      <c r="V2015"/>
    </row>
    <row r="2016" spans="3:22">
      <c r="C2016"/>
      <c r="D2016"/>
      <c r="F2016"/>
      <c r="G2016"/>
      <c r="H2016" s="5"/>
      <c r="I2016"/>
      <c r="J2016"/>
      <c r="L2016"/>
      <c r="P2016"/>
      <c r="Q2016"/>
      <c r="R2016" s="5"/>
      <c r="S2016"/>
      <c r="T2016"/>
      <c r="V2016"/>
    </row>
    <row r="2017" spans="3:22">
      <c r="C2017"/>
      <c r="D2017"/>
      <c r="F2017"/>
      <c r="G2017"/>
      <c r="H2017" s="5"/>
      <c r="I2017"/>
      <c r="J2017"/>
      <c r="L2017"/>
      <c r="P2017"/>
      <c r="Q2017"/>
      <c r="R2017" s="5"/>
      <c r="S2017"/>
      <c r="T2017"/>
      <c r="V2017"/>
    </row>
    <row r="2018" spans="3:22">
      <c r="C2018"/>
      <c r="D2018"/>
      <c r="F2018"/>
      <c r="G2018"/>
      <c r="H2018" s="5"/>
      <c r="I2018"/>
      <c r="J2018"/>
      <c r="L2018"/>
      <c r="P2018"/>
      <c r="Q2018"/>
      <c r="R2018" s="5"/>
      <c r="S2018"/>
      <c r="T2018"/>
      <c r="V2018"/>
    </row>
    <row r="2019" spans="3:22">
      <c r="C2019"/>
      <c r="D2019"/>
      <c r="F2019"/>
      <c r="G2019"/>
      <c r="H2019" s="5"/>
      <c r="I2019"/>
      <c r="J2019"/>
      <c r="L2019"/>
      <c r="P2019"/>
      <c r="Q2019"/>
      <c r="R2019" s="5"/>
      <c r="S2019"/>
      <c r="T2019"/>
      <c r="V2019"/>
    </row>
    <row r="2020" spans="3:22">
      <c r="C2020"/>
      <c r="D2020"/>
      <c r="F2020"/>
      <c r="G2020"/>
      <c r="H2020" s="5"/>
      <c r="I2020"/>
      <c r="J2020"/>
      <c r="L2020"/>
      <c r="P2020"/>
      <c r="Q2020"/>
      <c r="R2020" s="5"/>
      <c r="S2020"/>
      <c r="T2020"/>
      <c r="V2020"/>
    </row>
    <row r="2021" spans="3:22">
      <c r="C2021"/>
      <c r="D2021"/>
      <c r="F2021"/>
      <c r="G2021"/>
      <c r="H2021" s="5"/>
      <c r="I2021"/>
      <c r="J2021"/>
      <c r="L2021"/>
      <c r="P2021"/>
      <c r="Q2021"/>
      <c r="R2021" s="5"/>
      <c r="S2021"/>
      <c r="T2021"/>
      <c r="V2021"/>
    </row>
    <row r="2022" spans="3:22">
      <c r="C2022"/>
      <c r="D2022"/>
      <c r="F2022"/>
      <c r="G2022"/>
      <c r="H2022" s="5"/>
      <c r="I2022"/>
      <c r="J2022"/>
      <c r="L2022"/>
      <c r="P2022"/>
      <c r="Q2022"/>
      <c r="R2022" s="5"/>
      <c r="S2022"/>
      <c r="T2022"/>
      <c r="V2022"/>
    </row>
    <row r="2023" spans="3:22">
      <c r="C2023"/>
      <c r="D2023"/>
      <c r="F2023"/>
      <c r="G2023"/>
      <c r="H2023" s="5"/>
      <c r="I2023"/>
      <c r="J2023"/>
      <c r="L2023"/>
      <c r="P2023"/>
      <c r="Q2023"/>
      <c r="R2023" s="5"/>
      <c r="S2023"/>
      <c r="T2023"/>
      <c r="V2023"/>
    </row>
    <row r="2024" spans="3:22">
      <c r="C2024"/>
      <c r="D2024"/>
      <c r="F2024"/>
      <c r="G2024"/>
      <c r="H2024" s="5"/>
      <c r="I2024"/>
      <c r="J2024"/>
      <c r="L2024"/>
      <c r="P2024"/>
      <c r="Q2024"/>
      <c r="R2024" s="5"/>
      <c r="S2024"/>
      <c r="T2024"/>
      <c r="V2024"/>
    </row>
    <row r="2025" spans="3:22">
      <c r="C2025"/>
      <c r="D2025"/>
      <c r="F2025"/>
      <c r="G2025"/>
      <c r="H2025" s="5"/>
      <c r="I2025"/>
      <c r="J2025"/>
      <c r="L2025"/>
      <c r="P2025"/>
      <c r="Q2025"/>
      <c r="R2025" s="5"/>
      <c r="S2025"/>
      <c r="T2025"/>
      <c r="V2025"/>
    </row>
    <row r="2026" spans="3:22">
      <c r="C2026"/>
      <c r="D2026"/>
      <c r="F2026"/>
      <c r="G2026"/>
      <c r="H2026" s="5"/>
      <c r="I2026"/>
      <c r="J2026"/>
      <c r="L2026"/>
      <c r="P2026"/>
      <c r="Q2026"/>
      <c r="R2026" s="5"/>
      <c r="S2026"/>
      <c r="T2026"/>
      <c r="V2026"/>
    </row>
    <row r="2027" spans="3:22">
      <c r="C2027"/>
      <c r="D2027"/>
      <c r="F2027"/>
      <c r="G2027"/>
      <c r="H2027" s="5"/>
      <c r="I2027"/>
      <c r="J2027"/>
      <c r="L2027"/>
      <c r="P2027"/>
      <c r="Q2027"/>
      <c r="R2027" s="5"/>
      <c r="S2027"/>
      <c r="T2027"/>
      <c r="V2027"/>
    </row>
    <row r="2028" spans="3:22">
      <c r="C2028"/>
      <c r="D2028"/>
      <c r="F2028"/>
      <c r="G2028"/>
      <c r="H2028" s="5"/>
      <c r="I2028"/>
      <c r="J2028"/>
      <c r="L2028"/>
      <c r="P2028"/>
      <c r="Q2028"/>
      <c r="R2028" s="5"/>
      <c r="S2028"/>
      <c r="T2028"/>
      <c r="V2028"/>
    </row>
    <row r="2029" spans="3:22">
      <c r="C2029"/>
      <c r="D2029"/>
      <c r="F2029"/>
      <c r="G2029"/>
      <c r="H2029" s="5"/>
      <c r="I2029"/>
      <c r="J2029"/>
      <c r="L2029"/>
      <c r="P2029"/>
      <c r="Q2029"/>
      <c r="R2029" s="5"/>
      <c r="S2029"/>
      <c r="T2029"/>
      <c r="V2029"/>
    </row>
    <row r="2030" spans="3:22">
      <c r="C2030"/>
      <c r="D2030"/>
      <c r="F2030"/>
      <c r="G2030"/>
      <c r="H2030" s="5"/>
      <c r="I2030"/>
      <c r="J2030"/>
      <c r="L2030"/>
      <c r="P2030"/>
      <c r="Q2030"/>
      <c r="R2030" s="5"/>
      <c r="S2030"/>
      <c r="T2030"/>
      <c r="V2030"/>
    </row>
    <row r="2031" spans="3:22">
      <c r="C2031"/>
      <c r="D2031"/>
      <c r="F2031"/>
      <c r="G2031"/>
      <c r="H2031" s="5"/>
      <c r="I2031"/>
      <c r="J2031"/>
      <c r="L2031"/>
      <c r="P2031"/>
      <c r="Q2031"/>
      <c r="R2031" s="5"/>
      <c r="S2031"/>
      <c r="T2031"/>
      <c r="V2031"/>
    </row>
    <row r="2032" spans="3:22">
      <c r="C2032"/>
      <c r="D2032"/>
      <c r="F2032"/>
      <c r="G2032"/>
      <c r="H2032" s="5"/>
      <c r="I2032"/>
      <c r="J2032"/>
      <c r="L2032"/>
      <c r="P2032"/>
      <c r="Q2032"/>
      <c r="R2032" s="5"/>
      <c r="S2032"/>
      <c r="T2032"/>
      <c r="V2032"/>
    </row>
    <row r="2033" spans="3:22">
      <c r="C2033"/>
      <c r="D2033"/>
      <c r="F2033"/>
      <c r="G2033"/>
      <c r="H2033" s="5"/>
      <c r="I2033"/>
      <c r="J2033"/>
      <c r="L2033"/>
      <c r="P2033"/>
      <c r="Q2033"/>
      <c r="R2033" s="5"/>
      <c r="S2033"/>
      <c r="T2033"/>
      <c r="V2033"/>
    </row>
    <row r="2034" spans="3:22">
      <c r="C2034"/>
      <c r="D2034"/>
      <c r="F2034"/>
      <c r="G2034"/>
      <c r="H2034" s="5"/>
      <c r="I2034"/>
      <c r="J2034"/>
      <c r="L2034"/>
      <c r="P2034"/>
      <c r="Q2034"/>
      <c r="R2034" s="5"/>
      <c r="S2034"/>
      <c r="T2034"/>
      <c r="V2034"/>
    </row>
    <row r="2035" spans="3:22">
      <c r="C2035"/>
      <c r="D2035"/>
      <c r="F2035"/>
      <c r="G2035"/>
      <c r="H2035" s="5"/>
      <c r="I2035"/>
      <c r="J2035"/>
      <c r="L2035"/>
      <c r="P2035"/>
      <c r="Q2035"/>
      <c r="R2035" s="5"/>
      <c r="S2035"/>
      <c r="T2035"/>
      <c r="V2035"/>
    </row>
    <row r="2036" spans="3:22">
      <c r="C2036"/>
      <c r="D2036"/>
      <c r="F2036"/>
      <c r="G2036"/>
      <c r="H2036" s="5"/>
      <c r="I2036"/>
      <c r="J2036"/>
      <c r="L2036"/>
      <c r="P2036"/>
      <c r="Q2036"/>
      <c r="R2036" s="5"/>
      <c r="S2036"/>
      <c r="T2036"/>
      <c r="V2036"/>
    </row>
    <row r="2037" spans="3:22">
      <c r="C2037"/>
      <c r="D2037"/>
      <c r="F2037"/>
      <c r="G2037"/>
      <c r="H2037" s="5"/>
      <c r="I2037"/>
      <c r="J2037"/>
      <c r="L2037"/>
      <c r="P2037"/>
      <c r="Q2037"/>
      <c r="R2037" s="5"/>
      <c r="S2037"/>
      <c r="T2037"/>
      <c r="V2037"/>
    </row>
    <row r="2038" spans="3:22">
      <c r="C2038"/>
      <c r="D2038"/>
      <c r="F2038"/>
      <c r="G2038"/>
      <c r="H2038" s="5"/>
      <c r="I2038"/>
      <c r="J2038"/>
      <c r="L2038"/>
      <c r="P2038"/>
      <c r="Q2038"/>
      <c r="R2038" s="5"/>
      <c r="S2038"/>
      <c r="T2038"/>
      <c r="V2038"/>
    </row>
    <row r="2039" spans="3:22">
      <c r="C2039"/>
      <c r="D2039"/>
      <c r="F2039"/>
      <c r="G2039"/>
      <c r="H2039" s="5"/>
      <c r="I2039"/>
      <c r="J2039"/>
      <c r="L2039"/>
      <c r="P2039"/>
      <c r="Q2039"/>
      <c r="R2039" s="5"/>
      <c r="S2039"/>
      <c r="T2039"/>
      <c r="V2039"/>
    </row>
    <row r="2040" spans="3:22">
      <c r="C2040"/>
      <c r="D2040"/>
      <c r="F2040"/>
      <c r="G2040"/>
      <c r="H2040" s="5"/>
      <c r="I2040"/>
      <c r="J2040"/>
      <c r="L2040"/>
      <c r="P2040"/>
      <c r="Q2040"/>
      <c r="R2040" s="5"/>
      <c r="S2040"/>
      <c r="T2040"/>
      <c r="V2040"/>
    </row>
    <row r="2041" spans="3:22">
      <c r="C2041"/>
      <c r="D2041"/>
      <c r="F2041"/>
      <c r="G2041"/>
      <c r="H2041" s="5"/>
      <c r="I2041"/>
      <c r="J2041"/>
      <c r="L2041"/>
      <c r="P2041"/>
      <c r="Q2041"/>
      <c r="R2041" s="5"/>
      <c r="S2041"/>
      <c r="T2041"/>
      <c r="V2041"/>
    </row>
    <row r="2042" spans="3:22">
      <c r="C2042"/>
      <c r="D2042"/>
      <c r="F2042"/>
      <c r="G2042"/>
      <c r="H2042" s="5"/>
      <c r="I2042"/>
      <c r="J2042"/>
      <c r="L2042"/>
      <c r="P2042"/>
      <c r="Q2042"/>
      <c r="R2042" s="5"/>
      <c r="S2042"/>
      <c r="T2042"/>
      <c r="V2042"/>
    </row>
    <row r="2043" spans="3:22">
      <c r="C2043"/>
      <c r="D2043"/>
      <c r="F2043"/>
      <c r="G2043"/>
      <c r="H2043" s="5"/>
      <c r="I2043"/>
      <c r="J2043"/>
      <c r="L2043"/>
      <c r="P2043"/>
      <c r="Q2043"/>
      <c r="R2043" s="5"/>
      <c r="S2043"/>
      <c r="T2043"/>
      <c r="V2043"/>
    </row>
    <row r="2044" spans="3:22">
      <c r="C2044"/>
      <c r="D2044"/>
      <c r="F2044"/>
      <c r="G2044"/>
      <c r="H2044" s="5"/>
      <c r="I2044"/>
      <c r="J2044"/>
      <c r="L2044"/>
      <c r="P2044"/>
      <c r="Q2044"/>
      <c r="R2044" s="5"/>
      <c r="S2044"/>
      <c r="T2044"/>
      <c r="V2044"/>
    </row>
    <row r="2045" spans="3:22">
      <c r="C2045"/>
      <c r="D2045"/>
      <c r="F2045"/>
      <c r="G2045"/>
      <c r="H2045" s="5"/>
      <c r="I2045"/>
      <c r="J2045"/>
      <c r="L2045"/>
      <c r="P2045"/>
      <c r="Q2045"/>
      <c r="R2045" s="5"/>
      <c r="S2045"/>
      <c r="T2045"/>
      <c r="V2045"/>
    </row>
    <row r="2046" spans="3:22">
      <c r="C2046"/>
      <c r="D2046"/>
      <c r="F2046"/>
      <c r="G2046"/>
      <c r="H2046" s="5"/>
      <c r="I2046"/>
      <c r="J2046"/>
      <c r="L2046"/>
      <c r="P2046"/>
      <c r="Q2046"/>
      <c r="R2046" s="5"/>
      <c r="S2046"/>
      <c r="T2046"/>
      <c r="V2046"/>
    </row>
    <row r="2047" spans="3:22">
      <c r="C2047"/>
      <c r="D2047"/>
      <c r="F2047"/>
      <c r="G2047"/>
      <c r="H2047" s="5"/>
      <c r="I2047"/>
      <c r="J2047"/>
      <c r="L2047"/>
      <c r="P2047"/>
      <c r="Q2047"/>
      <c r="R2047" s="5"/>
      <c r="S2047"/>
      <c r="T2047"/>
      <c r="V2047"/>
    </row>
    <row r="2048" spans="3:22">
      <c r="C2048"/>
      <c r="D2048"/>
      <c r="F2048"/>
      <c r="G2048"/>
      <c r="H2048" s="5"/>
      <c r="I2048"/>
      <c r="J2048"/>
      <c r="L2048"/>
      <c r="P2048"/>
      <c r="Q2048"/>
      <c r="R2048" s="5"/>
      <c r="S2048"/>
      <c r="T2048"/>
      <c r="V2048"/>
    </row>
    <row r="2049" spans="3:22">
      <c r="C2049"/>
      <c r="D2049"/>
      <c r="F2049"/>
      <c r="G2049"/>
      <c r="H2049" s="5"/>
      <c r="I2049"/>
      <c r="J2049"/>
      <c r="L2049"/>
      <c r="P2049"/>
      <c r="Q2049"/>
      <c r="R2049" s="5"/>
      <c r="S2049"/>
      <c r="T2049"/>
      <c r="V2049"/>
    </row>
    <row r="2050" spans="3:22">
      <c r="C2050"/>
      <c r="D2050"/>
      <c r="F2050"/>
      <c r="G2050"/>
      <c r="H2050" s="5"/>
      <c r="I2050"/>
      <c r="J2050"/>
      <c r="L2050"/>
      <c r="P2050"/>
      <c r="Q2050"/>
      <c r="R2050" s="5"/>
      <c r="S2050"/>
      <c r="T2050"/>
      <c r="V2050"/>
    </row>
    <row r="2051" spans="3:22">
      <c r="C2051"/>
      <c r="D2051"/>
      <c r="F2051"/>
      <c r="G2051"/>
      <c r="H2051" s="5"/>
      <c r="I2051"/>
      <c r="J2051"/>
      <c r="L2051"/>
      <c r="P2051"/>
      <c r="Q2051"/>
      <c r="R2051" s="5"/>
      <c r="S2051"/>
      <c r="T2051"/>
      <c r="V2051"/>
    </row>
    <row r="2052" spans="3:22">
      <c r="C2052"/>
      <c r="D2052"/>
      <c r="F2052"/>
      <c r="G2052"/>
      <c r="H2052" s="5"/>
      <c r="I2052"/>
      <c r="J2052"/>
      <c r="L2052"/>
      <c r="P2052"/>
      <c r="Q2052"/>
      <c r="R2052" s="5"/>
      <c r="S2052"/>
      <c r="T2052"/>
      <c r="V2052"/>
    </row>
    <row r="2053" spans="3:22">
      <c r="C2053"/>
      <c r="D2053"/>
      <c r="F2053"/>
      <c r="G2053"/>
      <c r="H2053" s="5"/>
      <c r="I2053"/>
      <c r="J2053"/>
      <c r="L2053"/>
      <c r="P2053"/>
      <c r="Q2053"/>
      <c r="R2053" s="5"/>
      <c r="S2053"/>
      <c r="T2053"/>
      <c r="V2053"/>
    </row>
    <row r="2054" spans="3:22">
      <c r="C2054"/>
      <c r="D2054"/>
      <c r="F2054"/>
      <c r="G2054"/>
      <c r="H2054" s="5"/>
      <c r="I2054"/>
      <c r="J2054"/>
      <c r="L2054"/>
      <c r="P2054"/>
      <c r="Q2054"/>
      <c r="R2054" s="5"/>
      <c r="S2054"/>
      <c r="T2054"/>
      <c r="V2054"/>
    </row>
    <row r="2055" spans="3:22">
      <c r="C2055"/>
      <c r="D2055"/>
      <c r="F2055"/>
      <c r="G2055"/>
      <c r="H2055" s="5"/>
      <c r="I2055"/>
      <c r="J2055"/>
      <c r="L2055"/>
      <c r="P2055"/>
      <c r="Q2055"/>
      <c r="R2055" s="5"/>
      <c r="S2055"/>
      <c r="T2055"/>
      <c r="V2055"/>
    </row>
    <row r="2056" spans="3:22">
      <c r="C2056"/>
      <c r="D2056"/>
      <c r="F2056"/>
      <c r="G2056"/>
      <c r="H2056" s="5"/>
      <c r="I2056"/>
      <c r="J2056"/>
      <c r="L2056"/>
      <c r="P2056"/>
      <c r="Q2056"/>
      <c r="R2056" s="5"/>
      <c r="S2056"/>
      <c r="T2056"/>
      <c r="V2056"/>
    </row>
    <row r="2057" spans="3:22">
      <c r="C2057"/>
      <c r="D2057"/>
      <c r="F2057"/>
      <c r="G2057"/>
      <c r="H2057" s="5"/>
      <c r="I2057"/>
      <c r="J2057"/>
      <c r="L2057"/>
      <c r="P2057"/>
      <c r="Q2057"/>
      <c r="R2057" s="5"/>
      <c r="S2057"/>
      <c r="T2057"/>
      <c r="V2057"/>
    </row>
    <row r="2058" spans="3:22">
      <c r="C2058"/>
      <c r="D2058"/>
      <c r="F2058"/>
      <c r="G2058"/>
      <c r="H2058" s="5"/>
      <c r="I2058"/>
      <c r="J2058"/>
      <c r="L2058"/>
      <c r="P2058"/>
      <c r="Q2058"/>
      <c r="R2058" s="5"/>
      <c r="S2058"/>
      <c r="T2058"/>
      <c r="V2058"/>
    </row>
    <row r="2059" spans="3:22">
      <c r="C2059"/>
      <c r="D2059"/>
      <c r="F2059"/>
      <c r="G2059"/>
      <c r="H2059" s="5"/>
      <c r="I2059"/>
      <c r="J2059"/>
      <c r="L2059"/>
      <c r="P2059"/>
      <c r="Q2059"/>
      <c r="R2059" s="5"/>
      <c r="S2059"/>
      <c r="T2059"/>
      <c r="V2059"/>
    </row>
    <row r="2060" spans="3:22">
      <c r="C2060"/>
      <c r="D2060"/>
      <c r="F2060"/>
      <c r="G2060"/>
      <c r="H2060" s="5"/>
      <c r="I2060"/>
      <c r="J2060"/>
      <c r="L2060"/>
      <c r="P2060"/>
      <c r="Q2060"/>
      <c r="R2060" s="5"/>
      <c r="S2060"/>
      <c r="T2060"/>
      <c r="V2060"/>
    </row>
    <row r="2061" spans="3:22">
      <c r="C2061"/>
      <c r="D2061"/>
      <c r="F2061"/>
      <c r="G2061"/>
      <c r="H2061" s="5"/>
      <c r="I2061"/>
      <c r="J2061"/>
      <c r="L2061"/>
      <c r="P2061"/>
      <c r="Q2061"/>
      <c r="R2061" s="5"/>
      <c r="S2061"/>
      <c r="T2061"/>
      <c r="V2061"/>
    </row>
    <row r="2062" spans="3:22">
      <c r="C2062"/>
      <c r="D2062"/>
      <c r="F2062"/>
      <c r="G2062"/>
      <c r="H2062" s="5"/>
      <c r="I2062"/>
      <c r="J2062"/>
      <c r="L2062"/>
      <c r="P2062"/>
      <c r="Q2062"/>
      <c r="R2062" s="5"/>
      <c r="S2062"/>
      <c r="T2062"/>
      <c r="V2062"/>
    </row>
    <row r="2063" spans="3:22">
      <c r="C2063"/>
      <c r="D2063"/>
      <c r="F2063"/>
      <c r="G2063"/>
      <c r="H2063" s="5"/>
      <c r="I2063"/>
      <c r="J2063"/>
      <c r="L2063"/>
      <c r="P2063"/>
      <c r="Q2063"/>
      <c r="R2063" s="5"/>
      <c r="S2063"/>
      <c r="T2063"/>
      <c r="V2063"/>
    </row>
    <row r="2064" spans="3:22">
      <c r="C2064"/>
      <c r="D2064"/>
      <c r="F2064"/>
      <c r="G2064"/>
      <c r="H2064" s="5"/>
      <c r="I2064"/>
      <c r="J2064"/>
      <c r="L2064"/>
      <c r="P2064"/>
      <c r="Q2064"/>
      <c r="R2064" s="5"/>
      <c r="S2064"/>
      <c r="T2064"/>
      <c r="V2064"/>
    </row>
    <row r="2065" spans="3:22">
      <c r="C2065"/>
      <c r="D2065"/>
      <c r="F2065"/>
      <c r="G2065"/>
      <c r="H2065" s="5"/>
      <c r="I2065"/>
      <c r="J2065"/>
      <c r="L2065"/>
      <c r="P2065"/>
      <c r="Q2065"/>
      <c r="R2065" s="5"/>
      <c r="S2065"/>
      <c r="T2065"/>
      <c r="V2065"/>
    </row>
    <row r="2066" spans="3:22">
      <c r="C2066"/>
      <c r="D2066"/>
      <c r="F2066"/>
      <c r="G2066"/>
      <c r="H2066" s="5"/>
      <c r="I2066"/>
      <c r="J2066"/>
      <c r="L2066"/>
      <c r="P2066"/>
      <c r="Q2066"/>
      <c r="R2066" s="5"/>
      <c r="S2066"/>
      <c r="T2066"/>
      <c r="V2066"/>
    </row>
    <row r="2067" spans="3:22">
      <c r="C2067"/>
      <c r="D2067"/>
      <c r="F2067"/>
      <c r="G2067"/>
      <c r="H2067" s="5"/>
      <c r="I2067"/>
      <c r="J2067"/>
      <c r="L2067"/>
      <c r="P2067"/>
      <c r="Q2067"/>
      <c r="R2067" s="5"/>
      <c r="S2067"/>
      <c r="T2067"/>
      <c r="V2067"/>
    </row>
    <row r="2068" spans="3:22">
      <c r="C2068"/>
      <c r="D2068"/>
      <c r="F2068"/>
      <c r="G2068"/>
      <c r="H2068" s="5"/>
      <c r="I2068"/>
      <c r="J2068"/>
      <c r="L2068"/>
      <c r="P2068"/>
      <c r="Q2068"/>
      <c r="R2068" s="5"/>
      <c r="S2068"/>
      <c r="T2068"/>
      <c r="V2068"/>
    </row>
    <row r="2069" spans="3:22">
      <c r="C2069"/>
      <c r="D2069"/>
      <c r="F2069"/>
      <c r="G2069"/>
      <c r="H2069" s="5"/>
      <c r="I2069"/>
      <c r="J2069"/>
      <c r="L2069"/>
      <c r="P2069"/>
      <c r="Q2069"/>
      <c r="R2069" s="5"/>
      <c r="S2069"/>
      <c r="T2069"/>
      <c r="V2069"/>
    </row>
    <row r="2070" spans="3:22">
      <c r="C2070"/>
      <c r="D2070"/>
      <c r="F2070"/>
      <c r="G2070"/>
      <c r="H2070" s="5"/>
      <c r="I2070"/>
      <c r="J2070"/>
      <c r="L2070"/>
      <c r="P2070"/>
      <c r="Q2070"/>
      <c r="R2070" s="5"/>
      <c r="S2070"/>
      <c r="T2070"/>
      <c r="V2070"/>
    </row>
    <row r="2071" spans="3:22">
      <c r="C2071"/>
      <c r="D2071"/>
      <c r="F2071"/>
      <c r="G2071"/>
      <c r="H2071" s="5"/>
      <c r="I2071"/>
      <c r="J2071"/>
      <c r="L2071"/>
      <c r="P2071"/>
      <c r="Q2071"/>
      <c r="R2071" s="5"/>
      <c r="S2071"/>
      <c r="T2071"/>
      <c r="V2071"/>
    </row>
    <row r="2072" spans="3:22">
      <c r="C2072"/>
      <c r="D2072"/>
      <c r="F2072"/>
      <c r="G2072"/>
      <c r="H2072" s="5"/>
      <c r="I2072"/>
      <c r="J2072"/>
      <c r="L2072"/>
      <c r="P2072"/>
      <c r="Q2072"/>
      <c r="R2072" s="5"/>
      <c r="S2072"/>
      <c r="T2072"/>
      <c r="V2072"/>
    </row>
    <row r="2073" spans="3:22">
      <c r="C2073"/>
      <c r="D2073"/>
      <c r="F2073"/>
      <c r="G2073"/>
      <c r="H2073" s="5"/>
      <c r="I2073"/>
      <c r="J2073"/>
      <c r="L2073"/>
      <c r="P2073"/>
      <c r="Q2073"/>
      <c r="R2073" s="5"/>
      <c r="S2073"/>
      <c r="T2073"/>
      <c r="V2073"/>
    </row>
    <row r="2074" spans="3:22">
      <c r="C2074"/>
      <c r="D2074"/>
      <c r="F2074"/>
      <c r="G2074"/>
      <c r="H2074" s="5"/>
      <c r="I2074"/>
      <c r="J2074"/>
      <c r="L2074"/>
      <c r="P2074"/>
      <c r="Q2074"/>
      <c r="R2074" s="5"/>
      <c r="S2074"/>
      <c r="T2074"/>
      <c r="V2074"/>
    </row>
    <row r="2075" spans="3:22">
      <c r="C2075"/>
      <c r="D2075"/>
      <c r="F2075"/>
      <c r="G2075"/>
      <c r="H2075" s="5"/>
      <c r="I2075"/>
      <c r="J2075"/>
      <c r="L2075"/>
      <c r="P2075"/>
      <c r="Q2075"/>
      <c r="R2075" s="5"/>
      <c r="S2075"/>
      <c r="T2075"/>
      <c r="V2075"/>
    </row>
    <row r="2076" spans="3:22">
      <c r="C2076"/>
      <c r="D2076"/>
      <c r="F2076"/>
      <c r="G2076"/>
      <c r="H2076" s="5"/>
      <c r="I2076"/>
      <c r="J2076"/>
      <c r="L2076"/>
      <c r="P2076"/>
      <c r="Q2076"/>
      <c r="R2076" s="5"/>
      <c r="S2076"/>
      <c r="T2076"/>
      <c r="V2076"/>
    </row>
    <row r="2077" spans="3:22">
      <c r="C2077"/>
      <c r="D2077"/>
      <c r="F2077"/>
      <c r="G2077"/>
      <c r="H2077" s="5"/>
      <c r="I2077"/>
      <c r="J2077"/>
      <c r="L2077"/>
      <c r="P2077"/>
      <c r="Q2077"/>
      <c r="R2077" s="5"/>
      <c r="S2077"/>
      <c r="T2077"/>
      <c r="V2077"/>
    </row>
    <row r="2078" spans="3:22">
      <c r="C2078"/>
      <c r="D2078"/>
      <c r="F2078"/>
      <c r="G2078"/>
      <c r="H2078" s="5"/>
      <c r="I2078"/>
      <c r="J2078"/>
      <c r="L2078"/>
      <c r="P2078"/>
      <c r="Q2078"/>
      <c r="R2078" s="5"/>
      <c r="S2078"/>
      <c r="T2078"/>
      <c r="V2078"/>
    </row>
    <row r="2079" spans="3:22">
      <c r="C2079"/>
      <c r="D2079"/>
      <c r="F2079"/>
      <c r="G2079"/>
      <c r="H2079" s="5"/>
      <c r="I2079"/>
      <c r="J2079"/>
      <c r="L2079"/>
      <c r="P2079"/>
      <c r="Q2079"/>
      <c r="R2079" s="5"/>
      <c r="S2079"/>
      <c r="T2079"/>
      <c r="V2079"/>
    </row>
    <row r="2080" spans="3:22">
      <c r="C2080"/>
      <c r="D2080"/>
      <c r="F2080"/>
      <c r="G2080"/>
      <c r="H2080" s="5"/>
      <c r="I2080"/>
      <c r="J2080"/>
      <c r="L2080"/>
      <c r="P2080"/>
      <c r="Q2080"/>
      <c r="R2080" s="5"/>
      <c r="S2080"/>
      <c r="T2080"/>
      <c r="V2080"/>
    </row>
    <row r="2081" spans="3:22">
      <c r="C2081"/>
      <c r="D2081"/>
      <c r="F2081"/>
      <c r="G2081"/>
      <c r="H2081" s="5"/>
      <c r="I2081"/>
      <c r="J2081"/>
      <c r="L2081"/>
      <c r="P2081"/>
      <c r="Q2081"/>
      <c r="R2081" s="5"/>
      <c r="S2081"/>
      <c r="T2081"/>
      <c r="V2081"/>
    </row>
    <row r="2082" spans="3:22">
      <c r="C2082"/>
      <c r="D2082"/>
      <c r="F2082"/>
      <c r="G2082"/>
      <c r="H2082" s="5"/>
      <c r="I2082"/>
      <c r="J2082"/>
      <c r="L2082"/>
      <c r="P2082"/>
      <c r="Q2082"/>
      <c r="R2082" s="5"/>
      <c r="S2082"/>
      <c r="T2082"/>
      <c r="V2082"/>
    </row>
    <row r="2083" spans="3:22">
      <c r="C2083"/>
      <c r="D2083"/>
      <c r="F2083"/>
      <c r="G2083"/>
      <c r="H2083" s="5"/>
      <c r="I2083"/>
      <c r="J2083"/>
      <c r="L2083"/>
      <c r="P2083"/>
      <c r="Q2083"/>
      <c r="R2083" s="5"/>
      <c r="S2083"/>
      <c r="T2083"/>
      <c r="V2083"/>
    </row>
    <row r="2084" spans="3:22">
      <c r="C2084"/>
      <c r="D2084"/>
      <c r="F2084"/>
      <c r="G2084"/>
      <c r="H2084" s="5"/>
      <c r="I2084"/>
      <c r="J2084"/>
      <c r="L2084"/>
      <c r="P2084"/>
      <c r="Q2084"/>
      <c r="R2084" s="5"/>
      <c r="S2084"/>
      <c r="T2084"/>
      <c r="V2084"/>
    </row>
    <row r="2085" spans="3:22">
      <c r="C2085"/>
      <c r="D2085"/>
      <c r="F2085"/>
      <c r="G2085"/>
      <c r="H2085" s="5"/>
      <c r="I2085"/>
      <c r="J2085"/>
      <c r="L2085"/>
      <c r="P2085"/>
      <c r="Q2085"/>
      <c r="R2085" s="5"/>
      <c r="S2085"/>
      <c r="T2085"/>
      <c r="V2085"/>
    </row>
    <row r="2086" spans="3:22">
      <c r="C2086"/>
      <c r="D2086"/>
      <c r="F2086"/>
      <c r="G2086"/>
      <c r="H2086" s="5"/>
      <c r="I2086"/>
      <c r="J2086"/>
      <c r="L2086"/>
      <c r="P2086"/>
      <c r="Q2086"/>
      <c r="R2086" s="5"/>
      <c r="S2086"/>
      <c r="T2086"/>
      <c r="V2086"/>
    </row>
    <row r="2087" spans="3:22">
      <c r="C2087"/>
      <c r="D2087"/>
      <c r="F2087"/>
      <c r="G2087"/>
      <c r="H2087" s="5"/>
      <c r="I2087"/>
      <c r="J2087"/>
      <c r="L2087"/>
      <c r="P2087"/>
      <c r="Q2087"/>
      <c r="R2087" s="5"/>
      <c r="S2087"/>
      <c r="T2087"/>
      <c r="V2087"/>
    </row>
    <row r="2088" spans="3:22">
      <c r="C2088"/>
      <c r="D2088"/>
      <c r="F2088"/>
      <c r="G2088"/>
      <c r="H2088" s="5"/>
      <c r="I2088"/>
      <c r="J2088"/>
      <c r="L2088"/>
      <c r="P2088"/>
      <c r="Q2088"/>
      <c r="R2088" s="5"/>
      <c r="S2088"/>
      <c r="T2088"/>
      <c r="V2088"/>
    </row>
    <row r="2089" spans="3:22">
      <c r="C2089"/>
      <c r="D2089"/>
      <c r="F2089"/>
      <c r="G2089"/>
      <c r="H2089" s="5"/>
      <c r="I2089"/>
      <c r="J2089"/>
      <c r="L2089"/>
      <c r="P2089"/>
      <c r="Q2089"/>
      <c r="R2089" s="5"/>
      <c r="S2089"/>
      <c r="T2089"/>
      <c r="V2089"/>
    </row>
    <row r="2090" spans="3:22">
      <c r="C2090"/>
      <c r="D2090"/>
      <c r="F2090"/>
      <c r="G2090"/>
      <c r="H2090" s="5"/>
      <c r="I2090"/>
      <c r="J2090"/>
      <c r="L2090"/>
      <c r="P2090"/>
      <c r="Q2090"/>
      <c r="R2090" s="5"/>
      <c r="S2090"/>
      <c r="T2090"/>
      <c r="V2090"/>
    </row>
    <row r="2091" spans="3:22">
      <c r="C2091"/>
      <c r="D2091"/>
      <c r="F2091"/>
      <c r="G2091"/>
      <c r="H2091" s="5"/>
      <c r="I2091"/>
      <c r="J2091"/>
      <c r="L2091"/>
      <c r="P2091"/>
      <c r="Q2091"/>
      <c r="R2091" s="5"/>
      <c r="S2091"/>
      <c r="T2091"/>
      <c r="V2091"/>
    </row>
    <row r="2092" spans="3:22">
      <c r="C2092"/>
      <c r="D2092"/>
      <c r="F2092"/>
      <c r="G2092"/>
      <c r="H2092" s="5"/>
      <c r="I2092"/>
      <c r="J2092"/>
      <c r="L2092"/>
      <c r="P2092"/>
      <c r="Q2092"/>
      <c r="R2092" s="5"/>
      <c r="S2092"/>
      <c r="T2092"/>
      <c r="V2092"/>
    </row>
    <row r="2093" spans="3:22">
      <c r="C2093"/>
      <c r="D2093"/>
      <c r="F2093"/>
      <c r="G2093"/>
      <c r="H2093" s="5"/>
      <c r="I2093"/>
      <c r="J2093"/>
      <c r="L2093"/>
      <c r="P2093"/>
      <c r="Q2093"/>
      <c r="R2093" s="5"/>
      <c r="S2093"/>
      <c r="T2093"/>
      <c r="V2093"/>
    </row>
    <row r="2094" spans="3:22">
      <c r="C2094"/>
      <c r="D2094"/>
      <c r="F2094"/>
      <c r="G2094"/>
      <c r="H2094" s="5"/>
      <c r="I2094"/>
      <c r="J2094"/>
      <c r="L2094"/>
      <c r="P2094"/>
      <c r="Q2094"/>
      <c r="R2094" s="5"/>
      <c r="S2094"/>
      <c r="T2094"/>
      <c r="V2094"/>
    </row>
    <row r="2095" spans="3:22">
      <c r="C2095"/>
      <c r="D2095"/>
      <c r="F2095"/>
      <c r="G2095"/>
      <c r="H2095" s="5"/>
      <c r="I2095"/>
      <c r="J2095"/>
      <c r="L2095"/>
      <c r="P2095"/>
      <c r="Q2095"/>
      <c r="R2095" s="5"/>
      <c r="S2095"/>
      <c r="T2095"/>
      <c r="V2095"/>
    </row>
    <row r="2096" spans="3:22">
      <c r="C2096"/>
      <c r="D2096"/>
      <c r="F2096"/>
      <c r="G2096"/>
      <c r="H2096" s="5"/>
      <c r="I2096"/>
      <c r="J2096"/>
      <c r="L2096"/>
      <c r="P2096"/>
      <c r="Q2096"/>
      <c r="R2096" s="5"/>
      <c r="S2096"/>
      <c r="T2096"/>
      <c r="V2096"/>
    </row>
    <row r="2097" spans="3:22">
      <c r="C2097"/>
      <c r="D2097"/>
      <c r="F2097"/>
      <c r="G2097"/>
      <c r="H2097" s="5"/>
      <c r="I2097"/>
      <c r="J2097"/>
      <c r="L2097"/>
      <c r="P2097"/>
      <c r="Q2097"/>
      <c r="R2097" s="5"/>
      <c r="S2097"/>
      <c r="T2097"/>
      <c r="V2097"/>
    </row>
    <row r="2098" spans="3:22">
      <c r="C2098"/>
      <c r="D2098"/>
      <c r="F2098"/>
      <c r="G2098"/>
      <c r="H2098" s="5"/>
      <c r="I2098"/>
      <c r="J2098"/>
      <c r="L2098"/>
      <c r="P2098"/>
      <c r="Q2098"/>
      <c r="R2098" s="5"/>
      <c r="S2098"/>
      <c r="T2098"/>
      <c r="V2098"/>
    </row>
    <row r="2099" spans="3:22">
      <c r="C2099"/>
      <c r="D2099"/>
      <c r="F2099"/>
      <c r="G2099"/>
      <c r="H2099" s="5"/>
      <c r="I2099"/>
      <c r="J2099"/>
      <c r="L2099"/>
      <c r="P2099"/>
      <c r="Q2099"/>
      <c r="R2099" s="5"/>
      <c r="S2099"/>
      <c r="T2099"/>
      <c r="V2099"/>
    </row>
    <row r="2100" spans="3:22">
      <c r="C2100"/>
      <c r="D2100"/>
      <c r="F2100"/>
      <c r="G2100"/>
      <c r="H2100" s="5"/>
      <c r="I2100"/>
      <c r="J2100"/>
      <c r="L2100"/>
      <c r="P2100"/>
      <c r="Q2100"/>
      <c r="R2100" s="5"/>
      <c r="S2100"/>
      <c r="T2100"/>
      <c r="V2100"/>
    </row>
    <row r="2101" spans="3:22">
      <c r="C2101"/>
      <c r="D2101"/>
      <c r="F2101"/>
      <c r="G2101"/>
      <c r="H2101" s="5"/>
      <c r="I2101"/>
      <c r="J2101"/>
      <c r="L2101"/>
      <c r="P2101"/>
      <c r="Q2101"/>
      <c r="R2101" s="5"/>
      <c r="S2101"/>
      <c r="T2101"/>
      <c r="V2101"/>
    </row>
    <row r="2102" spans="3:22">
      <c r="C2102"/>
      <c r="D2102"/>
      <c r="F2102"/>
      <c r="G2102"/>
      <c r="H2102" s="5"/>
      <c r="I2102"/>
      <c r="J2102"/>
      <c r="L2102"/>
      <c r="P2102"/>
      <c r="Q2102"/>
      <c r="R2102" s="5"/>
      <c r="S2102"/>
      <c r="T2102"/>
      <c r="V2102"/>
    </row>
    <row r="2103" spans="3:22">
      <c r="C2103"/>
      <c r="D2103"/>
      <c r="F2103"/>
      <c r="G2103"/>
      <c r="H2103" s="5"/>
      <c r="I2103"/>
      <c r="J2103"/>
      <c r="L2103"/>
      <c r="P2103"/>
      <c r="Q2103"/>
      <c r="R2103" s="5"/>
      <c r="S2103"/>
      <c r="T2103"/>
      <c r="V2103"/>
    </row>
    <row r="2104" spans="3:22">
      <c r="C2104"/>
      <c r="D2104"/>
      <c r="F2104"/>
      <c r="G2104"/>
      <c r="H2104" s="5"/>
      <c r="I2104"/>
      <c r="J2104"/>
      <c r="L2104"/>
      <c r="P2104"/>
      <c r="Q2104"/>
      <c r="R2104" s="5"/>
      <c r="S2104"/>
      <c r="T2104"/>
      <c r="V2104"/>
    </row>
    <row r="2105" spans="3:22">
      <c r="F2105"/>
      <c r="P210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105"/>
  <sheetViews>
    <sheetView topLeftCell="A780" workbookViewId="0">
      <selection activeCell="H801" sqref="H801"/>
    </sheetView>
  </sheetViews>
  <sheetFormatPr defaultRowHeight="14.4"/>
  <cols>
    <col min="3" max="3" width="11" customWidth="1"/>
    <col min="4" max="4" width="13.109375" style="2" customWidth="1"/>
    <col min="5" max="5" width="10.5546875" style="81" bestFit="1" customWidth="1"/>
    <col min="6" max="7" width="10.109375" style="81" customWidth="1"/>
    <col min="8" max="8" width="11.6640625" style="81" bestFit="1" customWidth="1"/>
    <col min="9" max="9" width="8.77734375" style="81"/>
    <col min="10" max="12" width="8.77734375" style="82"/>
    <col min="13" max="13" width="10.109375" style="81" customWidth="1"/>
    <col min="14" max="14" width="8.77734375" style="80"/>
  </cols>
  <sheetData>
    <row r="1" spans="3:13">
      <c r="C1" t="s">
        <v>136</v>
      </c>
      <c r="D1" s="2" t="s">
        <v>137</v>
      </c>
      <c r="E1" s="81" t="s">
        <v>134</v>
      </c>
      <c r="F1" s="81" t="s">
        <v>135</v>
      </c>
      <c r="H1" s="81" t="s">
        <v>133</v>
      </c>
      <c r="I1" s="81" t="s">
        <v>120</v>
      </c>
      <c r="J1" s="82" t="s">
        <v>118</v>
      </c>
      <c r="K1" s="82" t="s">
        <v>117</v>
      </c>
      <c r="L1" s="82" t="s">
        <v>119</v>
      </c>
      <c r="M1" s="81" t="s">
        <v>135</v>
      </c>
    </row>
    <row r="2" spans="3:13">
      <c r="C2" s="1">
        <v>18266</v>
      </c>
      <c r="D2" s="2">
        <v>17.049999</v>
      </c>
      <c r="E2" s="81">
        <f>D3/D2-1</f>
        <v>9.9706750715939929E-3</v>
      </c>
      <c r="H2" s="81">
        <f>D2/MIN(D2:D$2)-1</f>
        <v>0</v>
      </c>
      <c r="I2" s="81">
        <f>J3/J2-1</f>
        <v>9.9706750715939929E-3</v>
      </c>
      <c r="J2" s="82">
        <v>1</v>
      </c>
      <c r="K2" s="82">
        <f t="shared" ref="K2:K65" si="0">IF(H2&gt;H$800,J2*I$800,IF(H2&gt;H$799,J2*I$799,J2))</f>
        <v>1</v>
      </c>
      <c r="L2" s="82">
        <f>J2-K2</f>
        <v>0</v>
      </c>
    </row>
    <row r="3" spans="3:13">
      <c r="C3" s="1">
        <v>18295</v>
      </c>
      <c r="D3" s="2">
        <v>17.219999000000001</v>
      </c>
      <c r="E3" s="81">
        <f t="shared" ref="E3:E66" si="1">D4/D3-1</f>
        <v>4.0651570304968132E-3</v>
      </c>
      <c r="H3" s="81">
        <f>D3/MIN(D$2:D3)-1</f>
        <v>9.9706750715939929E-3</v>
      </c>
      <c r="I3" s="81">
        <f t="shared" ref="I3:I66" si="2">J4/J3-1</f>
        <v>4.0651570304968132E-3</v>
      </c>
      <c r="J3" s="82">
        <f t="shared" ref="J3:J66" si="3">K2*(1+E2)+L2</f>
        <v>1.009970675071594</v>
      </c>
      <c r="K3" s="82">
        <f t="shared" si="0"/>
        <v>1.009970675071594</v>
      </c>
      <c r="L3" s="82">
        <f t="shared" ref="L3:L66" si="4">J3-K3</f>
        <v>0</v>
      </c>
    </row>
    <row r="4" spans="3:13">
      <c r="C4" s="1">
        <v>18323</v>
      </c>
      <c r="D4" s="2">
        <v>17.290001</v>
      </c>
      <c r="E4" s="81">
        <f t="shared" si="1"/>
        <v>3.875060504623451E-2</v>
      </c>
      <c r="H4" s="81">
        <f>D4/MIN(D$2:D4)-1</f>
        <v>1.4076364461956814E-2</v>
      </c>
      <c r="I4" s="81">
        <f t="shared" si="2"/>
        <v>3.875060504623451E-2</v>
      </c>
      <c r="J4" s="82">
        <f t="shared" si="3"/>
        <v>1.0140763644619568</v>
      </c>
      <c r="K4" s="82">
        <f t="shared" si="0"/>
        <v>1.0140763644619568</v>
      </c>
      <c r="L4" s="82">
        <f t="shared" si="4"/>
        <v>0</v>
      </c>
    </row>
    <row r="5" spans="3:13">
      <c r="C5" s="1">
        <v>18356</v>
      </c>
      <c r="D5" s="2">
        <v>17.959999</v>
      </c>
      <c r="E5" s="81">
        <f t="shared" si="1"/>
        <v>4.565712949093137E-2</v>
      </c>
      <c r="H5" s="81">
        <f>D5/MIN(D$2:D5)-1</f>
        <v>5.3372437147943597E-2</v>
      </c>
      <c r="I5" s="81">
        <f t="shared" si="2"/>
        <v>4.565712949093137E-2</v>
      </c>
      <c r="J5" s="82">
        <f t="shared" si="3"/>
        <v>1.0533724371479434</v>
      </c>
      <c r="K5" s="82">
        <f t="shared" si="0"/>
        <v>1.0533724371479434</v>
      </c>
      <c r="L5" s="82">
        <f t="shared" si="4"/>
        <v>0</v>
      </c>
    </row>
    <row r="6" spans="3:13">
      <c r="C6" s="1">
        <v>18384</v>
      </c>
      <c r="D6" s="2">
        <v>18.780000999999999</v>
      </c>
      <c r="E6" s="81">
        <f t="shared" si="1"/>
        <v>-5.8040465493052973E-2</v>
      </c>
      <c r="H6" s="81">
        <f>D6/MIN(D$2:D6)-1</f>
        <v>0.10146639891298515</v>
      </c>
      <c r="I6" s="81">
        <f t="shared" si="2"/>
        <v>-5.8040465493053084E-2</v>
      </c>
      <c r="J6" s="82">
        <f t="shared" si="3"/>
        <v>1.1014663989129849</v>
      </c>
      <c r="K6" s="82">
        <f t="shared" si="0"/>
        <v>1.1014663989129849</v>
      </c>
      <c r="L6" s="82">
        <f t="shared" si="4"/>
        <v>0</v>
      </c>
    </row>
    <row r="7" spans="3:13">
      <c r="C7" s="1">
        <v>18415</v>
      </c>
      <c r="D7" s="2">
        <v>17.690000999999999</v>
      </c>
      <c r="E7" s="81">
        <f t="shared" si="1"/>
        <v>8.4793098654998289E-3</v>
      </c>
      <c r="H7" s="81">
        <f>D7/MIN(D$2:D7)-1</f>
        <v>3.7536776395118876E-2</v>
      </c>
      <c r="I7" s="81">
        <f t="shared" si="2"/>
        <v>8.4793098654998289E-3</v>
      </c>
      <c r="J7" s="82">
        <f t="shared" si="3"/>
        <v>1.0375367763951184</v>
      </c>
      <c r="K7" s="82">
        <f t="shared" si="0"/>
        <v>1.0375367763951184</v>
      </c>
      <c r="L7" s="82">
        <f t="shared" si="4"/>
        <v>0</v>
      </c>
    </row>
    <row r="8" spans="3:13">
      <c r="C8" s="1">
        <v>18447</v>
      </c>
      <c r="D8" s="2">
        <v>17.84</v>
      </c>
      <c r="E8" s="81">
        <f t="shared" si="1"/>
        <v>3.2511210762331988E-2</v>
      </c>
      <c r="H8" s="81">
        <f>D8/MIN(D$2:D8)-1</f>
        <v>4.6334372219024811E-2</v>
      </c>
      <c r="I8" s="81">
        <f t="shared" si="2"/>
        <v>3.2511210762331988E-2</v>
      </c>
      <c r="J8" s="82">
        <f t="shared" si="3"/>
        <v>1.0463343722190244</v>
      </c>
      <c r="K8" s="82">
        <f t="shared" si="0"/>
        <v>1.0463343722190244</v>
      </c>
      <c r="L8" s="82">
        <f t="shared" si="4"/>
        <v>0</v>
      </c>
    </row>
    <row r="9" spans="3:13">
      <c r="C9" s="1">
        <v>18476</v>
      </c>
      <c r="D9" s="2">
        <v>18.420000000000002</v>
      </c>
      <c r="E9" s="81">
        <f t="shared" si="1"/>
        <v>5.591753528773058E-2</v>
      </c>
      <c r="H9" s="81">
        <f>D9/MIN(D$2:D9)-1</f>
        <v>8.0351969522109767E-2</v>
      </c>
      <c r="I9" s="81">
        <f t="shared" si="2"/>
        <v>5.591753528773058E-2</v>
      </c>
      <c r="J9" s="82">
        <f t="shared" si="3"/>
        <v>1.0803519695221093</v>
      </c>
      <c r="K9" s="82">
        <f t="shared" si="0"/>
        <v>1.0803519695221093</v>
      </c>
      <c r="L9" s="82">
        <f t="shared" si="4"/>
        <v>0</v>
      </c>
    </row>
    <row r="10" spans="3:13">
      <c r="C10" s="1">
        <v>18507</v>
      </c>
      <c r="D10" s="2">
        <v>19.450001</v>
      </c>
      <c r="E10" s="81">
        <f t="shared" si="1"/>
        <v>4.1131103283746917E-3</v>
      </c>
      <c r="F10" s="81">
        <f>D10/D2-1</f>
        <v>0.14076258890103155</v>
      </c>
      <c r="H10" s="81">
        <f>D10/MIN(D$2:D10)-1</f>
        <v>0.14076258890103155</v>
      </c>
      <c r="I10" s="81">
        <f t="shared" si="2"/>
        <v>4.1131103283746917E-3</v>
      </c>
      <c r="J10" s="82">
        <f t="shared" si="3"/>
        <v>1.1407625889010311</v>
      </c>
      <c r="K10" s="82">
        <f t="shared" si="0"/>
        <v>1.1407625889010311</v>
      </c>
      <c r="L10" s="82">
        <f t="shared" si="4"/>
        <v>0</v>
      </c>
      <c r="M10" s="81">
        <f>J10/J2-1</f>
        <v>0.1407625889010311</v>
      </c>
    </row>
    <row r="11" spans="3:13">
      <c r="C11" s="1">
        <v>18538</v>
      </c>
      <c r="D11" s="2">
        <v>19.530000999999999</v>
      </c>
      <c r="E11" s="81">
        <f t="shared" si="1"/>
        <v>-1.0241166910333055E-3</v>
      </c>
      <c r="H11" s="81">
        <f>D11/MIN(D$2:D11)-1</f>
        <v>0.14545467128766387</v>
      </c>
      <c r="I11" s="81">
        <f t="shared" si="2"/>
        <v>-1.0241166910334165E-3</v>
      </c>
      <c r="J11" s="82">
        <f t="shared" si="3"/>
        <v>1.1454546712876634</v>
      </c>
      <c r="K11" s="82">
        <f t="shared" si="0"/>
        <v>1.1454546712876634</v>
      </c>
      <c r="L11" s="82">
        <f t="shared" si="4"/>
        <v>0</v>
      </c>
    </row>
    <row r="12" spans="3:13">
      <c r="C12" s="1">
        <v>18568</v>
      </c>
      <c r="D12" s="2">
        <v>19.510000000000002</v>
      </c>
      <c r="E12" s="81">
        <f t="shared" si="1"/>
        <v>4.7155304971809198E-2</v>
      </c>
      <c r="H12" s="81">
        <f>D12/MIN(D$2:D12)-1</f>
        <v>0.14428159203997626</v>
      </c>
      <c r="I12" s="81">
        <f t="shared" si="2"/>
        <v>4.7155304971809198E-2</v>
      </c>
      <c r="J12" s="82">
        <f t="shared" si="3"/>
        <v>1.1442815920399756</v>
      </c>
      <c r="K12" s="82">
        <f t="shared" si="0"/>
        <v>1.1442815920399756</v>
      </c>
      <c r="L12" s="82">
        <f t="shared" si="4"/>
        <v>0</v>
      </c>
    </row>
    <row r="13" spans="3:13">
      <c r="C13" s="1">
        <v>18598</v>
      </c>
      <c r="D13" s="2">
        <v>20.43</v>
      </c>
      <c r="E13" s="81">
        <f t="shared" si="1"/>
        <v>6.0205580029368599E-2</v>
      </c>
      <c r="H13" s="81">
        <f>D13/MIN(D$2:D13)-1</f>
        <v>0.19824053948624876</v>
      </c>
      <c r="I13" s="81">
        <f t="shared" si="2"/>
        <v>6.0205580029368599E-2</v>
      </c>
      <c r="J13" s="82">
        <f t="shared" si="3"/>
        <v>1.1982405394862481</v>
      </c>
      <c r="K13" s="82">
        <f t="shared" si="0"/>
        <v>1.1982405394862481</v>
      </c>
      <c r="L13" s="82">
        <f t="shared" si="4"/>
        <v>0</v>
      </c>
    </row>
    <row r="14" spans="3:13">
      <c r="C14" s="1">
        <v>18630</v>
      </c>
      <c r="D14" s="2">
        <v>21.66</v>
      </c>
      <c r="E14" s="81">
        <f t="shared" si="1"/>
        <v>6.4634810710988422E-3</v>
      </c>
      <c r="H14" s="81">
        <f>D14/MIN(D$2:D14)-1</f>
        <v>0.27038130618072187</v>
      </c>
      <c r="I14" s="81">
        <f t="shared" si="2"/>
        <v>6.4634810710988422E-3</v>
      </c>
      <c r="J14" s="82">
        <f t="shared" si="3"/>
        <v>1.2703813061807212</v>
      </c>
      <c r="K14" s="82">
        <f t="shared" si="0"/>
        <v>1.2703813061807212</v>
      </c>
      <c r="L14" s="82">
        <f t="shared" si="4"/>
        <v>0</v>
      </c>
    </row>
    <row r="15" spans="3:13">
      <c r="C15" s="1">
        <v>18660</v>
      </c>
      <c r="D15" s="2">
        <v>21.799999</v>
      </c>
      <c r="E15" s="81">
        <f t="shared" si="1"/>
        <v>-1.4678853884351084E-2</v>
      </c>
      <c r="H15" s="81">
        <f>D15/MIN(D$2:D15)-1</f>
        <v>0.27859239170629868</v>
      </c>
      <c r="I15" s="81">
        <f t="shared" si="2"/>
        <v>-1.4678853884351084E-2</v>
      </c>
      <c r="J15" s="82">
        <f t="shared" si="3"/>
        <v>1.278592391706298</v>
      </c>
      <c r="K15" s="82">
        <f t="shared" si="0"/>
        <v>1.278592391706298</v>
      </c>
      <c r="L15" s="82">
        <f t="shared" si="4"/>
        <v>0</v>
      </c>
    </row>
    <row r="16" spans="3:13">
      <c r="C16" s="1">
        <v>18688</v>
      </c>
      <c r="D16" s="2">
        <v>21.48</v>
      </c>
      <c r="E16" s="81">
        <f t="shared" si="1"/>
        <v>4.4227188081936708E-2</v>
      </c>
      <c r="H16" s="81">
        <f>D16/MIN(D$2:D16)-1</f>
        <v>0.25982412081079898</v>
      </c>
      <c r="I16" s="81">
        <f t="shared" si="2"/>
        <v>4.4227188081936708E-2</v>
      </c>
      <c r="J16" s="82">
        <f t="shared" si="3"/>
        <v>1.2598241208107983</v>
      </c>
      <c r="K16" s="82">
        <f t="shared" si="0"/>
        <v>1.2598241208107983</v>
      </c>
      <c r="L16" s="82">
        <f t="shared" si="4"/>
        <v>0</v>
      </c>
    </row>
    <row r="17" spans="3:13">
      <c r="C17" s="1">
        <v>18720</v>
      </c>
      <c r="D17" s="2">
        <v>22.43</v>
      </c>
      <c r="E17" s="81">
        <f t="shared" si="1"/>
        <v>-4.0570664288898772E-2</v>
      </c>
      <c r="H17" s="81">
        <f>D17/MIN(D$2:D17)-1</f>
        <v>0.31554259915205862</v>
      </c>
      <c r="I17" s="81">
        <f t="shared" si="2"/>
        <v>-4.0570664288898661E-2</v>
      </c>
      <c r="J17" s="82">
        <f t="shared" si="3"/>
        <v>1.315542599152058</v>
      </c>
      <c r="K17" s="82">
        <f t="shared" si="0"/>
        <v>1.315542599152058</v>
      </c>
      <c r="L17" s="82">
        <f t="shared" si="4"/>
        <v>0</v>
      </c>
    </row>
    <row r="18" spans="3:13">
      <c r="C18" s="1">
        <v>18749</v>
      </c>
      <c r="D18" s="2">
        <v>21.52</v>
      </c>
      <c r="E18" s="81">
        <f t="shared" si="1"/>
        <v>-2.6022351301115187E-2</v>
      </c>
      <c r="H18" s="81">
        <f>D18/MIN(D$2:D18)-1</f>
        <v>0.26217016200411503</v>
      </c>
      <c r="I18" s="81">
        <f t="shared" si="2"/>
        <v>-2.6022351301115187E-2</v>
      </c>
      <c r="J18" s="82">
        <f t="shared" si="3"/>
        <v>1.2621701620041146</v>
      </c>
      <c r="K18" s="82">
        <f t="shared" si="0"/>
        <v>1.2621701620041146</v>
      </c>
      <c r="L18" s="82">
        <f t="shared" si="4"/>
        <v>0</v>
      </c>
    </row>
    <row r="19" spans="3:13">
      <c r="C19" s="1">
        <v>18780</v>
      </c>
      <c r="D19" s="2">
        <v>20.959999</v>
      </c>
      <c r="E19" s="81">
        <f t="shared" si="1"/>
        <v>6.8702341064042827E-2</v>
      </c>
      <c r="H19" s="81">
        <f>D19/MIN(D$2:D19)-1</f>
        <v>0.22932552664665851</v>
      </c>
      <c r="I19" s="81">
        <f t="shared" si="2"/>
        <v>6.8702341064042827E-2</v>
      </c>
      <c r="J19" s="82">
        <f t="shared" si="3"/>
        <v>1.2293255266466581</v>
      </c>
      <c r="K19" s="82">
        <f t="shared" si="0"/>
        <v>1.2293255266466581</v>
      </c>
      <c r="L19" s="82">
        <f t="shared" si="4"/>
        <v>0</v>
      </c>
    </row>
    <row r="20" spans="3:13">
      <c r="C20" s="1">
        <v>18811</v>
      </c>
      <c r="D20" s="2">
        <v>22.4</v>
      </c>
      <c r="E20" s="81">
        <f t="shared" si="1"/>
        <v>3.9285758928571335E-2</v>
      </c>
      <c r="H20" s="81">
        <f>D20/MIN(D$2:D20)-1</f>
        <v>0.31378306825707147</v>
      </c>
      <c r="I20" s="81">
        <f t="shared" si="2"/>
        <v>3.9285758928571335E-2</v>
      </c>
      <c r="J20" s="82">
        <f t="shared" si="3"/>
        <v>1.3137830682570708</v>
      </c>
      <c r="K20" s="82">
        <f t="shared" si="0"/>
        <v>1.3137830682570708</v>
      </c>
      <c r="L20" s="82">
        <f t="shared" si="4"/>
        <v>0</v>
      </c>
    </row>
    <row r="21" spans="3:13">
      <c r="C21" s="1">
        <v>18841</v>
      </c>
      <c r="D21" s="2">
        <v>23.280000999999999</v>
      </c>
      <c r="E21" s="81">
        <f t="shared" si="1"/>
        <v>-8.591494476308803E-4</v>
      </c>
      <c r="H21" s="81">
        <f>D21/MIN(D$2:D21)-1</f>
        <v>0.36539603316105751</v>
      </c>
      <c r="I21" s="81">
        <f t="shared" si="2"/>
        <v>-8.5914944763076928E-4</v>
      </c>
      <c r="J21" s="82">
        <f t="shared" si="3"/>
        <v>1.3653960331610568</v>
      </c>
      <c r="K21" s="82">
        <f t="shared" si="0"/>
        <v>1.3653960331610568</v>
      </c>
      <c r="L21" s="82">
        <f t="shared" si="4"/>
        <v>0</v>
      </c>
    </row>
    <row r="22" spans="3:13">
      <c r="C22" s="1">
        <v>18875</v>
      </c>
      <c r="D22" s="2">
        <v>23.26</v>
      </c>
      <c r="E22" s="81">
        <f t="shared" si="1"/>
        <v>-1.3757480653482479E-2</v>
      </c>
      <c r="F22" s="81">
        <f>D22/D10-1</f>
        <v>0.19588682797497037</v>
      </c>
      <c r="H22" s="81">
        <f>D22/MIN(D$2:D22)-1</f>
        <v>0.3642229539133699</v>
      </c>
      <c r="I22" s="81">
        <f t="shared" si="2"/>
        <v>-1.3757480653482479E-2</v>
      </c>
      <c r="J22" s="82">
        <f t="shared" si="3"/>
        <v>1.3642229539133692</v>
      </c>
      <c r="K22" s="82">
        <f t="shared" si="0"/>
        <v>1.3642229539133692</v>
      </c>
      <c r="L22" s="82">
        <f t="shared" si="4"/>
        <v>0</v>
      </c>
      <c r="M22" s="81">
        <f>J22/J10-1</f>
        <v>0.19588682797497037</v>
      </c>
    </row>
    <row r="23" spans="3:13">
      <c r="C23" s="1">
        <v>18902</v>
      </c>
      <c r="D23" s="2">
        <v>22.940000999999999</v>
      </c>
      <c r="E23" s="81">
        <f t="shared" si="1"/>
        <v>-2.6156058144896077E-3</v>
      </c>
      <c r="H23" s="81">
        <f>D23/MIN(D$2:D23)-1</f>
        <v>0.34545468301786997</v>
      </c>
      <c r="I23" s="81">
        <f t="shared" si="2"/>
        <v>-2.6156058144897187E-3</v>
      </c>
      <c r="J23" s="82">
        <f t="shared" si="3"/>
        <v>1.3454546830178693</v>
      </c>
      <c r="K23" s="82">
        <f t="shared" si="0"/>
        <v>1.3454546830178693</v>
      </c>
      <c r="L23" s="82">
        <f t="shared" si="4"/>
        <v>0</v>
      </c>
    </row>
    <row r="24" spans="3:13">
      <c r="C24" s="1">
        <v>18933</v>
      </c>
      <c r="D24" s="2">
        <v>22.879999000000002</v>
      </c>
      <c r="E24" s="81">
        <f t="shared" si="1"/>
        <v>3.8898646805010761E-2</v>
      </c>
      <c r="H24" s="81">
        <f>D24/MIN(D$2:D24)-1</f>
        <v>0.34193550392583605</v>
      </c>
      <c r="I24" s="81">
        <f t="shared" si="2"/>
        <v>3.8898646805010761E-2</v>
      </c>
      <c r="J24" s="82">
        <f t="shared" si="3"/>
        <v>1.3419355039258354</v>
      </c>
      <c r="K24" s="82">
        <f t="shared" si="0"/>
        <v>1.3419355039258354</v>
      </c>
      <c r="L24" s="82">
        <f t="shared" si="4"/>
        <v>0</v>
      </c>
    </row>
    <row r="25" spans="3:13">
      <c r="C25" s="1">
        <v>18965</v>
      </c>
      <c r="D25" s="2">
        <v>23.77</v>
      </c>
      <c r="E25" s="81">
        <f t="shared" si="1"/>
        <v>1.5565797223390909E-2</v>
      </c>
      <c r="H25" s="81">
        <f>D25/MIN(D$2:D25)-1</f>
        <v>0.39413497912815121</v>
      </c>
      <c r="I25" s="81">
        <f t="shared" si="2"/>
        <v>1.5565797223390909E-2</v>
      </c>
      <c r="J25" s="82">
        <f t="shared" si="3"/>
        <v>1.3941349791281505</v>
      </c>
      <c r="K25" s="82">
        <f t="shared" si="0"/>
        <v>1.3941349791281505</v>
      </c>
      <c r="L25" s="82">
        <f t="shared" si="4"/>
        <v>0</v>
      </c>
    </row>
    <row r="26" spans="3:13">
      <c r="C26" s="1">
        <v>18995</v>
      </c>
      <c r="D26" s="2">
        <v>24.139999</v>
      </c>
      <c r="E26" s="81">
        <f t="shared" si="1"/>
        <v>-3.645397831209507E-2</v>
      </c>
      <c r="H26" s="81">
        <f>D26/MIN(D$2:D26)-1</f>
        <v>0.41583580151529631</v>
      </c>
      <c r="I26" s="81">
        <f t="shared" si="2"/>
        <v>-3.6453978312095181E-2</v>
      </c>
      <c r="J26" s="82">
        <f t="shared" si="3"/>
        <v>1.4158358015152956</v>
      </c>
      <c r="K26" s="82">
        <f t="shared" si="0"/>
        <v>1.4158358015152956</v>
      </c>
      <c r="L26" s="82">
        <f t="shared" si="4"/>
        <v>0</v>
      </c>
    </row>
    <row r="27" spans="3:13">
      <c r="C27" s="1">
        <v>19025</v>
      </c>
      <c r="D27" s="2">
        <v>23.26</v>
      </c>
      <c r="E27" s="81">
        <f t="shared" si="1"/>
        <v>4.7721453138434899E-2</v>
      </c>
      <c r="H27" s="81">
        <f>D27/MIN(D$2:D27)-1</f>
        <v>0.3642229539133699</v>
      </c>
      <c r="I27" s="81">
        <f t="shared" si="2"/>
        <v>4.7721453138434899E-2</v>
      </c>
      <c r="J27" s="82">
        <f t="shared" si="3"/>
        <v>1.3642229539133692</v>
      </c>
      <c r="K27" s="82">
        <f t="shared" si="0"/>
        <v>1.3642229539133692</v>
      </c>
      <c r="L27" s="82">
        <f t="shared" si="4"/>
        <v>0</v>
      </c>
    </row>
    <row r="28" spans="3:13">
      <c r="C28" s="1">
        <v>19056</v>
      </c>
      <c r="D28" s="2">
        <v>24.370000999999998</v>
      </c>
      <c r="E28" s="81">
        <f t="shared" si="1"/>
        <v>-4.3085800447853817E-2</v>
      </c>
      <c r="H28" s="81">
        <f>D28/MIN(D$2:D28)-1</f>
        <v>0.429325655678924</v>
      </c>
      <c r="I28" s="81">
        <f t="shared" si="2"/>
        <v>-4.3085800447853706E-2</v>
      </c>
      <c r="J28" s="82">
        <f t="shared" si="3"/>
        <v>1.4293256556789233</v>
      </c>
      <c r="K28" s="82">
        <f t="shared" si="0"/>
        <v>1.4293256556789233</v>
      </c>
      <c r="L28" s="82">
        <f t="shared" si="4"/>
        <v>0</v>
      </c>
    </row>
    <row r="29" spans="3:13">
      <c r="C29" s="1">
        <v>19085</v>
      </c>
      <c r="D29" s="2">
        <v>23.32</v>
      </c>
      <c r="E29" s="81">
        <f t="shared" si="1"/>
        <v>2.3156132075471625E-2</v>
      </c>
      <c r="H29" s="81">
        <f>D29/MIN(D$2:D29)-1</f>
        <v>0.36774201570334397</v>
      </c>
      <c r="I29" s="81">
        <f t="shared" si="2"/>
        <v>2.3156132075471625E-2</v>
      </c>
      <c r="J29" s="82">
        <f t="shared" si="3"/>
        <v>1.3677420157033435</v>
      </c>
      <c r="K29" s="82">
        <f t="shared" si="0"/>
        <v>1.3677420157033435</v>
      </c>
      <c r="L29" s="82">
        <f t="shared" si="4"/>
        <v>0</v>
      </c>
    </row>
    <row r="30" spans="3:13">
      <c r="C30" s="1">
        <v>19115</v>
      </c>
      <c r="D30" s="2">
        <v>23.860001</v>
      </c>
      <c r="E30" s="81">
        <f t="shared" si="1"/>
        <v>4.6102177447519876E-2</v>
      </c>
      <c r="H30" s="81">
        <f>D30/MIN(D$2:D30)-1</f>
        <v>0.39941363046414269</v>
      </c>
      <c r="I30" s="81">
        <f t="shared" si="2"/>
        <v>4.6102177447519876E-2</v>
      </c>
      <c r="J30" s="82">
        <f t="shared" si="3"/>
        <v>1.399413630464142</v>
      </c>
      <c r="K30" s="82">
        <f t="shared" si="0"/>
        <v>1.399413630464142</v>
      </c>
      <c r="L30" s="82">
        <f t="shared" si="4"/>
        <v>0</v>
      </c>
    </row>
    <row r="31" spans="3:13">
      <c r="C31" s="1">
        <v>19147</v>
      </c>
      <c r="D31" s="2">
        <v>24.959999</v>
      </c>
      <c r="E31" s="81">
        <f t="shared" si="1"/>
        <v>1.7628245898567485E-2</v>
      </c>
      <c r="H31" s="81">
        <f>D31/MIN(D$2:D31)-1</f>
        <v>0.46392964597827846</v>
      </c>
      <c r="I31" s="81">
        <f t="shared" si="2"/>
        <v>1.7628245898567485E-2</v>
      </c>
      <c r="J31" s="82">
        <f t="shared" si="3"/>
        <v>1.4639296459782778</v>
      </c>
      <c r="K31" s="82">
        <f t="shared" si="0"/>
        <v>1.4639296459782778</v>
      </c>
      <c r="L31" s="82">
        <f t="shared" si="4"/>
        <v>0</v>
      </c>
    </row>
    <row r="32" spans="3:13">
      <c r="C32" s="1">
        <v>19176</v>
      </c>
      <c r="D32" s="2">
        <v>25.4</v>
      </c>
      <c r="E32" s="81">
        <f t="shared" si="1"/>
        <v>-1.4566889763779511E-2</v>
      </c>
      <c r="H32" s="81">
        <f>D32/MIN(D$2:D32)-1</f>
        <v>0.48973615775578638</v>
      </c>
      <c r="I32" s="81">
        <f t="shared" si="2"/>
        <v>-1.45668897637794E-2</v>
      </c>
      <c r="J32" s="82">
        <f t="shared" si="3"/>
        <v>1.4897361577557857</v>
      </c>
      <c r="K32" s="82">
        <f t="shared" si="0"/>
        <v>1.4897361577557857</v>
      </c>
      <c r="L32" s="82">
        <f t="shared" si="4"/>
        <v>0</v>
      </c>
    </row>
    <row r="33" spans="3:14">
      <c r="C33" s="1">
        <v>19207</v>
      </c>
      <c r="D33" s="2">
        <v>25.030000999999999</v>
      </c>
      <c r="E33" s="81">
        <f t="shared" si="1"/>
        <v>-1.9576507408049948E-2</v>
      </c>
      <c r="H33" s="81">
        <f>D33/MIN(D$2:D33)-1</f>
        <v>0.46803533536864128</v>
      </c>
      <c r="I33" s="81">
        <f t="shared" si="2"/>
        <v>-1.9576507408049948E-2</v>
      </c>
      <c r="J33" s="82">
        <f t="shared" si="3"/>
        <v>1.4680353353686408</v>
      </c>
      <c r="K33" s="82">
        <f t="shared" si="0"/>
        <v>1.4680353353686408</v>
      </c>
      <c r="L33" s="82">
        <f t="shared" si="4"/>
        <v>0</v>
      </c>
    </row>
    <row r="34" spans="3:14">
      <c r="C34" s="1">
        <v>19239</v>
      </c>
      <c r="D34" s="2">
        <v>24.540001</v>
      </c>
      <c r="E34" s="81">
        <f t="shared" si="1"/>
        <v>-8.1503664160409439E-4</v>
      </c>
      <c r="F34" s="81">
        <f t="shared" ref="F34" si="5">D34/D22-1</f>
        <v>5.5030137575236449E-2</v>
      </c>
      <c r="H34" s="81">
        <f>D34/MIN(D$2:D34)-1</f>
        <v>0.43929633075051799</v>
      </c>
      <c r="I34" s="81">
        <f t="shared" si="2"/>
        <v>-8.1503664160409439E-4</v>
      </c>
      <c r="J34" s="82">
        <f t="shared" si="3"/>
        <v>1.4392963307505175</v>
      </c>
      <c r="K34" s="82">
        <f t="shared" si="0"/>
        <v>1.4392963307505175</v>
      </c>
      <c r="L34" s="82">
        <f t="shared" si="4"/>
        <v>0</v>
      </c>
      <c r="M34" s="81">
        <f t="shared" ref="M34" si="6">J34/J22-1</f>
        <v>5.5030137575236671E-2</v>
      </c>
    </row>
    <row r="35" spans="3:14">
      <c r="C35" s="1">
        <v>19268</v>
      </c>
      <c r="D35" s="2">
        <v>24.52</v>
      </c>
      <c r="E35" s="81">
        <f t="shared" si="1"/>
        <v>4.6492659053833707E-2</v>
      </c>
      <c r="H35" s="81">
        <f>D35/MIN(D$2:D35)-1</f>
        <v>0.43812325150282994</v>
      </c>
      <c r="I35" s="81">
        <f t="shared" si="2"/>
        <v>4.6492659053833707E-2</v>
      </c>
      <c r="J35" s="82">
        <f t="shared" si="3"/>
        <v>1.4381232515028295</v>
      </c>
      <c r="K35" s="82">
        <f t="shared" si="0"/>
        <v>1.4381232515028295</v>
      </c>
      <c r="L35" s="82">
        <f t="shared" si="4"/>
        <v>0</v>
      </c>
    </row>
    <row r="36" spans="3:14">
      <c r="C36" s="1">
        <v>19301</v>
      </c>
      <c r="D36" s="2">
        <v>25.66</v>
      </c>
      <c r="E36" s="81">
        <f t="shared" si="1"/>
        <v>3.5463756819953174E-2</v>
      </c>
      <c r="H36" s="81">
        <f>D36/MIN(D$2:D36)-1</f>
        <v>0.5049854255123416</v>
      </c>
      <c r="I36" s="81">
        <f t="shared" si="2"/>
        <v>3.5463756819953174E-2</v>
      </c>
      <c r="J36" s="82">
        <f t="shared" si="3"/>
        <v>1.5049854255123414</v>
      </c>
      <c r="K36" s="82">
        <f t="shared" si="0"/>
        <v>1.5049854255123414</v>
      </c>
      <c r="L36" s="82">
        <f t="shared" si="4"/>
        <v>0</v>
      </c>
      <c r="N36" s="83"/>
    </row>
    <row r="37" spans="3:14">
      <c r="C37" s="1">
        <v>19329</v>
      </c>
      <c r="D37" s="2">
        <v>26.57</v>
      </c>
      <c r="E37" s="81">
        <f t="shared" si="1"/>
        <v>-7.1509597290176918E-3</v>
      </c>
      <c r="H37" s="81">
        <f>D37/MIN(D$2:D37)-1</f>
        <v>0.5583578626602852</v>
      </c>
      <c r="I37" s="81">
        <f t="shared" si="2"/>
        <v>-7.1509597290176918E-3</v>
      </c>
      <c r="J37" s="82">
        <f t="shared" si="3"/>
        <v>1.5583578626602848</v>
      </c>
      <c r="K37" s="82">
        <f t="shared" si="0"/>
        <v>1.5583578626602848</v>
      </c>
      <c r="L37" s="82">
        <f t="shared" si="4"/>
        <v>0</v>
      </c>
      <c r="N37" s="83"/>
    </row>
    <row r="38" spans="3:14">
      <c r="C38" s="1">
        <v>19361</v>
      </c>
      <c r="D38" s="2">
        <v>26.379999000000002</v>
      </c>
      <c r="E38" s="81">
        <f t="shared" si="1"/>
        <v>-1.81955655115833E-2</v>
      </c>
      <c r="H38" s="81">
        <f>D38/MIN(D2:D38)-1</f>
        <v>0.54721410834100359</v>
      </c>
      <c r="I38" s="81">
        <f t="shared" si="2"/>
        <v>-1.81955655115833E-2</v>
      </c>
      <c r="J38" s="82">
        <f t="shared" si="3"/>
        <v>1.5472141083410029</v>
      </c>
      <c r="K38" s="82">
        <f t="shared" si="0"/>
        <v>1.5472141083410029</v>
      </c>
      <c r="L38" s="82">
        <f t="shared" si="4"/>
        <v>0</v>
      </c>
      <c r="N38" s="83"/>
    </row>
    <row r="39" spans="3:14">
      <c r="C39" s="1">
        <v>19392</v>
      </c>
      <c r="D39" s="2">
        <v>25.9</v>
      </c>
      <c r="E39" s="81">
        <f t="shared" si="1"/>
        <v>-2.3552084942084828E-2</v>
      </c>
      <c r="H39" s="81">
        <f t="shared" ref="H39:H102" si="7">D39/MIN(D3:D39)-1</f>
        <v>0.50406512799449033</v>
      </c>
      <c r="I39" s="81">
        <f t="shared" si="2"/>
        <v>-2.3552084942084828E-2</v>
      </c>
      <c r="J39" s="82">
        <f t="shared" si="3"/>
        <v>1.5190616726722384</v>
      </c>
      <c r="K39" s="82">
        <f t="shared" si="0"/>
        <v>1.5190616726722384</v>
      </c>
      <c r="L39" s="82">
        <f t="shared" si="4"/>
        <v>0</v>
      </c>
      <c r="N39" s="83"/>
    </row>
    <row r="40" spans="3:14">
      <c r="C40" s="1">
        <v>19420</v>
      </c>
      <c r="D40" s="2">
        <v>25.290001</v>
      </c>
      <c r="E40" s="81">
        <f t="shared" si="1"/>
        <v>-2.6492683808118533E-2</v>
      </c>
      <c r="H40" s="81">
        <f t="shared" si="7"/>
        <v>0.46269517277645034</v>
      </c>
      <c r="I40" s="81">
        <f t="shared" si="2"/>
        <v>-2.6492683808118533E-2</v>
      </c>
      <c r="J40" s="82">
        <f t="shared" si="3"/>
        <v>1.4832846031251963</v>
      </c>
      <c r="K40" s="82">
        <f t="shared" si="0"/>
        <v>1.4832846031251963</v>
      </c>
      <c r="L40" s="82">
        <f t="shared" si="4"/>
        <v>0</v>
      </c>
      <c r="N40" s="83"/>
    </row>
    <row r="41" spans="3:14">
      <c r="C41" s="1">
        <v>19450</v>
      </c>
      <c r="D41" s="2">
        <v>24.620000999999998</v>
      </c>
      <c r="E41" s="81">
        <f t="shared" si="1"/>
        <v>-3.2493906072545986E-3</v>
      </c>
      <c r="H41" s="81">
        <f t="shared" si="7"/>
        <v>0.39174672743093675</v>
      </c>
      <c r="I41" s="81">
        <f t="shared" si="2"/>
        <v>-3.2493906072545986E-3</v>
      </c>
      <c r="J41" s="82">
        <f t="shared" si="3"/>
        <v>1.4439884131371499</v>
      </c>
      <c r="K41" s="82">
        <f t="shared" si="0"/>
        <v>1.4439884131371499</v>
      </c>
      <c r="L41" s="82">
        <f t="shared" si="4"/>
        <v>0</v>
      </c>
      <c r="N41" s="83"/>
    </row>
    <row r="42" spans="3:14">
      <c r="C42" s="1">
        <v>19480</v>
      </c>
      <c r="D42" s="2">
        <v>24.540001</v>
      </c>
      <c r="E42" s="81">
        <f t="shared" si="1"/>
        <v>-1.6299999335778415E-2</v>
      </c>
      <c r="H42" s="81">
        <f t="shared" si="7"/>
        <v>0.38722439868714553</v>
      </c>
      <c r="I42" s="81">
        <f t="shared" si="2"/>
        <v>-1.6299999335778415E-2</v>
      </c>
      <c r="J42" s="82">
        <f t="shared" si="3"/>
        <v>1.4392963307505175</v>
      </c>
      <c r="K42" s="82">
        <f t="shared" si="0"/>
        <v>1.4392963307505175</v>
      </c>
      <c r="L42" s="82">
        <f t="shared" si="4"/>
        <v>0</v>
      </c>
      <c r="N42" s="83"/>
    </row>
    <row r="43" spans="3:14">
      <c r="C43" s="1">
        <v>19511</v>
      </c>
      <c r="D43" s="2">
        <v>24.139999</v>
      </c>
      <c r="E43" s="81">
        <f t="shared" si="1"/>
        <v>2.5269305106433437E-2</v>
      </c>
      <c r="H43" s="81">
        <f t="shared" si="7"/>
        <v>0.36461264190996934</v>
      </c>
      <c r="I43" s="81">
        <f t="shared" si="2"/>
        <v>2.5269305106433437E-2</v>
      </c>
      <c r="J43" s="82">
        <f t="shared" si="3"/>
        <v>1.4158358015152959</v>
      </c>
      <c r="K43" s="82">
        <f t="shared" si="0"/>
        <v>1.4158358015152959</v>
      </c>
      <c r="L43" s="82">
        <f t="shared" si="4"/>
        <v>0</v>
      </c>
      <c r="N43" s="83"/>
    </row>
    <row r="44" spans="3:14">
      <c r="C44" s="1">
        <v>19541</v>
      </c>
      <c r="D44" s="2">
        <v>24.75</v>
      </c>
      <c r="E44" s="81">
        <f t="shared" si="1"/>
        <v>-5.7777777777777817E-2</v>
      </c>
      <c r="H44" s="81">
        <f t="shared" si="7"/>
        <v>0.3873318385650224</v>
      </c>
      <c r="I44" s="81">
        <f t="shared" si="2"/>
        <v>-5.7777777777777706E-2</v>
      </c>
      <c r="J44" s="82">
        <f t="shared" si="3"/>
        <v>1.4516129883643976</v>
      </c>
      <c r="K44" s="82">
        <f t="shared" si="0"/>
        <v>1.4516129883643976</v>
      </c>
      <c r="L44" s="82">
        <f t="shared" si="4"/>
        <v>0</v>
      </c>
    </row>
    <row r="45" spans="3:14">
      <c r="C45" s="1">
        <v>19574</v>
      </c>
      <c r="D45" s="2">
        <v>23.32</v>
      </c>
      <c r="E45" s="81">
        <f t="shared" si="1"/>
        <v>1.2864493996569415E-3</v>
      </c>
      <c r="H45" s="81">
        <f t="shared" si="7"/>
        <v>0.26601520086862096</v>
      </c>
      <c r="I45" s="81">
        <f t="shared" si="2"/>
        <v>1.2864493996569415E-3</v>
      </c>
      <c r="J45" s="82">
        <f t="shared" si="3"/>
        <v>1.3677420157033435</v>
      </c>
      <c r="K45" s="82">
        <f t="shared" si="0"/>
        <v>1.3677420157033435</v>
      </c>
      <c r="L45" s="82">
        <f t="shared" si="4"/>
        <v>0</v>
      </c>
    </row>
    <row r="46" spans="3:14">
      <c r="C46" s="1">
        <v>19603</v>
      </c>
      <c r="D46" s="2">
        <v>23.35</v>
      </c>
      <c r="E46" s="81">
        <f t="shared" si="1"/>
        <v>5.0963640256959319E-2</v>
      </c>
      <c r="F46" s="81">
        <f t="shared" ref="F46" si="8">D46/D34-1</f>
        <v>-4.8492296312457328E-2</v>
      </c>
      <c r="H46" s="81">
        <f t="shared" si="7"/>
        <v>0.20051407709439206</v>
      </c>
      <c r="I46" s="81">
        <f t="shared" si="2"/>
        <v>5.0963640256959319E-2</v>
      </c>
      <c r="J46" s="82">
        <f t="shared" si="3"/>
        <v>1.3695015465983307</v>
      </c>
      <c r="K46" s="82">
        <f t="shared" si="0"/>
        <v>1.3695015465983307</v>
      </c>
      <c r="L46" s="82">
        <f t="shared" si="4"/>
        <v>0</v>
      </c>
      <c r="M46" s="81">
        <f t="shared" ref="M46" si="9">J46/J34-1</f>
        <v>-4.8492296312457439E-2</v>
      </c>
    </row>
    <row r="47" spans="3:14">
      <c r="C47" s="1">
        <v>19633</v>
      </c>
      <c r="D47" s="2">
        <v>24.540001</v>
      </c>
      <c r="E47" s="81">
        <f t="shared" si="1"/>
        <v>8.9649140601095745E-3</v>
      </c>
      <c r="H47" s="81">
        <f t="shared" si="7"/>
        <v>0.25781655561250627</v>
      </c>
      <c r="I47" s="81">
        <f t="shared" si="2"/>
        <v>8.9649140601095745E-3</v>
      </c>
      <c r="J47" s="82">
        <f t="shared" si="3"/>
        <v>1.4392963307505173</v>
      </c>
      <c r="K47" s="82">
        <f t="shared" si="0"/>
        <v>1.4392963307505173</v>
      </c>
      <c r="L47" s="82">
        <f t="shared" si="4"/>
        <v>0</v>
      </c>
    </row>
    <row r="48" spans="3:14">
      <c r="C48" s="1">
        <v>19665</v>
      </c>
      <c r="D48" s="2">
        <v>24.76</v>
      </c>
      <c r="E48" s="81">
        <f t="shared" si="1"/>
        <v>2.0193457189014996E-3</v>
      </c>
      <c r="H48" s="81">
        <f t="shared" si="7"/>
        <v>0.26909277293695544</v>
      </c>
      <c r="I48" s="81">
        <f t="shared" si="2"/>
        <v>2.0193457189014996E-3</v>
      </c>
      <c r="J48" s="82">
        <f t="shared" si="3"/>
        <v>1.4521994986627267</v>
      </c>
      <c r="K48" s="82">
        <f t="shared" si="0"/>
        <v>1.4521994986627267</v>
      </c>
      <c r="L48" s="82">
        <f t="shared" si="4"/>
        <v>0</v>
      </c>
    </row>
    <row r="49" spans="3:13">
      <c r="C49" s="1">
        <v>19694</v>
      </c>
      <c r="D49" s="2">
        <v>24.809999000000001</v>
      </c>
      <c r="E49" s="81">
        <f t="shared" si="1"/>
        <v>5.1189079048330255E-2</v>
      </c>
      <c r="H49" s="81">
        <f t="shared" si="7"/>
        <v>0.21439055310817423</v>
      </c>
      <c r="I49" s="81">
        <f t="shared" si="2"/>
        <v>5.1189079048330255E-2</v>
      </c>
      <c r="J49" s="82">
        <f t="shared" si="3"/>
        <v>1.4551319915033423</v>
      </c>
      <c r="K49" s="82">
        <f t="shared" si="0"/>
        <v>1.4551319915033423</v>
      </c>
      <c r="L49" s="82">
        <f t="shared" si="4"/>
        <v>0</v>
      </c>
    </row>
    <row r="50" spans="3:13">
      <c r="C50" s="1">
        <v>19728</v>
      </c>
      <c r="D50" s="2">
        <v>26.08</v>
      </c>
      <c r="E50" s="81">
        <f t="shared" si="1"/>
        <v>2.6840490797546135E-3</v>
      </c>
      <c r="H50" s="81">
        <f t="shared" si="7"/>
        <v>0.24427486852456437</v>
      </c>
      <c r="I50" s="81">
        <f t="shared" si="2"/>
        <v>2.6840490797546135E-3</v>
      </c>
      <c r="J50" s="82">
        <f t="shared" si="3"/>
        <v>1.529618858042161</v>
      </c>
      <c r="K50" s="82">
        <f t="shared" si="0"/>
        <v>1.529618858042161</v>
      </c>
      <c r="L50" s="82">
        <f t="shared" si="4"/>
        <v>0</v>
      </c>
    </row>
    <row r="51" spans="3:13">
      <c r="C51" s="1">
        <v>19756</v>
      </c>
      <c r="D51" s="2">
        <v>26.15</v>
      </c>
      <c r="E51" s="81">
        <f t="shared" si="1"/>
        <v>3.0210363288718955E-2</v>
      </c>
      <c r="H51" s="81">
        <f t="shared" si="7"/>
        <v>0.24761456334038945</v>
      </c>
      <c r="I51" s="81">
        <f t="shared" si="2"/>
        <v>3.0210363288718955E-2</v>
      </c>
      <c r="J51" s="82">
        <f t="shared" si="3"/>
        <v>1.5337244301304644</v>
      </c>
      <c r="K51" s="82">
        <f t="shared" si="0"/>
        <v>1.5337244301304644</v>
      </c>
      <c r="L51" s="82">
        <f t="shared" si="4"/>
        <v>0</v>
      </c>
    </row>
    <row r="52" spans="3:13">
      <c r="C52" s="1">
        <v>19784</v>
      </c>
      <c r="D52" s="2">
        <v>26.940000999999999</v>
      </c>
      <c r="E52" s="81">
        <f t="shared" si="1"/>
        <v>4.8997733890210338E-2</v>
      </c>
      <c r="H52" s="81">
        <f t="shared" si="7"/>
        <v>0.28530545254319906</v>
      </c>
      <c r="I52" s="81">
        <f t="shared" si="2"/>
        <v>4.8997733890210338E-2</v>
      </c>
      <c r="J52" s="82">
        <f t="shared" si="3"/>
        <v>1.5800588023494893</v>
      </c>
      <c r="K52" s="82">
        <f t="shared" si="0"/>
        <v>1.5800588023494893</v>
      </c>
      <c r="L52" s="82">
        <f t="shared" si="4"/>
        <v>0</v>
      </c>
    </row>
    <row r="53" spans="3:13">
      <c r="C53" s="1">
        <v>19815</v>
      </c>
      <c r="D53" s="2">
        <v>28.26</v>
      </c>
      <c r="E53" s="81">
        <f t="shared" si="1"/>
        <v>3.2908740268931203E-2</v>
      </c>
      <c r="H53" s="81">
        <f t="shared" si="7"/>
        <v>0.34828250707454722</v>
      </c>
      <c r="I53" s="81">
        <f t="shared" si="2"/>
        <v>3.2908740268931203E-2</v>
      </c>
      <c r="J53" s="82">
        <f t="shared" si="3"/>
        <v>1.657478103077894</v>
      </c>
      <c r="K53" s="82">
        <f t="shared" si="0"/>
        <v>1.657478103077894</v>
      </c>
      <c r="L53" s="82">
        <f t="shared" si="4"/>
        <v>0</v>
      </c>
    </row>
    <row r="54" spans="3:13">
      <c r="C54" s="1">
        <v>19847</v>
      </c>
      <c r="D54" s="2">
        <v>29.190000999999999</v>
      </c>
      <c r="E54" s="81">
        <f t="shared" si="1"/>
        <v>6.8509761270663105E-4</v>
      </c>
      <c r="H54" s="81">
        <f t="shared" si="7"/>
        <v>0.39265278590900698</v>
      </c>
      <c r="I54" s="81">
        <f t="shared" si="2"/>
        <v>6.8509761270663105E-4</v>
      </c>
      <c r="J54" s="82">
        <f t="shared" si="3"/>
        <v>1.7120236194735252</v>
      </c>
      <c r="K54" s="82">
        <f t="shared" si="0"/>
        <v>1.7120236194735252</v>
      </c>
      <c r="L54" s="82">
        <f t="shared" si="4"/>
        <v>0</v>
      </c>
    </row>
    <row r="55" spans="3:13">
      <c r="C55" s="1">
        <v>19876</v>
      </c>
      <c r="D55" s="2">
        <v>29.209999</v>
      </c>
      <c r="E55" s="81">
        <f t="shared" si="1"/>
        <v>5.7172203258206267E-2</v>
      </c>
      <c r="H55" s="81">
        <f t="shared" si="7"/>
        <v>0.39360688900796226</v>
      </c>
      <c r="I55" s="81">
        <f t="shared" si="2"/>
        <v>5.7172203258206267E-2</v>
      </c>
      <c r="J55" s="82">
        <f t="shared" si="3"/>
        <v>1.7131965227681238</v>
      </c>
      <c r="K55" s="82">
        <f t="shared" si="0"/>
        <v>1.7131965227681238</v>
      </c>
      <c r="L55" s="82">
        <f t="shared" si="4"/>
        <v>0</v>
      </c>
    </row>
    <row r="56" spans="3:13">
      <c r="C56" s="1">
        <v>19906</v>
      </c>
      <c r="D56" s="2">
        <v>30.879999000000002</v>
      </c>
      <c r="E56" s="81">
        <f t="shared" si="1"/>
        <v>-3.4002559391274723E-2</v>
      </c>
      <c r="H56" s="81">
        <f t="shared" si="7"/>
        <v>0.37857138392857159</v>
      </c>
      <c r="I56" s="81">
        <f t="shared" si="2"/>
        <v>-3.4002559391274723E-2</v>
      </c>
      <c r="J56" s="82">
        <f t="shared" si="3"/>
        <v>1.8111437425890753</v>
      </c>
      <c r="K56" s="82">
        <f t="shared" si="0"/>
        <v>1.8111437425890753</v>
      </c>
      <c r="L56" s="82">
        <f t="shared" si="4"/>
        <v>0</v>
      </c>
    </row>
    <row r="57" spans="3:13">
      <c r="C57" s="1">
        <v>19938</v>
      </c>
      <c r="D57" s="2">
        <v>29.83</v>
      </c>
      <c r="E57" s="81">
        <f t="shared" si="1"/>
        <v>8.3137814280925371E-2</v>
      </c>
      <c r="H57" s="81">
        <f t="shared" si="7"/>
        <v>0.303758798241206</v>
      </c>
      <c r="I57" s="81">
        <f t="shared" si="2"/>
        <v>8.3137814280925371E-2</v>
      </c>
      <c r="J57" s="82">
        <f t="shared" si="3"/>
        <v>1.7495602199155547</v>
      </c>
      <c r="K57" s="82">
        <f t="shared" si="0"/>
        <v>1.7495602199155547</v>
      </c>
      <c r="L57" s="82">
        <f t="shared" si="4"/>
        <v>0</v>
      </c>
    </row>
    <row r="58" spans="3:13">
      <c r="C58" s="1">
        <v>19968</v>
      </c>
      <c r="D58" s="2">
        <v>32.310001</v>
      </c>
      <c r="E58" s="81">
        <f t="shared" si="1"/>
        <v>-1.9498637589023926E-2</v>
      </c>
      <c r="F58" s="81">
        <f t="shared" ref="F58" si="10">D58/D46-1</f>
        <v>0.38372595289079214</v>
      </c>
      <c r="H58" s="81">
        <f t="shared" si="7"/>
        <v>0.41215045507650583</v>
      </c>
      <c r="I58" s="81">
        <f t="shared" si="2"/>
        <v>-1.9498637589023926E-2</v>
      </c>
      <c r="J58" s="82">
        <f t="shared" si="3"/>
        <v>1.8950148325521889</v>
      </c>
      <c r="K58" s="82">
        <f t="shared" si="0"/>
        <v>1.8950148325521889</v>
      </c>
      <c r="L58" s="82">
        <f t="shared" si="4"/>
        <v>0</v>
      </c>
      <c r="M58" s="81">
        <f t="shared" ref="M58" si="11">J58/J46-1</f>
        <v>0.38372595289079237</v>
      </c>
    </row>
    <row r="59" spans="3:13">
      <c r="C59" s="1">
        <v>19998</v>
      </c>
      <c r="D59" s="2">
        <v>31.68</v>
      </c>
      <c r="E59" s="81">
        <f t="shared" si="1"/>
        <v>8.080814393939395E-2</v>
      </c>
      <c r="H59" s="81">
        <f t="shared" si="7"/>
        <v>0.3846154451317938</v>
      </c>
      <c r="I59" s="81">
        <f t="shared" si="2"/>
        <v>8.080814393939395E-2</v>
      </c>
      <c r="J59" s="82">
        <f t="shared" si="3"/>
        <v>1.858064625106429</v>
      </c>
      <c r="K59" s="82">
        <f t="shared" si="0"/>
        <v>1.858064625106429</v>
      </c>
      <c r="L59" s="82">
        <f t="shared" si="4"/>
        <v>0</v>
      </c>
    </row>
    <row r="60" spans="3:13">
      <c r="C60" s="1">
        <v>20029</v>
      </c>
      <c r="D60" s="2">
        <v>34.240001999999997</v>
      </c>
      <c r="E60" s="81">
        <f t="shared" si="1"/>
        <v>5.0817695629807424E-2</v>
      </c>
      <c r="H60" s="81">
        <f t="shared" si="7"/>
        <v>0.49650364932271174</v>
      </c>
      <c r="I60" s="81">
        <f t="shared" si="2"/>
        <v>5.0817695629807424E-2</v>
      </c>
      <c r="J60" s="82">
        <f t="shared" si="3"/>
        <v>2.0082113787807252</v>
      </c>
      <c r="K60" s="82">
        <f t="shared" si="0"/>
        <v>2.0082113787807252</v>
      </c>
      <c r="L60" s="82">
        <f t="shared" si="4"/>
        <v>0</v>
      </c>
    </row>
    <row r="61" spans="3:13">
      <c r="C61" s="1">
        <v>20059</v>
      </c>
      <c r="D61" s="2">
        <v>35.979999999999997</v>
      </c>
      <c r="E61" s="81">
        <f t="shared" si="1"/>
        <v>1.8065619788771636E-2</v>
      </c>
      <c r="H61" s="81">
        <f t="shared" si="7"/>
        <v>0.54686156491831439</v>
      </c>
      <c r="I61" s="81">
        <f t="shared" si="2"/>
        <v>1.8065619788771636E-2</v>
      </c>
      <c r="J61" s="82">
        <f t="shared" si="3"/>
        <v>2.1102640533879198</v>
      </c>
      <c r="K61" s="82">
        <f t="shared" si="0"/>
        <v>2.1102640533879198</v>
      </c>
      <c r="L61" s="82">
        <f t="shared" si="4"/>
        <v>0</v>
      </c>
    </row>
    <row r="62" spans="3:13">
      <c r="C62" s="1">
        <v>20092</v>
      </c>
      <c r="D62" s="2">
        <v>36.630001</v>
      </c>
      <c r="E62" s="81">
        <f t="shared" si="1"/>
        <v>3.5489215520361217E-3</v>
      </c>
      <c r="H62" s="81">
        <f t="shared" si="7"/>
        <v>0.57480657781599298</v>
      </c>
      <c r="I62" s="81">
        <f t="shared" si="2"/>
        <v>3.5489215520361217E-3</v>
      </c>
      <c r="J62" s="82">
        <f t="shared" si="3"/>
        <v>2.1483872814303382</v>
      </c>
      <c r="K62" s="82">
        <f t="shared" si="0"/>
        <v>2.1483872814303382</v>
      </c>
      <c r="L62" s="82">
        <f t="shared" si="4"/>
        <v>0</v>
      </c>
    </row>
    <row r="63" spans="3:13">
      <c r="C63" s="1">
        <v>20121</v>
      </c>
      <c r="D63" s="2">
        <v>36.759998000000003</v>
      </c>
      <c r="E63" s="81">
        <f t="shared" si="1"/>
        <v>-4.8965182207029168E-3</v>
      </c>
      <c r="H63" s="81">
        <f t="shared" si="7"/>
        <v>0.58039544282029243</v>
      </c>
      <c r="I63" s="81">
        <f t="shared" si="2"/>
        <v>-4.8965182207029168E-3</v>
      </c>
      <c r="J63" s="82">
        <f t="shared" si="3"/>
        <v>2.1560117393555265</v>
      </c>
      <c r="K63" s="82">
        <f t="shared" si="0"/>
        <v>2.1560117393555265</v>
      </c>
      <c r="L63" s="82">
        <f t="shared" si="4"/>
        <v>0</v>
      </c>
    </row>
    <row r="64" spans="3:13">
      <c r="C64" s="1">
        <v>20149</v>
      </c>
      <c r="D64" s="2">
        <v>36.580002</v>
      </c>
      <c r="E64" s="81">
        <f t="shared" si="1"/>
        <v>3.7725449003529476E-2</v>
      </c>
      <c r="H64" s="81">
        <f t="shared" si="7"/>
        <v>0.56861072041166372</v>
      </c>
      <c r="I64" s="81">
        <f t="shared" si="2"/>
        <v>3.7725449003529476E-2</v>
      </c>
      <c r="J64" s="82">
        <f t="shared" si="3"/>
        <v>2.1454547885897228</v>
      </c>
      <c r="K64" s="82">
        <f t="shared" si="0"/>
        <v>2.1454547885897228</v>
      </c>
      <c r="L64" s="82">
        <f t="shared" si="4"/>
        <v>0</v>
      </c>
    </row>
    <row r="65" spans="3:13">
      <c r="C65" s="1">
        <v>20180</v>
      </c>
      <c r="D65" s="2">
        <v>37.959999000000003</v>
      </c>
      <c r="E65" s="81">
        <f t="shared" si="1"/>
        <v>-1.3171496658892501E-3</v>
      </c>
      <c r="H65" s="81">
        <f t="shared" si="7"/>
        <v>0.62778726415094344</v>
      </c>
      <c r="I65" s="81">
        <f t="shared" si="2"/>
        <v>-1.3171496658892501E-3</v>
      </c>
      <c r="J65" s="82">
        <f t="shared" si="3"/>
        <v>2.2263930338060427</v>
      </c>
      <c r="K65" s="82">
        <f t="shared" si="0"/>
        <v>2.2263930338060427</v>
      </c>
      <c r="L65" s="82">
        <f t="shared" si="4"/>
        <v>0</v>
      </c>
    </row>
    <row r="66" spans="3:13">
      <c r="C66" s="1">
        <v>20211</v>
      </c>
      <c r="D66" s="2">
        <v>37.909999999999997</v>
      </c>
      <c r="E66" s="81">
        <f t="shared" si="1"/>
        <v>8.2300158269585921E-2</v>
      </c>
      <c r="H66" s="81">
        <f t="shared" si="7"/>
        <v>0.62564322469982825</v>
      </c>
      <c r="I66" s="81">
        <f t="shared" si="2"/>
        <v>8.2300158269585921E-2</v>
      </c>
      <c r="J66" s="82">
        <f t="shared" si="3"/>
        <v>2.2234605409654269</v>
      </c>
      <c r="K66" s="82">
        <f t="shared" ref="K66:K129" si="12">IF(H66&gt;H$800,J66*I$800,IF(H66&gt;H$799,J66*I$799,J66))</f>
        <v>2.2234605409654269</v>
      </c>
      <c r="L66" s="82">
        <f t="shared" si="4"/>
        <v>0</v>
      </c>
    </row>
    <row r="67" spans="3:13">
      <c r="C67" s="1">
        <v>20241</v>
      </c>
      <c r="D67" s="2">
        <v>41.029998999999997</v>
      </c>
      <c r="E67" s="81">
        <f t="shared" ref="E67:E130" si="13">D68/D67-1</f>
        <v>6.0687327825672321E-2</v>
      </c>
      <c r="H67" s="81">
        <f t="shared" si="7"/>
        <v>0.75943391938250415</v>
      </c>
      <c r="I67" s="81">
        <f t="shared" ref="I67:I130" si="14">J68/J67-1</f>
        <v>6.0687327825672321E-2</v>
      </c>
      <c r="J67" s="82">
        <f t="shared" ref="J67:J130" si="15">K66*(1+E66)+L66</f>
        <v>2.4064516953930606</v>
      </c>
      <c r="K67" s="82">
        <f t="shared" si="12"/>
        <v>2.4064516953930606</v>
      </c>
      <c r="L67" s="82">
        <f t="shared" ref="L67:L130" si="16">J67-K67</f>
        <v>0</v>
      </c>
    </row>
    <row r="68" spans="3:13">
      <c r="C68" s="1">
        <v>20271</v>
      </c>
      <c r="D68" s="2">
        <v>43.52</v>
      </c>
      <c r="E68" s="81">
        <f t="shared" si="13"/>
        <v>-7.812500000000111E-3</v>
      </c>
      <c r="H68" s="81">
        <f t="shared" si="7"/>
        <v>0.86620926243567764</v>
      </c>
      <c r="I68" s="81">
        <f t="shared" si="14"/>
        <v>-7.812500000000111E-3</v>
      </c>
      <c r="J68" s="82">
        <f t="shared" si="15"/>
        <v>2.552492818328024</v>
      </c>
      <c r="K68" s="82">
        <f t="shared" si="12"/>
        <v>2.552492818328024</v>
      </c>
      <c r="L68" s="82">
        <f t="shared" si="16"/>
        <v>0</v>
      </c>
    </row>
    <row r="69" spans="3:13">
      <c r="C69" s="1">
        <v>20302</v>
      </c>
      <c r="D69" s="2">
        <v>43.18</v>
      </c>
      <c r="E69" s="81">
        <f t="shared" si="13"/>
        <v>1.1347799907364564E-2</v>
      </c>
      <c r="H69" s="81">
        <f t="shared" si="7"/>
        <v>0.85162950257289882</v>
      </c>
      <c r="I69" s="81">
        <f t="shared" si="14"/>
        <v>1.1347799907364564E-2</v>
      </c>
      <c r="J69" s="82">
        <f t="shared" si="15"/>
        <v>2.532551468184836</v>
      </c>
      <c r="K69" s="82">
        <f t="shared" si="12"/>
        <v>2.532551468184836</v>
      </c>
      <c r="L69" s="82">
        <f t="shared" si="16"/>
        <v>0</v>
      </c>
    </row>
    <row r="70" spans="3:13">
      <c r="C70" s="1">
        <v>20333</v>
      </c>
      <c r="D70" s="2">
        <v>43.669998</v>
      </c>
      <c r="E70" s="81">
        <f t="shared" si="13"/>
        <v>-3.0455646002090386E-2</v>
      </c>
      <c r="F70" s="81">
        <f t="shared" ref="F70:F130" si="17">D70/D58-1</f>
        <v>0.35159383003423605</v>
      </c>
      <c r="H70" s="81">
        <f t="shared" si="7"/>
        <v>0.87264142367066899</v>
      </c>
      <c r="I70" s="81">
        <f t="shared" si="14"/>
        <v>-3.0455646002090386E-2</v>
      </c>
      <c r="J70" s="82">
        <f t="shared" si="15"/>
        <v>2.5612903555008999</v>
      </c>
      <c r="K70" s="82">
        <f t="shared" si="12"/>
        <v>2.5612903555008999</v>
      </c>
      <c r="L70" s="82">
        <f t="shared" si="16"/>
        <v>0</v>
      </c>
      <c r="M70" s="81">
        <f t="shared" ref="M70" si="18">J70/J58-1</f>
        <v>0.35159383003423628</v>
      </c>
    </row>
    <row r="71" spans="3:13">
      <c r="C71" s="1">
        <v>20365</v>
      </c>
      <c r="D71" s="2">
        <v>42.34</v>
      </c>
      <c r="E71" s="81">
        <f t="shared" si="13"/>
        <v>7.4870051960321149E-2</v>
      </c>
      <c r="H71" s="81">
        <f t="shared" si="7"/>
        <v>0.81560891938250446</v>
      </c>
      <c r="I71" s="81">
        <f t="shared" si="14"/>
        <v>7.4870051960321149E-2</v>
      </c>
      <c r="J71" s="82">
        <f t="shared" si="15"/>
        <v>2.4832846031251963</v>
      </c>
      <c r="K71" s="82">
        <f t="shared" si="12"/>
        <v>2.4832846031251963</v>
      </c>
      <c r="L71" s="82">
        <f t="shared" si="16"/>
        <v>0</v>
      </c>
    </row>
    <row r="72" spans="3:13">
      <c r="C72" s="1">
        <v>20394</v>
      </c>
      <c r="D72" s="2">
        <v>45.509998000000003</v>
      </c>
      <c r="E72" s="81">
        <f t="shared" si="13"/>
        <v>-6.5915186372911272E-4</v>
      </c>
      <c r="H72" s="81">
        <f t="shared" si="7"/>
        <v>0.95154365351629511</v>
      </c>
      <c r="I72" s="81">
        <f t="shared" si="14"/>
        <v>-6.591518637290017E-4</v>
      </c>
      <c r="J72" s="82">
        <f t="shared" si="15"/>
        <v>2.6692082503934453</v>
      </c>
      <c r="K72" s="82">
        <f t="shared" si="12"/>
        <v>2.6692082503934453</v>
      </c>
      <c r="L72" s="82">
        <f t="shared" si="16"/>
        <v>0</v>
      </c>
    </row>
    <row r="73" spans="3:13">
      <c r="C73" s="1">
        <v>20424</v>
      </c>
      <c r="D73" s="2">
        <v>45.48</v>
      </c>
      <c r="E73" s="81">
        <f t="shared" si="13"/>
        <v>-3.6499560246261997E-2</v>
      </c>
      <c r="H73" s="81">
        <f t="shared" si="7"/>
        <v>0.9502572898799313</v>
      </c>
      <c r="I73" s="81">
        <f t="shared" si="14"/>
        <v>-3.6499560246261997E-2</v>
      </c>
      <c r="J73" s="82">
        <f t="shared" si="15"/>
        <v>2.6674488368005176</v>
      </c>
      <c r="K73" s="82">
        <f t="shared" si="12"/>
        <v>2.6674488368005176</v>
      </c>
      <c r="L73" s="82">
        <f t="shared" si="16"/>
        <v>0</v>
      </c>
    </row>
    <row r="74" spans="3:13">
      <c r="C74" s="1">
        <v>20457</v>
      </c>
      <c r="D74" s="2">
        <v>43.82</v>
      </c>
      <c r="E74" s="81">
        <f t="shared" si="13"/>
        <v>3.4687357371063543E-2</v>
      </c>
      <c r="H74" s="81">
        <f t="shared" si="7"/>
        <v>0.87907375643224706</v>
      </c>
      <c r="I74" s="81">
        <f t="shared" si="14"/>
        <v>3.4687357371063543E-2</v>
      </c>
      <c r="J74" s="82">
        <f t="shared" si="15"/>
        <v>2.5700881272778955</v>
      </c>
      <c r="K74" s="82">
        <f t="shared" si="12"/>
        <v>2.5700881272778955</v>
      </c>
      <c r="L74" s="82">
        <f t="shared" si="16"/>
        <v>0</v>
      </c>
    </row>
    <row r="75" spans="3:13">
      <c r="C75" s="1">
        <v>20486</v>
      </c>
      <c r="D75" s="2">
        <v>45.34</v>
      </c>
      <c r="E75" s="81">
        <f t="shared" si="13"/>
        <v>6.9254521393912416E-2</v>
      </c>
      <c r="H75" s="81">
        <f t="shared" si="7"/>
        <v>0.94425385934819905</v>
      </c>
      <c r="I75" s="81">
        <f t="shared" si="14"/>
        <v>6.9254521393912416E-2</v>
      </c>
      <c r="J75" s="82">
        <f t="shared" si="15"/>
        <v>2.6592376926239112</v>
      </c>
      <c r="K75" s="82">
        <f t="shared" si="12"/>
        <v>2.6592376926239112</v>
      </c>
      <c r="L75" s="82">
        <f t="shared" si="16"/>
        <v>0</v>
      </c>
    </row>
    <row r="76" spans="3:13">
      <c r="C76" s="1">
        <v>20515</v>
      </c>
      <c r="D76" s="2">
        <v>48.48</v>
      </c>
      <c r="E76" s="81">
        <f t="shared" si="13"/>
        <v>-2.062685643564266E-3</v>
      </c>
      <c r="H76" s="81">
        <f t="shared" si="7"/>
        <v>1.0789022298456259</v>
      </c>
      <c r="I76" s="81">
        <f t="shared" si="14"/>
        <v>-2.062685643564266E-3</v>
      </c>
      <c r="J76" s="82">
        <f t="shared" si="15"/>
        <v>2.8434019262992321</v>
      </c>
      <c r="K76" s="82">
        <f t="shared" si="12"/>
        <v>2.8434019262992321</v>
      </c>
      <c r="L76" s="82">
        <f t="shared" si="16"/>
        <v>0</v>
      </c>
    </row>
    <row r="77" spans="3:13">
      <c r="C77" s="1">
        <v>20547</v>
      </c>
      <c r="D77" s="2">
        <v>48.380001</v>
      </c>
      <c r="E77" s="81">
        <f t="shared" si="13"/>
        <v>-6.572963898863915E-2</v>
      </c>
      <c r="H77" s="81">
        <f t="shared" si="7"/>
        <v>1.0746141080617497</v>
      </c>
      <c r="I77" s="81">
        <f t="shared" si="14"/>
        <v>-6.572963898863915E-2</v>
      </c>
      <c r="J77" s="82">
        <f t="shared" si="15"/>
        <v>2.8375368819669715</v>
      </c>
      <c r="K77" s="82">
        <f t="shared" si="12"/>
        <v>2.8375368819669715</v>
      </c>
      <c r="L77" s="82">
        <f t="shared" si="16"/>
        <v>0</v>
      </c>
    </row>
    <row r="78" spans="3:13">
      <c r="C78" s="1">
        <v>20576</v>
      </c>
      <c r="D78" s="2">
        <v>45.200001</v>
      </c>
      <c r="E78" s="81">
        <f t="shared" si="13"/>
        <v>3.9159291169042376E-2</v>
      </c>
      <c r="H78" s="81">
        <f t="shared" si="7"/>
        <v>0.93825047169811326</v>
      </c>
      <c r="I78" s="81">
        <f t="shared" si="14"/>
        <v>3.9159291169042376E-2</v>
      </c>
      <c r="J78" s="82">
        <f t="shared" si="15"/>
        <v>2.6510266070983337</v>
      </c>
      <c r="K78" s="82">
        <f t="shared" si="12"/>
        <v>2.6510266070983337</v>
      </c>
      <c r="L78" s="82">
        <f t="shared" si="16"/>
        <v>0</v>
      </c>
    </row>
    <row r="79" spans="3:13">
      <c r="C79" s="1">
        <v>20607</v>
      </c>
      <c r="D79" s="2">
        <v>46.970001000000003</v>
      </c>
      <c r="E79" s="81">
        <f t="shared" si="13"/>
        <v>5.152220456627199E-2</v>
      </c>
      <c r="H79" s="81">
        <f t="shared" si="7"/>
        <v>1.014150986277873</v>
      </c>
      <c r="I79" s="81">
        <f t="shared" si="14"/>
        <v>5.152220456627199E-2</v>
      </c>
      <c r="J79" s="82">
        <f t="shared" si="15"/>
        <v>2.7548389299025757</v>
      </c>
      <c r="K79" s="82">
        <f t="shared" si="12"/>
        <v>2.7548389299025757</v>
      </c>
      <c r="L79" s="82">
        <f t="shared" si="16"/>
        <v>0</v>
      </c>
    </row>
    <row r="80" spans="3:13">
      <c r="C80" s="1">
        <v>20638</v>
      </c>
      <c r="D80" s="2">
        <v>49.389999000000003</v>
      </c>
      <c r="E80" s="81">
        <f t="shared" si="13"/>
        <v>-3.806440652084242E-2</v>
      </c>
      <c r="H80" s="81">
        <f t="shared" si="7"/>
        <v>1.1179244854202404</v>
      </c>
      <c r="I80" s="81">
        <f t="shared" si="14"/>
        <v>-3.806440652084242E-2</v>
      </c>
      <c r="J80" s="82">
        <f t="shared" si="15"/>
        <v>2.8967743047961458</v>
      </c>
      <c r="K80" s="82">
        <f t="shared" si="12"/>
        <v>2.8967743047961458</v>
      </c>
      <c r="L80" s="82">
        <f t="shared" si="16"/>
        <v>0</v>
      </c>
    </row>
    <row r="81" spans="3:13">
      <c r="C81" s="1">
        <v>20668</v>
      </c>
      <c r="D81" s="2">
        <v>47.509998000000003</v>
      </c>
      <c r="E81" s="81">
        <f t="shared" si="13"/>
        <v>-4.5464114732229666E-2</v>
      </c>
      <c r="H81" s="81">
        <f t="shared" si="7"/>
        <v>1.0373069468267584</v>
      </c>
      <c r="I81" s="81">
        <f t="shared" si="14"/>
        <v>-4.5464114732229666E-2</v>
      </c>
      <c r="J81" s="82">
        <f t="shared" si="15"/>
        <v>2.7865103100592545</v>
      </c>
      <c r="K81" s="82">
        <f t="shared" si="12"/>
        <v>2.7865103100592545</v>
      </c>
      <c r="L81" s="82">
        <f t="shared" si="16"/>
        <v>0</v>
      </c>
    </row>
    <row r="82" spans="3:13">
      <c r="C82" s="1">
        <v>20702</v>
      </c>
      <c r="D82" s="2">
        <v>45.349997999999999</v>
      </c>
      <c r="E82" s="81">
        <f t="shared" si="13"/>
        <v>5.0717532556452394E-3</v>
      </c>
      <c r="F82" s="81">
        <f t="shared" si="17"/>
        <v>3.8470347536997851E-2</v>
      </c>
      <c r="H82" s="81">
        <f t="shared" si="7"/>
        <v>0.94218406852248382</v>
      </c>
      <c r="I82" s="81">
        <f t="shared" si="14"/>
        <v>5.0717532556452394E-3</v>
      </c>
      <c r="J82" s="82">
        <f t="shared" si="15"/>
        <v>2.6598240856201798</v>
      </c>
      <c r="K82" s="82">
        <f t="shared" si="12"/>
        <v>2.6598240856201798</v>
      </c>
      <c r="L82" s="82">
        <f t="shared" si="16"/>
        <v>0</v>
      </c>
      <c r="M82" s="81">
        <f t="shared" ref="M82" si="19">J82/J70-1</f>
        <v>3.8470347536997629E-2</v>
      </c>
    </row>
    <row r="83" spans="3:13">
      <c r="C83" s="1">
        <v>20729</v>
      </c>
      <c r="D83" s="2">
        <v>45.580002</v>
      </c>
      <c r="E83" s="81">
        <f t="shared" si="13"/>
        <v>-1.0969723081626914E-2</v>
      </c>
      <c r="H83" s="81">
        <f t="shared" si="7"/>
        <v>0.85737571893334485</v>
      </c>
      <c r="I83" s="81">
        <f t="shared" si="14"/>
        <v>-1.0969723081626914E-2</v>
      </c>
      <c r="J83" s="82">
        <f t="shared" si="15"/>
        <v>2.6733140570858676</v>
      </c>
      <c r="K83" s="82">
        <f t="shared" si="12"/>
        <v>2.6733140570858676</v>
      </c>
      <c r="L83" s="82">
        <f t="shared" si="16"/>
        <v>0</v>
      </c>
    </row>
    <row r="84" spans="3:13">
      <c r="C84" s="1">
        <v>20760</v>
      </c>
      <c r="D84" s="2">
        <v>45.080002</v>
      </c>
      <c r="E84" s="81">
        <f t="shared" si="13"/>
        <v>3.5270539695184455E-2</v>
      </c>
      <c r="H84" s="81">
        <f t="shared" si="7"/>
        <v>0.82067859450726965</v>
      </c>
      <c r="I84" s="81">
        <f t="shared" si="14"/>
        <v>3.5270539695184455E-2</v>
      </c>
      <c r="J84" s="82">
        <f t="shared" si="15"/>
        <v>2.6439885421694149</v>
      </c>
      <c r="K84" s="82">
        <f t="shared" si="12"/>
        <v>2.6439885421694149</v>
      </c>
      <c r="L84" s="82">
        <f t="shared" si="16"/>
        <v>0</v>
      </c>
    </row>
    <row r="85" spans="3:13">
      <c r="C85" s="1">
        <v>20792</v>
      </c>
      <c r="D85" s="2">
        <v>46.669998</v>
      </c>
      <c r="E85" s="81">
        <f t="shared" si="13"/>
        <v>-4.1782667314448907E-2</v>
      </c>
      <c r="H85" s="81">
        <f t="shared" si="7"/>
        <v>0.88109632733157284</v>
      </c>
      <c r="I85" s="81">
        <f t="shared" si="14"/>
        <v>-4.1782667314448907E-2</v>
      </c>
      <c r="J85" s="82">
        <f t="shared" si="15"/>
        <v>2.7372434449996144</v>
      </c>
      <c r="K85" s="82">
        <f t="shared" si="12"/>
        <v>2.7372434449996144</v>
      </c>
      <c r="L85" s="82">
        <f t="shared" si="16"/>
        <v>0</v>
      </c>
    </row>
    <row r="86" spans="3:13">
      <c r="C86" s="1">
        <v>20822</v>
      </c>
      <c r="D86" s="2">
        <v>44.720001000000003</v>
      </c>
      <c r="E86" s="81">
        <f t="shared" si="13"/>
        <v>-3.2647651327199267E-2</v>
      </c>
      <c r="H86" s="81">
        <f t="shared" si="7"/>
        <v>0.71472396472392652</v>
      </c>
      <c r="I86" s="81">
        <f t="shared" si="14"/>
        <v>-3.2647651327199267E-2</v>
      </c>
      <c r="J86" s="82">
        <f t="shared" si="15"/>
        <v>2.6228741127785393</v>
      </c>
      <c r="K86" s="82">
        <f t="shared" si="12"/>
        <v>2.6228741127785393</v>
      </c>
      <c r="L86" s="82">
        <f t="shared" si="16"/>
        <v>0</v>
      </c>
    </row>
    <row r="87" spans="3:13">
      <c r="C87" s="1">
        <v>20852</v>
      </c>
      <c r="D87" s="2">
        <v>43.259998000000003</v>
      </c>
      <c r="E87" s="81">
        <f t="shared" si="13"/>
        <v>1.964870641001859E-2</v>
      </c>
      <c r="H87" s="81">
        <f t="shared" si="7"/>
        <v>0.65430202676864258</v>
      </c>
      <c r="I87" s="81">
        <f t="shared" si="14"/>
        <v>1.964870641001859E-2</v>
      </c>
      <c r="J87" s="82">
        <f t="shared" si="15"/>
        <v>2.5372434332694085</v>
      </c>
      <c r="K87" s="82">
        <f t="shared" si="12"/>
        <v>2.5372434332694085</v>
      </c>
      <c r="L87" s="82">
        <f t="shared" si="16"/>
        <v>0</v>
      </c>
    </row>
    <row r="88" spans="3:13">
      <c r="C88" s="1">
        <v>20880</v>
      </c>
      <c r="D88" s="2">
        <v>44.110000999999997</v>
      </c>
      <c r="E88" s="81">
        <f t="shared" si="13"/>
        <v>3.6953093698637751E-2</v>
      </c>
      <c r="H88" s="81">
        <f t="shared" si="7"/>
        <v>0.63734221836146188</v>
      </c>
      <c r="I88" s="81">
        <f t="shared" si="14"/>
        <v>3.6953093698637751E-2</v>
      </c>
      <c r="J88" s="82">
        <f t="shared" si="15"/>
        <v>2.5870969845804668</v>
      </c>
      <c r="K88" s="82">
        <f t="shared" si="12"/>
        <v>2.5870969845804668</v>
      </c>
      <c r="L88" s="82">
        <f t="shared" si="16"/>
        <v>0</v>
      </c>
    </row>
    <row r="89" spans="3:13">
      <c r="C89" s="1">
        <v>20911</v>
      </c>
      <c r="D89" s="2">
        <v>45.740001999999997</v>
      </c>
      <c r="E89" s="81">
        <f t="shared" si="13"/>
        <v>3.6947921427725294E-2</v>
      </c>
      <c r="H89" s="81">
        <f t="shared" si="7"/>
        <v>0.61854217975937709</v>
      </c>
      <c r="I89" s="81">
        <f t="shared" si="14"/>
        <v>3.6947921427725294E-2</v>
      </c>
      <c r="J89" s="82">
        <f t="shared" si="15"/>
        <v>2.6826982218591318</v>
      </c>
      <c r="K89" s="82">
        <f t="shared" si="12"/>
        <v>2.6826982218591318</v>
      </c>
      <c r="L89" s="82">
        <f t="shared" si="16"/>
        <v>0</v>
      </c>
    </row>
    <row r="90" spans="3:13">
      <c r="C90" s="1">
        <v>20941</v>
      </c>
      <c r="D90" s="2">
        <v>47.43</v>
      </c>
      <c r="E90" s="81">
        <f t="shared" si="13"/>
        <v>-1.2650432215897123E-3</v>
      </c>
      <c r="H90" s="81">
        <f t="shared" si="7"/>
        <v>0.62487147568100476</v>
      </c>
      <c r="I90" s="81">
        <f t="shared" si="14"/>
        <v>-1.2650432215897123E-3</v>
      </c>
      <c r="J90" s="82">
        <f t="shared" si="15"/>
        <v>2.7818183449746812</v>
      </c>
      <c r="K90" s="82">
        <f t="shared" si="12"/>
        <v>2.7818183449746812</v>
      </c>
      <c r="L90" s="82">
        <f t="shared" si="16"/>
        <v>0</v>
      </c>
    </row>
    <row r="91" spans="3:13">
      <c r="C91" s="1">
        <v>20974</v>
      </c>
      <c r="D91" s="2">
        <v>47.369999</v>
      </c>
      <c r="E91" s="81">
        <f t="shared" si="13"/>
        <v>1.1399641363724733E-2</v>
      </c>
      <c r="H91" s="81">
        <f t="shared" si="7"/>
        <v>0.62170491686767937</v>
      </c>
      <c r="I91" s="81">
        <f t="shared" si="14"/>
        <v>1.1399641363724733E-2</v>
      </c>
      <c r="J91" s="82">
        <f t="shared" si="15"/>
        <v>2.7782992245336771</v>
      </c>
      <c r="K91" s="82">
        <f t="shared" si="12"/>
        <v>2.7782992245336771</v>
      </c>
      <c r="L91" s="82">
        <f t="shared" si="16"/>
        <v>0</v>
      </c>
    </row>
    <row r="92" spans="3:13">
      <c r="C92" s="1">
        <v>21002</v>
      </c>
      <c r="D92" s="2">
        <v>47.91</v>
      </c>
      <c r="E92" s="81">
        <f t="shared" si="13"/>
        <v>-5.6146921310790909E-2</v>
      </c>
      <c r="H92" s="81">
        <f t="shared" si="7"/>
        <v>0.6061012403620516</v>
      </c>
      <c r="I92" s="81">
        <f t="shared" si="14"/>
        <v>-5.6146921310790909E-2</v>
      </c>
      <c r="J92" s="82">
        <f t="shared" si="15"/>
        <v>2.8099708392944756</v>
      </c>
      <c r="K92" s="82">
        <f t="shared" si="12"/>
        <v>2.8099708392944756</v>
      </c>
      <c r="L92" s="82">
        <f t="shared" si="16"/>
        <v>0</v>
      </c>
    </row>
    <row r="93" spans="3:13">
      <c r="C93" s="1">
        <v>21033</v>
      </c>
      <c r="D93" s="2">
        <v>45.220001000000003</v>
      </c>
      <c r="E93" s="81">
        <f t="shared" si="13"/>
        <v>-6.1919569616993186E-2</v>
      </c>
      <c r="H93" s="81">
        <f t="shared" si="7"/>
        <v>0.5159236004022798</v>
      </c>
      <c r="I93" s="81">
        <f t="shared" si="14"/>
        <v>-6.1919569616993297E-2</v>
      </c>
      <c r="J93" s="82">
        <f t="shared" si="15"/>
        <v>2.6521996276949915</v>
      </c>
      <c r="K93" s="82">
        <f t="shared" si="12"/>
        <v>2.6521996276949915</v>
      </c>
      <c r="L93" s="82">
        <f t="shared" si="16"/>
        <v>0</v>
      </c>
    </row>
    <row r="94" spans="3:13">
      <c r="C94" s="1">
        <v>21066</v>
      </c>
      <c r="D94" s="2">
        <v>42.419998</v>
      </c>
      <c r="E94" s="81">
        <f t="shared" si="13"/>
        <v>-3.2060279682238568E-2</v>
      </c>
      <c r="F94" s="81">
        <f t="shared" si="17"/>
        <v>-6.4608602628824841E-2</v>
      </c>
      <c r="H94" s="81">
        <f t="shared" si="7"/>
        <v>0.33901508838383831</v>
      </c>
      <c r="I94" s="81">
        <f t="shared" si="14"/>
        <v>-3.2060279682238568E-2</v>
      </c>
      <c r="J94" s="82">
        <f t="shared" si="15"/>
        <v>2.4879765682097679</v>
      </c>
      <c r="K94" s="82">
        <f t="shared" si="12"/>
        <v>2.4879765682097679</v>
      </c>
      <c r="L94" s="82">
        <f t="shared" si="16"/>
        <v>0</v>
      </c>
      <c r="M94" s="81">
        <f t="shared" ref="M94" si="20">J94/J82-1</f>
        <v>-6.4608602628824952E-2</v>
      </c>
    </row>
    <row r="95" spans="3:13">
      <c r="C95" s="1">
        <v>21094</v>
      </c>
      <c r="D95" s="2">
        <v>41.060001</v>
      </c>
      <c r="E95" s="81">
        <f t="shared" si="13"/>
        <v>1.6074037601703894E-2</v>
      </c>
      <c r="H95" s="81">
        <f t="shared" si="7"/>
        <v>0.2960858901515151</v>
      </c>
      <c r="I95" s="81">
        <f t="shared" si="14"/>
        <v>1.6074037601703894E-2</v>
      </c>
      <c r="J95" s="82">
        <f t="shared" si="15"/>
        <v>2.4082113435901067</v>
      </c>
      <c r="K95" s="82">
        <f t="shared" si="12"/>
        <v>2.4082113435901067</v>
      </c>
      <c r="L95" s="82">
        <f t="shared" si="16"/>
        <v>0</v>
      </c>
    </row>
    <row r="96" spans="3:13">
      <c r="C96" s="1">
        <v>21125</v>
      </c>
      <c r="D96" s="2">
        <v>41.720001000000003</v>
      </c>
      <c r="E96" s="81">
        <f t="shared" si="13"/>
        <v>-4.1466897376153167E-2</v>
      </c>
      <c r="H96" s="81">
        <f t="shared" si="7"/>
        <v>0.21845790195923498</v>
      </c>
      <c r="I96" s="81">
        <f t="shared" si="14"/>
        <v>-4.1466897376153167E-2</v>
      </c>
      <c r="J96" s="82">
        <f t="shared" si="15"/>
        <v>2.446921023279824</v>
      </c>
      <c r="K96" s="82">
        <f t="shared" si="12"/>
        <v>2.446921023279824</v>
      </c>
      <c r="L96" s="82">
        <f t="shared" si="16"/>
        <v>0</v>
      </c>
    </row>
    <row r="97" spans="3:13">
      <c r="C97" s="1">
        <v>21156</v>
      </c>
      <c r="D97" s="2">
        <v>39.990001999999997</v>
      </c>
      <c r="E97" s="81">
        <f t="shared" si="13"/>
        <v>4.2760663027723966E-2</v>
      </c>
      <c r="H97" s="81">
        <f t="shared" si="7"/>
        <v>0.11145086158977202</v>
      </c>
      <c r="I97" s="81">
        <f t="shared" si="14"/>
        <v>4.2760663027723966E-2</v>
      </c>
      <c r="J97" s="82">
        <f t="shared" si="15"/>
        <v>2.3454548003199278</v>
      </c>
      <c r="K97" s="82">
        <f t="shared" si="12"/>
        <v>2.3454548003199278</v>
      </c>
      <c r="L97" s="82">
        <f t="shared" si="16"/>
        <v>0</v>
      </c>
    </row>
    <row r="98" spans="3:13">
      <c r="C98" s="1">
        <v>21187</v>
      </c>
      <c r="D98" s="2">
        <v>41.700001</v>
      </c>
      <c r="E98" s="81">
        <f t="shared" si="13"/>
        <v>-2.0623524685287054E-2</v>
      </c>
      <c r="H98" s="81">
        <f t="shared" si="7"/>
        <v>0.13996716019862432</v>
      </c>
      <c r="I98" s="81">
        <f t="shared" si="14"/>
        <v>-2.0623524685287054E-2</v>
      </c>
      <c r="J98" s="82">
        <f t="shared" si="15"/>
        <v>2.4457480026831657</v>
      </c>
      <c r="K98" s="82">
        <f t="shared" si="12"/>
        <v>2.4457480026831657</v>
      </c>
      <c r="L98" s="82">
        <f t="shared" si="16"/>
        <v>0</v>
      </c>
    </row>
    <row r="99" spans="3:13">
      <c r="C99" s="1">
        <v>21219</v>
      </c>
      <c r="D99" s="2">
        <v>40.840000000000003</v>
      </c>
      <c r="E99" s="81">
        <f t="shared" si="13"/>
        <v>3.0852056807051831E-2</v>
      </c>
      <c r="H99" s="81">
        <f t="shared" si="7"/>
        <v>0.11645701932985131</v>
      </c>
      <c r="I99" s="81">
        <f t="shared" si="14"/>
        <v>3.0852056807051831E-2</v>
      </c>
      <c r="J99" s="82">
        <f t="shared" si="15"/>
        <v>2.3953080583758379</v>
      </c>
      <c r="K99" s="82">
        <f t="shared" si="12"/>
        <v>2.3953080583758379</v>
      </c>
      <c r="L99" s="82">
        <f t="shared" si="16"/>
        <v>0</v>
      </c>
    </row>
    <row r="100" spans="3:13">
      <c r="C100" s="1">
        <v>21247</v>
      </c>
      <c r="D100" s="2">
        <v>42.099997999999999</v>
      </c>
      <c r="E100" s="81">
        <f t="shared" si="13"/>
        <v>3.1829003887363649E-2</v>
      </c>
      <c r="H100" s="81">
        <f t="shared" si="7"/>
        <v>0.1509020147128477</v>
      </c>
      <c r="I100" s="81">
        <f t="shared" si="14"/>
        <v>3.1829003887363649E-2</v>
      </c>
      <c r="J100" s="82">
        <f t="shared" si="15"/>
        <v>2.4692082386632381</v>
      </c>
      <c r="K100" s="82">
        <f t="shared" si="12"/>
        <v>2.4692082386632381</v>
      </c>
      <c r="L100" s="82">
        <f t="shared" si="16"/>
        <v>0</v>
      </c>
    </row>
    <row r="101" spans="3:13">
      <c r="C101" s="1">
        <v>21276</v>
      </c>
      <c r="D101" s="2">
        <v>43.439999</v>
      </c>
      <c r="E101" s="81">
        <f t="shared" si="13"/>
        <v>1.4963190952191452E-2</v>
      </c>
      <c r="H101" s="81">
        <f t="shared" si="7"/>
        <v>0.14587177525718809</v>
      </c>
      <c r="I101" s="81">
        <f t="shared" si="14"/>
        <v>1.4963190952191452E-2</v>
      </c>
      <c r="J101" s="82">
        <f t="shared" si="15"/>
        <v>2.5478006772903607</v>
      </c>
      <c r="K101" s="82">
        <f t="shared" si="12"/>
        <v>2.5478006772903607</v>
      </c>
      <c r="L101" s="82">
        <f t="shared" si="16"/>
        <v>0</v>
      </c>
    </row>
    <row r="102" spans="3:13">
      <c r="C102" s="1">
        <v>21306</v>
      </c>
      <c r="D102" s="2">
        <v>44.09</v>
      </c>
      <c r="E102" s="81">
        <f t="shared" si="13"/>
        <v>2.6083057382626285E-2</v>
      </c>
      <c r="H102" s="81">
        <f t="shared" si="7"/>
        <v>0.16301767343708806</v>
      </c>
      <c r="I102" s="81">
        <f t="shared" si="14"/>
        <v>2.6083057382626285E-2</v>
      </c>
      <c r="J102" s="82">
        <f t="shared" si="15"/>
        <v>2.5859239053327792</v>
      </c>
      <c r="K102" s="82">
        <f t="shared" si="12"/>
        <v>2.5859239053327792</v>
      </c>
      <c r="L102" s="82">
        <f t="shared" si="16"/>
        <v>0</v>
      </c>
    </row>
    <row r="103" spans="3:13">
      <c r="C103" s="1">
        <v>21338</v>
      </c>
      <c r="D103" s="2">
        <v>45.240001999999997</v>
      </c>
      <c r="E103" s="81">
        <f t="shared" si="13"/>
        <v>4.3103380057321949E-2</v>
      </c>
      <c r="H103" s="81">
        <f t="shared" ref="H103:H166" si="21">D103/MIN(D67:D103)-1</f>
        <v>0.13128281413939424</v>
      </c>
      <c r="I103" s="81">
        <f t="shared" si="14"/>
        <v>4.3103380057321949E-2</v>
      </c>
      <c r="J103" s="82">
        <f t="shared" si="15"/>
        <v>2.6533727069426791</v>
      </c>
      <c r="K103" s="82">
        <f t="shared" si="12"/>
        <v>2.6533727069426791</v>
      </c>
      <c r="L103" s="82">
        <f t="shared" si="16"/>
        <v>0</v>
      </c>
    </row>
    <row r="104" spans="3:13">
      <c r="C104" s="1">
        <v>21367</v>
      </c>
      <c r="D104" s="2">
        <v>47.189999</v>
      </c>
      <c r="E104" s="81">
        <f t="shared" si="13"/>
        <v>1.1866942400231784E-2</v>
      </c>
      <c r="H104" s="81">
        <f t="shared" si="21"/>
        <v>0.18004492722956122</v>
      </c>
      <c r="I104" s="81">
        <f t="shared" si="14"/>
        <v>1.1866942400231784E-2</v>
      </c>
      <c r="J104" s="82">
        <f t="shared" si="15"/>
        <v>2.7677420391637546</v>
      </c>
      <c r="K104" s="82">
        <f t="shared" si="12"/>
        <v>2.7677420391637546</v>
      </c>
      <c r="L104" s="82">
        <f t="shared" si="16"/>
        <v>0</v>
      </c>
    </row>
    <row r="105" spans="3:13">
      <c r="C105" s="1">
        <v>21398</v>
      </c>
      <c r="D105" s="2">
        <v>47.75</v>
      </c>
      <c r="E105" s="81">
        <f t="shared" si="13"/>
        <v>4.8376984293193814E-2</v>
      </c>
      <c r="H105" s="81">
        <f t="shared" si="21"/>
        <v>0.19404845241068025</v>
      </c>
      <c r="I105" s="81">
        <f t="shared" si="14"/>
        <v>4.8376984293193814E-2</v>
      </c>
      <c r="J105" s="82">
        <f t="shared" si="15"/>
        <v>2.8005866745212109</v>
      </c>
      <c r="K105" s="82">
        <f t="shared" si="12"/>
        <v>2.8005866745212109</v>
      </c>
      <c r="L105" s="82">
        <f t="shared" si="16"/>
        <v>0</v>
      </c>
    </row>
    <row r="106" spans="3:13">
      <c r="C106" s="1">
        <v>21430</v>
      </c>
      <c r="D106" s="2">
        <v>50.060001</v>
      </c>
      <c r="E106" s="81">
        <f t="shared" si="13"/>
        <v>2.5369576001406768E-2</v>
      </c>
      <c r="F106" s="81">
        <f t="shared" si="17"/>
        <v>0.18010380387099501</v>
      </c>
      <c r="H106" s="81">
        <f t="shared" si="21"/>
        <v>0.2518129156382638</v>
      </c>
      <c r="I106" s="81">
        <f t="shared" si="14"/>
        <v>2.5369576001406768E-2</v>
      </c>
      <c r="J106" s="82">
        <f t="shared" si="15"/>
        <v>2.9360706120862514</v>
      </c>
      <c r="K106" s="82">
        <f t="shared" si="12"/>
        <v>2.9360706120862514</v>
      </c>
      <c r="L106" s="82">
        <f t="shared" si="16"/>
        <v>0</v>
      </c>
      <c r="M106" s="81">
        <f t="shared" ref="M106" si="22">J106/J94-1</f>
        <v>0.18010380387099523</v>
      </c>
    </row>
    <row r="107" spans="3:13">
      <c r="C107" s="1">
        <v>21459</v>
      </c>
      <c r="D107" s="2">
        <v>51.330002</v>
      </c>
      <c r="E107" s="81">
        <f t="shared" si="13"/>
        <v>2.2404012374673155E-2</v>
      </c>
      <c r="H107" s="81">
        <f t="shared" si="21"/>
        <v>0.28357087854109153</v>
      </c>
      <c r="I107" s="81">
        <f t="shared" si="14"/>
        <v>2.2404012374673155E-2</v>
      </c>
      <c r="J107" s="82">
        <f t="shared" si="15"/>
        <v>3.0105574786250706</v>
      </c>
      <c r="K107" s="82">
        <f t="shared" si="12"/>
        <v>3.0105574786250706</v>
      </c>
      <c r="L107" s="82">
        <f t="shared" si="16"/>
        <v>0</v>
      </c>
    </row>
    <row r="108" spans="3:13">
      <c r="C108" s="1">
        <v>21492</v>
      </c>
      <c r="D108" s="2">
        <v>52.48</v>
      </c>
      <c r="E108" s="81">
        <f t="shared" si="13"/>
        <v>5.2019798018292818E-2</v>
      </c>
      <c r="H108" s="81">
        <f t="shared" si="21"/>
        <v>0.31232801638769603</v>
      </c>
      <c r="I108" s="81">
        <f t="shared" si="14"/>
        <v>5.2019798018292818E-2</v>
      </c>
      <c r="J108" s="82">
        <f t="shared" si="15"/>
        <v>3.0780060456308513</v>
      </c>
      <c r="K108" s="82">
        <f t="shared" si="12"/>
        <v>3.0780060456308513</v>
      </c>
      <c r="L108" s="82">
        <f t="shared" si="16"/>
        <v>0</v>
      </c>
    </row>
    <row r="109" spans="3:13">
      <c r="C109" s="1">
        <v>21520</v>
      </c>
      <c r="D109" s="2">
        <v>55.209999000000003</v>
      </c>
      <c r="E109" s="81">
        <f t="shared" si="13"/>
        <v>4.3470748840259699E-3</v>
      </c>
      <c r="H109" s="81">
        <f t="shared" si="21"/>
        <v>0.38059505473393096</v>
      </c>
      <c r="I109" s="81">
        <f t="shared" si="14"/>
        <v>4.3470748840259699E-3</v>
      </c>
      <c r="J109" s="82">
        <f t="shared" si="15"/>
        <v>3.2381232984236523</v>
      </c>
      <c r="K109" s="82">
        <f t="shared" si="12"/>
        <v>3.2381232984236523</v>
      </c>
      <c r="L109" s="82">
        <f t="shared" si="16"/>
        <v>0</v>
      </c>
    </row>
    <row r="110" spans="3:13">
      <c r="C110" s="1">
        <v>21552</v>
      </c>
      <c r="D110" s="2">
        <v>55.450001</v>
      </c>
      <c r="E110" s="81">
        <f t="shared" si="13"/>
        <v>-7.2138862540338522E-4</v>
      </c>
      <c r="H110" s="81">
        <f t="shared" si="21"/>
        <v>0.38659660482137514</v>
      </c>
      <c r="I110" s="81">
        <f t="shared" si="14"/>
        <v>-7.2138862540338522E-4</v>
      </c>
      <c r="J110" s="82">
        <f t="shared" si="15"/>
        <v>3.2521996628856091</v>
      </c>
      <c r="K110" s="82">
        <f t="shared" si="12"/>
        <v>3.2521996628856091</v>
      </c>
      <c r="L110" s="82">
        <f t="shared" si="16"/>
        <v>0</v>
      </c>
    </row>
    <row r="111" spans="3:13">
      <c r="C111" s="1">
        <v>21583</v>
      </c>
      <c r="D111" s="2">
        <v>55.41</v>
      </c>
      <c r="E111" s="81">
        <f t="shared" si="13"/>
        <v>5.4140046922945828E-4</v>
      </c>
      <c r="H111" s="81">
        <f t="shared" si="21"/>
        <v>0.38559632980263414</v>
      </c>
      <c r="I111" s="81">
        <f t="shared" si="14"/>
        <v>5.4140046922945828E-4</v>
      </c>
      <c r="J111" s="82">
        <f t="shared" si="15"/>
        <v>3.2498535630412628</v>
      </c>
      <c r="K111" s="82">
        <f t="shared" si="12"/>
        <v>3.2498535630412628</v>
      </c>
      <c r="L111" s="82">
        <f t="shared" si="16"/>
        <v>0</v>
      </c>
    </row>
    <row r="112" spans="3:13">
      <c r="C112" s="1">
        <v>21611</v>
      </c>
      <c r="D112" s="2">
        <v>55.439999</v>
      </c>
      <c r="E112" s="81">
        <f t="shared" si="13"/>
        <v>3.8780682517689069E-2</v>
      </c>
      <c r="H112" s="81">
        <f t="shared" si="21"/>
        <v>0.38634649230575202</v>
      </c>
      <c r="I112" s="81">
        <f t="shared" si="14"/>
        <v>3.8780682517689069E-2</v>
      </c>
      <c r="J112" s="82">
        <f t="shared" si="15"/>
        <v>3.2516130352852204</v>
      </c>
      <c r="K112" s="82">
        <f t="shared" si="12"/>
        <v>3.2516130352852204</v>
      </c>
      <c r="L112" s="82">
        <f t="shared" si="16"/>
        <v>0</v>
      </c>
    </row>
    <row r="113" spans="3:13">
      <c r="C113" s="1">
        <v>21641</v>
      </c>
      <c r="D113" s="2">
        <v>57.59</v>
      </c>
      <c r="E113" s="81">
        <f t="shared" si="13"/>
        <v>1.8926897030734358E-2</v>
      </c>
      <c r="H113" s="81">
        <f t="shared" si="21"/>
        <v>0.44010995548337317</v>
      </c>
      <c r="I113" s="81">
        <f t="shared" si="14"/>
        <v>1.8926897030734358E-2</v>
      </c>
      <c r="J113" s="82">
        <f t="shared" si="15"/>
        <v>3.3777128080769958</v>
      </c>
      <c r="K113" s="82">
        <f t="shared" si="12"/>
        <v>3.3777128080769958</v>
      </c>
      <c r="L113" s="82">
        <f t="shared" si="16"/>
        <v>0</v>
      </c>
    </row>
    <row r="114" spans="3:13">
      <c r="C114" s="1">
        <v>21671</v>
      </c>
      <c r="D114" s="2">
        <v>58.68</v>
      </c>
      <c r="E114" s="81">
        <f t="shared" si="13"/>
        <v>-3.5787150647579313E-3</v>
      </c>
      <c r="H114" s="81">
        <f t="shared" si="21"/>
        <v>0.46736676832374258</v>
      </c>
      <c r="I114" s="81">
        <f t="shared" si="14"/>
        <v>-3.5787150647579313E-3</v>
      </c>
      <c r="J114" s="82">
        <f t="shared" si="15"/>
        <v>3.4416424305948619</v>
      </c>
      <c r="K114" s="82">
        <f t="shared" si="12"/>
        <v>3.4416424305948619</v>
      </c>
      <c r="L114" s="82">
        <f t="shared" si="16"/>
        <v>0</v>
      </c>
    </row>
    <row r="115" spans="3:13">
      <c r="C115" s="1">
        <v>21702</v>
      </c>
      <c r="D115" s="2">
        <v>58.470001000000003</v>
      </c>
      <c r="E115" s="81">
        <f t="shared" si="13"/>
        <v>3.4889635113910744E-2</v>
      </c>
      <c r="H115" s="81">
        <f t="shared" si="21"/>
        <v>0.46211548076441722</v>
      </c>
      <c r="I115" s="81">
        <f t="shared" si="14"/>
        <v>3.4889635113910744E-2</v>
      </c>
      <c r="J115" s="82">
        <f t="shared" si="15"/>
        <v>3.4293257729809818</v>
      </c>
      <c r="K115" s="82">
        <f t="shared" si="12"/>
        <v>3.4293257729809818</v>
      </c>
      <c r="L115" s="82">
        <f t="shared" si="16"/>
        <v>0</v>
      </c>
    </row>
    <row r="116" spans="3:13">
      <c r="C116" s="1">
        <v>21732</v>
      </c>
      <c r="D116" s="2">
        <v>60.509998000000003</v>
      </c>
      <c r="E116" s="81">
        <f t="shared" si="13"/>
        <v>-1.5038837053010679E-2</v>
      </c>
      <c r="H116" s="81">
        <f t="shared" si="21"/>
        <v>0.51312815638268794</v>
      </c>
      <c r="I116" s="81">
        <f t="shared" si="14"/>
        <v>-1.5038837053010679E-2</v>
      </c>
      <c r="J116" s="82">
        <f t="shared" si="15"/>
        <v>3.5489736978870181</v>
      </c>
      <c r="K116" s="82">
        <f t="shared" si="12"/>
        <v>3.5489736978870181</v>
      </c>
      <c r="L116" s="82">
        <f t="shared" si="16"/>
        <v>0</v>
      </c>
    </row>
    <row r="117" spans="3:13">
      <c r="C117" s="1">
        <v>21765</v>
      </c>
      <c r="D117" s="2">
        <v>59.599997999999999</v>
      </c>
      <c r="E117" s="81">
        <f t="shared" si="13"/>
        <v>-4.5637535088507875E-2</v>
      </c>
      <c r="H117" s="81">
        <f t="shared" si="21"/>
        <v>0.49037246859852623</v>
      </c>
      <c r="I117" s="81">
        <f t="shared" si="14"/>
        <v>-4.5637535088507875E-2</v>
      </c>
      <c r="J117" s="82">
        <f t="shared" si="15"/>
        <v>3.4956012607390745</v>
      </c>
      <c r="K117" s="82">
        <f t="shared" si="12"/>
        <v>3.4956012607390745</v>
      </c>
      <c r="L117" s="82">
        <f t="shared" si="16"/>
        <v>0</v>
      </c>
    </row>
    <row r="118" spans="3:13">
      <c r="C118" s="1">
        <v>21794</v>
      </c>
      <c r="D118" s="2">
        <v>56.880001</v>
      </c>
      <c r="E118" s="81">
        <f t="shared" si="13"/>
        <v>1.1251740308513725E-2</v>
      </c>
      <c r="F118" s="81">
        <f t="shared" si="17"/>
        <v>0.1362365134591188</v>
      </c>
      <c r="H118" s="81">
        <f t="shared" si="21"/>
        <v>0.42235554276791487</v>
      </c>
      <c r="I118" s="81">
        <f t="shared" si="14"/>
        <v>1.1251740308513725E-2</v>
      </c>
      <c r="J118" s="82">
        <f t="shared" si="15"/>
        <v>3.3360706355466627</v>
      </c>
      <c r="K118" s="82">
        <f t="shared" si="12"/>
        <v>3.3360706355466627</v>
      </c>
      <c r="L118" s="82">
        <f t="shared" si="16"/>
        <v>0</v>
      </c>
      <c r="M118" s="81">
        <f t="shared" ref="M118" si="23">J118/J106-1</f>
        <v>0.13623651345911858</v>
      </c>
    </row>
    <row r="119" spans="3:13">
      <c r="C119" s="1">
        <v>21824</v>
      </c>
      <c r="D119" s="2">
        <v>57.52</v>
      </c>
      <c r="E119" s="81">
        <f t="shared" si="13"/>
        <v>1.3212778164116701E-2</v>
      </c>
      <c r="H119" s="81">
        <f t="shared" si="21"/>
        <v>0.43835951796151473</v>
      </c>
      <c r="I119" s="81">
        <f t="shared" si="14"/>
        <v>1.3212778164116701E-2</v>
      </c>
      <c r="J119" s="82">
        <f t="shared" si="15"/>
        <v>3.3736072359886919</v>
      </c>
      <c r="K119" s="82">
        <f t="shared" si="12"/>
        <v>3.3736072359886919</v>
      </c>
      <c r="L119" s="82">
        <f t="shared" si="16"/>
        <v>0</v>
      </c>
    </row>
    <row r="120" spans="3:13">
      <c r="C120" s="1">
        <v>21856</v>
      </c>
      <c r="D120" s="2">
        <v>58.279998999999997</v>
      </c>
      <c r="E120" s="81">
        <f t="shared" si="13"/>
        <v>2.7625257852183616E-2</v>
      </c>
      <c r="H120" s="81">
        <f t="shared" si="21"/>
        <v>0.45736424319258595</v>
      </c>
      <c r="I120" s="81">
        <f t="shared" si="14"/>
        <v>2.7625257852183616E-2</v>
      </c>
      <c r="J120" s="82">
        <f t="shared" si="15"/>
        <v>3.4181819600106693</v>
      </c>
      <c r="K120" s="82">
        <f t="shared" si="12"/>
        <v>3.4181819600106693</v>
      </c>
      <c r="L120" s="82">
        <f t="shared" si="16"/>
        <v>0</v>
      </c>
    </row>
    <row r="121" spans="3:13">
      <c r="C121" s="1">
        <v>21885</v>
      </c>
      <c r="D121" s="2">
        <v>59.889999000000003</v>
      </c>
      <c r="E121" s="81">
        <f t="shared" si="13"/>
        <v>-7.14643191094394E-2</v>
      </c>
      <c r="H121" s="81">
        <f t="shared" si="21"/>
        <v>0.49762430619533382</v>
      </c>
      <c r="I121" s="81">
        <f t="shared" si="14"/>
        <v>-7.14643191094394E-2</v>
      </c>
      <c r="J121" s="82">
        <f t="shared" si="15"/>
        <v>3.5126101180416462</v>
      </c>
      <c r="K121" s="82">
        <f t="shared" si="12"/>
        <v>3.5126101180416462</v>
      </c>
      <c r="L121" s="82">
        <f t="shared" si="16"/>
        <v>0</v>
      </c>
    </row>
    <row r="122" spans="3:13">
      <c r="C122" s="1">
        <v>21919</v>
      </c>
      <c r="D122" s="2">
        <v>55.610000999999997</v>
      </c>
      <c r="E122" s="81">
        <f t="shared" si="13"/>
        <v>9.1709762781699844E-3</v>
      </c>
      <c r="H122" s="81">
        <f t="shared" si="21"/>
        <v>0.39059760487133754</v>
      </c>
      <c r="I122" s="81">
        <f t="shared" si="14"/>
        <v>9.1709762781699844E-3</v>
      </c>
      <c r="J122" s="82">
        <f t="shared" si="15"/>
        <v>3.2615838276588724</v>
      </c>
      <c r="K122" s="82">
        <f t="shared" si="12"/>
        <v>3.2615838276588724</v>
      </c>
      <c r="L122" s="82">
        <f t="shared" si="16"/>
        <v>0</v>
      </c>
    </row>
    <row r="123" spans="3:13">
      <c r="C123" s="1">
        <v>21947</v>
      </c>
      <c r="D123" s="2">
        <v>56.119999</v>
      </c>
      <c r="E123" s="81">
        <f t="shared" si="13"/>
        <v>-1.3898770739464883E-2</v>
      </c>
      <c r="H123" s="81">
        <f t="shared" si="21"/>
        <v>0.40335074251809244</v>
      </c>
      <c r="I123" s="81">
        <f t="shared" si="14"/>
        <v>-1.3898770739464883E-2</v>
      </c>
      <c r="J123" s="82">
        <f t="shared" si="15"/>
        <v>3.291495735571595</v>
      </c>
      <c r="K123" s="82">
        <f t="shared" si="12"/>
        <v>3.291495735571595</v>
      </c>
      <c r="L123" s="82">
        <f t="shared" si="16"/>
        <v>0</v>
      </c>
    </row>
    <row r="124" spans="3:13">
      <c r="C124" s="1">
        <v>21976</v>
      </c>
      <c r="D124" s="2">
        <v>55.34</v>
      </c>
      <c r="E124" s="81">
        <f t="shared" si="13"/>
        <v>-1.7528026743765857E-2</v>
      </c>
      <c r="H124" s="81">
        <f t="shared" si="21"/>
        <v>0.3838458922807757</v>
      </c>
      <c r="I124" s="81">
        <f t="shared" si="14"/>
        <v>-1.7528026743765857E-2</v>
      </c>
      <c r="J124" s="82">
        <f t="shared" si="15"/>
        <v>3.245747990952959</v>
      </c>
      <c r="K124" s="82">
        <f t="shared" si="12"/>
        <v>3.245747990952959</v>
      </c>
      <c r="L124" s="82">
        <f t="shared" si="16"/>
        <v>0</v>
      </c>
    </row>
    <row r="125" spans="3:13">
      <c r="C125" s="1">
        <v>22007</v>
      </c>
      <c r="D125" s="2">
        <v>54.369999</v>
      </c>
      <c r="E125" s="81">
        <f t="shared" si="13"/>
        <v>2.6853099629448263E-2</v>
      </c>
      <c r="H125" s="81">
        <f t="shared" si="21"/>
        <v>0.35958980447162769</v>
      </c>
      <c r="I125" s="81">
        <f t="shared" si="14"/>
        <v>2.6853099629448263E-2</v>
      </c>
      <c r="J125" s="82">
        <f t="shared" si="15"/>
        <v>3.1888564333640113</v>
      </c>
      <c r="K125" s="82">
        <f t="shared" si="12"/>
        <v>3.1888564333640113</v>
      </c>
      <c r="L125" s="82">
        <f t="shared" si="16"/>
        <v>0</v>
      </c>
    </row>
    <row r="126" spans="3:13">
      <c r="C126" s="1">
        <v>22038</v>
      </c>
      <c r="D126" s="2">
        <v>55.830002</v>
      </c>
      <c r="E126" s="81">
        <f t="shared" si="13"/>
        <v>1.9523481299534851E-2</v>
      </c>
      <c r="H126" s="81">
        <f t="shared" si="21"/>
        <v>0.39609900494628647</v>
      </c>
      <c r="I126" s="81">
        <f t="shared" si="14"/>
        <v>1.9523481299534851E-2</v>
      </c>
      <c r="J126" s="82">
        <f t="shared" si="15"/>
        <v>3.2744871128731421</v>
      </c>
      <c r="K126" s="82">
        <f t="shared" si="12"/>
        <v>3.2744871128731421</v>
      </c>
      <c r="L126" s="82">
        <f t="shared" si="16"/>
        <v>0</v>
      </c>
    </row>
    <row r="127" spans="3:13">
      <c r="C127" s="1">
        <v>22068</v>
      </c>
      <c r="D127" s="2">
        <v>56.919998</v>
      </c>
      <c r="E127" s="81">
        <f t="shared" si="13"/>
        <v>-2.4771610146577916E-2</v>
      </c>
      <c r="H127" s="81">
        <f t="shared" si="21"/>
        <v>0.4233557177616547</v>
      </c>
      <c r="I127" s="81">
        <f t="shared" si="14"/>
        <v>-2.4771610146577916E-2</v>
      </c>
      <c r="J127" s="82">
        <f t="shared" si="15"/>
        <v>3.3384165007868889</v>
      </c>
      <c r="K127" s="82">
        <f t="shared" si="12"/>
        <v>3.3384165007868889</v>
      </c>
      <c r="L127" s="82">
        <f t="shared" si="16"/>
        <v>0</v>
      </c>
    </row>
    <row r="128" spans="3:13">
      <c r="C128" s="1">
        <v>22098</v>
      </c>
      <c r="D128" s="2">
        <v>55.509998000000003</v>
      </c>
      <c r="E128" s="81">
        <f t="shared" si="13"/>
        <v>2.6121438519958184E-2</v>
      </c>
      <c r="H128" s="81">
        <f t="shared" si="21"/>
        <v>0.38809690482136028</v>
      </c>
      <c r="I128" s="81">
        <f t="shared" si="14"/>
        <v>2.6121438519958184E-2</v>
      </c>
      <c r="J128" s="82">
        <f t="shared" si="15"/>
        <v>3.2557185487224931</v>
      </c>
      <c r="K128" s="82">
        <f t="shared" si="12"/>
        <v>3.2557185487224931</v>
      </c>
      <c r="L128" s="82">
        <f t="shared" si="16"/>
        <v>0</v>
      </c>
    </row>
    <row r="129" spans="3:13">
      <c r="C129" s="1">
        <v>22129</v>
      </c>
      <c r="D129" s="2">
        <v>56.959999000000003</v>
      </c>
      <c r="E129" s="81">
        <f t="shared" si="13"/>
        <v>-6.0393241931061104E-2</v>
      </c>
      <c r="H129" s="81">
        <f t="shared" si="21"/>
        <v>0.42435599278039571</v>
      </c>
      <c r="I129" s="81">
        <f t="shared" si="14"/>
        <v>-6.0393241931061104E-2</v>
      </c>
      <c r="J129" s="82">
        <f t="shared" si="15"/>
        <v>3.3407626006312352</v>
      </c>
      <c r="K129" s="82">
        <f t="shared" si="12"/>
        <v>3.3407626006312352</v>
      </c>
      <c r="L129" s="82">
        <f t="shared" si="16"/>
        <v>0</v>
      </c>
    </row>
    <row r="130" spans="3:13">
      <c r="C130" s="1">
        <v>22160</v>
      </c>
      <c r="D130" s="2">
        <v>53.52</v>
      </c>
      <c r="E130" s="81">
        <f t="shared" si="13"/>
        <v>-2.4290171898355695E-3</v>
      </c>
      <c r="F130" s="81">
        <f t="shared" si="17"/>
        <v>-5.9071746500145017E-2</v>
      </c>
      <c r="H130" s="81">
        <f t="shared" si="21"/>
        <v>0.33833451671245252</v>
      </c>
      <c r="I130" s="81">
        <f t="shared" si="14"/>
        <v>-2.4290171898355695E-3</v>
      </c>
      <c r="J130" s="82">
        <f t="shared" si="15"/>
        <v>3.1390031166570722</v>
      </c>
      <c r="K130" s="82">
        <f t="shared" ref="K130:K193" si="24">IF(H130&gt;H$800,J130*I$800,IF(H130&gt;H$799,J130*I$799,J130))</f>
        <v>3.1390031166570722</v>
      </c>
      <c r="L130" s="82">
        <f t="shared" si="16"/>
        <v>0</v>
      </c>
      <c r="M130" s="81">
        <f t="shared" ref="M130" si="25">J130/J118-1</f>
        <v>-5.9071746500145128E-2</v>
      </c>
    </row>
    <row r="131" spans="3:13">
      <c r="C131" s="1">
        <v>22192</v>
      </c>
      <c r="D131" s="2">
        <v>53.389999000000003</v>
      </c>
      <c r="E131" s="81">
        <f t="shared" ref="E131:E194" si="26">D132/D131-1</f>
        <v>4.0269751643936091E-2</v>
      </c>
      <c r="H131" s="81">
        <f t="shared" si="21"/>
        <v>0.33508367916560755</v>
      </c>
      <c r="I131" s="81">
        <f t="shared" ref="I131:I194" si="27">J132/J131-1</f>
        <v>4.0269751643936091E-2</v>
      </c>
      <c r="J131" s="82">
        <f t="shared" ref="J131:J194" si="28">K130*(1+E130)+L130</f>
        <v>3.1313784241277647</v>
      </c>
      <c r="K131" s="82">
        <f t="shared" si="24"/>
        <v>3.1313784241277647</v>
      </c>
      <c r="L131" s="82">
        <f t="shared" ref="L131:L194" si="29">J131-K131</f>
        <v>0</v>
      </c>
    </row>
    <row r="132" spans="3:13">
      <c r="C132" s="1">
        <v>22221</v>
      </c>
      <c r="D132" s="2">
        <v>55.540000999999997</v>
      </c>
      <c r="E132" s="81">
        <f t="shared" si="26"/>
        <v>4.6272955594653276E-2</v>
      </c>
      <c r="H132" s="81">
        <f t="shared" si="21"/>
        <v>0.38884716734947911</v>
      </c>
      <c r="I132" s="81">
        <f t="shared" si="27"/>
        <v>4.6272955594653276E-2</v>
      </c>
      <c r="J132" s="82">
        <f t="shared" si="28"/>
        <v>3.2574782555705699</v>
      </c>
      <c r="K132" s="82">
        <f t="shared" si="24"/>
        <v>3.2574782555705699</v>
      </c>
      <c r="L132" s="82">
        <f t="shared" si="29"/>
        <v>0</v>
      </c>
    </row>
    <row r="133" spans="3:13">
      <c r="C133" s="1">
        <v>22251</v>
      </c>
      <c r="D133" s="2">
        <v>58.110000999999997</v>
      </c>
      <c r="E133" s="81">
        <f t="shared" si="26"/>
        <v>6.3156047785991154E-2</v>
      </c>
      <c r="H133" s="81">
        <f t="shared" si="21"/>
        <v>0.4531132306520016</v>
      </c>
      <c r="I133" s="81">
        <f t="shared" si="27"/>
        <v>6.3156047785991154E-2</v>
      </c>
      <c r="J133" s="82">
        <f t="shared" si="28"/>
        <v>3.4082114022411356</v>
      </c>
      <c r="K133" s="82">
        <f t="shared" si="24"/>
        <v>3.4082114022411356</v>
      </c>
      <c r="L133" s="82">
        <f t="shared" si="29"/>
        <v>0</v>
      </c>
    </row>
    <row r="134" spans="3:13">
      <c r="C134" s="1">
        <v>22284</v>
      </c>
      <c r="D134" s="2">
        <v>61.779998999999997</v>
      </c>
      <c r="E134" s="81">
        <f t="shared" si="26"/>
        <v>2.6869537501934992E-2</v>
      </c>
      <c r="H134" s="81">
        <f t="shared" si="21"/>
        <v>0.51273259059745335</v>
      </c>
      <c r="I134" s="81">
        <f t="shared" si="27"/>
        <v>2.6869537501934992E-2</v>
      </c>
      <c r="J134" s="82">
        <f t="shared" si="28"/>
        <v>3.6234605644258369</v>
      </c>
      <c r="K134" s="82">
        <f t="shared" si="24"/>
        <v>3.6234605644258369</v>
      </c>
      <c r="L134" s="82">
        <f t="shared" si="29"/>
        <v>0</v>
      </c>
    </row>
    <row r="135" spans="3:13">
      <c r="C135" s="1">
        <v>22313</v>
      </c>
      <c r="D135" s="2">
        <v>63.439999</v>
      </c>
      <c r="E135" s="81">
        <f t="shared" si="26"/>
        <v>2.5535924109960861E-2</v>
      </c>
      <c r="H135" s="81">
        <f t="shared" si="21"/>
        <v>0.55337901567091086</v>
      </c>
      <c r="I135" s="81">
        <f t="shared" si="27"/>
        <v>2.5535924109960861E-2</v>
      </c>
      <c r="J135" s="82">
        <f t="shared" si="28"/>
        <v>3.7208212739484594</v>
      </c>
      <c r="K135" s="82">
        <f t="shared" si="24"/>
        <v>3.7208212739484594</v>
      </c>
      <c r="L135" s="82">
        <f t="shared" si="29"/>
        <v>0</v>
      </c>
    </row>
    <row r="136" spans="3:13">
      <c r="C136" s="1">
        <v>22341</v>
      </c>
      <c r="D136" s="2">
        <v>65.059997999999993</v>
      </c>
      <c r="E136" s="81">
        <f t="shared" si="26"/>
        <v>3.8426069425947507E-3</v>
      </c>
      <c r="H136" s="81">
        <f t="shared" si="21"/>
        <v>0.54536819692960536</v>
      </c>
      <c r="I136" s="81">
        <f t="shared" si="27"/>
        <v>3.8426069425947507E-3</v>
      </c>
      <c r="J136" s="82">
        <f t="shared" si="28"/>
        <v>3.8158358836267352</v>
      </c>
      <c r="K136" s="82">
        <f t="shared" si="24"/>
        <v>3.8158358836267352</v>
      </c>
      <c r="L136" s="82">
        <f t="shared" si="29"/>
        <v>0</v>
      </c>
    </row>
    <row r="137" spans="3:13">
      <c r="C137" s="1">
        <v>22374</v>
      </c>
      <c r="D137" s="2">
        <v>65.309997999999993</v>
      </c>
      <c r="E137" s="81">
        <f t="shared" si="26"/>
        <v>1.9139489178976898E-2</v>
      </c>
      <c r="H137" s="81">
        <f t="shared" si="21"/>
        <v>0.50345302724339369</v>
      </c>
      <c r="I137" s="81">
        <f t="shared" si="27"/>
        <v>1.9139489178976898E-2</v>
      </c>
      <c r="J137" s="82">
        <f t="shared" si="28"/>
        <v>3.8304986410849615</v>
      </c>
      <c r="K137" s="82">
        <f t="shared" si="24"/>
        <v>3.8304986410849615</v>
      </c>
      <c r="L137" s="82">
        <f t="shared" si="29"/>
        <v>0</v>
      </c>
    </row>
    <row r="138" spans="3:13">
      <c r="C138" s="1">
        <v>22402</v>
      </c>
      <c r="D138" s="2">
        <v>66.559997999999993</v>
      </c>
      <c r="E138" s="81">
        <f t="shared" si="26"/>
        <v>-2.8846139688886274E-2</v>
      </c>
      <c r="H138" s="81">
        <f t="shared" si="21"/>
        <v>0.5096393286459513</v>
      </c>
      <c r="I138" s="81">
        <f t="shared" si="27"/>
        <v>-2.8846139688886274E-2</v>
      </c>
      <c r="J138" s="82">
        <f t="shared" si="28"/>
        <v>3.9038124283760927</v>
      </c>
      <c r="K138" s="82">
        <f t="shared" si="24"/>
        <v>3.9038124283760927</v>
      </c>
      <c r="L138" s="82">
        <f t="shared" si="29"/>
        <v>0</v>
      </c>
    </row>
    <row r="139" spans="3:13">
      <c r="C139" s="1">
        <v>22433</v>
      </c>
      <c r="D139" s="2">
        <v>64.639999000000003</v>
      </c>
      <c r="E139" s="81">
        <f t="shared" si="26"/>
        <v>3.2797076621241761E-2</v>
      </c>
      <c r="H139" s="81">
        <f t="shared" si="21"/>
        <v>0.42882396424297253</v>
      </c>
      <c r="I139" s="81">
        <f t="shared" si="27"/>
        <v>3.2797076621241761E-2</v>
      </c>
      <c r="J139" s="82">
        <f t="shared" si="28"/>
        <v>3.7912025097479454</v>
      </c>
      <c r="K139" s="82">
        <f t="shared" si="24"/>
        <v>3.7912025097479454</v>
      </c>
      <c r="L139" s="82">
        <f t="shared" si="29"/>
        <v>0</v>
      </c>
    </row>
    <row r="140" spans="3:13">
      <c r="C140" s="1">
        <v>22465</v>
      </c>
      <c r="D140" s="2">
        <v>66.760002</v>
      </c>
      <c r="E140" s="81">
        <f t="shared" si="26"/>
        <v>1.9622497914244974E-2</v>
      </c>
      <c r="H140" s="81">
        <f t="shared" si="21"/>
        <v>0.41470657797640564</v>
      </c>
      <c r="I140" s="81">
        <f t="shared" si="27"/>
        <v>1.9622497914244974E-2</v>
      </c>
      <c r="J140" s="82">
        <f t="shared" si="28"/>
        <v>3.9155428689467926</v>
      </c>
      <c r="K140" s="82">
        <f t="shared" si="24"/>
        <v>3.9155428689467926</v>
      </c>
      <c r="L140" s="82">
        <f t="shared" si="29"/>
        <v>0</v>
      </c>
    </row>
    <row r="141" spans="3:13">
      <c r="C141" s="1">
        <v>22494</v>
      </c>
      <c r="D141" s="2">
        <v>68.069999999999993</v>
      </c>
      <c r="E141" s="81">
        <f t="shared" si="26"/>
        <v>-1.9685573674158907E-2</v>
      </c>
      <c r="H141" s="81">
        <f t="shared" si="21"/>
        <v>0.42554973821989517</v>
      </c>
      <c r="I141" s="81">
        <f t="shared" si="27"/>
        <v>-1.9685573674158907E-2</v>
      </c>
      <c r="J141" s="82">
        <f t="shared" si="28"/>
        <v>3.992375600725838</v>
      </c>
      <c r="K141" s="82">
        <f t="shared" si="24"/>
        <v>3.992375600725838</v>
      </c>
      <c r="L141" s="82">
        <f t="shared" si="29"/>
        <v>0</v>
      </c>
    </row>
    <row r="142" spans="3:13">
      <c r="C142" s="1">
        <v>22525</v>
      </c>
      <c r="D142" s="2">
        <v>66.730002999999996</v>
      </c>
      <c r="E142" s="81">
        <f t="shared" si="26"/>
        <v>2.8323091788261978E-2</v>
      </c>
      <c r="F142" s="81">
        <f t="shared" ref="F142:F202" si="30">D142/D130-1</f>
        <v>0.24682367339312394</v>
      </c>
      <c r="H142" s="81">
        <f t="shared" si="21"/>
        <v>0.33300043282060665</v>
      </c>
      <c r="I142" s="81">
        <f t="shared" si="27"/>
        <v>2.8323091788261978E-2</v>
      </c>
      <c r="J142" s="82">
        <f t="shared" si="28"/>
        <v>3.913783396702835</v>
      </c>
      <c r="K142" s="82">
        <f t="shared" si="24"/>
        <v>3.913783396702835</v>
      </c>
      <c r="L142" s="82">
        <f t="shared" si="29"/>
        <v>0</v>
      </c>
      <c r="M142" s="81">
        <f t="shared" ref="M142" si="31">J142/J130-1</f>
        <v>0.24682367339312372</v>
      </c>
    </row>
    <row r="143" spans="3:13">
      <c r="C143" s="1">
        <v>22556</v>
      </c>
      <c r="D143" s="2">
        <v>68.620002999999997</v>
      </c>
      <c r="E143" s="81">
        <f t="shared" si="26"/>
        <v>3.9347083677626626E-2</v>
      </c>
      <c r="H143" s="81">
        <f t="shared" si="21"/>
        <v>0.33684006090629026</v>
      </c>
      <c r="I143" s="81">
        <f t="shared" si="27"/>
        <v>3.9347083677626626E-2</v>
      </c>
      <c r="J143" s="82">
        <f t="shared" si="28"/>
        <v>4.0246338430870248</v>
      </c>
      <c r="K143" s="82">
        <f t="shared" si="24"/>
        <v>4.0246338430870248</v>
      </c>
      <c r="L143" s="82">
        <f t="shared" si="29"/>
        <v>0</v>
      </c>
    </row>
    <row r="144" spans="3:13">
      <c r="C144" s="1">
        <v>22586</v>
      </c>
      <c r="D144" s="2">
        <v>71.319999999999993</v>
      </c>
      <c r="E144" s="81">
        <f t="shared" si="26"/>
        <v>3.2249439147504777E-3</v>
      </c>
      <c r="H144" s="81">
        <f t="shared" si="21"/>
        <v>0.35899390243902429</v>
      </c>
      <c r="I144" s="81">
        <f t="shared" si="27"/>
        <v>3.2249439147504777E-3</v>
      </c>
      <c r="J144" s="82">
        <f t="shared" si="28"/>
        <v>4.1829914476827783</v>
      </c>
      <c r="K144" s="82">
        <f t="shared" si="24"/>
        <v>4.1829914476827783</v>
      </c>
      <c r="L144" s="82">
        <f t="shared" si="29"/>
        <v>0</v>
      </c>
    </row>
    <row r="145" spans="3:13">
      <c r="C145" s="1">
        <v>22616</v>
      </c>
      <c r="D145" s="2">
        <v>71.550003000000004</v>
      </c>
      <c r="E145" s="81">
        <f t="shared" si="26"/>
        <v>-3.7875707706119921E-2</v>
      </c>
      <c r="H145" s="81">
        <f t="shared" si="21"/>
        <v>0.34013868402582292</v>
      </c>
      <c r="I145" s="81">
        <f t="shared" si="27"/>
        <v>-3.7875707706120032E-2</v>
      </c>
      <c r="J145" s="82">
        <f t="shared" si="28"/>
        <v>4.1964813604974358</v>
      </c>
      <c r="K145" s="82">
        <f t="shared" si="24"/>
        <v>4.1964813604974358</v>
      </c>
      <c r="L145" s="82">
        <f t="shared" si="29"/>
        <v>0</v>
      </c>
    </row>
    <row r="146" spans="3:13">
      <c r="C146" s="1">
        <v>22648</v>
      </c>
      <c r="D146" s="2">
        <v>68.839995999999999</v>
      </c>
      <c r="E146" s="81">
        <f t="shared" si="26"/>
        <v>1.6269655216133216E-2</v>
      </c>
      <c r="H146" s="81">
        <f t="shared" si="21"/>
        <v>0.28937998294399669</v>
      </c>
      <c r="I146" s="81">
        <f t="shared" si="27"/>
        <v>1.6269655216133216E-2</v>
      </c>
      <c r="J146" s="82">
        <f t="shared" si="28"/>
        <v>4.0375366590930541</v>
      </c>
      <c r="K146" s="82">
        <f t="shared" si="24"/>
        <v>4.0375366590930541</v>
      </c>
      <c r="L146" s="82">
        <f t="shared" si="29"/>
        <v>0</v>
      </c>
    </row>
    <row r="147" spans="3:13">
      <c r="C147" s="1">
        <v>22678</v>
      </c>
      <c r="D147" s="2">
        <v>69.959998999999996</v>
      </c>
      <c r="E147" s="81">
        <f t="shared" si="26"/>
        <v>-5.8604346177877353E-3</v>
      </c>
      <c r="H147" s="81">
        <f t="shared" si="21"/>
        <v>0.31035775070907934</v>
      </c>
      <c r="I147" s="81">
        <f t="shared" si="27"/>
        <v>-5.8604346177877353E-3</v>
      </c>
      <c r="J147" s="82">
        <f t="shared" si="28"/>
        <v>4.1032259884589966</v>
      </c>
      <c r="K147" s="82">
        <f t="shared" si="24"/>
        <v>4.1032259884589966</v>
      </c>
      <c r="L147" s="82">
        <f t="shared" si="29"/>
        <v>0</v>
      </c>
    </row>
    <row r="148" spans="3:13">
      <c r="C148" s="1">
        <v>22706</v>
      </c>
      <c r="D148" s="2">
        <v>69.550003000000004</v>
      </c>
      <c r="E148" s="81">
        <f t="shared" si="26"/>
        <v>-6.1969875112730111E-2</v>
      </c>
      <c r="H148" s="81">
        <f t="shared" si="21"/>
        <v>0.30267848478513737</v>
      </c>
      <c r="I148" s="81">
        <f t="shared" si="27"/>
        <v>-6.1969875112730111E-2</v>
      </c>
      <c r="J148" s="82">
        <f t="shared" si="28"/>
        <v>4.0791793008316253</v>
      </c>
      <c r="K148" s="82">
        <f t="shared" si="24"/>
        <v>4.0791793008316253</v>
      </c>
      <c r="L148" s="82">
        <f t="shared" si="29"/>
        <v>0</v>
      </c>
    </row>
    <row r="149" spans="3:13">
      <c r="C149" s="1">
        <v>22738</v>
      </c>
      <c r="D149" s="2">
        <v>65.239998</v>
      </c>
      <c r="E149" s="81">
        <f t="shared" si="26"/>
        <v>-8.5990146719501781E-2</v>
      </c>
      <c r="H149" s="81">
        <f t="shared" si="21"/>
        <v>0.22195166177096204</v>
      </c>
      <c r="I149" s="81">
        <f t="shared" si="27"/>
        <v>-8.5990146719501781E-2</v>
      </c>
      <c r="J149" s="82">
        <f t="shared" si="28"/>
        <v>3.8263930689966559</v>
      </c>
      <c r="K149" s="82">
        <f t="shared" si="24"/>
        <v>3.8263930689966559</v>
      </c>
      <c r="L149" s="82">
        <f t="shared" si="29"/>
        <v>0</v>
      </c>
    </row>
    <row r="150" spans="3:13">
      <c r="C150" s="1">
        <v>22767</v>
      </c>
      <c r="D150" s="2">
        <v>59.630001</v>
      </c>
      <c r="E150" s="81">
        <f t="shared" si="26"/>
        <v>-8.1838016403856795E-2</v>
      </c>
      <c r="H150" s="81">
        <f t="shared" si="21"/>
        <v>0.11687585909113807</v>
      </c>
      <c r="I150" s="81">
        <f t="shared" si="27"/>
        <v>-8.1838016403856684E-2</v>
      </c>
      <c r="J150" s="82">
        <f t="shared" si="28"/>
        <v>3.4973609675871487</v>
      </c>
      <c r="K150" s="82">
        <f t="shared" si="24"/>
        <v>3.4973609675871487</v>
      </c>
      <c r="L150" s="82">
        <f t="shared" si="29"/>
        <v>0</v>
      </c>
    </row>
    <row r="151" spans="3:13">
      <c r="C151" s="1">
        <v>22798</v>
      </c>
      <c r="D151" s="2">
        <v>54.75</v>
      </c>
      <c r="E151" s="81">
        <f t="shared" si="26"/>
        <v>6.3561643835616355E-2</v>
      </c>
      <c r="H151" s="81">
        <f t="shared" si="21"/>
        <v>2.5472954213765719E-2</v>
      </c>
      <c r="I151" s="81">
        <f t="shared" si="27"/>
        <v>6.3561643835616355E-2</v>
      </c>
      <c r="J151" s="82">
        <f t="shared" si="28"/>
        <v>3.2111438833515433</v>
      </c>
      <c r="K151" s="82">
        <f t="shared" si="24"/>
        <v>3.2111438833515433</v>
      </c>
      <c r="L151" s="82">
        <f t="shared" si="29"/>
        <v>0</v>
      </c>
    </row>
    <row r="152" spans="3:13">
      <c r="C152" s="1">
        <v>22829</v>
      </c>
      <c r="D152" s="2">
        <v>58.23</v>
      </c>
      <c r="E152" s="81">
        <f t="shared" si="26"/>
        <v>1.5284200583891572E-2</v>
      </c>
      <c r="H152" s="81">
        <f t="shared" si="21"/>
        <v>9.0653700892558531E-2</v>
      </c>
      <c r="I152" s="81">
        <f t="shared" si="27"/>
        <v>1.5284200583891572E-2</v>
      </c>
      <c r="J152" s="82">
        <f t="shared" si="28"/>
        <v>3.4152494671700522</v>
      </c>
      <c r="K152" s="82">
        <f t="shared" si="24"/>
        <v>3.4152494671700522</v>
      </c>
      <c r="L152" s="82">
        <f t="shared" si="29"/>
        <v>0</v>
      </c>
    </row>
    <row r="153" spans="3:13">
      <c r="C153" s="1">
        <v>22859</v>
      </c>
      <c r="D153" s="2">
        <v>59.119999</v>
      </c>
      <c r="E153" s="81">
        <f t="shared" si="26"/>
        <v>-4.8207020436519255E-2</v>
      </c>
      <c r="H153" s="81">
        <f t="shared" si="21"/>
        <v>0.10732347082456384</v>
      </c>
      <c r="I153" s="81">
        <f t="shared" si="27"/>
        <v>-4.8207020436519255E-2</v>
      </c>
      <c r="J153" s="82">
        <f t="shared" si="28"/>
        <v>3.4674488250703082</v>
      </c>
      <c r="K153" s="82">
        <f t="shared" si="24"/>
        <v>3.4674488250703082</v>
      </c>
      <c r="L153" s="82">
        <f t="shared" si="29"/>
        <v>0</v>
      </c>
    </row>
    <row r="154" spans="3:13">
      <c r="C154" s="1">
        <v>22893</v>
      </c>
      <c r="D154" s="2">
        <v>56.27</v>
      </c>
      <c r="E154" s="81">
        <f t="shared" si="26"/>
        <v>4.4428647591967518E-3</v>
      </c>
      <c r="F154" s="81">
        <f t="shared" si="30"/>
        <v>-0.15675112437804017</v>
      </c>
      <c r="H154" s="81">
        <f t="shared" si="21"/>
        <v>5.3942705636686794E-2</v>
      </c>
      <c r="I154" s="81">
        <f t="shared" si="27"/>
        <v>4.4428647591967518E-3</v>
      </c>
      <c r="J154" s="82">
        <f t="shared" si="28"/>
        <v>3.300293448697559</v>
      </c>
      <c r="K154" s="82">
        <f t="shared" si="24"/>
        <v>3.300293448697559</v>
      </c>
      <c r="L154" s="82">
        <f t="shared" si="29"/>
        <v>0</v>
      </c>
      <c r="M154" s="81">
        <f t="shared" ref="M154" si="32">J154/J142-1</f>
        <v>-0.15675112437804051</v>
      </c>
    </row>
    <row r="155" spans="3:13">
      <c r="C155" s="1">
        <v>22920</v>
      </c>
      <c r="D155" s="2">
        <v>56.52</v>
      </c>
      <c r="E155" s="81">
        <f t="shared" si="26"/>
        <v>0.10155693559801837</v>
      </c>
      <c r="H155" s="81">
        <f t="shared" si="21"/>
        <v>5.8625230541772488E-2</v>
      </c>
      <c r="I155" s="81">
        <f t="shared" si="27"/>
        <v>0.10155693559801837</v>
      </c>
      <c r="J155" s="82">
        <f t="shared" si="28"/>
        <v>3.3149562061557853</v>
      </c>
      <c r="K155" s="82">
        <f t="shared" si="24"/>
        <v>3.3149562061557853</v>
      </c>
      <c r="L155" s="82">
        <f t="shared" si="29"/>
        <v>0</v>
      </c>
    </row>
    <row r="156" spans="3:13">
      <c r="C156" s="1">
        <v>22951</v>
      </c>
      <c r="D156" s="2">
        <v>62.259998000000003</v>
      </c>
      <c r="E156" s="81">
        <f t="shared" si="26"/>
        <v>1.3491808978214115E-2</v>
      </c>
      <c r="H156" s="81">
        <f t="shared" si="21"/>
        <v>0.16613596490234062</v>
      </c>
      <c r="I156" s="81">
        <f t="shared" si="27"/>
        <v>1.3491808978214115E-2</v>
      </c>
      <c r="J156" s="82">
        <f t="shared" si="28"/>
        <v>3.6516130000945997</v>
      </c>
      <c r="K156" s="82">
        <f t="shared" si="24"/>
        <v>3.6516130000945997</v>
      </c>
      <c r="L156" s="82">
        <f t="shared" si="29"/>
        <v>0</v>
      </c>
    </row>
    <row r="157" spans="3:13">
      <c r="C157" s="1">
        <v>22983</v>
      </c>
      <c r="D157" s="2">
        <v>63.099997999999999</v>
      </c>
      <c r="E157" s="81">
        <f t="shared" si="26"/>
        <v>4.9128353379662482E-2</v>
      </c>
      <c r="H157" s="81">
        <f t="shared" si="21"/>
        <v>0.18186924858342834</v>
      </c>
      <c r="I157" s="81">
        <f t="shared" si="27"/>
        <v>4.9128353379662482E-2</v>
      </c>
      <c r="J157" s="82">
        <f t="shared" si="28"/>
        <v>3.7008798651542394</v>
      </c>
      <c r="K157" s="82">
        <f t="shared" si="24"/>
        <v>3.7008798651542394</v>
      </c>
      <c r="L157" s="82">
        <f t="shared" si="29"/>
        <v>0</v>
      </c>
    </row>
    <row r="158" spans="3:13">
      <c r="C158" s="1">
        <v>23013</v>
      </c>
      <c r="D158" s="2">
        <v>66.199996999999996</v>
      </c>
      <c r="E158" s="81">
        <f t="shared" si="26"/>
        <v>-2.8851904630750824E-2</v>
      </c>
      <c r="H158" s="81">
        <f t="shared" si="21"/>
        <v>0.2399325386763913</v>
      </c>
      <c r="I158" s="81">
        <f t="shared" si="27"/>
        <v>-2.8851904630750824E-2</v>
      </c>
      <c r="J158" s="82">
        <f t="shared" si="28"/>
        <v>3.8826979989852144</v>
      </c>
      <c r="K158" s="82">
        <f t="shared" si="24"/>
        <v>3.8826979989852144</v>
      </c>
      <c r="L158" s="82">
        <f t="shared" si="29"/>
        <v>0</v>
      </c>
    </row>
    <row r="159" spans="3:13">
      <c r="C159" s="1">
        <v>23043</v>
      </c>
      <c r="D159" s="2">
        <v>64.290001000000004</v>
      </c>
      <c r="E159" s="81">
        <f t="shared" si="26"/>
        <v>3.5464286273692691E-2</v>
      </c>
      <c r="H159" s="81">
        <f t="shared" si="21"/>
        <v>0.20415812332193517</v>
      </c>
      <c r="I159" s="81">
        <f t="shared" si="27"/>
        <v>3.5464286273692691E-2</v>
      </c>
      <c r="J159" s="82">
        <f t="shared" si="28"/>
        <v>3.7706747666084861</v>
      </c>
      <c r="K159" s="82">
        <f t="shared" si="24"/>
        <v>3.7706747666084861</v>
      </c>
      <c r="L159" s="82">
        <f t="shared" si="29"/>
        <v>0</v>
      </c>
    </row>
    <row r="160" spans="3:13">
      <c r="C160" s="1">
        <v>23071</v>
      </c>
      <c r="D160" s="2">
        <v>66.569999999999993</v>
      </c>
      <c r="E160" s="81">
        <f t="shared" si="26"/>
        <v>4.8520399579390361E-2</v>
      </c>
      <c r="H160" s="81">
        <f t="shared" si="21"/>
        <v>0.24686273172621687</v>
      </c>
      <c r="I160" s="81">
        <f t="shared" si="27"/>
        <v>4.8520399579390361E-2</v>
      </c>
      <c r="J160" s="82">
        <f t="shared" si="28"/>
        <v>3.9043990559764787</v>
      </c>
      <c r="K160" s="82">
        <f t="shared" si="24"/>
        <v>3.9043990559764787</v>
      </c>
      <c r="L160" s="82">
        <f t="shared" si="29"/>
        <v>0</v>
      </c>
    </row>
    <row r="161" spans="3:13">
      <c r="C161" s="1">
        <v>23102</v>
      </c>
      <c r="D161" s="2">
        <v>69.800003000000004</v>
      </c>
      <c r="E161" s="81">
        <f t="shared" si="26"/>
        <v>1.4326646948711552E-2</v>
      </c>
      <c r="H161" s="81">
        <f t="shared" si="21"/>
        <v>0.30736100969022306</v>
      </c>
      <c r="I161" s="81">
        <f t="shared" si="27"/>
        <v>1.4326646948711552E-2</v>
      </c>
      <c r="J161" s="82">
        <f t="shared" si="28"/>
        <v>4.0938420582898516</v>
      </c>
      <c r="K161" s="82">
        <f t="shared" si="24"/>
        <v>4.0938420582898516</v>
      </c>
      <c r="L161" s="82">
        <f t="shared" si="29"/>
        <v>0</v>
      </c>
    </row>
    <row r="162" spans="3:13">
      <c r="C162" s="1">
        <v>23132</v>
      </c>
      <c r="D162" s="2">
        <v>70.800003000000004</v>
      </c>
      <c r="E162" s="81">
        <f t="shared" si="26"/>
        <v>-2.0197739257158065E-2</v>
      </c>
      <c r="H162" s="81">
        <f t="shared" si="21"/>
        <v>0.32609110931056584</v>
      </c>
      <c r="I162" s="81">
        <f t="shared" si="27"/>
        <v>-2.0197739257158176E-2</v>
      </c>
      <c r="J162" s="82">
        <f t="shared" si="28"/>
        <v>4.1524930881227569</v>
      </c>
      <c r="K162" s="82">
        <f t="shared" si="24"/>
        <v>4.1524930881227569</v>
      </c>
      <c r="L162" s="82">
        <f t="shared" si="29"/>
        <v>0</v>
      </c>
    </row>
    <row r="163" spans="3:13">
      <c r="C163" s="1">
        <v>23165</v>
      </c>
      <c r="D163" s="2">
        <v>69.370002999999997</v>
      </c>
      <c r="E163" s="81">
        <f t="shared" si="26"/>
        <v>-3.4597951509385272E-3</v>
      </c>
      <c r="H163" s="81">
        <f t="shared" si="21"/>
        <v>0.29930706685347563</v>
      </c>
      <c r="I163" s="81">
        <f t="shared" si="27"/>
        <v>-3.4597951509386382E-3</v>
      </c>
      <c r="J163" s="82">
        <f t="shared" si="28"/>
        <v>4.0686221154617019</v>
      </c>
      <c r="K163" s="82">
        <f t="shared" si="24"/>
        <v>4.0686221154617019</v>
      </c>
      <c r="L163" s="82">
        <f t="shared" si="29"/>
        <v>0</v>
      </c>
    </row>
    <row r="164" spans="3:13">
      <c r="C164" s="1">
        <v>23193</v>
      </c>
      <c r="D164" s="2">
        <v>69.129997000000003</v>
      </c>
      <c r="E164" s="81">
        <f t="shared" si="26"/>
        <v>4.8748779780794615E-2</v>
      </c>
      <c r="H164" s="81">
        <f t="shared" si="21"/>
        <v>0.29481173056399568</v>
      </c>
      <c r="I164" s="81">
        <f t="shared" si="27"/>
        <v>4.8748779780794615E-2</v>
      </c>
      <c r="J164" s="82">
        <f t="shared" si="28"/>
        <v>4.0545455163956259</v>
      </c>
      <c r="K164" s="82">
        <f t="shared" si="24"/>
        <v>4.0545455163956259</v>
      </c>
      <c r="L164" s="82">
        <f t="shared" si="29"/>
        <v>0</v>
      </c>
    </row>
    <row r="165" spans="3:13">
      <c r="C165" s="1">
        <v>23224</v>
      </c>
      <c r="D165" s="2">
        <v>72.5</v>
      </c>
      <c r="E165" s="81">
        <f t="shared" si="26"/>
        <v>-1.1034524137931045E-2</v>
      </c>
      <c r="H165" s="81">
        <f t="shared" si="21"/>
        <v>0.35793222247484957</v>
      </c>
      <c r="I165" s="81">
        <f t="shared" si="27"/>
        <v>-1.1034524137930934E-2</v>
      </c>
      <c r="J165" s="82">
        <f t="shared" si="28"/>
        <v>4.2521996628856042</v>
      </c>
      <c r="K165" s="82">
        <f t="shared" si="24"/>
        <v>4.2521996628856042</v>
      </c>
      <c r="L165" s="82">
        <f t="shared" si="29"/>
        <v>0</v>
      </c>
    </row>
    <row r="166" spans="3:13">
      <c r="C166" s="1">
        <v>23257</v>
      </c>
      <c r="D166" s="2">
        <v>71.699996999999996</v>
      </c>
      <c r="E166" s="81">
        <f t="shared" si="26"/>
        <v>3.2217644304783022E-2</v>
      </c>
      <c r="F166" s="81">
        <f t="shared" si="30"/>
        <v>0.2742135596232449</v>
      </c>
      <c r="H166" s="81">
        <f t="shared" si="21"/>
        <v>0.34294808658827636</v>
      </c>
      <c r="I166" s="81">
        <f t="shared" si="27"/>
        <v>3.2217644304783022E-2</v>
      </c>
      <c r="J166" s="82">
        <f t="shared" si="28"/>
        <v>4.2052786630661911</v>
      </c>
      <c r="K166" s="82">
        <f t="shared" si="24"/>
        <v>4.2052786630661911</v>
      </c>
      <c r="L166" s="82">
        <f t="shared" si="29"/>
        <v>0</v>
      </c>
      <c r="M166" s="81">
        <f t="shared" ref="M166" si="33">J166/J154-1</f>
        <v>0.27421355962324467</v>
      </c>
    </row>
    <row r="167" spans="3:13">
      <c r="C167" s="1">
        <v>23285</v>
      </c>
      <c r="D167" s="2">
        <v>74.010002</v>
      </c>
      <c r="E167" s="81">
        <f t="shared" si="26"/>
        <v>-1.0539102539140588E-2</v>
      </c>
      <c r="H167" s="81">
        <f t="shared" ref="H167:H230" si="34">D167/MIN(D131:D167)-1</f>
        <v>0.38621471036176636</v>
      </c>
      <c r="I167" s="81">
        <f t="shared" si="27"/>
        <v>-1.0539102539140477E-2</v>
      </c>
      <c r="J167" s="82">
        <f t="shared" si="28"/>
        <v>4.3407628352353509</v>
      </c>
      <c r="K167" s="82">
        <f t="shared" si="24"/>
        <v>4.3407628352353509</v>
      </c>
      <c r="L167" s="82">
        <f t="shared" si="29"/>
        <v>0</v>
      </c>
    </row>
    <row r="168" spans="3:13">
      <c r="C168" s="1">
        <v>23316</v>
      </c>
      <c r="D168" s="2">
        <v>73.230002999999996</v>
      </c>
      <c r="E168" s="81">
        <f t="shared" si="26"/>
        <v>2.4443451135732097E-2</v>
      </c>
      <c r="H168" s="81">
        <f t="shared" si="34"/>
        <v>0.33753430136986284</v>
      </c>
      <c r="I168" s="81">
        <f t="shared" si="27"/>
        <v>2.4443451135732097E-2</v>
      </c>
      <c r="J168" s="82">
        <f t="shared" si="28"/>
        <v>4.2950150906167153</v>
      </c>
      <c r="K168" s="82">
        <f t="shared" si="24"/>
        <v>4.2950150906167153</v>
      </c>
      <c r="L168" s="82">
        <f t="shared" si="29"/>
        <v>0</v>
      </c>
    </row>
    <row r="169" spans="3:13">
      <c r="C169" s="1">
        <v>23347</v>
      </c>
      <c r="D169" s="2">
        <v>75.019997000000004</v>
      </c>
      <c r="E169" s="81">
        <f t="shared" si="26"/>
        <v>2.6926207421735793E-2</v>
      </c>
      <c r="H169" s="81">
        <f t="shared" si="34"/>
        <v>0.37022825570776252</v>
      </c>
      <c r="I169" s="81">
        <f t="shared" si="27"/>
        <v>2.6926207421735793E-2</v>
      </c>
      <c r="J169" s="82">
        <f t="shared" si="28"/>
        <v>4.4000000821114371</v>
      </c>
      <c r="K169" s="82">
        <f t="shared" si="24"/>
        <v>4.4000000821114371</v>
      </c>
      <c r="L169" s="82">
        <f t="shared" si="29"/>
        <v>0</v>
      </c>
    </row>
    <row r="170" spans="3:13">
      <c r="C170" s="1">
        <v>23378</v>
      </c>
      <c r="D170" s="2">
        <v>77.040001000000004</v>
      </c>
      <c r="E170" s="81">
        <f t="shared" si="26"/>
        <v>9.8650310245971262E-3</v>
      </c>
      <c r="H170" s="81">
        <f t="shared" si="34"/>
        <v>0.40712330593607304</v>
      </c>
      <c r="I170" s="81">
        <f t="shared" si="27"/>
        <v>9.8650310245971262E-3</v>
      </c>
      <c r="J170" s="82">
        <f t="shared" si="28"/>
        <v>4.5184753969780242</v>
      </c>
      <c r="K170" s="82">
        <f t="shared" si="24"/>
        <v>4.5184753969780242</v>
      </c>
      <c r="L170" s="82">
        <f t="shared" si="29"/>
        <v>0</v>
      </c>
    </row>
    <row r="171" spans="3:13">
      <c r="C171" s="1">
        <v>23410</v>
      </c>
      <c r="D171" s="2">
        <v>77.800003000000004</v>
      </c>
      <c r="E171" s="81">
        <f t="shared" si="26"/>
        <v>1.516709453083176E-2</v>
      </c>
      <c r="H171" s="81">
        <f t="shared" si="34"/>
        <v>0.42100462100456637</v>
      </c>
      <c r="I171" s="81">
        <f t="shared" si="27"/>
        <v>1.516709453083176E-2</v>
      </c>
      <c r="J171" s="82">
        <f t="shared" si="28"/>
        <v>4.5630502969530911</v>
      </c>
      <c r="K171" s="82">
        <f t="shared" si="24"/>
        <v>4.5630502969530911</v>
      </c>
      <c r="L171" s="82">
        <f t="shared" si="29"/>
        <v>0</v>
      </c>
    </row>
    <row r="172" spans="3:13">
      <c r="C172" s="1">
        <v>23438</v>
      </c>
      <c r="D172" s="2">
        <v>78.980002999999996</v>
      </c>
      <c r="E172" s="81">
        <f t="shared" si="26"/>
        <v>6.0774370950580359E-3</v>
      </c>
      <c r="H172" s="81">
        <f t="shared" si="34"/>
        <v>0.4425571324200912</v>
      </c>
      <c r="I172" s="81">
        <f t="shared" si="27"/>
        <v>6.0774370950580359E-3</v>
      </c>
      <c r="J172" s="82">
        <f t="shared" si="28"/>
        <v>4.6322585121559188</v>
      </c>
      <c r="K172" s="82">
        <f t="shared" si="24"/>
        <v>4.6322585121559188</v>
      </c>
      <c r="L172" s="82">
        <f t="shared" si="29"/>
        <v>0</v>
      </c>
    </row>
    <row r="173" spans="3:13">
      <c r="C173" s="1">
        <v>23468</v>
      </c>
      <c r="D173" s="2">
        <v>79.459998999999996</v>
      </c>
      <c r="E173" s="81">
        <f t="shared" si="26"/>
        <v>1.1452353529478376E-2</v>
      </c>
      <c r="H173" s="81">
        <f t="shared" si="34"/>
        <v>0.45132418264840179</v>
      </c>
      <c r="I173" s="81">
        <f t="shared" si="27"/>
        <v>1.1452353529478376E-2</v>
      </c>
      <c r="J173" s="82">
        <f t="shared" si="28"/>
        <v>4.6604107718715939</v>
      </c>
      <c r="K173" s="82">
        <f t="shared" si="24"/>
        <v>4.6604107718715939</v>
      </c>
      <c r="L173" s="82">
        <f t="shared" si="29"/>
        <v>0</v>
      </c>
    </row>
    <row r="174" spans="3:13">
      <c r="C174" s="1">
        <v>23498</v>
      </c>
      <c r="D174" s="2">
        <v>80.370002999999997</v>
      </c>
      <c r="E174" s="81">
        <f t="shared" si="26"/>
        <v>1.6424025764936401E-2</v>
      </c>
      <c r="H174" s="81">
        <f t="shared" si="34"/>
        <v>0.46794526027397265</v>
      </c>
      <c r="I174" s="81">
        <f t="shared" si="27"/>
        <v>1.6424025764936401E-2</v>
      </c>
      <c r="J174" s="82">
        <f t="shared" si="28"/>
        <v>4.7137834436236563</v>
      </c>
      <c r="K174" s="82">
        <f t="shared" si="24"/>
        <v>4.7137834436236563</v>
      </c>
      <c r="L174" s="82">
        <f t="shared" si="29"/>
        <v>0</v>
      </c>
    </row>
    <row r="175" spans="3:13">
      <c r="C175" s="1">
        <v>23529</v>
      </c>
      <c r="D175" s="2">
        <v>81.690002000000007</v>
      </c>
      <c r="E175" s="81">
        <f t="shared" si="26"/>
        <v>1.8239661690790498E-2</v>
      </c>
      <c r="H175" s="81">
        <f t="shared" si="34"/>
        <v>0.4920548310502284</v>
      </c>
      <c r="I175" s="81">
        <f t="shared" si="27"/>
        <v>1.8239661690790498E-2</v>
      </c>
      <c r="J175" s="82">
        <f t="shared" si="28"/>
        <v>4.7912027443520619</v>
      </c>
      <c r="K175" s="82">
        <f t="shared" si="24"/>
        <v>4.7912027443520619</v>
      </c>
      <c r="L175" s="82">
        <f t="shared" si="29"/>
        <v>0</v>
      </c>
    </row>
    <row r="176" spans="3:13">
      <c r="C176" s="1">
        <v>23559</v>
      </c>
      <c r="D176" s="2">
        <v>83.18</v>
      </c>
      <c r="E176" s="81">
        <f t="shared" si="26"/>
        <v>-1.6229838903582761E-2</v>
      </c>
      <c r="H176" s="81">
        <f t="shared" si="34"/>
        <v>0.51926940639269414</v>
      </c>
      <c r="I176" s="81">
        <f t="shared" si="27"/>
        <v>-1.6229838903582872E-2</v>
      </c>
      <c r="J176" s="82">
        <f t="shared" si="28"/>
        <v>4.8785926615010302</v>
      </c>
      <c r="K176" s="82">
        <f t="shared" si="24"/>
        <v>4.8785926615010302</v>
      </c>
      <c r="L176" s="82">
        <f t="shared" si="29"/>
        <v>0</v>
      </c>
    </row>
    <row r="177" spans="3:13">
      <c r="C177" s="1">
        <v>23592</v>
      </c>
      <c r="D177" s="2">
        <v>81.830001999999993</v>
      </c>
      <c r="E177" s="81">
        <f t="shared" si="26"/>
        <v>2.8718048913160432E-2</v>
      </c>
      <c r="H177" s="81">
        <f t="shared" si="34"/>
        <v>0.49461190867579896</v>
      </c>
      <c r="I177" s="81">
        <f t="shared" si="27"/>
        <v>2.8718048913160432E-2</v>
      </c>
      <c r="J177" s="82">
        <f t="shared" si="28"/>
        <v>4.799413888528667</v>
      </c>
      <c r="K177" s="82">
        <f t="shared" si="24"/>
        <v>4.799413888528667</v>
      </c>
      <c r="L177" s="82">
        <f t="shared" si="29"/>
        <v>0</v>
      </c>
    </row>
    <row r="178" spans="3:13">
      <c r="C178" s="1">
        <v>23621</v>
      </c>
      <c r="D178" s="2">
        <v>84.18</v>
      </c>
      <c r="E178" s="81">
        <f t="shared" si="26"/>
        <v>8.0779401282964347E-3</v>
      </c>
      <c r="F178" s="81">
        <f t="shared" si="30"/>
        <v>0.17405862652964976</v>
      </c>
      <c r="H178" s="81">
        <f t="shared" si="34"/>
        <v>0.53753424657534254</v>
      </c>
      <c r="I178" s="81">
        <f t="shared" si="27"/>
        <v>8.0779401282964347E-3</v>
      </c>
      <c r="J178" s="82">
        <f t="shared" si="28"/>
        <v>4.9372436913339346</v>
      </c>
      <c r="K178" s="82">
        <f t="shared" si="24"/>
        <v>4.9372436913339346</v>
      </c>
      <c r="L178" s="82">
        <f t="shared" si="29"/>
        <v>0</v>
      </c>
      <c r="M178" s="81">
        <f t="shared" ref="M178" si="35">J178/J166-1</f>
        <v>0.17405862652964976</v>
      </c>
    </row>
    <row r="179" spans="3:13">
      <c r="C179" s="1">
        <v>23651</v>
      </c>
      <c r="D179" s="2">
        <v>84.860000999999997</v>
      </c>
      <c r="E179" s="81">
        <f t="shared" si="26"/>
        <v>-5.1850458969472379E-3</v>
      </c>
      <c r="H179" s="81">
        <f t="shared" si="34"/>
        <v>0.5499543561643836</v>
      </c>
      <c r="I179" s="81">
        <f t="shared" si="27"/>
        <v>-5.185045896947349E-3</v>
      </c>
      <c r="J179" s="82">
        <f t="shared" si="28"/>
        <v>4.9771264502713395</v>
      </c>
      <c r="K179" s="82">
        <f t="shared" si="24"/>
        <v>4.9771264502713395</v>
      </c>
      <c r="L179" s="82">
        <f t="shared" si="29"/>
        <v>0</v>
      </c>
    </row>
    <row r="180" spans="3:13">
      <c r="C180" s="1">
        <v>23683</v>
      </c>
      <c r="D180" s="2">
        <v>84.419998000000007</v>
      </c>
      <c r="E180" s="81">
        <f t="shared" si="26"/>
        <v>3.9090500807639206E-3</v>
      </c>
      <c r="H180" s="81">
        <f t="shared" si="34"/>
        <v>0.54191777168949784</v>
      </c>
      <c r="I180" s="81">
        <f t="shared" si="27"/>
        <v>3.9090500807639206E-3</v>
      </c>
      <c r="J180" s="82">
        <f t="shared" si="28"/>
        <v>4.9513198211917722</v>
      </c>
      <c r="K180" s="82">
        <f t="shared" si="24"/>
        <v>4.9513198211917722</v>
      </c>
      <c r="L180" s="82">
        <f t="shared" si="29"/>
        <v>0</v>
      </c>
    </row>
    <row r="181" spans="3:13">
      <c r="C181" s="1">
        <v>23712</v>
      </c>
      <c r="D181" s="2">
        <v>84.75</v>
      </c>
      <c r="E181" s="81">
        <f t="shared" si="26"/>
        <v>3.3156318584070643E-2</v>
      </c>
      <c r="H181" s="81">
        <f t="shared" si="34"/>
        <v>0.54794520547945202</v>
      </c>
      <c r="I181" s="81">
        <f t="shared" si="27"/>
        <v>3.3156318584070643E-2</v>
      </c>
      <c r="J181" s="82">
        <f t="shared" si="28"/>
        <v>4.9706747783386902</v>
      </c>
      <c r="K181" s="82">
        <f t="shared" si="24"/>
        <v>4.9706747783386902</v>
      </c>
      <c r="L181" s="82">
        <f t="shared" si="29"/>
        <v>0</v>
      </c>
    </row>
    <row r="182" spans="3:13">
      <c r="C182" s="1">
        <v>23746</v>
      </c>
      <c r="D182" s="2">
        <v>87.559997999999993</v>
      </c>
      <c r="E182" s="81">
        <f t="shared" si="26"/>
        <v>-1.4846734007462059E-3</v>
      </c>
      <c r="H182" s="81">
        <f t="shared" si="34"/>
        <v>0.5992693698630136</v>
      </c>
      <c r="I182" s="81">
        <f t="shared" si="27"/>
        <v>-1.4846734007462059E-3</v>
      </c>
      <c r="J182" s="82">
        <f t="shared" si="28"/>
        <v>5.1354840548670921</v>
      </c>
      <c r="K182" s="82">
        <f t="shared" si="24"/>
        <v>5.1354840548670921</v>
      </c>
      <c r="L182" s="82">
        <f t="shared" si="29"/>
        <v>0</v>
      </c>
    </row>
    <row r="183" spans="3:13">
      <c r="C183" s="1">
        <v>23774</v>
      </c>
      <c r="D183" s="2">
        <v>87.43</v>
      </c>
      <c r="E183" s="81">
        <f t="shared" si="26"/>
        <v>-1.4525860688550885E-2</v>
      </c>
      <c r="H183" s="81">
        <f t="shared" si="34"/>
        <v>0.59689497716894979</v>
      </c>
      <c r="I183" s="81">
        <f t="shared" si="27"/>
        <v>-1.4525860688550774E-2</v>
      </c>
      <c r="J183" s="82">
        <f t="shared" si="28"/>
        <v>5.1278595382908749</v>
      </c>
      <c r="K183" s="82">
        <f t="shared" si="24"/>
        <v>5.1278595382908749</v>
      </c>
      <c r="L183" s="82">
        <f t="shared" si="29"/>
        <v>0</v>
      </c>
    </row>
    <row r="184" spans="3:13">
      <c r="C184" s="1">
        <v>23802</v>
      </c>
      <c r="D184" s="2">
        <v>86.160004000000001</v>
      </c>
      <c r="E184" s="81">
        <f t="shared" si="26"/>
        <v>3.4238589403965181E-2</v>
      </c>
      <c r="H184" s="81">
        <f t="shared" si="34"/>
        <v>0.57369870319634697</v>
      </c>
      <c r="I184" s="81">
        <f t="shared" si="27"/>
        <v>3.4238589403965181E-2</v>
      </c>
      <c r="J184" s="82">
        <f t="shared" si="28"/>
        <v>5.0533729650072052</v>
      </c>
      <c r="K184" s="82">
        <f t="shared" si="24"/>
        <v>5.0533729650072052</v>
      </c>
      <c r="L184" s="82">
        <f t="shared" si="29"/>
        <v>0</v>
      </c>
    </row>
    <row r="185" spans="3:13">
      <c r="C185" s="1">
        <v>23833</v>
      </c>
      <c r="D185" s="2">
        <v>89.110000999999997</v>
      </c>
      <c r="E185" s="81">
        <f t="shared" si="26"/>
        <v>-7.7432722731086701E-3</v>
      </c>
      <c r="H185" s="81">
        <f t="shared" si="34"/>
        <v>0.62757992694063924</v>
      </c>
      <c r="I185" s="81">
        <f t="shared" si="27"/>
        <v>-7.743272273108559E-3</v>
      </c>
      <c r="J185" s="82">
        <f t="shared" si="28"/>
        <v>5.2263933270611851</v>
      </c>
      <c r="K185" s="82">
        <f t="shared" si="24"/>
        <v>5.2263933270611851</v>
      </c>
      <c r="L185" s="82">
        <f t="shared" si="29"/>
        <v>0</v>
      </c>
    </row>
    <row r="186" spans="3:13">
      <c r="C186" s="1">
        <v>23865</v>
      </c>
      <c r="D186" s="2">
        <v>88.419998000000007</v>
      </c>
      <c r="E186" s="81">
        <f t="shared" si="26"/>
        <v>-4.8631475879472585E-2</v>
      </c>
      <c r="H186" s="81">
        <f t="shared" si="34"/>
        <v>0.61497713242009144</v>
      </c>
      <c r="I186" s="81">
        <f t="shared" si="27"/>
        <v>-4.8631475879472585E-2</v>
      </c>
      <c r="J186" s="82">
        <f t="shared" si="28"/>
        <v>5.1859239405233923</v>
      </c>
      <c r="K186" s="82">
        <f t="shared" si="24"/>
        <v>5.1859239405233923</v>
      </c>
      <c r="L186" s="82">
        <f t="shared" si="29"/>
        <v>0</v>
      </c>
    </row>
    <row r="187" spans="3:13">
      <c r="C187" s="1">
        <v>23894</v>
      </c>
      <c r="D187" s="2">
        <v>84.120002999999997</v>
      </c>
      <c r="E187" s="81">
        <f t="shared" si="26"/>
        <v>1.3433154537571879E-2</v>
      </c>
      <c r="H187" s="81">
        <f t="shared" si="34"/>
        <v>0.53643841095890399</v>
      </c>
      <c r="I187" s="81">
        <f t="shared" si="27"/>
        <v>1.3433154537571879E-2</v>
      </c>
      <c r="J187" s="82">
        <f t="shared" si="28"/>
        <v>4.9337248054970493</v>
      </c>
      <c r="K187" s="82">
        <f t="shared" si="24"/>
        <v>4.9337248054970493</v>
      </c>
      <c r="L187" s="82">
        <f t="shared" si="29"/>
        <v>0</v>
      </c>
    </row>
    <row r="188" spans="3:13">
      <c r="C188" s="1">
        <v>23924</v>
      </c>
      <c r="D188" s="2">
        <v>85.25</v>
      </c>
      <c r="E188" s="81">
        <f t="shared" si="26"/>
        <v>2.2521970674486802E-2</v>
      </c>
      <c r="H188" s="81">
        <f t="shared" si="34"/>
        <v>0.51501688288608483</v>
      </c>
      <c r="I188" s="81">
        <f t="shared" si="27"/>
        <v>2.2521970674486802E-2</v>
      </c>
      <c r="J188" s="82">
        <f t="shared" si="28"/>
        <v>5.0000002932551428</v>
      </c>
      <c r="K188" s="82">
        <f t="shared" si="24"/>
        <v>5.0000002932551428</v>
      </c>
      <c r="L188" s="82">
        <f t="shared" si="29"/>
        <v>0</v>
      </c>
    </row>
    <row r="189" spans="3:13">
      <c r="C189" s="1">
        <v>23956</v>
      </c>
      <c r="D189" s="2">
        <v>87.169998000000007</v>
      </c>
      <c r="E189" s="81">
        <f t="shared" si="26"/>
        <v>3.2006436434700802E-2</v>
      </c>
      <c r="H189" s="81">
        <f t="shared" si="34"/>
        <v>0.54913804869379779</v>
      </c>
      <c r="I189" s="81">
        <f t="shared" si="27"/>
        <v>3.2006436434700802E-2</v>
      </c>
      <c r="J189" s="82">
        <f t="shared" si="28"/>
        <v>5.1126101532322608</v>
      </c>
      <c r="K189" s="82">
        <f t="shared" si="24"/>
        <v>5.1126101532322608</v>
      </c>
      <c r="L189" s="82">
        <f t="shared" si="29"/>
        <v>0</v>
      </c>
    </row>
    <row r="190" spans="3:13">
      <c r="C190" s="1">
        <v>23986</v>
      </c>
      <c r="D190" s="2">
        <v>89.959998999999996</v>
      </c>
      <c r="E190" s="81">
        <f t="shared" si="26"/>
        <v>2.7345476070981478E-2</v>
      </c>
      <c r="F190" s="81">
        <f t="shared" si="30"/>
        <v>6.8662378237110744E-2</v>
      </c>
      <c r="H190" s="81">
        <f t="shared" si="34"/>
        <v>0.59872043717789225</v>
      </c>
      <c r="I190" s="81">
        <f t="shared" si="27"/>
        <v>2.7345476070981478E-2</v>
      </c>
      <c r="J190" s="82">
        <f t="shared" si="28"/>
        <v>5.2762465851170948</v>
      </c>
      <c r="K190" s="82">
        <f t="shared" si="24"/>
        <v>5.2762465851170948</v>
      </c>
      <c r="L190" s="82">
        <f t="shared" si="29"/>
        <v>0</v>
      </c>
      <c r="M190" s="81">
        <f t="shared" ref="M190" si="36">J190/J178-1</f>
        <v>6.8662378237110966E-2</v>
      </c>
    </row>
    <row r="191" spans="3:13">
      <c r="C191" s="1">
        <v>24016</v>
      </c>
      <c r="D191" s="2">
        <v>92.419998000000007</v>
      </c>
      <c r="E191" s="81">
        <f t="shared" si="26"/>
        <v>-8.7643044528090686E-3</v>
      </c>
      <c r="H191" s="81">
        <f t="shared" si="34"/>
        <v>0.63517335456475577</v>
      </c>
      <c r="I191" s="81">
        <f t="shared" si="27"/>
        <v>-8.7643044528089575E-3</v>
      </c>
      <c r="J191" s="82">
        <f t="shared" si="28"/>
        <v>5.4205280598550116</v>
      </c>
      <c r="K191" s="82">
        <f t="shared" si="24"/>
        <v>5.4205280598550116</v>
      </c>
      <c r="L191" s="82">
        <f t="shared" si="29"/>
        <v>0</v>
      </c>
    </row>
    <row r="192" spans="3:13">
      <c r="C192" s="1">
        <v>24047</v>
      </c>
      <c r="D192" s="2">
        <v>91.610000999999997</v>
      </c>
      <c r="E192" s="81">
        <f t="shared" si="26"/>
        <v>8.9509768698725622E-3</v>
      </c>
      <c r="H192" s="81">
        <f t="shared" si="34"/>
        <v>0.47141027855477913</v>
      </c>
      <c r="I192" s="81">
        <f t="shared" si="27"/>
        <v>8.9509768698725622E-3</v>
      </c>
      <c r="J192" s="82">
        <f t="shared" si="28"/>
        <v>5.3730209016434483</v>
      </c>
      <c r="K192" s="82">
        <f t="shared" si="24"/>
        <v>5.3730209016434483</v>
      </c>
      <c r="L192" s="82">
        <f t="shared" si="29"/>
        <v>0</v>
      </c>
    </row>
    <row r="193" spans="3:13">
      <c r="C193" s="1">
        <v>24077</v>
      </c>
      <c r="D193" s="2">
        <v>92.43</v>
      </c>
      <c r="E193" s="81">
        <f t="shared" si="26"/>
        <v>4.8685167153521558E-3</v>
      </c>
      <c r="H193" s="81">
        <f t="shared" si="34"/>
        <v>0.46481779603225992</v>
      </c>
      <c r="I193" s="81">
        <f t="shared" si="27"/>
        <v>4.8685167153521558E-3</v>
      </c>
      <c r="J193" s="82">
        <f t="shared" si="28"/>
        <v>5.4211146874554004</v>
      </c>
      <c r="K193" s="82">
        <f t="shared" si="24"/>
        <v>5.4211146874554004</v>
      </c>
      <c r="L193" s="82">
        <f t="shared" si="29"/>
        <v>0</v>
      </c>
    </row>
    <row r="194" spans="3:13">
      <c r="C194" s="1">
        <v>24110</v>
      </c>
      <c r="D194" s="2">
        <v>92.879997000000003</v>
      </c>
      <c r="E194" s="81">
        <f t="shared" si="26"/>
        <v>-1.7872481197431678E-2</v>
      </c>
      <c r="H194" s="81">
        <f t="shared" si="34"/>
        <v>0.4447036172856802</v>
      </c>
      <c r="I194" s="81">
        <f t="shared" si="27"/>
        <v>-1.7872481197431789E-2</v>
      </c>
      <c r="J194" s="82">
        <f t="shared" si="28"/>
        <v>5.447507474927118</v>
      </c>
      <c r="K194" s="82">
        <f t="shared" ref="K194:K257" si="37">IF(H194&gt;H$800,J194*I$800,IF(H194&gt;H$799,J194*I$799,J194))</f>
        <v>5.447507474927118</v>
      </c>
      <c r="L194" s="82">
        <f t="shared" si="29"/>
        <v>0</v>
      </c>
    </row>
    <row r="195" spans="3:13">
      <c r="C195" s="1">
        <v>24139</v>
      </c>
      <c r="D195" s="2">
        <v>91.220000999999996</v>
      </c>
      <c r="E195" s="81">
        <f t="shared" ref="E195:E258" si="38">D196/D195-1</f>
        <v>-2.1815369197375922E-2</v>
      </c>
      <c r="H195" s="81">
        <f t="shared" si="34"/>
        <v>0.41888317904988037</v>
      </c>
      <c r="I195" s="81">
        <f t="shared" ref="I195:I258" si="39">J196/J195-1</f>
        <v>-2.1815369197375922E-2</v>
      </c>
      <c r="J195" s="82">
        <f t="shared" ref="J195:J258" si="40">K194*(1+E194)+L194</f>
        <v>5.3501470000086142</v>
      </c>
      <c r="K195" s="82">
        <f t="shared" si="37"/>
        <v>5.3501470000086142</v>
      </c>
      <c r="L195" s="82">
        <f t="shared" ref="L195:L258" si="41">J195-K195</f>
        <v>0</v>
      </c>
    </row>
    <row r="196" spans="3:13">
      <c r="C196" s="1">
        <v>24167</v>
      </c>
      <c r="D196" s="2">
        <v>89.230002999999996</v>
      </c>
      <c r="E196" s="81">
        <f t="shared" si="38"/>
        <v>2.050874076514364E-2</v>
      </c>
      <c r="H196" s="81">
        <f t="shared" si="34"/>
        <v>0.34039361574282712</v>
      </c>
      <c r="I196" s="81">
        <f t="shared" si="39"/>
        <v>2.050874076514364E-2</v>
      </c>
      <c r="J196" s="82">
        <f t="shared" si="40"/>
        <v>5.2334315679431933</v>
      </c>
      <c r="K196" s="82">
        <f t="shared" si="37"/>
        <v>5.2334315679431933</v>
      </c>
      <c r="L196" s="82">
        <f t="shared" si="41"/>
        <v>0</v>
      </c>
    </row>
    <row r="197" spans="3:13">
      <c r="C197" s="1">
        <v>24198</v>
      </c>
      <c r="D197" s="2">
        <v>91.059997999999993</v>
      </c>
      <c r="E197" s="81">
        <f t="shared" si="38"/>
        <v>-5.4140139559414324E-2</v>
      </c>
      <c r="H197" s="81">
        <f t="shared" si="34"/>
        <v>0.31722843847367721</v>
      </c>
      <c r="I197" s="81">
        <f t="shared" si="39"/>
        <v>-5.4140139559414324E-2</v>
      </c>
      <c r="J197" s="82">
        <f t="shared" si="40"/>
        <v>5.3407626592822597</v>
      </c>
      <c r="K197" s="82">
        <f t="shared" si="37"/>
        <v>5.3407626592822597</v>
      </c>
      <c r="L197" s="82">
        <f t="shared" si="41"/>
        <v>0</v>
      </c>
    </row>
    <row r="198" spans="3:13">
      <c r="C198" s="1">
        <v>24229</v>
      </c>
      <c r="D198" s="2">
        <v>86.129997000000003</v>
      </c>
      <c r="E198" s="81">
        <f t="shared" si="38"/>
        <v>-1.6138384400501082E-2</v>
      </c>
      <c r="H198" s="81">
        <f t="shared" si="34"/>
        <v>0.2459135069830829</v>
      </c>
      <c r="I198" s="81">
        <f t="shared" si="39"/>
        <v>-1.6138384400501193E-2</v>
      </c>
      <c r="J198" s="82">
        <f t="shared" si="40"/>
        <v>5.0516130235550092</v>
      </c>
      <c r="K198" s="82">
        <f t="shared" si="37"/>
        <v>5.0516130235550092</v>
      </c>
      <c r="L198" s="82">
        <f t="shared" si="41"/>
        <v>0</v>
      </c>
    </row>
    <row r="199" spans="3:13">
      <c r="C199" s="1">
        <v>24259</v>
      </c>
      <c r="D199" s="2">
        <v>84.739998</v>
      </c>
      <c r="E199" s="81">
        <f t="shared" si="38"/>
        <v>-1.3452915115716668E-2</v>
      </c>
      <c r="H199" s="81">
        <f t="shared" si="34"/>
        <v>0.22580647587761349</v>
      </c>
      <c r="I199" s="81">
        <f t="shared" si="39"/>
        <v>-1.3452915115716557E-2</v>
      </c>
      <c r="J199" s="82">
        <f t="shared" si="40"/>
        <v>4.9700881507383006</v>
      </c>
      <c r="K199" s="82">
        <f t="shared" si="37"/>
        <v>4.9700881507383006</v>
      </c>
      <c r="L199" s="82">
        <f t="shared" si="41"/>
        <v>0</v>
      </c>
    </row>
    <row r="200" spans="3:13">
      <c r="C200" s="1">
        <v>24289</v>
      </c>
      <c r="D200" s="2">
        <v>83.599997999999999</v>
      </c>
      <c r="E200" s="81">
        <f t="shared" si="38"/>
        <v>-7.775119803232533E-2</v>
      </c>
      <c r="H200" s="81">
        <f t="shared" si="34"/>
        <v>0.20931580540933625</v>
      </c>
      <c r="I200" s="81">
        <f t="shared" si="39"/>
        <v>-7.7751198032325219E-2</v>
      </c>
      <c r="J200" s="82">
        <f t="shared" si="40"/>
        <v>4.9032259767287893</v>
      </c>
      <c r="K200" s="82">
        <f t="shared" si="37"/>
        <v>4.9032259767287893</v>
      </c>
      <c r="L200" s="82">
        <f t="shared" si="41"/>
        <v>0</v>
      </c>
    </row>
    <row r="201" spans="3:13">
      <c r="C201" s="1">
        <v>24320</v>
      </c>
      <c r="D201" s="2">
        <v>77.099997999999999</v>
      </c>
      <c r="E201" s="81">
        <f t="shared" si="38"/>
        <v>-7.0038912322670788E-3</v>
      </c>
      <c r="H201" s="81">
        <f t="shared" si="34"/>
        <v>7.5313824629588355E-2</v>
      </c>
      <c r="I201" s="81">
        <f t="shared" si="39"/>
        <v>-7.0038912322670788E-3</v>
      </c>
      <c r="J201" s="82">
        <f t="shared" si="40"/>
        <v>4.5219942828149078</v>
      </c>
      <c r="K201" s="82">
        <f t="shared" si="37"/>
        <v>4.5219942828149078</v>
      </c>
      <c r="L201" s="82">
        <f t="shared" si="41"/>
        <v>0</v>
      </c>
    </row>
    <row r="202" spans="3:13">
      <c r="C202" s="1">
        <v>24351</v>
      </c>
      <c r="D202" s="2">
        <v>76.559997999999993</v>
      </c>
      <c r="E202" s="81">
        <f t="shared" si="38"/>
        <v>4.7544397793740867E-2</v>
      </c>
      <c r="F202" s="81">
        <f t="shared" si="30"/>
        <v>-0.14895510392346722</v>
      </c>
      <c r="H202" s="81">
        <f t="shared" si="34"/>
        <v>6.7782443561329453E-2</v>
      </c>
      <c r="I202" s="81">
        <f t="shared" si="39"/>
        <v>4.7544397793740867E-2</v>
      </c>
      <c r="J202" s="82">
        <f t="shared" si="40"/>
        <v>4.4903227267051387</v>
      </c>
      <c r="K202" s="82">
        <f t="shared" si="37"/>
        <v>4.4903227267051387</v>
      </c>
      <c r="L202" s="82">
        <f t="shared" si="41"/>
        <v>0</v>
      </c>
      <c r="M202" s="81">
        <f t="shared" ref="M202" si="42">J202/J190-1</f>
        <v>-0.14895510392346722</v>
      </c>
    </row>
    <row r="203" spans="3:13">
      <c r="C203" s="1">
        <v>24383</v>
      </c>
      <c r="D203" s="2">
        <v>80.199996999999996</v>
      </c>
      <c r="E203" s="81">
        <f t="shared" si="38"/>
        <v>3.1172070991474232E-3</v>
      </c>
      <c r="H203" s="81">
        <f t="shared" si="34"/>
        <v>9.5179485381148954E-2</v>
      </c>
      <c r="I203" s="81">
        <f t="shared" si="39"/>
        <v>3.1172070991474232E-3</v>
      </c>
      <c r="J203" s="82">
        <f t="shared" si="40"/>
        <v>4.7038124166458832</v>
      </c>
      <c r="K203" s="82">
        <f t="shared" si="37"/>
        <v>4.7038124166458832</v>
      </c>
      <c r="L203" s="82">
        <f t="shared" si="41"/>
        <v>0</v>
      </c>
    </row>
    <row r="204" spans="3:13">
      <c r="C204" s="1">
        <v>24412</v>
      </c>
      <c r="D204" s="2">
        <v>80.449996999999996</v>
      </c>
      <c r="E204" s="81">
        <f t="shared" si="38"/>
        <v>-1.4915476006792661E-3</v>
      </c>
      <c r="H204" s="81">
        <f t="shared" si="34"/>
        <v>9.8593386647819692E-2</v>
      </c>
      <c r="I204" s="81">
        <f t="shared" si="39"/>
        <v>-1.4915476006792661E-3</v>
      </c>
      <c r="J204" s="82">
        <f t="shared" si="40"/>
        <v>4.7184751741041095</v>
      </c>
      <c r="K204" s="82">
        <f t="shared" si="37"/>
        <v>4.7184751741041095</v>
      </c>
      <c r="L204" s="82">
        <f t="shared" si="41"/>
        <v>0</v>
      </c>
    </row>
    <row r="205" spans="3:13">
      <c r="C205" s="1">
        <v>24442</v>
      </c>
      <c r="D205" s="2">
        <v>80.330001999999993</v>
      </c>
      <c r="E205" s="81">
        <f t="shared" si="38"/>
        <v>7.8177503344267318E-2</v>
      </c>
      <c r="H205" s="81">
        <f t="shared" si="34"/>
        <v>7.078119451271081E-2</v>
      </c>
      <c r="I205" s="81">
        <f t="shared" si="39"/>
        <v>7.8177503344267318E-2</v>
      </c>
      <c r="J205" s="82">
        <f t="shared" si="40"/>
        <v>4.71143734377931</v>
      </c>
      <c r="K205" s="82">
        <f t="shared" si="37"/>
        <v>4.71143734377931</v>
      </c>
      <c r="L205" s="82">
        <f t="shared" si="41"/>
        <v>0</v>
      </c>
    </row>
    <row r="206" spans="3:13">
      <c r="C206" s="1">
        <v>24475</v>
      </c>
      <c r="D206" s="2">
        <v>86.610000999999997</v>
      </c>
      <c r="E206" s="81">
        <f t="shared" si="38"/>
        <v>1.9627987303683092E-3</v>
      </c>
      <c r="H206" s="81">
        <f t="shared" si="34"/>
        <v>0.13126963509063838</v>
      </c>
      <c r="I206" s="81">
        <f t="shared" si="39"/>
        <v>1.9627987303683092E-3</v>
      </c>
      <c r="J206" s="82">
        <f t="shared" si="40"/>
        <v>5.0797657524789228</v>
      </c>
      <c r="K206" s="82">
        <f t="shared" si="37"/>
        <v>5.0797657524789228</v>
      </c>
      <c r="L206" s="82">
        <f t="shared" si="41"/>
        <v>0</v>
      </c>
    </row>
    <row r="207" spans="3:13">
      <c r="C207" s="1">
        <v>24504</v>
      </c>
      <c r="D207" s="2">
        <v>86.779999000000004</v>
      </c>
      <c r="E207" s="81">
        <f t="shared" si="38"/>
        <v>3.9409979712030196E-2</v>
      </c>
      <c r="H207" s="81">
        <f t="shared" si="34"/>
        <v>0.1334900896940987</v>
      </c>
      <c r="I207" s="81">
        <f t="shared" si="39"/>
        <v>3.9409979712030196E-2</v>
      </c>
      <c r="J207" s="82">
        <f t="shared" si="40"/>
        <v>5.0897363102484565</v>
      </c>
      <c r="K207" s="82">
        <f t="shared" si="37"/>
        <v>5.0897363102484565</v>
      </c>
      <c r="L207" s="82">
        <f t="shared" si="41"/>
        <v>0</v>
      </c>
    </row>
    <row r="208" spans="3:13">
      <c r="C208" s="1">
        <v>24532</v>
      </c>
      <c r="D208" s="2">
        <v>90.199996999999996</v>
      </c>
      <c r="E208" s="81">
        <f t="shared" si="38"/>
        <v>4.223952468645864E-2</v>
      </c>
      <c r="H208" s="81">
        <f t="shared" si="34"/>
        <v>0.17816091113273025</v>
      </c>
      <c r="I208" s="81">
        <f t="shared" si="39"/>
        <v>4.223952468645864E-2</v>
      </c>
      <c r="J208" s="82">
        <f t="shared" si="40"/>
        <v>5.2903227149749315</v>
      </c>
      <c r="K208" s="82">
        <f t="shared" si="37"/>
        <v>5.2903227149749315</v>
      </c>
      <c r="L208" s="82">
        <f t="shared" si="41"/>
        <v>0</v>
      </c>
    </row>
    <row r="209" spans="3:13">
      <c r="C209" s="1">
        <v>24565</v>
      </c>
      <c r="D209" s="2">
        <v>94.010002</v>
      </c>
      <c r="E209" s="81">
        <f t="shared" si="38"/>
        <v>-5.2441228540767493E-2</v>
      </c>
      <c r="H209" s="81">
        <f t="shared" si="34"/>
        <v>0.22792586802314196</v>
      </c>
      <c r="I209" s="81">
        <f t="shared" si="39"/>
        <v>-5.2441228540767493E-2</v>
      </c>
      <c r="J209" s="82">
        <f t="shared" si="40"/>
        <v>5.5137834318934482</v>
      </c>
      <c r="K209" s="82">
        <f t="shared" si="37"/>
        <v>5.5137834318934482</v>
      </c>
      <c r="L209" s="82">
        <f t="shared" si="41"/>
        <v>0</v>
      </c>
    </row>
    <row r="210" spans="3:13">
      <c r="C210" s="1">
        <v>24593</v>
      </c>
      <c r="D210" s="2">
        <v>89.080001999999993</v>
      </c>
      <c r="E210" s="81">
        <f t="shared" si="38"/>
        <v>1.751231438005596E-2</v>
      </c>
      <c r="H210" s="81">
        <f t="shared" si="34"/>
        <v>0.16353192694702012</v>
      </c>
      <c r="I210" s="81">
        <f t="shared" si="39"/>
        <v>1.751231438005596E-2</v>
      </c>
      <c r="J210" s="82">
        <f t="shared" si="40"/>
        <v>5.2246338548172266</v>
      </c>
      <c r="K210" s="82">
        <f t="shared" si="37"/>
        <v>5.2246338548172266</v>
      </c>
      <c r="L210" s="82">
        <f t="shared" si="41"/>
        <v>0</v>
      </c>
    </row>
    <row r="211" spans="3:13">
      <c r="C211" s="1">
        <v>24624</v>
      </c>
      <c r="D211" s="2">
        <v>90.639999000000003</v>
      </c>
      <c r="E211" s="81">
        <f t="shared" si="38"/>
        <v>4.5344230420832243E-2</v>
      </c>
      <c r="H211" s="81">
        <f t="shared" si="34"/>
        <v>0.18390806384294844</v>
      </c>
      <c r="I211" s="81">
        <f t="shared" si="39"/>
        <v>4.5344230420832243E-2</v>
      </c>
      <c r="J211" s="82">
        <f t="shared" si="40"/>
        <v>5.3161292854034699</v>
      </c>
      <c r="K211" s="82">
        <f t="shared" si="37"/>
        <v>5.3161292854034699</v>
      </c>
      <c r="L211" s="82">
        <f t="shared" si="41"/>
        <v>0</v>
      </c>
    </row>
    <row r="212" spans="3:13">
      <c r="C212" s="1">
        <v>24656</v>
      </c>
      <c r="D212" s="2">
        <v>94.75</v>
      </c>
      <c r="E212" s="81">
        <f t="shared" si="38"/>
        <v>-1.1715050131926086E-2</v>
      </c>
      <c r="H212" s="81">
        <f t="shared" si="34"/>
        <v>0.23759146388692454</v>
      </c>
      <c r="I212" s="81">
        <f t="shared" si="39"/>
        <v>-1.1715050131925975E-2</v>
      </c>
      <c r="J212" s="82">
        <f t="shared" si="40"/>
        <v>5.5571850766677393</v>
      </c>
      <c r="K212" s="82">
        <f t="shared" si="37"/>
        <v>5.5571850766677393</v>
      </c>
      <c r="L212" s="82">
        <f t="shared" si="41"/>
        <v>0</v>
      </c>
    </row>
    <row r="213" spans="3:13">
      <c r="C213" s="1">
        <v>24685</v>
      </c>
      <c r="D213" s="2">
        <v>93.639999000000003</v>
      </c>
      <c r="E213" s="81">
        <f t="shared" si="38"/>
        <v>3.2785134908000169E-2</v>
      </c>
      <c r="H213" s="81">
        <f t="shared" si="34"/>
        <v>0.2230930178446453</v>
      </c>
      <c r="I213" s="81">
        <f t="shared" si="39"/>
        <v>3.2785134908000169E-2</v>
      </c>
      <c r="J213" s="82">
        <f t="shared" si="40"/>
        <v>5.4920823749021856</v>
      </c>
      <c r="K213" s="82">
        <f t="shared" si="37"/>
        <v>5.4920823749021856</v>
      </c>
      <c r="L213" s="82">
        <f t="shared" si="41"/>
        <v>0</v>
      </c>
    </row>
    <row r="214" spans="3:13">
      <c r="C214" s="1">
        <v>24716</v>
      </c>
      <c r="D214" s="2">
        <v>96.709998999999996</v>
      </c>
      <c r="E214" s="81">
        <f t="shared" si="38"/>
        <v>-3.5260014840864495E-2</v>
      </c>
      <c r="F214" s="81">
        <f t="shared" ref="F214:F274" si="43">D214/D202-1</f>
        <v>0.26319228743971501</v>
      </c>
      <c r="H214" s="81">
        <f t="shared" si="34"/>
        <v>0.26319228743971501</v>
      </c>
      <c r="I214" s="81">
        <f t="shared" si="39"/>
        <v>-3.5260014840864606E-2</v>
      </c>
      <c r="J214" s="82">
        <f t="shared" si="40"/>
        <v>5.6721410364892035</v>
      </c>
      <c r="K214" s="82">
        <f t="shared" si="37"/>
        <v>5.6721410364892035</v>
      </c>
      <c r="L214" s="82">
        <f t="shared" si="41"/>
        <v>0</v>
      </c>
      <c r="M214" s="81">
        <f t="shared" ref="M214" si="44">J214/J202-1</f>
        <v>0.26319228743971523</v>
      </c>
    </row>
    <row r="215" spans="3:13">
      <c r="C215" s="1">
        <v>24747</v>
      </c>
      <c r="D215" s="2">
        <v>93.300003000000004</v>
      </c>
      <c r="E215" s="81">
        <f t="shared" si="38"/>
        <v>7.5026471328194511E-3</v>
      </c>
      <c r="H215" s="81">
        <f t="shared" si="34"/>
        <v>0.21865210863772511</v>
      </c>
      <c r="I215" s="81">
        <f t="shared" si="39"/>
        <v>7.5026471328194511E-3</v>
      </c>
      <c r="J215" s="82">
        <f t="shared" si="40"/>
        <v>5.4721412593631173</v>
      </c>
      <c r="K215" s="82">
        <f t="shared" si="37"/>
        <v>5.4721412593631173</v>
      </c>
      <c r="L215" s="82">
        <f t="shared" si="41"/>
        <v>0</v>
      </c>
    </row>
    <row r="216" spans="3:13">
      <c r="C216" s="1">
        <v>24777</v>
      </c>
      <c r="D216" s="2">
        <v>94</v>
      </c>
      <c r="E216" s="81">
        <f t="shared" si="38"/>
        <v>2.6276606382978684E-2</v>
      </c>
      <c r="H216" s="81">
        <f t="shared" si="34"/>
        <v>0.22779522538650032</v>
      </c>
      <c r="I216" s="81">
        <f t="shared" si="39"/>
        <v>2.6276606382978684E-2</v>
      </c>
      <c r="J216" s="82">
        <f t="shared" si="40"/>
        <v>5.5131968042930612</v>
      </c>
      <c r="K216" s="82">
        <f t="shared" si="37"/>
        <v>5.5131968042930612</v>
      </c>
      <c r="L216" s="82">
        <f t="shared" si="41"/>
        <v>0</v>
      </c>
    </row>
    <row r="217" spans="3:13">
      <c r="C217" s="1">
        <v>24807</v>
      </c>
      <c r="D217" s="2">
        <v>96.470000999999996</v>
      </c>
      <c r="E217" s="81">
        <f t="shared" si="38"/>
        <v>-4.3847858983643961E-2</v>
      </c>
      <c r="H217" s="81">
        <f t="shared" si="34"/>
        <v>0.26005751724288184</v>
      </c>
      <c r="I217" s="81">
        <f t="shared" si="39"/>
        <v>-4.3847858983643961E-2</v>
      </c>
      <c r="J217" s="82">
        <f t="shared" si="40"/>
        <v>5.658064906631366</v>
      </c>
      <c r="K217" s="82">
        <f t="shared" si="37"/>
        <v>5.658064906631366</v>
      </c>
      <c r="L217" s="82">
        <f t="shared" si="41"/>
        <v>0</v>
      </c>
    </row>
    <row r="218" spans="3:13">
      <c r="C218" s="1">
        <v>24839</v>
      </c>
      <c r="D218" s="2">
        <v>92.239998</v>
      </c>
      <c r="E218" s="81">
        <f t="shared" si="38"/>
        <v>-3.1222864944121076E-2</v>
      </c>
      <c r="H218" s="81">
        <f t="shared" si="34"/>
        <v>0.20480669291553544</v>
      </c>
      <c r="I218" s="81">
        <f t="shared" si="39"/>
        <v>-3.1222864944121187E-2</v>
      </c>
      <c r="J218" s="82">
        <f t="shared" si="40"/>
        <v>5.4099708744850892</v>
      </c>
      <c r="K218" s="82">
        <f t="shared" si="37"/>
        <v>5.4099708744850892</v>
      </c>
      <c r="L218" s="82">
        <f t="shared" si="41"/>
        <v>0</v>
      </c>
    </row>
    <row r="219" spans="3:13">
      <c r="C219" s="1">
        <v>24869</v>
      </c>
      <c r="D219" s="2">
        <v>89.360000999999997</v>
      </c>
      <c r="E219" s="81">
        <f t="shared" si="38"/>
        <v>9.4001341830782792E-3</v>
      </c>
      <c r="H219" s="81">
        <f t="shared" si="34"/>
        <v>0.16718917625886043</v>
      </c>
      <c r="I219" s="81">
        <f t="shared" si="39"/>
        <v>9.4001341830782792E-3</v>
      </c>
      <c r="J219" s="82">
        <f t="shared" si="40"/>
        <v>5.2410560845194123</v>
      </c>
      <c r="K219" s="82">
        <f t="shared" si="37"/>
        <v>5.2410560845194123</v>
      </c>
      <c r="L219" s="82">
        <f t="shared" si="41"/>
        <v>0</v>
      </c>
    </row>
    <row r="220" spans="3:13">
      <c r="C220" s="1">
        <v>24898</v>
      </c>
      <c r="D220" s="2">
        <v>90.199996999999996</v>
      </c>
      <c r="E220" s="81">
        <f t="shared" si="38"/>
        <v>8.0487829727976523E-2</v>
      </c>
      <c r="H220" s="81">
        <f t="shared" si="34"/>
        <v>0.17816091113273025</v>
      </c>
      <c r="I220" s="81">
        <f t="shared" si="39"/>
        <v>8.0487829727976523E-2</v>
      </c>
      <c r="J220" s="82">
        <f t="shared" si="40"/>
        <v>5.2903227149749332</v>
      </c>
      <c r="K220" s="82">
        <f t="shared" si="37"/>
        <v>5.2903227149749332</v>
      </c>
      <c r="L220" s="82">
        <f t="shared" si="41"/>
        <v>0</v>
      </c>
    </row>
    <row r="221" spans="3:13">
      <c r="C221" s="1">
        <v>24929</v>
      </c>
      <c r="D221" s="2">
        <v>97.459998999999996</v>
      </c>
      <c r="E221" s="81">
        <f t="shared" si="38"/>
        <v>1.2517966473609476E-2</v>
      </c>
      <c r="H221" s="81">
        <f t="shared" si="34"/>
        <v>0.27298852594013923</v>
      </c>
      <c r="I221" s="81">
        <f t="shared" si="39"/>
        <v>1.2517966473609476E-2</v>
      </c>
      <c r="J221" s="82">
        <f t="shared" si="40"/>
        <v>5.7161293088638825</v>
      </c>
      <c r="K221" s="82">
        <f t="shared" si="37"/>
        <v>5.7161293088638825</v>
      </c>
      <c r="L221" s="82">
        <f t="shared" si="41"/>
        <v>0</v>
      </c>
    </row>
    <row r="222" spans="3:13">
      <c r="C222" s="1">
        <v>24959</v>
      </c>
      <c r="D222" s="2">
        <v>98.68</v>
      </c>
      <c r="E222" s="81">
        <f t="shared" si="38"/>
        <v>9.1204094041343886E-3</v>
      </c>
      <c r="H222" s="81">
        <f t="shared" si="34"/>
        <v>0.28892375362914735</v>
      </c>
      <c r="I222" s="81">
        <f t="shared" si="39"/>
        <v>9.1204094041343886E-3</v>
      </c>
      <c r="J222" s="82">
        <f t="shared" si="40"/>
        <v>5.7876836239110574</v>
      </c>
      <c r="K222" s="82">
        <f t="shared" si="37"/>
        <v>5.7876836239110574</v>
      </c>
      <c r="L222" s="82">
        <f t="shared" si="41"/>
        <v>0</v>
      </c>
    </row>
    <row r="223" spans="3:13">
      <c r="C223" s="1">
        <v>24992</v>
      </c>
      <c r="D223" s="2">
        <v>99.580001999999993</v>
      </c>
      <c r="E223" s="81">
        <f t="shared" si="38"/>
        <v>-1.8477645742565829E-2</v>
      </c>
      <c r="H223" s="81">
        <f t="shared" si="34"/>
        <v>0.30067926595295891</v>
      </c>
      <c r="I223" s="81">
        <f t="shared" si="39"/>
        <v>-1.8477645742565718E-2</v>
      </c>
      <c r="J223" s="82">
        <f t="shared" si="40"/>
        <v>5.8404696680627302</v>
      </c>
      <c r="K223" s="82">
        <f t="shared" si="37"/>
        <v>5.8404696680627302</v>
      </c>
      <c r="L223" s="82">
        <f t="shared" si="41"/>
        <v>0</v>
      </c>
    </row>
    <row r="224" spans="3:13">
      <c r="C224" s="1">
        <v>25020</v>
      </c>
      <c r="D224" s="2">
        <v>97.739998</v>
      </c>
      <c r="E224" s="81">
        <f t="shared" si="38"/>
        <v>1.1459003713095939E-2</v>
      </c>
      <c r="H224" s="81">
        <f t="shared" si="34"/>
        <v>0.27664577525197953</v>
      </c>
      <c r="I224" s="81">
        <f t="shared" si="39"/>
        <v>1.1459003713095939E-2</v>
      </c>
      <c r="J224" s="82">
        <f t="shared" si="40"/>
        <v>5.7325515385660664</v>
      </c>
      <c r="K224" s="82">
        <f t="shared" si="37"/>
        <v>5.7325515385660664</v>
      </c>
      <c r="L224" s="82">
        <f t="shared" si="41"/>
        <v>0</v>
      </c>
    </row>
    <row r="225" spans="3:13">
      <c r="C225" s="1">
        <v>25051</v>
      </c>
      <c r="D225" s="2">
        <v>98.860000999999997</v>
      </c>
      <c r="E225" s="81">
        <f t="shared" si="38"/>
        <v>3.8539317837959608E-2</v>
      </c>
      <c r="H225" s="81">
        <f t="shared" si="34"/>
        <v>0.29127486393090041</v>
      </c>
      <c r="I225" s="81">
        <f t="shared" si="39"/>
        <v>3.8539317837959608E-2</v>
      </c>
      <c r="J225" s="82">
        <f t="shared" si="40"/>
        <v>5.7982408679320088</v>
      </c>
      <c r="K225" s="82">
        <f t="shared" si="37"/>
        <v>5.7982408679320088</v>
      </c>
      <c r="L225" s="82">
        <f t="shared" si="41"/>
        <v>0</v>
      </c>
    </row>
    <row r="226" spans="3:13">
      <c r="C226" s="1">
        <v>25084</v>
      </c>
      <c r="D226" s="2">
        <v>102.66999800000001</v>
      </c>
      <c r="E226" s="81">
        <f t="shared" si="38"/>
        <v>7.2076167762269439E-3</v>
      </c>
      <c r="F226" s="81">
        <f t="shared" si="43"/>
        <v>6.1627536569409003E-2</v>
      </c>
      <c r="H226" s="81">
        <f t="shared" si="34"/>
        <v>0.34103971632810137</v>
      </c>
      <c r="I226" s="81">
        <f t="shared" si="39"/>
        <v>7.2076167762269439E-3</v>
      </c>
      <c r="J226" s="82">
        <f t="shared" si="40"/>
        <v>6.021701115642287</v>
      </c>
      <c r="K226" s="82">
        <f t="shared" si="37"/>
        <v>6.021701115642287</v>
      </c>
      <c r="L226" s="82">
        <f t="shared" si="41"/>
        <v>0</v>
      </c>
      <c r="M226" s="81">
        <f t="shared" ref="M226" si="45">J226/J214-1</f>
        <v>6.1627536569409003E-2</v>
      </c>
    </row>
    <row r="227" spans="3:13">
      <c r="C227" s="1">
        <v>25112</v>
      </c>
      <c r="D227" s="2">
        <v>103.410004</v>
      </c>
      <c r="E227" s="81">
        <f t="shared" si="38"/>
        <v>4.7964401974106785E-2</v>
      </c>
      <c r="H227" s="81">
        <f t="shared" si="34"/>
        <v>0.3507054166850947</v>
      </c>
      <c r="I227" s="81">
        <f t="shared" si="39"/>
        <v>4.7964401974106785E-2</v>
      </c>
      <c r="J227" s="82">
        <f t="shared" si="40"/>
        <v>6.0651032296248149</v>
      </c>
      <c r="K227" s="82">
        <f t="shared" si="37"/>
        <v>6.0651032296248149</v>
      </c>
      <c r="L227" s="82">
        <f t="shared" si="41"/>
        <v>0</v>
      </c>
    </row>
    <row r="228" spans="3:13">
      <c r="C228" s="1">
        <v>25143</v>
      </c>
      <c r="D228" s="2">
        <v>108.370003</v>
      </c>
      <c r="E228" s="81">
        <f t="shared" si="38"/>
        <v>-4.1616700887237235E-2</v>
      </c>
      <c r="H228" s="81">
        <f t="shared" si="34"/>
        <v>0.41549119423958203</v>
      </c>
      <c r="I228" s="81">
        <f t="shared" si="39"/>
        <v>-4.1616700887237235E-2</v>
      </c>
      <c r="J228" s="82">
        <f t="shared" si="40"/>
        <v>6.3560122789449931</v>
      </c>
      <c r="K228" s="82">
        <f t="shared" si="37"/>
        <v>6.3560122789449931</v>
      </c>
      <c r="L228" s="82">
        <f t="shared" si="41"/>
        <v>0</v>
      </c>
    </row>
    <row r="229" spans="3:13">
      <c r="C229" s="1">
        <v>25174</v>
      </c>
      <c r="D229" s="2">
        <v>103.860001</v>
      </c>
      <c r="E229" s="81">
        <f t="shared" si="38"/>
        <v>-8.1840842655104273E-3</v>
      </c>
      <c r="H229" s="81">
        <f t="shared" si="34"/>
        <v>0.3565831206003951</v>
      </c>
      <c r="I229" s="81">
        <f t="shared" si="39"/>
        <v>-8.1840842655104273E-3</v>
      </c>
      <c r="J229" s="82">
        <f t="shared" si="40"/>
        <v>6.0914960170965324</v>
      </c>
      <c r="K229" s="82">
        <f t="shared" si="37"/>
        <v>6.0914960170965324</v>
      </c>
      <c r="L229" s="82">
        <f t="shared" si="41"/>
        <v>0</v>
      </c>
    </row>
    <row r="230" spans="3:13">
      <c r="C230" s="1">
        <v>25205</v>
      </c>
      <c r="D230" s="2">
        <v>103.010002</v>
      </c>
      <c r="E230" s="81">
        <f t="shared" si="38"/>
        <v>-4.7374088974389106E-2</v>
      </c>
      <c r="H230" s="81">
        <f t="shared" si="34"/>
        <v>0.34548073002823232</v>
      </c>
      <c r="I230" s="81">
        <f t="shared" si="39"/>
        <v>-4.7374088974389106E-2</v>
      </c>
      <c r="J230" s="82">
        <f t="shared" si="40"/>
        <v>6.0416427003895929</v>
      </c>
      <c r="K230" s="82">
        <f t="shared" si="37"/>
        <v>6.0416427003895929</v>
      </c>
      <c r="L230" s="82">
        <f t="shared" si="41"/>
        <v>0</v>
      </c>
    </row>
    <row r="231" spans="3:13">
      <c r="C231" s="1">
        <v>25237</v>
      </c>
      <c r="D231" s="2">
        <v>98.129997000000003</v>
      </c>
      <c r="E231" s="81">
        <f t="shared" si="38"/>
        <v>3.4444156764827039E-2</v>
      </c>
      <c r="H231" s="81">
        <f t="shared" ref="H231:H294" si="46">D231/MIN(D195:D231)-1</f>
        <v>0.28173980621054895</v>
      </c>
      <c r="I231" s="81">
        <f t="shared" si="39"/>
        <v>3.4444156764827039E-2</v>
      </c>
      <c r="J231" s="82">
        <f t="shared" si="40"/>
        <v>5.7554253815498679</v>
      </c>
      <c r="K231" s="82">
        <f t="shared" si="37"/>
        <v>5.7554253815498679</v>
      </c>
      <c r="L231" s="82">
        <f t="shared" si="41"/>
        <v>0</v>
      </c>
    </row>
    <row r="232" spans="3:13">
      <c r="C232" s="1">
        <v>25265</v>
      </c>
      <c r="D232" s="2">
        <v>101.510002</v>
      </c>
      <c r="E232" s="81">
        <f t="shared" si="38"/>
        <v>2.1475716255034749E-2</v>
      </c>
      <c r="H232" s="81">
        <f t="shared" si="46"/>
        <v>0.32588825302738389</v>
      </c>
      <c r="I232" s="81">
        <f t="shared" si="39"/>
        <v>2.1475716255034749E-2</v>
      </c>
      <c r="J232" s="82">
        <f t="shared" si="40"/>
        <v>5.9536661556402359</v>
      </c>
      <c r="K232" s="82">
        <f t="shared" si="37"/>
        <v>5.9536661556402359</v>
      </c>
      <c r="L232" s="82">
        <f t="shared" si="41"/>
        <v>0</v>
      </c>
    </row>
    <row r="233" spans="3:13">
      <c r="C233" s="1">
        <v>25294</v>
      </c>
      <c r="D233" s="2">
        <v>103.69000200000001</v>
      </c>
      <c r="E233" s="81">
        <f t="shared" si="38"/>
        <v>-2.2181791451794108E-3</v>
      </c>
      <c r="H233" s="81">
        <f t="shared" si="46"/>
        <v>0.35436265293528368</v>
      </c>
      <c r="I233" s="81">
        <f t="shared" si="39"/>
        <v>-2.2181791451794108E-3</v>
      </c>
      <c r="J233" s="82">
        <f t="shared" si="40"/>
        <v>6.0815254006759689</v>
      </c>
      <c r="K233" s="82">
        <f t="shared" si="37"/>
        <v>6.0815254006759689</v>
      </c>
      <c r="L233" s="82">
        <f t="shared" si="41"/>
        <v>0</v>
      </c>
    </row>
    <row r="234" spans="3:13">
      <c r="C234" s="1">
        <v>25324</v>
      </c>
      <c r="D234" s="2">
        <v>103.459999</v>
      </c>
      <c r="E234" s="81">
        <f t="shared" si="38"/>
        <v>-5.5577035139928843E-2</v>
      </c>
      <c r="H234" s="81">
        <f t="shared" si="46"/>
        <v>0.35135843394353272</v>
      </c>
      <c r="I234" s="81">
        <f t="shared" si="39"/>
        <v>-5.5577035139928843E-2</v>
      </c>
      <c r="J234" s="82">
        <f t="shared" si="40"/>
        <v>6.0680354878613105</v>
      </c>
      <c r="K234" s="82">
        <f t="shared" si="37"/>
        <v>6.0680354878613105</v>
      </c>
      <c r="L234" s="82">
        <f t="shared" si="41"/>
        <v>0</v>
      </c>
    </row>
    <row r="235" spans="3:13">
      <c r="C235" s="1">
        <v>25356</v>
      </c>
      <c r="D235" s="2">
        <v>97.709998999999996</v>
      </c>
      <c r="E235" s="81">
        <f t="shared" si="38"/>
        <v>-6.017804789865977E-2</v>
      </c>
      <c r="H235" s="81">
        <f t="shared" si="46"/>
        <v>0.27625393877361404</v>
      </c>
      <c r="I235" s="81">
        <f t="shared" si="39"/>
        <v>-6.017804789865977E-2</v>
      </c>
      <c r="J235" s="82">
        <f t="shared" si="40"/>
        <v>5.730792066322107</v>
      </c>
      <c r="K235" s="82">
        <f t="shared" si="37"/>
        <v>5.730792066322107</v>
      </c>
      <c r="L235" s="82">
        <f t="shared" si="41"/>
        <v>0</v>
      </c>
    </row>
    <row r="236" spans="3:13">
      <c r="C236" s="1">
        <v>25385</v>
      </c>
      <c r="D236" s="2">
        <v>91.830001999999993</v>
      </c>
      <c r="E236" s="81">
        <f t="shared" si="38"/>
        <v>4.007404900198086E-2</v>
      </c>
      <c r="H236" s="81">
        <f t="shared" si="46"/>
        <v>0.19945146811524217</v>
      </c>
      <c r="I236" s="81">
        <f t="shared" si="39"/>
        <v>4.007404900198086E-2</v>
      </c>
      <c r="J236" s="82">
        <f t="shared" si="40"/>
        <v>5.3859241868577161</v>
      </c>
      <c r="K236" s="82">
        <f t="shared" si="37"/>
        <v>5.3859241868577161</v>
      </c>
      <c r="L236" s="82">
        <f t="shared" si="41"/>
        <v>0</v>
      </c>
    </row>
    <row r="237" spans="3:13">
      <c r="C237" s="1">
        <v>25416</v>
      </c>
      <c r="D237" s="2">
        <v>95.510002</v>
      </c>
      <c r="E237" s="81">
        <f t="shared" si="38"/>
        <v>-2.5023546748538461E-2</v>
      </c>
      <c r="H237" s="81">
        <f t="shared" si="46"/>
        <v>0.24751834502399039</v>
      </c>
      <c r="I237" s="81">
        <f t="shared" si="39"/>
        <v>-2.5023546748538461E-2</v>
      </c>
      <c r="J237" s="82">
        <f t="shared" si="40"/>
        <v>5.6017599766428061</v>
      </c>
      <c r="K237" s="82">
        <f t="shared" si="37"/>
        <v>5.6017599766428061</v>
      </c>
      <c r="L237" s="82">
        <f t="shared" si="41"/>
        <v>0</v>
      </c>
    </row>
    <row r="238" spans="3:13">
      <c r="C238" s="1">
        <v>25448</v>
      </c>
      <c r="D238" s="2">
        <v>93.120002999999997</v>
      </c>
      <c r="E238" s="81">
        <f t="shared" si="38"/>
        <v>4.2955325076611039E-2</v>
      </c>
      <c r="F238" s="81">
        <f t="shared" si="43"/>
        <v>-9.3016413616760829E-2</v>
      </c>
      <c r="H238" s="81">
        <f t="shared" si="46"/>
        <v>0.21630101139762314</v>
      </c>
      <c r="I238" s="81">
        <f t="shared" si="39"/>
        <v>4.2955325076611039E-2</v>
      </c>
      <c r="J238" s="82">
        <f t="shared" si="40"/>
        <v>5.4615840739931931</v>
      </c>
      <c r="K238" s="82">
        <f t="shared" si="37"/>
        <v>5.4615840739931931</v>
      </c>
      <c r="L238" s="82">
        <f t="shared" si="41"/>
        <v>0</v>
      </c>
      <c r="M238" s="81">
        <f t="shared" ref="M238" si="47">J238/J226-1</f>
        <v>-9.301641361676094E-2</v>
      </c>
    </row>
    <row r="239" spans="3:13">
      <c r="C239" s="1">
        <v>25477</v>
      </c>
      <c r="D239" s="2">
        <v>97.120002999999997</v>
      </c>
      <c r="E239" s="81">
        <f t="shared" si="38"/>
        <v>-3.4081599029604726E-2</v>
      </c>
      <c r="H239" s="81">
        <f t="shared" si="46"/>
        <v>0.21097265128326637</v>
      </c>
      <c r="I239" s="81">
        <f t="shared" si="39"/>
        <v>-3.4081599029604726E-2</v>
      </c>
      <c r="J239" s="82">
        <f t="shared" si="40"/>
        <v>5.6961881933248124</v>
      </c>
      <c r="K239" s="82">
        <f t="shared" si="37"/>
        <v>5.6961881933248124</v>
      </c>
      <c r="L239" s="82">
        <f t="shared" si="41"/>
        <v>0</v>
      </c>
    </row>
    <row r="240" spans="3:13">
      <c r="C240" s="1">
        <v>25510</v>
      </c>
      <c r="D240" s="2">
        <v>93.809997999999993</v>
      </c>
      <c r="E240" s="81">
        <f t="shared" si="38"/>
        <v>-1.8654728038689394E-2</v>
      </c>
      <c r="H240" s="81">
        <f t="shared" si="46"/>
        <v>0.16780773888191858</v>
      </c>
      <c r="I240" s="81">
        <f t="shared" si="39"/>
        <v>-1.8654728038689394E-2</v>
      </c>
      <c r="J240" s="82">
        <f t="shared" si="40"/>
        <v>5.5020529913227474</v>
      </c>
      <c r="K240" s="82">
        <f t="shared" si="37"/>
        <v>5.5020529913227474</v>
      </c>
      <c r="L240" s="82">
        <f t="shared" si="41"/>
        <v>0</v>
      </c>
    </row>
    <row r="241" spans="3:13">
      <c r="C241" s="1">
        <v>25538</v>
      </c>
      <c r="D241" s="2">
        <v>92.059997999999993</v>
      </c>
      <c r="E241" s="81">
        <f t="shared" si="38"/>
        <v>-7.6471878698063711E-2</v>
      </c>
      <c r="H241" s="81">
        <f t="shared" si="46"/>
        <v>0.14602260311159965</v>
      </c>
      <c r="I241" s="81">
        <f t="shared" si="39"/>
        <v>-7.6471878698063711E-2</v>
      </c>
      <c r="J241" s="82">
        <f t="shared" si="40"/>
        <v>5.3994136891151641</v>
      </c>
      <c r="K241" s="82">
        <f t="shared" si="37"/>
        <v>5.3994136891151641</v>
      </c>
      <c r="L241" s="82">
        <f t="shared" si="41"/>
        <v>0</v>
      </c>
    </row>
    <row r="242" spans="3:13">
      <c r="C242" s="1">
        <v>25570</v>
      </c>
      <c r="D242" s="2">
        <v>85.019997000000004</v>
      </c>
      <c r="E242" s="81">
        <f t="shared" si="38"/>
        <v>5.2693521031293322E-2</v>
      </c>
      <c r="H242" s="81">
        <f t="shared" si="46"/>
        <v>0</v>
      </c>
      <c r="I242" s="81">
        <f t="shared" si="39"/>
        <v>5.2693521031293322E-2</v>
      </c>
      <c r="J242" s="82">
        <f t="shared" si="40"/>
        <v>4.9865103804404844</v>
      </c>
      <c r="K242" s="82">
        <f t="shared" si="37"/>
        <v>4.9865103804404844</v>
      </c>
      <c r="L242" s="82">
        <f t="shared" si="41"/>
        <v>0</v>
      </c>
    </row>
    <row r="243" spans="3:13">
      <c r="C243" s="1">
        <v>25601</v>
      </c>
      <c r="D243" s="2">
        <v>89.5</v>
      </c>
      <c r="E243" s="81">
        <f t="shared" si="38"/>
        <v>1.4524804469273622E-3</v>
      </c>
      <c r="H243" s="81">
        <f t="shared" si="46"/>
        <v>5.2693521031293322E-2</v>
      </c>
      <c r="I243" s="81">
        <f t="shared" si="39"/>
        <v>1.4524804469273622E-3</v>
      </c>
      <c r="J243" s="82">
        <f t="shared" si="40"/>
        <v>5.2492671700449876</v>
      </c>
      <c r="K243" s="82">
        <f t="shared" si="37"/>
        <v>5.2492671700449876</v>
      </c>
      <c r="L243" s="82">
        <f t="shared" si="41"/>
        <v>0</v>
      </c>
    </row>
    <row r="244" spans="3:13">
      <c r="C244" s="1">
        <v>25629</v>
      </c>
      <c r="D244" s="2">
        <v>89.629997000000003</v>
      </c>
      <c r="E244" s="81">
        <f t="shared" si="38"/>
        <v>-9.0483100205838496E-2</v>
      </c>
      <c r="H244" s="81">
        <f t="shared" si="46"/>
        <v>5.4222537787198544E-2</v>
      </c>
      <c r="I244" s="81">
        <f t="shared" si="39"/>
        <v>-9.0483100205838496E-2</v>
      </c>
      <c r="J244" s="82">
        <f t="shared" si="40"/>
        <v>5.2568916279701758</v>
      </c>
      <c r="K244" s="82">
        <f t="shared" si="37"/>
        <v>5.2568916279701758</v>
      </c>
      <c r="L244" s="82">
        <f t="shared" si="41"/>
        <v>0</v>
      </c>
    </row>
    <row r="245" spans="3:13">
      <c r="C245" s="1">
        <v>25659</v>
      </c>
      <c r="D245" s="2">
        <v>81.519997000000004</v>
      </c>
      <c r="E245" s="81">
        <f t="shared" si="38"/>
        <v>-6.0966562596904916E-2</v>
      </c>
      <c r="H245" s="81">
        <f t="shared" si="46"/>
        <v>0</v>
      </c>
      <c r="I245" s="81">
        <f t="shared" si="39"/>
        <v>-6.0966562596904916E-2</v>
      </c>
      <c r="J245" s="82">
        <f t="shared" si="40"/>
        <v>4.7812317760253169</v>
      </c>
      <c r="K245" s="82">
        <f t="shared" si="37"/>
        <v>4.7812317760253169</v>
      </c>
      <c r="L245" s="82">
        <f t="shared" si="41"/>
        <v>0</v>
      </c>
    </row>
    <row r="246" spans="3:13">
      <c r="C246" s="1">
        <v>25689</v>
      </c>
      <c r="D246" s="2">
        <v>76.550003000000004</v>
      </c>
      <c r="E246" s="81">
        <f t="shared" si="38"/>
        <v>-5.0032682559137287E-2</v>
      </c>
      <c r="H246" s="81">
        <f t="shared" si="46"/>
        <v>0</v>
      </c>
      <c r="I246" s="81">
        <f t="shared" si="39"/>
        <v>-5.0032682559137287E-2</v>
      </c>
      <c r="J246" s="82">
        <f t="shared" si="40"/>
        <v>4.4897365096619586</v>
      </c>
      <c r="K246" s="82">
        <f t="shared" si="37"/>
        <v>4.4897365096619586</v>
      </c>
      <c r="L246" s="82">
        <f t="shared" si="41"/>
        <v>0</v>
      </c>
    </row>
    <row r="247" spans="3:13">
      <c r="C247" s="1">
        <v>25720</v>
      </c>
      <c r="D247" s="2">
        <v>72.720000999999996</v>
      </c>
      <c r="E247" s="81">
        <f t="shared" si="38"/>
        <v>7.3294855977793505E-2</v>
      </c>
      <c r="H247" s="81">
        <f t="shared" si="46"/>
        <v>0</v>
      </c>
      <c r="I247" s="81">
        <f t="shared" si="39"/>
        <v>7.3294855977793505E-2</v>
      </c>
      <c r="J247" s="82">
        <f t="shared" si="40"/>
        <v>4.265102948099873</v>
      </c>
      <c r="K247" s="82">
        <f t="shared" si="37"/>
        <v>4.265102948099873</v>
      </c>
      <c r="L247" s="82">
        <f t="shared" si="41"/>
        <v>0</v>
      </c>
    </row>
    <row r="248" spans="3:13">
      <c r="C248" s="1">
        <v>25750</v>
      </c>
      <c r="D248" s="2">
        <v>78.050003000000004</v>
      </c>
      <c r="E248" s="81">
        <f t="shared" si="38"/>
        <v>4.4458601750470228E-2</v>
      </c>
      <c r="H248" s="81">
        <f t="shared" si="46"/>
        <v>7.3294855977793505E-2</v>
      </c>
      <c r="I248" s="81">
        <f t="shared" si="39"/>
        <v>4.4458601750470228E-2</v>
      </c>
      <c r="J248" s="82">
        <f t="shared" si="40"/>
        <v>4.5777130544113156</v>
      </c>
      <c r="K248" s="82">
        <f t="shared" si="37"/>
        <v>4.5777130544113156</v>
      </c>
      <c r="L248" s="82">
        <f t="shared" si="41"/>
        <v>0</v>
      </c>
    </row>
    <row r="249" spans="3:13">
      <c r="C249" s="1">
        <v>25783</v>
      </c>
      <c r="D249" s="2">
        <v>81.519997000000004</v>
      </c>
      <c r="E249" s="81">
        <f t="shared" si="38"/>
        <v>3.4102135700520231E-2</v>
      </c>
      <c r="H249" s="81">
        <f t="shared" si="46"/>
        <v>0.12101204454053849</v>
      </c>
      <c r="I249" s="81">
        <f t="shared" si="39"/>
        <v>3.4102135700520231E-2</v>
      </c>
      <c r="J249" s="82">
        <f t="shared" si="40"/>
        <v>4.7812317760253169</v>
      </c>
      <c r="K249" s="82">
        <f t="shared" si="37"/>
        <v>4.7812317760253169</v>
      </c>
      <c r="L249" s="82">
        <f t="shared" si="41"/>
        <v>0</v>
      </c>
    </row>
    <row r="250" spans="3:13">
      <c r="C250" s="1">
        <v>25812</v>
      </c>
      <c r="D250" s="2">
        <v>84.300003000000004</v>
      </c>
      <c r="E250" s="81">
        <f t="shared" si="38"/>
        <v>-1.2455551158165434E-2</v>
      </c>
      <c r="F250" s="81">
        <f t="shared" si="43"/>
        <v>-9.4716491793927382E-2</v>
      </c>
      <c r="H250" s="81">
        <f t="shared" si="46"/>
        <v>0.1592409494053777</v>
      </c>
      <c r="I250" s="81">
        <f t="shared" si="39"/>
        <v>-1.2455551158165434E-2</v>
      </c>
      <c r="J250" s="82">
        <f t="shared" si="40"/>
        <v>4.9442819908669717</v>
      </c>
      <c r="K250" s="82">
        <f t="shared" si="37"/>
        <v>4.9442819908669717</v>
      </c>
      <c r="L250" s="82">
        <f t="shared" si="41"/>
        <v>0</v>
      </c>
      <c r="M250" s="81">
        <f t="shared" ref="M250" si="48">J250/J238-1</f>
        <v>-9.4716491793927493E-2</v>
      </c>
    </row>
    <row r="251" spans="3:13">
      <c r="C251" s="1">
        <v>25842</v>
      </c>
      <c r="D251" s="2">
        <v>83.25</v>
      </c>
      <c r="E251" s="81">
        <f t="shared" si="38"/>
        <v>4.74474114114114E-2</v>
      </c>
      <c r="H251" s="81">
        <f t="shared" si="46"/>
        <v>0.1448019644554186</v>
      </c>
      <c r="I251" s="81">
        <f t="shared" si="39"/>
        <v>4.74474114114114E-2</v>
      </c>
      <c r="J251" s="82">
        <f t="shared" si="40"/>
        <v>4.8826982335893323</v>
      </c>
      <c r="K251" s="82">
        <f t="shared" si="37"/>
        <v>4.8826982335893323</v>
      </c>
      <c r="L251" s="82">
        <f t="shared" si="41"/>
        <v>0</v>
      </c>
    </row>
    <row r="252" spans="3:13">
      <c r="C252" s="1">
        <v>25874</v>
      </c>
      <c r="D252" s="2">
        <v>87.199996999999996</v>
      </c>
      <c r="E252" s="81">
        <f t="shared" si="38"/>
        <v>5.6766114338283824E-2</v>
      </c>
      <c r="H252" s="81">
        <f t="shared" si="46"/>
        <v>0.19911985424752676</v>
      </c>
      <c r="I252" s="81">
        <f t="shared" si="39"/>
        <v>5.6766114338283824E-2</v>
      </c>
      <c r="J252" s="82">
        <f t="shared" si="40"/>
        <v>5.1143696254762174</v>
      </c>
      <c r="K252" s="82">
        <f t="shared" si="37"/>
        <v>5.1143696254762174</v>
      </c>
      <c r="L252" s="82">
        <f t="shared" si="41"/>
        <v>0</v>
      </c>
    </row>
    <row r="253" spans="3:13">
      <c r="C253" s="1">
        <v>25903</v>
      </c>
      <c r="D253" s="2">
        <v>92.150002000000001</v>
      </c>
      <c r="E253" s="81">
        <f t="shared" si="38"/>
        <v>4.047742722783676E-2</v>
      </c>
      <c r="H253" s="81">
        <f t="shared" si="46"/>
        <v>0.26718922899904807</v>
      </c>
      <c r="I253" s="81">
        <f t="shared" si="39"/>
        <v>4.047742722783676E-2</v>
      </c>
      <c r="J253" s="82">
        <f t="shared" si="40"/>
        <v>5.4046925164042463</v>
      </c>
      <c r="K253" s="82">
        <f t="shared" si="37"/>
        <v>5.4046925164042463</v>
      </c>
      <c r="L253" s="82">
        <f t="shared" si="41"/>
        <v>0</v>
      </c>
    </row>
    <row r="254" spans="3:13">
      <c r="C254" s="1">
        <v>25937</v>
      </c>
      <c r="D254" s="2">
        <v>95.879997000000003</v>
      </c>
      <c r="E254" s="81">
        <f t="shared" si="38"/>
        <v>9.0738738759033044E-3</v>
      </c>
      <c r="H254" s="81">
        <f t="shared" si="46"/>
        <v>0.31848178879975553</v>
      </c>
      <c r="I254" s="81">
        <f t="shared" si="39"/>
        <v>9.0738738759033044E-3</v>
      </c>
      <c r="J254" s="82">
        <f t="shared" si="40"/>
        <v>5.6234605644258329</v>
      </c>
      <c r="K254" s="82">
        <f t="shared" si="37"/>
        <v>5.6234605644258329</v>
      </c>
      <c r="L254" s="82">
        <f t="shared" si="41"/>
        <v>0</v>
      </c>
    </row>
    <row r="255" spans="3:13">
      <c r="C255" s="1">
        <v>25965</v>
      </c>
      <c r="D255" s="2">
        <v>96.75</v>
      </c>
      <c r="E255" s="81">
        <f t="shared" si="38"/>
        <v>3.6795844961240221E-2</v>
      </c>
      <c r="H255" s="81">
        <f t="shared" si="46"/>
        <v>0.33044552625900003</v>
      </c>
      <c r="I255" s="81">
        <f t="shared" si="39"/>
        <v>3.6795844961240221E-2</v>
      </c>
      <c r="J255" s="82">
        <f t="shared" si="40"/>
        <v>5.674487136333549</v>
      </c>
      <c r="K255" s="82">
        <f t="shared" si="37"/>
        <v>5.674487136333549</v>
      </c>
      <c r="L255" s="82">
        <f t="shared" si="41"/>
        <v>0</v>
      </c>
    </row>
    <row r="256" spans="3:13">
      <c r="C256" s="1">
        <v>25993</v>
      </c>
      <c r="D256" s="2">
        <v>100.30999799999999</v>
      </c>
      <c r="E256" s="81">
        <f t="shared" si="38"/>
        <v>3.6287499477370089E-2</v>
      </c>
      <c r="H256" s="81">
        <f t="shared" si="46"/>
        <v>0.3794003935726018</v>
      </c>
      <c r="I256" s="81">
        <f t="shared" si="39"/>
        <v>3.6287499477370089E-2</v>
      </c>
      <c r="J256" s="82">
        <f t="shared" si="40"/>
        <v>5.8832846852366298</v>
      </c>
      <c r="K256" s="82">
        <f t="shared" si="37"/>
        <v>5.8832846852366298</v>
      </c>
      <c r="L256" s="82">
        <f t="shared" si="41"/>
        <v>0</v>
      </c>
    </row>
    <row r="257" spans="3:13">
      <c r="C257" s="1">
        <v>26024</v>
      </c>
      <c r="D257" s="2">
        <v>103.949997</v>
      </c>
      <c r="E257" s="81">
        <f t="shared" si="38"/>
        <v>-4.1558442757819392E-2</v>
      </c>
      <c r="H257" s="81">
        <f t="shared" si="46"/>
        <v>0.4294553846334519</v>
      </c>
      <c r="I257" s="81">
        <f t="shared" si="39"/>
        <v>-4.1558442757819281E-2</v>
      </c>
      <c r="J257" s="82">
        <f t="shared" si="40"/>
        <v>6.0967743751773735</v>
      </c>
      <c r="K257" s="82">
        <f t="shared" si="37"/>
        <v>6.0967743751773735</v>
      </c>
      <c r="L257" s="82">
        <f t="shared" si="41"/>
        <v>0</v>
      </c>
    </row>
    <row r="258" spans="3:13">
      <c r="C258" s="1">
        <v>26056</v>
      </c>
      <c r="D258" s="2">
        <v>99.629997000000003</v>
      </c>
      <c r="E258" s="81">
        <f t="shared" si="38"/>
        <v>-9.3345380708985681E-3</v>
      </c>
      <c r="H258" s="81">
        <f t="shared" si="46"/>
        <v>0.37004944485630586</v>
      </c>
      <c r="I258" s="81">
        <f t="shared" si="39"/>
        <v>-9.3345380708985681E-3</v>
      </c>
      <c r="J258" s="82">
        <f t="shared" si="40"/>
        <v>5.8434019262992249</v>
      </c>
      <c r="K258" s="82">
        <f t="shared" ref="K258:K321" si="49">IF(H258&gt;H$800,J258*I$800,IF(H258&gt;H$799,J258*I$799,J258))</f>
        <v>5.8434019262992249</v>
      </c>
      <c r="L258" s="82">
        <f t="shared" si="41"/>
        <v>0</v>
      </c>
    </row>
    <row r="259" spans="3:13">
      <c r="C259" s="1">
        <v>26085</v>
      </c>
      <c r="D259" s="2">
        <v>98.699996999999996</v>
      </c>
      <c r="E259" s="81">
        <f t="shared" ref="E259:E322" si="50">D260/D259-1</f>
        <v>-3.1610892551496295E-2</v>
      </c>
      <c r="H259" s="81">
        <f t="shared" si="46"/>
        <v>0.3572606661542812</v>
      </c>
      <c r="I259" s="81">
        <f t="shared" ref="I259:I296" si="51">J260/J259-1</f>
        <v>-3.1610892551496295E-2</v>
      </c>
      <c r="J259" s="82">
        <f t="shared" ref="J259:J296" si="52">K258*(1+E258)+L258</f>
        <v>5.7888564685546227</v>
      </c>
      <c r="K259" s="82">
        <f t="shared" si="49"/>
        <v>5.7888564685546227</v>
      </c>
      <c r="L259" s="82">
        <f t="shared" ref="L259:L296" si="53">J259-K259</f>
        <v>0</v>
      </c>
    </row>
    <row r="260" spans="3:13">
      <c r="C260" s="1">
        <v>26115</v>
      </c>
      <c r="D260" s="2">
        <v>95.580001999999993</v>
      </c>
      <c r="E260" s="81">
        <f t="shared" si="50"/>
        <v>3.6095385308738681E-2</v>
      </c>
      <c r="H260" s="81">
        <f t="shared" si="46"/>
        <v>0.31435644507210614</v>
      </c>
      <c r="I260" s="81">
        <f t="shared" si="51"/>
        <v>3.6095385308738681E-2</v>
      </c>
      <c r="J260" s="82">
        <f t="shared" si="52"/>
        <v>5.6058655487311082</v>
      </c>
      <c r="K260" s="82">
        <f t="shared" si="49"/>
        <v>5.6058655487311082</v>
      </c>
      <c r="L260" s="82">
        <f t="shared" si="53"/>
        <v>0</v>
      </c>
    </row>
    <row r="261" spans="3:13">
      <c r="C261" s="1">
        <v>26147</v>
      </c>
      <c r="D261" s="2">
        <v>99.029999000000004</v>
      </c>
      <c r="E261" s="81">
        <f t="shared" si="50"/>
        <v>-6.9676159443362584E-3</v>
      </c>
      <c r="H261" s="81">
        <f t="shared" si="46"/>
        <v>0.36179864739000767</v>
      </c>
      <c r="I261" s="81">
        <f t="shared" si="51"/>
        <v>-6.9676159443363694E-3</v>
      </c>
      <c r="J261" s="82">
        <f t="shared" si="52"/>
        <v>5.8082114257015416</v>
      </c>
      <c r="K261" s="82">
        <f t="shared" si="49"/>
        <v>5.8082114257015416</v>
      </c>
      <c r="L261" s="82">
        <f t="shared" si="53"/>
        <v>0</v>
      </c>
    </row>
    <row r="262" spans="3:13">
      <c r="C262" s="1">
        <v>26177</v>
      </c>
      <c r="D262" s="2">
        <v>98.339995999999999</v>
      </c>
      <c r="E262" s="81">
        <f t="shared" si="50"/>
        <v>-4.1793707211458475E-2</v>
      </c>
      <c r="F262" s="81">
        <f t="shared" si="43"/>
        <v>0.16654795374087938</v>
      </c>
      <c r="H262" s="81">
        <f t="shared" si="46"/>
        <v>0.35231015742147753</v>
      </c>
      <c r="I262" s="81">
        <f t="shared" si="51"/>
        <v>-4.1793707211458475E-2</v>
      </c>
      <c r="J262" s="82">
        <f t="shared" si="52"/>
        <v>5.7677420391637471</v>
      </c>
      <c r="K262" s="82">
        <f t="shared" si="49"/>
        <v>5.7677420391637471</v>
      </c>
      <c r="L262" s="82">
        <f t="shared" si="53"/>
        <v>0</v>
      </c>
      <c r="M262" s="81">
        <f t="shared" ref="M262" si="54">J262/J250-1</f>
        <v>0.16654795374087938</v>
      </c>
    </row>
    <row r="263" spans="3:13">
      <c r="C263" s="1">
        <v>26207</v>
      </c>
      <c r="D263" s="2">
        <v>94.230002999999996</v>
      </c>
      <c r="E263" s="81">
        <f t="shared" si="50"/>
        <v>-2.5470125475852701E-3</v>
      </c>
      <c r="H263" s="81">
        <f t="shared" si="46"/>
        <v>0.29579210264312294</v>
      </c>
      <c r="I263" s="81">
        <f t="shared" si="51"/>
        <v>-2.5470125475852701E-3</v>
      </c>
      <c r="J263" s="82">
        <f t="shared" si="52"/>
        <v>5.526686717107717</v>
      </c>
      <c r="K263" s="82">
        <f t="shared" si="49"/>
        <v>5.526686717107717</v>
      </c>
      <c r="L263" s="82">
        <f t="shared" si="53"/>
        <v>0</v>
      </c>
    </row>
    <row r="264" spans="3:13">
      <c r="C264" s="1">
        <v>26238</v>
      </c>
      <c r="D264" s="2">
        <v>93.989998</v>
      </c>
      <c r="E264" s="81">
        <f t="shared" si="50"/>
        <v>8.6179361340128935E-2</v>
      </c>
      <c r="H264" s="81">
        <f t="shared" si="46"/>
        <v>0.292491703898629</v>
      </c>
      <c r="I264" s="81">
        <f t="shared" si="51"/>
        <v>8.6179361340128935E-2</v>
      </c>
      <c r="J264" s="82">
        <f t="shared" si="52"/>
        <v>5.5126101766926707</v>
      </c>
      <c r="K264" s="82">
        <f t="shared" si="49"/>
        <v>5.5126101766926707</v>
      </c>
      <c r="L264" s="82">
        <f t="shared" si="53"/>
        <v>0</v>
      </c>
    </row>
    <row r="265" spans="3:13">
      <c r="C265" s="1">
        <v>26268</v>
      </c>
      <c r="D265" s="2">
        <v>102.089996</v>
      </c>
      <c r="E265" s="81">
        <f t="shared" si="50"/>
        <v>1.8121325031690727E-2</v>
      </c>
      <c r="H265" s="81">
        <f t="shared" si="46"/>
        <v>0.40387781347802787</v>
      </c>
      <c r="I265" s="81">
        <f t="shared" si="51"/>
        <v>1.8121325031690727E-2</v>
      </c>
      <c r="J265" s="82">
        <f t="shared" si="52"/>
        <v>5.98768340103714</v>
      </c>
      <c r="K265" s="82">
        <f t="shared" si="49"/>
        <v>5.98768340103714</v>
      </c>
      <c r="L265" s="82">
        <f t="shared" si="53"/>
        <v>0</v>
      </c>
    </row>
    <row r="266" spans="3:13">
      <c r="C266" s="1">
        <v>26301</v>
      </c>
      <c r="D266" s="2">
        <v>103.94000200000001</v>
      </c>
      <c r="E266" s="81">
        <f t="shared" si="50"/>
        <v>2.5303039728630905E-2</v>
      </c>
      <c r="H266" s="81">
        <f t="shared" si="46"/>
        <v>0.42931793964084264</v>
      </c>
      <c r="I266" s="81">
        <f t="shared" si="51"/>
        <v>2.5303039728630905E-2</v>
      </c>
      <c r="J266" s="82">
        <f t="shared" si="52"/>
        <v>6.0961881581341935</v>
      </c>
      <c r="K266" s="82">
        <f t="shared" si="49"/>
        <v>6.0961881581341935</v>
      </c>
      <c r="L266" s="82">
        <f t="shared" si="53"/>
        <v>0</v>
      </c>
    </row>
    <row r="267" spans="3:13">
      <c r="C267" s="1">
        <v>26330</v>
      </c>
      <c r="D267" s="2">
        <v>106.57</v>
      </c>
      <c r="E267" s="81">
        <f t="shared" si="50"/>
        <v>5.9115792436896797E-3</v>
      </c>
      <c r="H267" s="81">
        <f t="shared" si="46"/>
        <v>0.46548402825241975</v>
      </c>
      <c r="I267" s="81">
        <f t="shared" si="51"/>
        <v>5.9115792436896797E-3</v>
      </c>
      <c r="J267" s="82">
        <f t="shared" si="52"/>
        <v>6.2504402492926721</v>
      </c>
      <c r="K267" s="82">
        <f t="shared" si="49"/>
        <v>6.2504402492926721</v>
      </c>
      <c r="L267" s="82">
        <f t="shared" si="53"/>
        <v>0</v>
      </c>
    </row>
    <row r="268" spans="3:13">
      <c r="C268" s="1">
        <v>26359</v>
      </c>
      <c r="D268" s="2">
        <v>107.199997</v>
      </c>
      <c r="E268" s="81">
        <f t="shared" si="50"/>
        <v>4.3843378092633944E-3</v>
      </c>
      <c r="H268" s="81">
        <f t="shared" si="46"/>
        <v>0.4741473532157956</v>
      </c>
      <c r="I268" s="81">
        <f t="shared" si="51"/>
        <v>4.3843378092633944E-3</v>
      </c>
      <c r="J268" s="82">
        <f t="shared" si="52"/>
        <v>6.287390222134313</v>
      </c>
      <c r="K268" s="82">
        <f t="shared" si="49"/>
        <v>6.287390222134313</v>
      </c>
      <c r="L268" s="82">
        <f t="shared" si="53"/>
        <v>0</v>
      </c>
    </row>
    <row r="269" spans="3:13">
      <c r="C269" s="1">
        <v>26392</v>
      </c>
      <c r="D269" s="2">
        <v>107.66999800000001</v>
      </c>
      <c r="E269" s="81">
        <f t="shared" si="50"/>
        <v>1.7275016574255009E-2</v>
      </c>
      <c r="H269" s="81">
        <f t="shared" si="46"/>
        <v>0.4806105131929248</v>
      </c>
      <c r="I269" s="81">
        <f t="shared" si="51"/>
        <v>1.7275016574255009E-2</v>
      </c>
      <c r="J269" s="82">
        <f t="shared" si="52"/>
        <v>6.3149562648068098</v>
      </c>
      <c r="K269" s="82">
        <f t="shared" si="49"/>
        <v>6.3149562648068098</v>
      </c>
      <c r="L269" s="82">
        <f t="shared" si="53"/>
        <v>0</v>
      </c>
    </row>
    <row r="270" spans="3:13">
      <c r="C270" s="1">
        <v>26420</v>
      </c>
      <c r="D270" s="2">
        <v>109.529999</v>
      </c>
      <c r="E270" s="81">
        <f t="shared" si="50"/>
        <v>-2.1820505996717809E-2</v>
      </c>
      <c r="H270" s="81">
        <f t="shared" si="46"/>
        <v>0.50618808434834883</v>
      </c>
      <c r="I270" s="81">
        <f t="shared" si="51"/>
        <v>-2.182050599671792E-2</v>
      </c>
      <c r="J270" s="82">
        <f t="shared" si="52"/>
        <v>6.4240472389470433</v>
      </c>
      <c r="K270" s="82">
        <f t="shared" si="49"/>
        <v>6.4240472389470433</v>
      </c>
      <c r="L270" s="82">
        <f t="shared" si="53"/>
        <v>0</v>
      </c>
    </row>
    <row r="271" spans="3:13">
      <c r="C271" s="1">
        <v>26451</v>
      </c>
      <c r="D271" s="2">
        <v>107.139999</v>
      </c>
      <c r="E271" s="81">
        <f t="shared" si="50"/>
        <v>2.3333955789937022E-3</v>
      </c>
      <c r="H271" s="81">
        <f t="shared" si="46"/>
        <v>0.47332229822164074</v>
      </c>
      <c r="I271" s="81">
        <f t="shared" si="51"/>
        <v>2.3333955789937022E-3</v>
      </c>
      <c r="J271" s="82">
        <f t="shared" si="52"/>
        <v>6.2838712776464005</v>
      </c>
      <c r="K271" s="82">
        <f t="shared" si="49"/>
        <v>6.2838712776464005</v>
      </c>
      <c r="L271" s="82">
        <f t="shared" si="53"/>
        <v>0</v>
      </c>
    </row>
    <row r="272" spans="3:13">
      <c r="C272" s="1">
        <v>26483</v>
      </c>
      <c r="D272" s="2">
        <v>107.389999</v>
      </c>
      <c r="E272" s="81">
        <f t="shared" si="50"/>
        <v>3.4453832148745978E-2</v>
      </c>
      <c r="H272" s="81">
        <f t="shared" si="46"/>
        <v>0.47676014195874394</v>
      </c>
      <c r="I272" s="81">
        <f t="shared" si="51"/>
        <v>3.4453832148745978E-2</v>
      </c>
      <c r="J272" s="82">
        <f t="shared" si="52"/>
        <v>6.2985340351046259</v>
      </c>
      <c r="K272" s="82">
        <f t="shared" si="49"/>
        <v>6.2985340351046259</v>
      </c>
      <c r="L272" s="82">
        <f t="shared" si="53"/>
        <v>0</v>
      </c>
    </row>
    <row r="273" spans="3:13">
      <c r="C273" s="1">
        <v>26512</v>
      </c>
      <c r="D273" s="2">
        <v>111.089996</v>
      </c>
      <c r="E273" s="81">
        <f t="shared" si="50"/>
        <v>-4.8608607385313141E-3</v>
      </c>
      <c r="H273" s="81">
        <f t="shared" si="46"/>
        <v>0.5276401880137489</v>
      </c>
      <c r="I273" s="81">
        <f t="shared" si="51"/>
        <v>-4.8608607385313141E-3</v>
      </c>
      <c r="J273" s="82">
        <f t="shared" si="52"/>
        <v>6.5155426695332848</v>
      </c>
      <c r="K273" s="82">
        <f t="shared" si="49"/>
        <v>6.5155426695332848</v>
      </c>
      <c r="L273" s="82">
        <f t="shared" si="53"/>
        <v>0</v>
      </c>
    </row>
    <row r="274" spans="3:13">
      <c r="C274" s="1">
        <v>26543</v>
      </c>
      <c r="D274" s="2">
        <v>110.550003</v>
      </c>
      <c r="E274" s="81">
        <f t="shared" si="50"/>
        <v>9.3170418095780416E-3</v>
      </c>
      <c r="F274" s="81">
        <f t="shared" si="43"/>
        <v>0.12416115005739892</v>
      </c>
      <c r="H274" s="81">
        <f t="shared" si="46"/>
        <v>0.52021454180123028</v>
      </c>
      <c r="I274" s="81">
        <f t="shared" si="51"/>
        <v>9.3170418095780416E-3</v>
      </c>
      <c r="J274" s="82">
        <f t="shared" si="52"/>
        <v>6.4838715239807252</v>
      </c>
      <c r="K274" s="82">
        <f t="shared" si="49"/>
        <v>6.4838715239807252</v>
      </c>
      <c r="L274" s="82">
        <f t="shared" si="53"/>
        <v>0</v>
      </c>
      <c r="M274" s="81">
        <f t="shared" ref="M274" si="55">J274/J262-1</f>
        <v>0.12416115005739892</v>
      </c>
    </row>
    <row r="275" spans="3:13">
      <c r="C275" s="1">
        <v>26574</v>
      </c>
      <c r="D275" s="2">
        <v>111.58000199999999</v>
      </c>
      <c r="E275" s="81">
        <f t="shared" si="50"/>
        <v>4.5617457508201342E-2</v>
      </c>
      <c r="H275" s="81">
        <f t="shared" si="46"/>
        <v>0.53437844424672098</v>
      </c>
      <c r="I275" s="81">
        <f t="shared" si="51"/>
        <v>4.5617457508201342E-2</v>
      </c>
      <c r="J275" s="82">
        <f t="shared" si="52"/>
        <v>6.5442820260575862</v>
      </c>
      <c r="K275" s="82">
        <f t="shared" si="49"/>
        <v>6.5442820260575862</v>
      </c>
      <c r="L275" s="82">
        <f t="shared" si="53"/>
        <v>0</v>
      </c>
    </row>
    <row r="276" spans="3:13">
      <c r="C276" s="1">
        <v>26604</v>
      </c>
      <c r="D276" s="2">
        <v>116.66999800000001</v>
      </c>
      <c r="E276" s="81">
        <f t="shared" si="50"/>
        <v>1.1828276537726445E-2</v>
      </c>
      <c r="H276" s="81">
        <f t="shared" si="46"/>
        <v>0.60437288772864584</v>
      </c>
      <c r="I276" s="81">
        <f t="shared" si="51"/>
        <v>1.1828276537726445E-2</v>
      </c>
      <c r="J276" s="82">
        <f t="shared" si="52"/>
        <v>6.8428155333029537</v>
      </c>
      <c r="K276" s="82">
        <f t="shared" si="49"/>
        <v>6.8428155333029537</v>
      </c>
      <c r="L276" s="82">
        <f t="shared" si="53"/>
        <v>0</v>
      </c>
    </row>
    <row r="277" spans="3:13">
      <c r="C277" s="1">
        <v>26634</v>
      </c>
      <c r="D277" s="2">
        <v>118.050003</v>
      </c>
      <c r="E277" s="81">
        <f t="shared" si="50"/>
        <v>-1.7111426926435525E-2</v>
      </c>
      <c r="H277" s="81">
        <f t="shared" si="46"/>
        <v>0.62334985391433118</v>
      </c>
      <c r="I277" s="81">
        <f t="shared" si="51"/>
        <v>-1.7111426926435525E-2</v>
      </c>
      <c r="J277" s="82">
        <f t="shared" si="52"/>
        <v>6.9237542477275111</v>
      </c>
      <c r="K277" s="82">
        <f t="shared" si="49"/>
        <v>6.9237542477275111</v>
      </c>
      <c r="L277" s="82">
        <f t="shared" si="53"/>
        <v>0</v>
      </c>
    </row>
    <row r="278" spans="3:13">
      <c r="C278" s="1">
        <v>26666</v>
      </c>
      <c r="D278" s="2">
        <v>116.029999</v>
      </c>
      <c r="E278" s="81">
        <f t="shared" si="50"/>
        <v>-3.7490295936312146E-2</v>
      </c>
      <c r="H278" s="81">
        <f t="shared" si="46"/>
        <v>0.59557202151303623</v>
      </c>
      <c r="I278" s="81">
        <f t="shared" si="51"/>
        <v>-3.7490295936312035E-2</v>
      </c>
      <c r="J278" s="82">
        <f t="shared" si="52"/>
        <v>6.805278932860924</v>
      </c>
      <c r="K278" s="82">
        <f t="shared" si="49"/>
        <v>6.805278932860924</v>
      </c>
      <c r="L278" s="82">
        <f t="shared" si="53"/>
        <v>0</v>
      </c>
    </row>
    <row r="279" spans="3:13">
      <c r="C279" s="1">
        <v>26696</v>
      </c>
      <c r="D279" s="2">
        <v>111.68</v>
      </c>
      <c r="E279" s="81">
        <f t="shared" si="50"/>
        <v>-1.4326916189112415E-3</v>
      </c>
      <c r="H279" s="81">
        <f t="shared" si="46"/>
        <v>0.53575355423881277</v>
      </c>
      <c r="I279" s="81">
        <f t="shared" si="51"/>
        <v>-1.4326916189112415E-3</v>
      </c>
      <c r="J279" s="82">
        <f t="shared" si="52"/>
        <v>6.5501470117388179</v>
      </c>
      <c r="K279" s="82">
        <f t="shared" si="49"/>
        <v>6.5501470117388179</v>
      </c>
      <c r="L279" s="82">
        <f t="shared" si="53"/>
        <v>0</v>
      </c>
    </row>
    <row r="280" spans="3:13">
      <c r="C280" s="1">
        <v>26724</v>
      </c>
      <c r="D280" s="2">
        <v>111.519997</v>
      </c>
      <c r="E280" s="81">
        <f t="shared" si="50"/>
        <v>-4.0799821757527499E-2</v>
      </c>
      <c r="H280" s="81">
        <f t="shared" si="46"/>
        <v>0.53355329299294163</v>
      </c>
      <c r="I280" s="81">
        <f t="shared" si="51"/>
        <v>-4.0799821757527499E-2</v>
      </c>
      <c r="J280" s="82">
        <f t="shared" si="52"/>
        <v>6.5407626710124633</v>
      </c>
      <c r="K280" s="82">
        <f t="shared" si="49"/>
        <v>6.5407626710124633</v>
      </c>
      <c r="L280" s="82">
        <f t="shared" si="53"/>
        <v>0</v>
      </c>
    </row>
    <row r="281" spans="3:13">
      <c r="C281" s="1">
        <v>26756</v>
      </c>
      <c r="D281" s="2">
        <v>106.970001</v>
      </c>
      <c r="E281" s="81">
        <f t="shared" si="50"/>
        <v>-1.8883836413164046E-2</v>
      </c>
      <c r="H281" s="81">
        <f t="shared" si="46"/>
        <v>0.47098459198316012</v>
      </c>
      <c r="I281" s="81">
        <f t="shared" si="51"/>
        <v>-1.8883836413164046E-2</v>
      </c>
      <c r="J281" s="82">
        <f t="shared" si="52"/>
        <v>6.273900719876865</v>
      </c>
      <c r="K281" s="82">
        <f t="shared" si="49"/>
        <v>6.273900719876865</v>
      </c>
      <c r="L281" s="82">
        <f t="shared" si="53"/>
        <v>0</v>
      </c>
    </row>
    <row r="282" spans="3:13">
      <c r="C282" s="1">
        <v>26785</v>
      </c>
      <c r="D282" s="2">
        <v>104.949997</v>
      </c>
      <c r="E282" s="81">
        <f t="shared" si="50"/>
        <v>-6.5745118601575614E-3</v>
      </c>
      <c r="H282" s="81">
        <f t="shared" si="46"/>
        <v>0.44320675958186517</v>
      </c>
      <c r="I282" s="81">
        <f t="shared" si="51"/>
        <v>-6.5745118601575614E-3</v>
      </c>
      <c r="J282" s="82">
        <f t="shared" si="52"/>
        <v>6.1554254050102779</v>
      </c>
      <c r="K282" s="82">
        <f t="shared" si="49"/>
        <v>6.1554254050102779</v>
      </c>
      <c r="L282" s="82">
        <f t="shared" si="53"/>
        <v>0</v>
      </c>
    </row>
    <row r="283" spans="3:13">
      <c r="C283" s="1">
        <v>26816</v>
      </c>
      <c r="D283" s="2">
        <v>104.260002</v>
      </c>
      <c r="E283" s="81">
        <f t="shared" si="50"/>
        <v>3.7981957836524805E-2</v>
      </c>
      <c r="H283" s="81">
        <f t="shared" si="46"/>
        <v>0.43371837962433468</v>
      </c>
      <c r="I283" s="81">
        <f t="shared" si="51"/>
        <v>3.7981957836524805E-2</v>
      </c>
      <c r="J283" s="82">
        <f t="shared" si="52"/>
        <v>6.1149564876807228</v>
      </c>
      <c r="K283" s="82">
        <f t="shared" si="49"/>
        <v>6.1149564876807228</v>
      </c>
      <c r="L283" s="82">
        <f t="shared" si="53"/>
        <v>0</v>
      </c>
    </row>
    <row r="284" spans="3:13">
      <c r="C284" s="1">
        <v>26847</v>
      </c>
      <c r="D284" s="2">
        <v>108.220001</v>
      </c>
      <c r="E284" s="81">
        <f t="shared" si="50"/>
        <v>-3.6684540411342281E-2</v>
      </c>
      <c r="H284" s="81">
        <f t="shared" si="46"/>
        <v>0.38654704471952406</v>
      </c>
      <c r="I284" s="81">
        <f t="shared" si="51"/>
        <v>-3.6684540411342281E-2</v>
      </c>
      <c r="J284" s="82">
        <f t="shared" si="52"/>
        <v>6.3472145071679957</v>
      </c>
      <c r="K284" s="82">
        <f t="shared" si="49"/>
        <v>6.3472145071679957</v>
      </c>
      <c r="L284" s="82">
        <f t="shared" si="53"/>
        <v>0</v>
      </c>
    </row>
    <row r="285" spans="3:13">
      <c r="C285" s="1">
        <v>26877</v>
      </c>
      <c r="D285" s="2">
        <v>104.25</v>
      </c>
      <c r="E285" s="81">
        <f t="shared" si="50"/>
        <v>4.0095923261390887E-2</v>
      </c>
      <c r="H285" s="81">
        <f t="shared" si="46"/>
        <v>0.27882732871052474</v>
      </c>
      <c r="I285" s="81">
        <f t="shared" si="51"/>
        <v>4.0095923261390887E-2</v>
      </c>
      <c r="J285" s="82">
        <f t="shared" si="52"/>
        <v>6.1143698600803331</v>
      </c>
      <c r="K285" s="82">
        <f t="shared" si="49"/>
        <v>6.1143698600803331</v>
      </c>
      <c r="L285" s="82">
        <f t="shared" si="53"/>
        <v>0</v>
      </c>
    </row>
    <row r="286" spans="3:13">
      <c r="C286" s="1">
        <v>26911</v>
      </c>
      <c r="D286" s="2">
        <v>108.43</v>
      </c>
      <c r="E286" s="81">
        <f t="shared" si="50"/>
        <v>-1.2911463617080177E-3</v>
      </c>
      <c r="F286" s="81">
        <f t="shared" ref="F286:F346" si="56">D286/D274-1</f>
        <v>-1.9176869674078612E-2</v>
      </c>
      <c r="H286" s="81">
        <f t="shared" si="46"/>
        <v>0.30246246246246256</v>
      </c>
      <c r="I286" s="81">
        <f t="shared" si="51"/>
        <v>-1.2911463617080177E-3</v>
      </c>
      <c r="J286" s="82">
        <f t="shared" si="52"/>
        <v>6.3595311647818757</v>
      </c>
      <c r="K286" s="82">
        <f t="shared" si="49"/>
        <v>6.3595311647818757</v>
      </c>
      <c r="L286" s="82">
        <f t="shared" si="53"/>
        <v>0</v>
      </c>
      <c r="M286" s="81">
        <f t="shared" ref="M286" si="57">J286/J274-1</f>
        <v>-1.9176869674078834E-2</v>
      </c>
    </row>
    <row r="287" spans="3:13">
      <c r="C287" s="1">
        <v>26938</v>
      </c>
      <c r="D287" s="2">
        <v>108.290001</v>
      </c>
      <c r="E287" s="81">
        <f t="shared" si="50"/>
        <v>-0.11386094640446076</v>
      </c>
      <c r="H287" s="81">
        <f t="shared" si="46"/>
        <v>0.30078079279279279</v>
      </c>
      <c r="I287" s="81">
        <f t="shared" si="51"/>
        <v>-0.11386094640446076</v>
      </c>
      <c r="J287" s="82">
        <f t="shared" si="52"/>
        <v>6.3513200792562987</v>
      </c>
      <c r="K287" s="82">
        <f t="shared" si="49"/>
        <v>6.3513200792562987</v>
      </c>
      <c r="L287" s="82">
        <f t="shared" si="53"/>
        <v>0</v>
      </c>
    </row>
    <row r="288" spans="3:13">
      <c r="C288" s="1">
        <v>26969</v>
      </c>
      <c r="D288" s="2">
        <v>95.959998999999996</v>
      </c>
      <c r="E288" s="81">
        <f t="shared" si="50"/>
        <v>1.6569445775004743E-2</v>
      </c>
      <c r="H288" s="81">
        <f t="shared" si="46"/>
        <v>0.10045874198825944</v>
      </c>
      <c r="I288" s="81">
        <f t="shared" si="51"/>
        <v>1.6569445775004743E-2</v>
      </c>
      <c r="J288" s="82">
        <f t="shared" si="52"/>
        <v>5.6281527641145219</v>
      </c>
      <c r="K288" s="82">
        <f t="shared" si="49"/>
        <v>5.6281527641145219</v>
      </c>
      <c r="L288" s="82">
        <f t="shared" si="53"/>
        <v>0</v>
      </c>
    </row>
    <row r="289" spans="3:13">
      <c r="C289" s="1">
        <v>27001</v>
      </c>
      <c r="D289" s="2">
        <v>97.550003000000004</v>
      </c>
      <c r="E289" s="81">
        <f t="shared" si="50"/>
        <v>-1.0046160634151979E-2</v>
      </c>
      <c r="H289" s="81">
        <f t="shared" si="46"/>
        <v>5.8600118098749432E-2</v>
      </c>
      <c r="I289" s="81">
        <f t="shared" si="51"/>
        <v>-1.0046160634151979E-2</v>
      </c>
      <c r="J289" s="82">
        <f t="shared" si="52"/>
        <v>5.7214081361529603</v>
      </c>
      <c r="K289" s="82">
        <f t="shared" si="49"/>
        <v>5.7214081361529603</v>
      </c>
      <c r="L289" s="82">
        <f t="shared" si="53"/>
        <v>0</v>
      </c>
    </row>
    <row r="290" spans="3:13">
      <c r="C290" s="1">
        <v>27031</v>
      </c>
      <c r="D290" s="2">
        <v>96.57</v>
      </c>
      <c r="E290" s="81">
        <f t="shared" si="50"/>
        <v>-3.6243036139587126E-3</v>
      </c>
      <c r="H290" s="81">
        <f t="shared" si="46"/>
        <v>2.7449750557500652E-2</v>
      </c>
      <c r="I290" s="81">
        <f t="shared" si="51"/>
        <v>-3.6243036139588236E-3</v>
      </c>
      <c r="J290" s="82">
        <f t="shared" si="52"/>
        <v>5.6639299509636238</v>
      </c>
      <c r="K290" s="82">
        <f t="shared" si="49"/>
        <v>5.6639299509636238</v>
      </c>
      <c r="L290" s="82">
        <f t="shared" si="53"/>
        <v>0</v>
      </c>
    </row>
    <row r="291" spans="3:13">
      <c r="C291" s="1">
        <v>27061</v>
      </c>
      <c r="D291" s="2">
        <v>96.220000999999996</v>
      </c>
      <c r="E291" s="81">
        <f t="shared" si="50"/>
        <v>-2.3279962343795813E-2</v>
      </c>
      <c r="H291" s="81">
        <f t="shared" si="46"/>
        <v>2.3725960713394167E-2</v>
      </c>
      <c r="I291" s="81">
        <f t="shared" si="51"/>
        <v>-2.3279962343795813E-2</v>
      </c>
      <c r="J291" s="82">
        <f t="shared" si="52"/>
        <v>5.643402149173137</v>
      </c>
      <c r="K291" s="82">
        <f t="shared" si="49"/>
        <v>5.643402149173137</v>
      </c>
      <c r="L291" s="82">
        <f t="shared" si="53"/>
        <v>0</v>
      </c>
    </row>
    <row r="292" spans="3:13">
      <c r="C292" s="1">
        <v>27089</v>
      </c>
      <c r="D292" s="2">
        <v>93.980002999999996</v>
      </c>
      <c r="E292" s="81">
        <f t="shared" si="50"/>
        <v>-3.9050913841745749E-2</v>
      </c>
      <c r="H292" s="81">
        <f t="shared" si="46"/>
        <v>0</v>
      </c>
      <c r="I292" s="81">
        <f t="shared" si="51"/>
        <v>-3.905091384174586E-2</v>
      </c>
      <c r="J292" s="82">
        <f t="shared" si="52"/>
        <v>5.5120239596494898</v>
      </c>
      <c r="K292" s="82">
        <f t="shared" si="49"/>
        <v>5.5120239596494898</v>
      </c>
      <c r="L292" s="82">
        <f t="shared" si="53"/>
        <v>0</v>
      </c>
    </row>
    <row r="293" spans="3:13">
      <c r="C293" s="1">
        <v>27120</v>
      </c>
      <c r="D293" s="2">
        <v>90.309997999999993</v>
      </c>
      <c r="E293" s="81">
        <f t="shared" si="50"/>
        <v>-3.3551091430651936E-2</v>
      </c>
      <c r="H293" s="81">
        <f t="shared" si="46"/>
        <v>0</v>
      </c>
      <c r="I293" s="81">
        <f t="shared" si="51"/>
        <v>-3.3551091430651936E-2</v>
      </c>
      <c r="J293" s="82">
        <f t="shared" si="52"/>
        <v>5.296774386907579</v>
      </c>
      <c r="K293" s="82">
        <f t="shared" si="49"/>
        <v>5.296774386907579</v>
      </c>
      <c r="L293" s="82">
        <f t="shared" si="53"/>
        <v>0</v>
      </c>
    </row>
    <row r="294" spans="3:13">
      <c r="C294" s="1">
        <v>27150</v>
      </c>
      <c r="D294" s="2">
        <v>87.279999000000004</v>
      </c>
      <c r="E294" s="81">
        <f t="shared" si="50"/>
        <v>-1.46654332569367E-2</v>
      </c>
      <c r="H294" s="81">
        <f t="shared" si="46"/>
        <v>0</v>
      </c>
      <c r="I294" s="81">
        <f t="shared" si="51"/>
        <v>-1.46654332569367E-2</v>
      </c>
      <c r="J294" s="82">
        <f t="shared" si="52"/>
        <v>5.1190618251649074</v>
      </c>
      <c r="K294" s="82">
        <f t="shared" si="49"/>
        <v>5.1190618251649074</v>
      </c>
      <c r="L294" s="82">
        <f t="shared" si="53"/>
        <v>0</v>
      </c>
    </row>
    <row r="295" spans="3:13">
      <c r="C295" s="1">
        <v>27183</v>
      </c>
      <c r="D295" s="2">
        <v>86</v>
      </c>
      <c r="E295" s="81">
        <f t="shared" si="50"/>
        <v>-7.7790720930232649E-2</v>
      </c>
      <c r="H295" s="81">
        <f t="shared" ref="H295:H358" si="58">D295/MIN(D259:D295)-1</f>
        <v>0</v>
      </c>
      <c r="I295" s="81">
        <f t="shared" si="51"/>
        <v>-7.7790720930232649E-2</v>
      </c>
      <c r="J295" s="82">
        <f t="shared" si="52"/>
        <v>5.0439885656298191</v>
      </c>
      <c r="K295" s="82">
        <f t="shared" si="49"/>
        <v>5.0439885656298191</v>
      </c>
      <c r="L295" s="82">
        <f t="shared" si="53"/>
        <v>0</v>
      </c>
    </row>
    <row r="296" spans="3:13">
      <c r="C296" s="1">
        <v>27211</v>
      </c>
      <c r="D296" s="2">
        <v>79.309997999999993</v>
      </c>
      <c r="E296" s="81">
        <f t="shared" si="50"/>
        <v>-9.0278605227048336E-2</v>
      </c>
      <c r="H296" s="81">
        <f t="shared" si="58"/>
        <v>0</v>
      </c>
      <c r="I296" s="81">
        <f t="shared" si="51"/>
        <v>-9.0278605227048336E-2</v>
      </c>
      <c r="J296" s="82">
        <f t="shared" si="52"/>
        <v>4.6516130587456255</v>
      </c>
      <c r="K296" s="82">
        <f t="shared" si="49"/>
        <v>4.6516130587456255</v>
      </c>
      <c r="L296" s="82">
        <f t="shared" si="53"/>
        <v>0</v>
      </c>
    </row>
    <row r="297" spans="3:13">
      <c r="C297" s="1">
        <v>27242</v>
      </c>
      <c r="D297" s="2">
        <v>72.150002000000001</v>
      </c>
      <c r="E297" s="81">
        <f t="shared" si="50"/>
        <v>-0.11933472988677118</v>
      </c>
      <c r="H297" s="81">
        <f t="shared" si="58"/>
        <v>0</v>
      </c>
      <c r="I297" s="81">
        <f t="shared" ref="I297:I347" si="59">J298/J297-1</f>
        <v>-0.11933472988677118</v>
      </c>
      <c r="J297" s="82">
        <f t="shared" ref="J297:J347" si="60">K296*(1+E296)+L296</f>
        <v>4.2316719197461463</v>
      </c>
      <c r="K297" s="82">
        <f t="shared" si="49"/>
        <v>4.2316719197461463</v>
      </c>
      <c r="L297" s="82">
        <f t="shared" ref="L297:L347" si="61">J297-K297</f>
        <v>0</v>
      </c>
    </row>
    <row r="298" spans="3:13">
      <c r="C298" s="1">
        <v>27275</v>
      </c>
      <c r="D298" s="2">
        <v>63.540000999999997</v>
      </c>
      <c r="E298" s="81">
        <f t="shared" si="50"/>
        <v>0.16304691276287531</v>
      </c>
      <c r="F298" s="81">
        <f t="shared" si="56"/>
        <v>-0.41399980632666245</v>
      </c>
      <c r="H298" s="81">
        <f t="shared" si="58"/>
        <v>0</v>
      </c>
      <c r="I298" s="81">
        <f t="shared" si="59"/>
        <v>0.16304691276287531</v>
      </c>
      <c r="J298" s="82">
        <f t="shared" si="60"/>
        <v>3.7266864942338054</v>
      </c>
      <c r="K298" s="82">
        <f t="shared" si="49"/>
        <v>3.7266864942338054</v>
      </c>
      <c r="L298" s="82">
        <f t="shared" si="61"/>
        <v>0</v>
      </c>
      <c r="M298" s="81">
        <f t="shared" ref="M298" si="62">J298/J286-1</f>
        <v>-0.41399980632666245</v>
      </c>
    </row>
    <row r="299" spans="3:13">
      <c r="C299" s="1">
        <v>27303</v>
      </c>
      <c r="D299" s="2">
        <v>73.900002000000001</v>
      </c>
      <c r="E299" s="81">
        <f t="shared" si="50"/>
        <v>-5.3179985028958487E-2</v>
      </c>
      <c r="H299" s="81">
        <f t="shared" si="58"/>
        <v>0.16304691276287531</v>
      </c>
      <c r="I299" s="81">
        <f t="shared" si="59"/>
        <v>-5.3179985028958487E-2</v>
      </c>
      <c r="J299" s="82">
        <f t="shared" si="60"/>
        <v>4.3343112219537305</v>
      </c>
      <c r="K299" s="82">
        <f t="shared" si="49"/>
        <v>4.3343112219537305</v>
      </c>
      <c r="L299" s="82">
        <f t="shared" si="61"/>
        <v>0</v>
      </c>
    </row>
    <row r="300" spans="3:13">
      <c r="C300" s="1">
        <v>27334</v>
      </c>
      <c r="D300" s="2">
        <v>69.970000999999996</v>
      </c>
      <c r="E300" s="81">
        <f t="shared" si="50"/>
        <v>-2.0151536084728749E-2</v>
      </c>
      <c r="H300" s="81">
        <f t="shared" si="58"/>
        <v>0.10119609535416907</v>
      </c>
      <c r="I300" s="81">
        <f t="shared" si="59"/>
        <v>-2.015153608472886E-2</v>
      </c>
      <c r="J300" s="82">
        <f t="shared" si="60"/>
        <v>4.1038126160593844</v>
      </c>
      <c r="K300" s="82">
        <f t="shared" si="49"/>
        <v>4.1038126160593844</v>
      </c>
      <c r="L300" s="82">
        <f t="shared" si="61"/>
        <v>0</v>
      </c>
    </row>
    <row r="301" spans="3:13">
      <c r="C301" s="1">
        <v>27365</v>
      </c>
      <c r="D301" s="2">
        <v>68.559997999999993</v>
      </c>
      <c r="E301" s="81">
        <f t="shared" si="50"/>
        <v>0.12281221186733404</v>
      </c>
      <c r="H301" s="81">
        <f t="shared" si="58"/>
        <v>7.9005302502277219E-2</v>
      </c>
      <c r="I301" s="81">
        <f t="shared" si="59"/>
        <v>0.12281221186733404</v>
      </c>
      <c r="J301" s="82">
        <f t="shared" si="60"/>
        <v>4.0211144880418983</v>
      </c>
      <c r="K301" s="82">
        <f t="shared" si="49"/>
        <v>4.0211144880418983</v>
      </c>
      <c r="L301" s="82">
        <f t="shared" si="61"/>
        <v>0</v>
      </c>
    </row>
    <row r="302" spans="3:13">
      <c r="C302" s="1">
        <v>27396</v>
      </c>
      <c r="D302" s="2">
        <v>76.980002999999996</v>
      </c>
      <c r="E302" s="81">
        <f t="shared" si="50"/>
        <v>5.9885591326880094E-2</v>
      </c>
      <c r="H302" s="81">
        <f t="shared" si="58"/>
        <v>0.21152033031916373</v>
      </c>
      <c r="I302" s="81">
        <f t="shared" si="59"/>
        <v>5.9885591326880094E-2</v>
      </c>
      <c r="J302" s="82">
        <f t="shared" si="60"/>
        <v>4.5149564524901065</v>
      </c>
      <c r="K302" s="82">
        <f t="shared" si="49"/>
        <v>4.5149564524901065</v>
      </c>
      <c r="L302" s="82">
        <f t="shared" si="61"/>
        <v>0</v>
      </c>
    </row>
    <row r="303" spans="3:13">
      <c r="C303" s="1">
        <v>27428</v>
      </c>
      <c r="D303" s="2">
        <v>81.589995999999999</v>
      </c>
      <c r="E303" s="81">
        <f t="shared" si="50"/>
        <v>2.169389737437899E-2</v>
      </c>
      <c r="H303" s="81">
        <f t="shared" si="58"/>
        <v>0.28407294170486397</v>
      </c>
      <c r="I303" s="81">
        <f t="shared" si="59"/>
        <v>2.169389737437899E-2</v>
      </c>
      <c r="J303" s="82">
        <f t="shared" si="60"/>
        <v>4.7853372894625892</v>
      </c>
      <c r="K303" s="82">
        <f t="shared" si="49"/>
        <v>4.7853372894625892</v>
      </c>
      <c r="L303" s="82">
        <f t="shared" si="61"/>
        <v>0</v>
      </c>
    </row>
    <row r="304" spans="3:13">
      <c r="C304" s="1">
        <v>27456</v>
      </c>
      <c r="D304" s="2">
        <v>83.360000999999997</v>
      </c>
      <c r="E304" s="81">
        <f t="shared" si="50"/>
        <v>4.7264898665248412E-2</v>
      </c>
      <c r="H304" s="81">
        <f t="shared" si="58"/>
        <v>0.31192948832342648</v>
      </c>
      <c r="I304" s="81">
        <f t="shared" si="59"/>
        <v>4.7264898665248412E-2</v>
      </c>
      <c r="J304" s="82">
        <f t="shared" si="60"/>
        <v>4.8891499055219798</v>
      </c>
      <c r="K304" s="82">
        <f t="shared" si="49"/>
        <v>4.8891499055219798</v>
      </c>
      <c r="L304" s="82">
        <f t="shared" si="61"/>
        <v>0</v>
      </c>
    </row>
    <row r="305" spans="3:13">
      <c r="C305" s="1">
        <v>27485</v>
      </c>
      <c r="D305" s="2">
        <v>87.300003000000004</v>
      </c>
      <c r="E305" s="81">
        <f t="shared" si="50"/>
        <v>4.4100788862515783E-2</v>
      </c>
      <c r="H305" s="81">
        <f t="shared" si="58"/>
        <v>0.37393770264498438</v>
      </c>
      <c r="I305" s="81">
        <f t="shared" si="59"/>
        <v>4.4100788862515783E-2</v>
      </c>
      <c r="J305" s="82">
        <f t="shared" si="60"/>
        <v>5.1202350803656849</v>
      </c>
      <c r="K305" s="82">
        <f t="shared" si="49"/>
        <v>5.1202350803656849</v>
      </c>
      <c r="L305" s="82">
        <f t="shared" si="61"/>
        <v>0</v>
      </c>
    </row>
    <row r="306" spans="3:13">
      <c r="C306" s="1">
        <v>27515</v>
      </c>
      <c r="D306" s="2">
        <v>91.150002000000001</v>
      </c>
      <c r="E306" s="81">
        <f t="shared" si="50"/>
        <v>4.4322544282555221E-2</v>
      </c>
      <c r="H306" s="81">
        <f t="shared" si="58"/>
        <v>0.43452943917958087</v>
      </c>
      <c r="I306" s="81">
        <f t="shared" si="59"/>
        <v>4.4322544282555221E-2</v>
      </c>
      <c r="J306" s="82">
        <f t="shared" si="60"/>
        <v>5.3460414865713384</v>
      </c>
      <c r="K306" s="82">
        <f t="shared" si="49"/>
        <v>5.3460414865713384</v>
      </c>
      <c r="L306" s="82">
        <f t="shared" si="61"/>
        <v>0</v>
      </c>
    </row>
    <row r="307" spans="3:13">
      <c r="C307" s="1">
        <v>27547</v>
      </c>
      <c r="D307" s="2">
        <v>95.190002000000007</v>
      </c>
      <c r="E307" s="81">
        <f t="shared" si="50"/>
        <v>-6.765418494265818E-2</v>
      </c>
      <c r="H307" s="81">
        <f t="shared" si="58"/>
        <v>0.49811143377224698</v>
      </c>
      <c r="I307" s="81">
        <f t="shared" si="59"/>
        <v>-6.765418494265818E-2</v>
      </c>
      <c r="J307" s="82">
        <f t="shared" si="60"/>
        <v>5.5829916470962742</v>
      </c>
      <c r="K307" s="82">
        <f t="shared" si="49"/>
        <v>5.5829916470962742</v>
      </c>
      <c r="L307" s="82">
        <f t="shared" si="61"/>
        <v>0</v>
      </c>
    </row>
    <row r="308" spans="3:13">
      <c r="C308" s="1">
        <v>27576</v>
      </c>
      <c r="D308" s="2">
        <v>88.75</v>
      </c>
      <c r="E308" s="81">
        <f t="shared" si="50"/>
        <v>-2.1070456338028176E-2</v>
      </c>
      <c r="H308" s="81">
        <f t="shared" si="58"/>
        <v>0.39675792576710855</v>
      </c>
      <c r="I308" s="81">
        <f t="shared" si="59"/>
        <v>-2.1070456338028176E-2</v>
      </c>
      <c r="J308" s="82">
        <f t="shared" si="60"/>
        <v>5.2052788976703068</v>
      </c>
      <c r="K308" s="82">
        <f t="shared" si="49"/>
        <v>5.2052788976703068</v>
      </c>
      <c r="L308" s="82">
        <f t="shared" si="61"/>
        <v>0</v>
      </c>
    </row>
    <row r="309" spans="3:13">
      <c r="C309" s="1">
        <v>27607</v>
      </c>
      <c r="D309" s="2">
        <v>86.879997000000003</v>
      </c>
      <c r="E309" s="81">
        <f t="shared" si="50"/>
        <v>-3.4645420165012264E-2</v>
      </c>
      <c r="H309" s="81">
        <f t="shared" si="58"/>
        <v>0.36732759887743804</v>
      </c>
      <c r="I309" s="81">
        <f t="shared" si="59"/>
        <v>-3.4645420165012264E-2</v>
      </c>
      <c r="J309" s="82">
        <f t="shared" si="60"/>
        <v>5.0956012959296855</v>
      </c>
      <c r="K309" s="82">
        <f t="shared" si="49"/>
        <v>5.0956012959296855</v>
      </c>
      <c r="L309" s="82">
        <f t="shared" si="61"/>
        <v>0</v>
      </c>
    </row>
    <row r="310" spans="3:13">
      <c r="C310" s="1">
        <v>27639</v>
      </c>
      <c r="D310" s="2">
        <v>83.870002999999997</v>
      </c>
      <c r="E310" s="81">
        <f t="shared" si="50"/>
        <v>6.16429929065343E-2</v>
      </c>
      <c r="F310" s="81">
        <f t="shared" si="56"/>
        <v>0.31995595971111168</v>
      </c>
      <c r="H310" s="81">
        <f t="shared" si="58"/>
        <v>0.31995595971111168</v>
      </c>
      <c r="I310" s="81">
        <f t="shared" si="59"/>
        <v>6.16429929065343E-2</v>
      </c>
      <c r="J310" s="82">
        <f t="shared" si="60"/>
        <v>4.9190620480388203</v>
      </c>
      <c r="K310" s="82">
        <f t="shared" si="49"/>
        <v>4.9190620480388203</v>
      </c>
      <c r="L310" s="82">
        <f t="shared" si="61"/>
        <v>0</v>
      </c>
      <c r="M310" s="81">
        <f t="shared" ref="M310:M346" si="63">J310/J298-1</f>
        <v>0.31995595971111146</v>
      </c>
    </row>
    <row r="311" spans="3:13">
      <c r="C311" s="1">
        <v>27668</v>
      </c>
      <c r="D311" s="2">
        <v>89.040001000000004</v>
      </c>
      <c r="E311" s="81">
        <f t="shared" si="50"/>
        <v>2.4707962435894348E-2</v>
      </c>
      <c r="H311" s="81">
        <f t="shared" si="58"/>
        <v>0.40132199557252135</v>
      </c>
      <c r="I311" s="81">
        <f t="shared" si="59"/>
        <v>2.4707962435894348E-2</v>
      </c>
      <c r="J311" s="82">
        <f t="shared" si="60"/>
        <v>5.2222877549728794</v>
      </c>
      <c r="K311" s="82">
        <f t="shared" si="49"/>
        <v>5.2222877549728794</v>
      </c>
      <c r="L311" s="82">
        <f t="shared" si="61"/>
        <v>0</v>
      </c>
    </row>
    <row r="312" spans="3:13">
      <c r="C312" s="1">
        <v>27701</v>
      </c>
      <c r="D312" s="2">
        <v>91.239998</v>
      </c>
      <c r="E312" s="81">
        <f t="shared" si="50"/>
        <v>-1.1508066889698854E-2</v>
      </c>
      <c r="H312" s="81">
        <f t="shared" si="58"/>
        <v>0.43594580679971973</v>
      </c>
      <c r="I312" s="81">
        <f t="shared" si="59"/>
        <v>-1.1508066889698743E-2</v>
      </c>
      <c r="J312" s="82">
        <f t="shared" si="60"/>
        <v>5.3513198446521804</v>
      </c>
      <c r="K312" s="82">
        <f t="shared" si="49"/>
        <v>5.3513198446521804</v>
      </c>
      <c r="L312" s="82">
        <f t="shared" si="61"/>
        <v>0</v>
      </c>
    </row>
    <row r="313" spans="3:13">
      <c r="C313" s="1">
        <v>27729</v>
      </c>
      <c r="D313" s="2">
        <v>90.190002000000007</v>
      </c>
      <c r="E313" s="81">
        <f t="shared" si="50"/>
        <v>0.11830578515787127</v>
      </c>
      <c r="H313" s="81">
        <f t="shared" si="58"/>
        <v>0.41942084640508592</v>
      </c>
      <c r="I313" s="81">
        <f t="shared" si="59"/>
        <v>0.11830578515787127</v>
      </c>
      <c r="J313" s="82">
        <f t="shared" si="60"/>
        <v>5.2897364979317505</v>
      </c>
      <c r="K313" s="82">
        <f t="shared" si="49"/>
        <v>5.2897364979317505</v>
      </c>
      <c r="L313" s="82">
        <f t="shared" si="61"/>
        <v>0</v>
      </c>
    </row>
    <row r="314" spans="3:13">
      <c r="C314" s="1">
        <v>27761</v>
      </c>
      <c r="D314" s="2">
        <v>100.860001</v>
      </c>
      <c r="E314" s="81">
        <f t="shared" si="50"/>
        <v>-1.1401963004144755E-2</v>
      </c>
      <c r="H314" s="81">
        <f t="shared" si="58"/>
        <v>0.58734654410848997</v>
      </c>
      <c r="I314" s="81">
        <f t="shared" si="59"/>
        <v>-1.1401963004144866E-2</v>
      </c>
      <c r="J314" s="82">
        <f t="shared" si="60"/>
        <v>5.9155429275978149</v>
      </c>
      <c r="K314" s="82">
        <f t="shared" si="49"/>
        <v>5.9155429275978149</v>
      </c>
      <c r="L314" s="82">
        <f t="shared" si="61"/>
        <v>0</v>
      </c>
    </row>
    <row r="315" spans="3:13">
      <c r="C315" s="1">
        <v>27792</v>
      </c>
      <c r="D315" s="2">
        <v>99.709998999999996</v>
      </c>
      <c r="E315" s="81">
        <f t="shared" si="50"/>
        <v>3.0688978344087792E-2</v>
      </c>
      <c r="H315" s="81">
        <f t="shared" si="58"/>
        <v>0.56924767753780814</v>
      </c>
      <c r="I315" s="81">
        <f t="shared" si="59"/>
        <v>3.0688978344087792E-2</v>
      </c>
      <c r="J315" s="82">
        <f t="shared" si="60"/>
        <v>5.848094125987914</v>
      </c>
      <c r="K315" s="82">
        <f t="shared" si="49"/>
        <v>5.848094125987914</v>
      </c>
      <c r="L315" s="82">
        <f t="shared" si="61"/>
        <v>0</v>
      </c>
    </row>
    <row r="316" spans="3:13">
      <c r="C316" s="1">
        <v>27820</v>
      </c>
      <c r="D316" s="2">
        <v>102.769997</v>
      </c>
      <c r="E316" s="81">
        <f t="shared" si="50"/>
        <v>-1.0995407540977165E-2</v>
      </c>
      <c r="H316" s="81">
        <f t="shared" si="58"/>
        <v>0.61740628553027577</v>
      </c>
      <c r="I316" s="81">
        <f t="shared" si="59"/>
        <v>-1.0995407540977054E-2</v>
      </c>
      <c r="J316" s="82">
        <f t="shared" si="60"/>
        <v>6.027566159974544</v>
      </c>
      <c r="K316" s="82">
        <f t="shared" si="49"/>
        <v>6.027566159974544</v>
      </c>
      <c r="L316" s="82">
        <f t="shared" si="61"/>
        <v>0</v>
      </c>
    </row>
    <row r="317" spans="3:13">
      <c r="C317" s="1">
        <v>27851</v>
      </c>
      <c r="D317" s="2">
        <v>101.639999</v>
      </c>
      <c r="E317" s="81">
        <f t="shared" si="50"/>
        <v>-1.4364413758012673E-2</v>
      </c>
      <c r="H317" s="81">
        <f t="shared" si="58"/>
        <v>0.59962224426153243</v>
      </c>
      <c r="I317" s="81">
        <f t="shared" si="59"/>
        <v>-1.4364413758012673E-2</v>
      </c>
      <c r="J317" s="82">
        <f t="shared" si="60"/>
        <v>5.9612906135654216</v>
      </c>
      <c r="K317" s="82">
        <f t="shared" si="49"/>
        <v>5.9612906135654216</v>
      </c>
      <c r="L317" s="82">
        <f t="shared" si="61"/>
        <v>0</v>
      </c>
    </row>
    <row r="318" spans="3:13">
      <c r="C318" s="1">
        <v>27883</v>
      </c>
      <c r="D318" s="2">
        <v>100.18</v>
      </c>
      <c r="E318" s="81">
        <f t="shared" si="50"/>
        <v>4.0926322619285305E-2</v>
      </c>
      <c r="H318" s="81">
        <f t="shared" si="58"/>
        <v>0.5766446084884389</v>
      </c>
      <c r="I318" s="81">
        <f t="shared" si="59"/>
        <v>4.0926322619285305E-2</v>
      </c>
      <c r="J318" s="82">
        <f t="shared" si="60"/>
        <v>5.8756601686604109</v>
      </c>
      <c r="K318" s="82">
        <f t="shared" si="49"/>
        <v>5.8756601686604109</v>
      </c>
      <c r="L318" s="82">
        <f t="shared" si="61"/>
        <v>0</v>
      </c>
    </row>
    <row r="319" spans="3:13">
      <c r="C319" s="1">
        <v>27912</v>
      </c>
      <c r="D319" s="2">
        <v>104.279999</v>
      </c>
      <c r="E319" s="81">
        <f t="shared" si="50"/>
        <v>-8.0552072118834639E-3</v>
      </c>
      <c r="H319" s="81">
        <f t="shared" si="58"/>
        <v>0.64117087439139331</v>
      </c>
      <c r="I319" s="81">
        <f t="shared" si="59"/>
        <v>-8.0552072118834639E-3</v>
      </c>
      <c r="J319" s="82">
        <f t="shared" si="60"/>
        <v>6.1161293323242916</v>
      </c>
      <c r="K319" s="82">
        <f t="shared" si="49"/>
        <v>6.1161293323242916</v>
      </c>
      <c r="L319" s="82">
        <f t="shared" si="61"/>
        <v>0</v>
      </c>
    </row>
    <row r="320" spans="3:13">
      <c r="C320" s="1">
        <v>27942</v>
      </c>
      <c r="D320" s="2">
        <v>103.44000200000001</v>
      </c>
      <c r="E320" s="81">
        <f t="shared" si="50"/>
        <v>-5.1237237988452922E-3</v>
      </c>
      <c r="H320" s="81">
        <f t="shared" si="58"/>
        <v>0.62795090292806277</v>
      </c>
      <c r="I320" s="81">
        <f t="shared" si="59"/>
        <v>-5.1237237988452922E-3</v>
      </c>
      <c r="J320" s="82">
        <f t="shared" si="60"/>
        <v>6.0668626432177408</v>
      </c>
      <c r="K320" s="82">
        <f t="shared" si="49"/>
        <v>6.0668626432177408</v>
      </c>
      <c r="L320" s="82">
        <f t="shared" si="61"/>
        <v>0</v>
      </c>
    </row>
    <row r="321" spans="3:13">
      <c r="C321" s="1">
        <v>27974</v>
      </c>
      <c r="D321" s="2">
        <v>102.910004</v>
      </c>
      <c r="E321" s="81">
        <f t="shared" si="50"/>
        <v>2.2641083562682685E-2</v>
      </c>
      <c r="H321" s="81">
        <f t="shared" si="58"/>
        <v>0.61960973214337867</v>
      </c>
      <c r="I321" s="81">
        <f t="shared" si="59"/>
        <v>2.2641083562682685E-2</v>
      </c>
      <c r="J321" s="82">
        <f t="shared" si="60"/>
        <v>6.0357777147083604</v>
      </c>
      <c r="K321" s="82">
        <f t="shared" si="49"/>
        <v>6.0357777147083604</v>
      </c>
      <c r="L321" s="82">
        <f t="shared" si="61"/>
        <v>0</v>
      </c>
    </row>
    <row r="322" spans="3:13">
      <c r="C322" s="1">
        <v>28004</v>
      </c>
      <c r="D322" s="2">
        <v>105.239998</v>
      </c>
      <c r="E322" s="81">
        <f t="shared" si="50"/>
        <v>-2.2234854090362077E-2</v>
      </c>
      <c r="F322" s="81">
        <f t="shared" si="56"/>
        <v>0.25479902510555541</v>
      </c>
      <c r="H322" s="81">
        <f t="shared" si="58"/>
        <v>0.65627945142777078</v>
      </c>
      <c r="I322" s="81">
        <f t="shared" si="59"/>
        <v>-2.2234854090362077E-2</v>
      </c>
      <c r="J322" s="82">
        <f t="shared" si="60"/>
        <v>6.1724342623128505</v>
      </c>
      <c r="K322" s="82">
        <f t="shared" ref="K322:K347" si="64">IF(H322&gt;H$800,J322*I$800,IF(H322&gt;H$799,J322*I$799,J322))</f>
        <v>6.1724342623128505</v>
      </c>
      <c r="L322" s="82">
        <f t="shared" si="61"/>
        <v>0</v>
      </c>
      <c r="M322" s="81">
        <f t="shared" si="63"/>
        <v>0.25479902510555585</v>
      </c>
    </row>
    <row r="323" spans="3:13">
      <c r="C323" s="1">
        <v>28034</v>
      </c>
      <c r="D323" s="2">
        <v>102.900002</v>
      </c>
      <c r="E323" s="81">
        <f t="shared" ref="E323:E386" si="65">D324/D323-1</f>
        <v>-7.7745771083658211E-3</v>
      </c>
      <c r="H323" s="81">
        <f t="shared" si="58"/>
        <v>0.61945231949240931</v>
      </c>
      <c r="I323" s="81">
        <f t="shared" si="59"/>
        <v>-7.7745771083658211E-3</v>
      </c>
      <c r="J323" s="82">
        <f t="shared" si="60"/>
        <v>6.0351910871079726</v>
      </c>
      <c r="K323" s="82">
        <f t="shared" si="64"/>
        <v>6.0351910871079726</v>
      </c>
      <c r="L323" s="82">
        <f t="shared" si="61"/>
        <v>0</v>
      </c>
    </row>
    <row r="324" spans="3:13">
      <c r="C324" s="1">
        <v>28065</v>
      </c>
      <c r="D324" s="2">
        <v>102.099998</v>
      </c>
      <c r="E324" s="81">
        <f t="shared" si="65"/>
        <v>5.2497562242851403E-2</v>
      </c>
      <c r="H324" s="81">
        <f t="shared" si="58"/>
        <v>0.60686176256119362</v>
      </c>
      <c r="I324" s="81">
        <f t="shared" si="59"/>
        <v>5.2497562242851403E-2</v>
      </c>
      <c r="J324" s="82">
        <f t="shared" si="60"/>
        <v>5.9882700286375297</v>
      </c>
      <c r="K324" s="82">
        <f t="shared" si="64"/>
        <v>5.9882700286375297</v>
      </c>
      <c r="L324" s="82">
        <f t="shared" si="61"/>
        <v>0</v>
      </c>
    </row>
    <row r="325" spans="3:13">
      <c r="C325" s="1">
        <v>28095</v>
      </c>
      <c r="D325" s="2">
        <v>107.459999</v>
      </c>
      <c r="E325" s="81">
        <f t="shared" si="65"/>
        <v>-5.0530430397640269E-2</v>
      </c>
      <c r="H325" s="81">
        <f t="shared" si="58"/>
        <v>0.69121808795690765</v>
      </c>
      <c r="I325" s="81">
        <f t="shared" si="59"/>
        <v>-5.0530430397640269E-2</v>
      </c>
      <c r="J325" s="82">
        <f t="shared" si="60"/>
        <v>6.3026396071929298</v>
      </c>
      <c r="K325" s="82">
        <f t="shared" si="64"/>
        <v>6.3026396071929298</v>
      </c>
      <c r="L325" s="82">
        <f t="shared" si="61"/>
        <v>0</v>
      </c>
    </row>
    <row r="326" spans="3:13">
      <c r="C326" s="1">
        <v>28128</v>
      </c>
      <c r="D326" s="2">
        <v>102.029999</v>
      </c>
      <c r="E326" s="81">
        <f t="shared" si="65"/>
        <v>-2.1660286402629625E-2</v>
      </c>
      <c r="H326" s="81">
        <f t="shared" si="58"/>
        <v>0.60576011007617092</v>
      </c>
      <c r="I326" s="81">
        <f t="shared" si="59"/>
        <v>-2.1660286402629625E-2</v>
      </c>
      <c r="J326" s="82">
        <f t="shared" si="60"/>
        <v>5.9841645152002565</v>
      </c>
      <c r="K326" s="82">
        <f t="shared" si="64"/>
        <v>5.9841645152002565</v>
      </c>
      <c r="L326" s="82">
        <f t="shared" si="61"/>
        <v>0</v>
      </c>
    </row>
    <row r="327" spans="3:13">
      <c r="C327" s="1">
        <v>28157</v>
      </c>
      <c r="D327" s="2">
        <v>99.82</v>
      </c>
      <c r="E327" s="81">
        <f t="shared" si="65"/>
        <v>-1.4025265477859983E-2</v>
      </c>
      <c r="H327" s="81">
        <f t="shared" si="58"/>
        <v>0.57097888619800297</v>
      </c>
      <c r="I327" s="81">
        <f t="shared" si="59"/>
        <v>-1.4025265477859983E-2</v>
      </c>
      <c r="J327" s="82">
        <f t="shared" si="60"/>
        <v>5.854545797920566</v>
      </c>
      <c r="K327" s="82">
        <f t="shared" si="64"/>
        <v>5.854545797920566</v>
      </c>
      <c r="L327" s="82">
        <f t="shared" si="61"/>
        <v>0</v>
      </c>
    </row>
    <row r="328" spans="3:13">
      <c r="C328" s="1">
        <v>28185</v>
      </c>
      <c r="D328" s="2">
        <v>98.419998000000007</v>
      </c>
      <c r="E328" s="81">
        <f t="shared" si="65"/>
        <v>2.0325137580279318E-4</v>
      </c>
      <c r="H328" s="81">
        <f t="shared" si="58"/>
        <v>0.54894549025896322</v>
      </c>
      <c r="I328" s="81">
        <f t="shared" si="59"/>
        <v>2.0325137580279318E-4</v>
      </c>
      <c r="J328" s="82">
        <f t="shared" si="60"/>
        <v>5.7724342388524406</v>
      </c>
      <c r="K328" s="82">
        <f t="shared" si="64"/>
        <v>5.7724342388524406</v>
      </c>
      <c r="L328" s="82">
        <f t="shared" si="61"/>
        <v>0</v>
      </c>
    </row>
    <row r="329" spans="3:13">
      <c r="C329" s="1">
        <v>28216</v>
      </c>
      <c r="D329" s="2">
        <v>98.440002000000007</v>
      </c>
      <c r="E329" s="81">
        <f t="shared" si="65"/>
        <v>-2.3567644787329534E-2</v>
      </c>
      <c r="H329" s="81">
        <f t="shared" si="58"/>
        <v>0.54926031556090171</v>
      </c>
      <c r="I329" s="81">
        <f t="shared" si="59"/>
        <v>-2.3567644787329534E-2</v>
      </c>
      <c r="J329" s="82">
        <f t="shared" si="60"/>
        <v>5.773607494053218</v>
      </c>
      <c r="K329" s="82">
        <f t="shared" si="64"/>
        <v>5.773607494053218</v>
      </c>
      <c r="L329" s="82">
        <f t="shared" si="61"/>
        <v>0</v>
      </c>
    </row>
    <row r="330" spans="3:13">
      <c r="C330" s="1">
        <v>28247</v>
      </c>
      <c r="D330" s="2">
        <v>96.120002999999997</v>
      </c>
      <c r="E330" s="81">
        <f t="shared" si="65"/>
        <v>4.535996529255204E-2</v>
      </c>
      <c r="H330" s="81">
        <f t="shared" si="58"/>
        <v>0.51274789876065641</v>
      </c>
      <c r="I330" s="81">
        <f t="shared" si="59"/>
        <v>4.535996529255204E-2</v>
      </c>
      <c r="J330" s="82">
        <f t="shared" si="60"/>
        <v>5.637537163491908</v>
      </c>
      <c r="K330" s="82">
        <f t="shared" si="64"/>
        <v>5.637537163491908</v>
      </c>
      <c r="L330" s="82">
        <f t="shared" si="61"/>
        <v>0</v>
      </c>
    </row>
    <row r="331" spans="3:13">
      <c r="C331" s="1">
        <v>28277</v>
      </c>
      <c r="D331" s="2">
        <v>100.480003</v>
      </c>
      <c r="E331" s="81">
        <f t="shared" si="65"/>
        <v>-1.6222183034767634E-2</v>
      </c>
      <c r="H331" s="81">
        <f t="shared" si="58"/>
        <v>0.58136609094482083</v>
      </c>
      <c r="I331" s="81">
        <f t="shared" si="59"/>
        <v>-1.6222183034767523E-2</v>
      </c>
      <c r="J331" s="82">
        <f t="shared" si="60"/>
        <v>5.8932556535633731</v>
      </c>
      <c r="K331" s="82">
        <f t="shared" si="64"/>
        <v>5.8932556535633731</v>
      </c>
      <c r="L331" s="82">
        <f t="shared" si="61"/>
        <v>0</v>
      </c>
    </row>
    <row r="332" spans="3:13">
      <c r="C332" s="1">
        <v>28307</v>
      </c>
      <c r="D332" s="2">
        <v>98.849997999999999</v>
      </c>
      <c r="E332" s="81">
        <f t="shared" si="65"/>
        <v>-2.1041993344299237E-2</v>
      </c>
      <c r="H332" s="81">
        <f t="shared" si="58"/>
        <v>0.55571288077253889</v>
      </c>
      <c r="I332" s="81">
        <f t="shared" si="59"/>
        <v>-2.1041993344299237E-2</v>
      </c>
      <c r="J332" s="82">
        <f t="shared" si="60"/>
        <v>5.7976541816805893</v>
      </c>
      <c r="K332" s="82">
        <f t="shared" si="64"/>
        <v>5.7976541816805893</v>
      </c>
      <c r="L332" s="82">
        <f t="shared" si="61"/>
        <v>0</v>
      </c>
    </row>
    <row r="333" spans="3:13">
      <c r="C333" s="1">
        <v>28338</v>
      </c>
      <c r="D333" s="2">
        <v>96.769997000000004</v>
      </c>
      <c r="E333" s="81">
        <f t="shared" si="65"/>
        <v>-2.4800868806474918E-3</v>
      </c>
      <c r="H333" s="81">
        <f t="shared" si="58"/>
        <v>0.52297758068968259</v>
      </c>
      <c r="I333" s="81">
        <f t="shared" si="59"/>
        <v>-2.4800868806474918E-3</v>
      </c>
      <c r="J333" s="82">
        <f t="shared" si="60"/>
        <v>5.6756599809771178</v>
      </c>
      <c r="K333" s="82">
        <f t="shared" si="64"/>
        <v>5.6756599809771178</v>
      </c>
      <c r="L333" s="82">
        <f t="shared" si="61"/>
        <v>0</v>
      </c>
    </row>
    <row r="334" spans="3:13">
      <c r="C334" s="1">
        <v>28369</v>
      </c>
      <c r="D334" s="2">
        <v>96.529999000000004</v>
      </c>
      <c r="E334" s="81">
        <f t="shared" si="65"/>
        <v>-4.340622649338266E-2</v>
      </c>
      <c r="F334" s="81">
        <f t="shared" si="56"/>
        <v>-8.2763199976495616E-2</v>
      </c>
      <c r="H334" s="81">
        <f t="shared" si="58"/>
        <v>0.5192004639722938</v>
      </c>
      <c r="I334" s="81">
        <f t="shared" si="59"/>
        <v>-4.340622649338266E-2</v>
      </c>
      <c r="J334" s="82">
        <f t="shared" si="60"/>
        <v>5.6615838511192802</v>
      </c>
      <c r="K334" s="82">
        <f t="shared" si="64"/>
        <v>5.6615838511192802</v>
      </c>
      <c r="L334" s="82">
        <f t="shared" si="61"/>
        <v>0</v>
      </c>
      <c r="M334" s="81">
        <f t="shared" si="63"/>
        <v>-8.2763199976495394E-2</v>
      </c>
    </row>
    <row r="335" spans="3:13">
      <c r="C335" s="1">
        <v>28401</v>
      </c>
      <c r="D335" s="2">
        <v>92.339995999999999</v>
      </c>
      <c r="E335" s="81">
        <f t="shared" si="65"/>
        <v>2.6965628198641012E-2</v>
      </c>
      <c r="H335" s="81">
        <f t="shared" si="58"/>
        <v>0.34684945585908578</v>
      </c>
      <c r="I335" s="81">
        <f t="shared" si="59"/>
        <v>2.6965628198641012E-2</v>
      </c>
      <c r="J335" s="82">
        <f t="shared" si="60"/>
        <v>5.415835860166319</v>
      </c>
      <c r="K335" s="82">
        <f t="shared" si="64"/>
        <v>5.415835860166319</v>
      </c>
      <c r="L335" s="82">
        <f t="shared" si="61"/>
        <v>0</v>
      </c>
    </row>
    <row r="336" spans="3:13">
      <c r="C336" s="1">
        <v>28430</v>
      </c>
      <c r="D336" s="2">
        <v>94.830001999999993</v>
      </c>
      <c r="E336" s="81">
        <f t="shared" si="65"/>
        <v>2.8471580122924056E-3</v>
      </c>
      <c r="H336" s="81">
        <f t="shared" si="58"/>
        <v>0.38316809752532377</v>
      </c>
      <c r="I336" s="81">
        <f t="shared" si="59"/>
        <v>2.8471580122924056E-3</v>
      </c>
      <c r="J336" s="82">
        <f t="shared" si="60"/>
        <v>5.561877276356431</v>
      </c>
      <c r="K336" s="82">
        <f t="shared" si="64"/>
        <v>5.561877276356431</v>
      </c>
      <c r="L336" s="82">
        <f t="shared" si="61"/>
        <v>0</v>
      </c>
    </row>
    <row r="337" spans="3:13">
      <c r="C337" s="1">
        <v>28460</v>
      </c>
      <c r="D337" s="2">
        <v>95.099997999999999</v>
      </c>
      <c r="E337" s="81">
        <f t="shared" si="65"/>
        <v>-6.1514175846775543E-2</v>
      </c>
      <c r="H337" s="81">
        <f t="shared" si="58"/>
        <v>0.38710619565654025</v>
      </c>
      <c r="I337" s="81">
        <f t="shared" si="59"/>
        <v>-6.1514175846775543E-2</v>
      </c>
      <c r="J337" s="82">
        <f t="shared" si="60"/>
        <v>5.5777128198071964</v>
      </c>
      <c r="K337" s="82">
        <f t="shared" si="64"/>
        <v>5.5777128198071964</v>
      </c>
      <c r="L337" s="82">
        <f t="shared" si="61"/>
        <v>0</v>
      </c>
    </row>
    <row r="338" spans="3:13">
      <c r="C338" s="1">
        <v>28493</v>
      </c>
      <c r="D338" s="2">
        <v>89.25</v>
      </c>
      <c r="E338" s="81">
        <f t="shared" si="65"/>
        <v>-2.4761893557422976E-2</v>
      </c>
      <c r="H338" s="81">
        <f t="shared" si="58"/>
        <v>0.15939200470023374</v>
      </c>
      <c r="I338" s="81">
        <f t="shared" si="59"/>
        <v>-2.4761893557422865E-2</v>
      </c>
      <c r="J338" s="82">
        <f t="shared" si="60"/>
        <v>5.2346044125867621</v>
      </c>
      <c r="K338" s="82">
        <f t="shared" si="64"/>
        <v>5.2346044125867621</v>
      </c>
      <c r="L338" s="82">
        <f t="shared" si="61"/>
        <v>0</v>
      </c>
    </row>
    <row r="339" spans="3:13">
      <c r="C339" s="1">
        <v>28522</v>
      </c>
      <c r="D339" s="2">
        <v>87.040001000000004</v>
      </c>
      <c r="E339" s="81">
        <f t="shared" si="65"/>
        <v>2.4931042912097245E-2</v>
      </c>
      <c r="H339" s="81">
        <f t="shared" si="58"/>
        <v>6.6797466199165045E-2</v>
      </c>
      <c r="I339" s="81">
        <f t="shared" si="59"/>
        <v>2.4931042912097245E-2</v>
      </c>
      <c r="J339" s="82">
        <f t="shared" si="60"/>
        <v>5.1049856953070725</v>
      </c>
      <c r="K339" s="82">
        <f t="shared" si="64"/>
        <v>5.1049856953070725</v>
      </c>
      <c r="L339" s="82">
        <f t="shared" si="61"/>
        <v>0</v>
      </c>
    </row>
    <row r="340" spans="3:13">
      <c r="C340" s="1">
        <v>28550</v>
      </c>
      <c r="D340" s="2">
        <v>89.209998999999996</v>
      </c>
      <c r="E340" s="81">
        <f t="shared" si="65"/>
        <v>8.5416467721292078E-2</v>
      </c>
      <c r="H340" s="81">
        <f t="shared" si="58"/>
        <v>7.0177518351997037E-2</v>
      </c>
      <c r="I340" s="81">
        <f t="shared" si="59"/>
        <v>8.5416467721292078E-2</v>
      </c>
      <c r="J340" s="82">
        <f t="shared" si="60"/>
        <v>5.2322583127424158</v>
      </c>
      <c r="K340" s="82">
        <f t="shared" si="64"/>
        <v>5.2322583127424158</v>
      </c>
      <c r="L340" s="82">
        <f t="shared" si="61"/>
        <v>0</v>
      </c>
    </row>
    <row r="341" spans="3:13">
      <c r="C341" s="1">
        <v>28583</v>
      </c>
      <c r="D341" s="2">
        <v>96.830001999999993</v>
      </c>
      <c r="E341" s="81">
        <f t="shared" si="65"/>
        <v>4.2341835333228328E-3</v>
      </c>
      <c r="H341" s="81">
        <f t="shared" si="58"/>
        <v>0.15452484245171649</v>
      </c>
      <c r="I341" s="81">
        <f t="shared" si="59"/>
        <v>4.2341835333228328E-3</v>
      </c>
      <c r="J341" s="82">
        <f t="shared" si="60"/>
        <v>5.6791793360222407</v>
      </c>
      <c r="K341" s="82">
        <f t="shared" si="64"/>
        <v>5.6791793360222407</v>
      </c>
      <c r="L341" s="82">
        <f t="shared" si="61"/>
        <v>0</v>
      </c>
    </row>
    <row r="342" spans="3:13">
      <c r="C342" s="1">
        <v>28611</v>
      </c>
      <c r="D342" s="2">
        <v>97.239998</v>
      </c>
      <c r="E342" s="81">
        <f t="shared" si="65"/>
        <v>-1.7585345898505689E-2</v>
      </c>
      <c r="H342" s="81">
        <f t="shared" si="58"/>
        <v>0.1594133125284376</v>
      </c>
      <c r="I342" s="81">
        <f t="shared" si="59"/>
        <v>-1.7585345898505689E-2</v>
      </c>
      <c r="J342" s="82">
        <f t="shared" si="60"/>
        <v>5.7032260236496137</v>
      </c>
      <c r="K342" s="82">
        <f t="shared" si="64"/>
        <v>5.7032260236496137</v>
      </c>
      <c r="L342" s="82">
        <f t="shared" si="61"/>
        <v>0</v>
      </c>
    </row>
    <row r="343" spans="3:13">
      <c r="C343" s="1">
        <v>28642</v>
      </c>
      <c r="D343" s="2">
        <v>95.529999000000004</v>
      </c>
      <c r="E343" s="81">
        <f t="shared" si="65"/>
        <v>5.3909777597715758E-2</v>
      </c>
      <c r="H343" s="81">
        <f t="shared" si="58"/>
        <v>0.13902462838829277</v>
      </c>
      <c r="I343" s="81">
        <f t="shared" si="59"/>
        <v>5.3909777597715758E-2</v>
      </c>
      <c r="J343" s="82">
        <f t="shared" si="60"/>
        <v>5.6029328212863758</v>
      </c>
      <c r="K343" s="82">
        <f t="shared" si="64"/>
        <v>5.6029328212863758</v>
      </c>
      <c r="L343" s="82">
        <f t="shared" si="61"/>
        <v>0</v>
      </c>
    </row>
    <row r="344" spans="3:13">
      <c r="C344" s="1">
        <v>28674</v>
      </c>
      <c r="D344" s="2">
        <v>100.68</v>
      </c>
      <c r="E344" s="81">
        <f t="shared" si="65"/>
        <v>2.5923728645212529E-2</v>
      </c>
      <c r="H344" s="81">
        <f t="shared" si="58"/>
        <v>0.2004291927830264</v>
      </c>
      <c r="I344" s="81">
        <f t="shared" si="59"/>
        <v>2.5923728645212529E-2</v>
      </c>
      <c r="J344" s="82">
        <f t="shared" si="60"/>
        <v>5.9049856835768662</v>
      </c>
      <c r="K344" s="82">
        <f t="shared" si="64"/>
        <v>5.9049856835768662</v>
      </c>
      <c r="L344" s="82">
        <f t="shared" si="61"/>
        <v>0</v>
      </c>
    </row>
    <row r="345" spans="3:13">
      <c r="C345" s="1">
        <v>28703</v>
      </c>
      <c r="D345" s="2">
        <v>103.290001</v>
      </c>
      <c r="E345" s="81">
        <f t="shared" si="65"/>
        <v>-7.2611094272329035E-3</v>
      </c>
      <c r="H345" s="81">
        <f t="shared" si="58"/>
        <v>0.23154879343452528</v>
      </c>
      <c r="I345" s="81">
        <f t="shared" si="59"/>
        <v>-7.2611094272327925E-3</v>
      </c>
      <c r="J345" s="82">
        <f t="shared" si="60"/>
        <v>6.0580649300917777</v>
      </c>
      <c r="K345" s="82">
        <f t="shared" si="64"/>
        <v>6.0580649300917777</v>
      </c>
      <c r="L345" s="82">
        <f t="shared" si="61"/>
        <v>0</v>
      </c>
    </row>
    <row r="346" spans="3:13">
      <c r="C346" s="1">
        <v>28734</v>
      </c>
      <c r="D346" s="2">
        <v>102.540001</v>
      </c>
      <c r="E346" s="81">
        <f t="shared" si="65"/>
        <v>-9.1574009249327015E-2</v>
      </c>
      <c r="F346" s="81">
        <f t="shared" si="56"/>
        <v>6.226045853372475E-2</v>
      </c>
      <c r="H346" s="81">
        <f t="shared" si="58"/>
        <v>0.22260638288042034</v>
      </c>
      <c r="I346" s="81">
        <f t="shared" si="59"/>
        <v>-9.1574009249327015E-2</v>
      </c>
      <c r="J346" s="82">
        <f t="shared" si="60"/>
        <v>6.0140766577170996</v>
      </c>
      <c r="K346" s="82">
        <f t="shared" si="64"/>
        <v>6.0140766577170996</v>
      </c>
      <c r="L346" s="82">
        <f t="shared" si="61"/>
        <v>0</v>
      </c>
      <c r="M346" s="81">
        <f t="shared" si="63"/>
        <v>6.2260458533724972E-2</v>
      </c>
    </row>
    <row r="347" spans="3:13">
      <c r="C347" s="1">
        <v>28765</v>
      </c>
      <c r="D347" s="2">
        <v>93.150002000000001</v>
      </c>
      <c r="E347" s="81">
        <f t="shared" si="65"/>
        <v>1.6639774199897372E-2</v>
      </c>
      <c r="H347" s="81">
        <f t="shared" si="58"/>
        <v>7.019762097658977E-2</v>
      </c>
      <c r="I347" s="81">
        <f t="shared" si="59"/>
        <v>1.6639774199897372E-2</v>
      </c>
      <c r="J347" s="82">
        <f t="shared" si="60"/>
        <v>5.4633435462371525</v>
      </c>
      <c r="K347" s="82">
        <f t="shared" si="64"/>
        <v>5.4633435462371525</v>
      </c>
      <c r="L347" s="82">
        <f t="shared" si="61"/>
        <v>0</v>
      </c>
    </row>
    <row r="348" spans="3:13">
      <c r="C348" s="1">
        <v>28795</v>
      </c>
      <c r="D348" s="2">
        <v>94.699996999999996</v>
      </c>
      <c r="E348" s="81">
        <f t="shared" si="65"/>
        <v>1.4889166258368558E-2</v>
      </c>
      <c r="H348" s="81">
        <f t="shared" si="58"/>
        <v>8.8005467738907717E-2</v>
      </c>
      <c r="I348" s="81">
        <f t="shared" ref="I348:I411" si="66">J349/J348-1</f>
        <v>1.4889166258368558E-2</v>
      </c>
      <c r="J348" s="82">
        <f t="shared" ref="J348:J411" si="67">K347*(1+E347)+L347</f>
        <v>5.5542523492230051</v>
      </c>
      <c r="K348" s="82">
        <f t="shared" ref="K348:K411" si="68">IF(H348&gt;H$800,J348*I$800,IF(H348&gt;H$799,J348*I$799,J348))</f>
        <v>5.5542523492230051</v>
      </c>
      <c r="L348" s="82">
        <f t="shared" ref="L348:L411" si="69">J348-K348</f>
        <v>0</v>
      </c>
    </row>
    <row r="349" spans="3:13">
      <c r="C349" s="1">
        <v>28825</v>
      </c>
      <c r="D349" s="2">
        <v>96.110000999999997</v>
      </c>
      <c r="E349" s="81">
        <f t="shared" si="65"/>
        <v>3.974611341435752E-2</v>
      </c>
      <c r="H349" s="81">
        <f t="shared" si="58"/>
        <v>0.10420496203808627</v>
      </c>
      <c r="I349" s="81">
        <f t="shared" si="66"/>
        <v>3.974611341435752E-2</v>
      </c>
      <c r="J349" s="82">
        <f t="shared" si="67"/>
        <v>5.6369505358915202</v>
      </c>
      <c r="K349" s="82">
        <f t="shared" si="68"/>
        <v>5.6369505358915202</v>
      </c>
      <c r="L349" s="82">
        <f t="shared" si="69"/>
        <v>0</v>
      </c>
    </row>
    <row r="350" spans="3:13">
      <c r="C350" s="1">
        <v>28857</v>
      </c>
      <c r="D350" s="2">
        <v>99.93</v>
      </c>
      <c r="E350" s="81">
        <f t="shared" si="65"/>
        <v>-3.6525577904533257E-2</v>
      </c>
      <c r="H350" s="81">
        <f t="shared" si="58"/>
        <v>0.14809281769194826</v>
      </c>
      <c r="I350" s="81">
        <f t="shared" si="66"/>
        <v>-3.6525577904533257E-2</v>
      </c>
      <c r="J350" s="82">
        <f t="shared" si="67"/>
        <v>5.8609974112021881</v>
      </c>
      <c r="K350" s="82">
        <f t="shared" si="68"/>
        <v>5.8609974112021881</v>
      </c>
      <c r="L350" s="82">
        <f t="shared" si="69"/>
        <v>0</v>
      </c>
    </row>
    <row r="351" spans="3:13">
      <c r="C351" s="1">
        <v>28887</v>
      </c>
      <c r="D351" s="2">
        <v>96.279999000000004</v>
      </c>
      <c r="E351" s="81">
        <f t="shared" si="65"/>
        <v>5.5151610460652423E-2</v>
      </c>
      <c r="H351" s="81">
        <f t="shared" si="58"/>
        <v>0.106158064037706</v>
      </c>
      <c r="I351" s="81">
        <f t="shared" si="66"/>
        <v>5.5151610460652423E-2</v>
      </c>
      <c r="J351" s="82">
        <f t="shared" si="67"/>
        <v>5.6469210936610548</v>
      </c>
      <c r="K351" s="82">
        <f t="shared" si="68"/>
        <v>5.6469210936610548</v>
      </c>
      <c r="L351" s="82">
        <f t="shared" si="69"/>
        <v>0</v>
      </c>
    </row>
    <row r="352" spans="3:13">
      <c r="C352" s="1">
        <v>28915</v>
      </c>
      <c r="D352" s="2">
        <v>101.589996</v>
      </c>
      <c r="E352" s="81">
        <f t="shared" si="65"/>
        <v>1.673452177318735E-3</v>
      </c>
      <c r="H352" s="81">
        <f t="shared" si="58"/>
        <v>0.167164462693423</v>
      </c>
      <c r="I352" s="81">
        <f t="shared" si="66"/>
        <v>1.673452177318735E-3</v>
      </c>
      <c r="J352" s="82">
        <f t="shared" si="67"/>
        <v>5.9583578861206909</v>
      </c>
      <c r="K352" s="82">
        <f t="shared" si="68"/>
        <v>5.9583578861206909</v>
      </c>
      <c r="L352" s="82">
        <f t="shared" si="69"/>
        <v>0</v>
      </c>
    </row>
    <row r="353" spans="3:13">
      <c r="C353" s="1">
        <v>28947</v>
      </c>
      <c r="D353" s="2">
        <v>101.760002</v>
      </c>
      <c r="E353" s="81">
        <f t="shared" si="65"/>
        <v>-2.6336477469802055E-2</v>
      </c>
      <c r="H353" s="81">
        <f t="shared" si="58"/>
        <v>0.16911765660480627</v>
      </c>
      <c r="I353" s="81">
        <f t="shared" si="66"/>
        <v>-2.6336477469802055E-2</v>
      </c>
      <c r="J353" s="82">
        <f t="shared" si="67"/>
        <v>5.968328913098464</v>
      </c>
      <c r="K353" s="82">
        <f t="shared" si="68"/>
        <v>5.968328913098464</v>
      </c>
      <c r="L353" s="82">
        <f t="shared" si="69"/>
        <v>0</v>
      </c>
    </row>
    <row r="354" spans="3:13">
      <c r="C354" s="1">
        <v>28976</v>
      </c>
      <c r="D354" s="2">
        <v>99.080001999999993</v>
      </c>
      <c r="E354" s="81">
        <f t="shared" si="65"/>
        <v>3.8655651218093556E-2</v>
      </c>
      <c r="H354" s="81">
        <f t="shared" si="58"/>
        <v>0.13832721578208607</v>
      </c>
      <c r="I354" s="81">
        <f t="shared" si="66"/>
        <v>3.8655651218093556E-2</v>
      </c>
      <c r="J354" s="82">
        <f t="shared" si="67"/>
        <v>5.8111441531462784</v>
      </c>
      <c r="K354" s="82">
        <f t="shared" si="68"/>
        <v>5.8111441531462784</v>
      </c>
      <c r="L354" s="82">
        <f t="shared" si="69"/>
        <v>0</v>
      </c>
    </row>
    <row r="355" spans="3:13">
      <c r="C355" s="1">
        <v>29007</v>
      </c>
      <c r="D355" s="2">
        <v>102.910004</v>
      </c>
      <c r="E355" s="81">
        <f t="shared" si="65"/>
        <v>8.7454471384531551E-3</v>
      </c>
      <c r="H355" s="81">
        <f t="shared" si="58"/>
        <v>0.1823299956074218</v>
      </c>
      <c r="I355" s="81">
        <f t="shared" si="66"/>
        <v>8.7454471384531551E-3</v>
      </c>
      <c r="J355" s="82">
        <f t="shared" si="67"/>
        <v>6.0357777147083649</v>
      </c>
      <c r="K355" s="82">
        <f t="shared" si="68"/>
        <v>6.0357777147083649</v>
      </c>
      <c r="L355" s="82">
        <f t="shared" si="69"/>
        <v>0</v>
      </c>
    </row>
    <row r="356" spans="3:13">
      <c r="C356" s="1">
        <v>29038</v>
      </c>
      <c r="D356" s="2">
        <v>103.80999799999999</v>
      </c>
      <c r="E356" s="81">
        <f t="shared" si="65"/>
        <v>5.3077758464074032E-2</v>
      </c>
      <c r="H356" s="81">
        <f t="shared" si="58"/>
        <v>0.19267000008421409</v>
      </c>
      <c r="I356" s="81">
        <f t="shared" si="66"/>
        <v>5.3077758464074032E-2</v>
      </c>
      <c r="J356" s="82">
        <f t="shared" si="67"/>
        <v>6.0885632896518</v>
      </c>
      <c r="K356" s="82">
        <f t="shared" si="68"/>
        <v>6.0885632896518</v>
      </c>
      <c r="L356" s="82">
        <f t="shared" si="69"/>
        <v>0</v>
      </c>
    </row>
    <row r="357" spans="3:13">
      <c r="C357" s="1">
        <v>29068</v>
      </c>
      <c r="D357" s="2">
        <v>109.32</v>
      </c>
      <c r="E357" s="81">
        <f t="shared" si="65"/>
        <v>0</v>
      </c>
      <c r="H357" s="81">
        <f t="shared" si="58"/>
        <v>0.25597425027603093</v>
      </c>
      <c r="I357" s="81">
        <f t="shared" si="66"/>
        <v>0</v>
      </c>
      <c r="J357" s="82">
        <f t="shared" si="67"/>
        <v>6.411730581333166</v>
      </c>
      <c r="K357" s="82">
        <f t="shared" si="68"/>
        <v>6.411730581333166</v>
      </c>
      <c r="L357" s="82">
        <f t="shared" si="69"/>
        <v>0</v>
      </c>
    </row>
    <row r="358" spans="3:13">
      <c r="C358" s="1">
        <v>29102</v>
      </c>
      <c r="D358" s="2">
        <v>109.32</v>
      </c>
      <c r="E358" s="81">
        <f t="shared" si="65"/>
        <v>-6.8605927552140455E-2</v>
      </c>
      <c r="F358" s="81">
        <f t="shared" ref="F358:F418" si="70">D358/D346-1</f>
        <v>6.6120527929388162E-2</v>
      </c>
      <c r="H358" s="81">
        <f t="shared" si="58"/>
        <v>0.25597425027603093</v>
      </c>
      <c r="I358" s="81">
        <f t="shared" si="66"/>
        <v>-6.8605927552140455E-2</v>
      </c>
      <c r="J358" s="82">
        <f t="shared" si="67"/>
        <v>6.411730581333166</v>
      </c>
      <c r="K358" s="82">
        <f t="shared" si="68"/>
        <v>6.411730581333166</v>
      </c>
      <c r="L358" s="82">
        <f t="shared" si="69"/>
        <v>0</v>
      </c>
      <c r="M358" s="81">
        <f t="shared" ref="M358:M418" si="71">J358/J346-1</f>
        <v>6.6120527929388384E-2</v>
      </c>
    </row>
    <row r="359" spans="3:13">
      <c r="C359" s="1">
        <v>29129</v>
      </c>
      <c r="D359" s="2">
        <v>101.82</v>
      </c>
      <c r="E359" s="81">
        <f t="shared" si="65"/>
        <v>4.2624278137890492E-2</v>
      </c>
      <c r="H359" s="81">
        <f t="shared" ref="H359:H422" si="72">D359/MIN(D323:D359)-1</f>
        <v>0.16980697185423965</v>
      </c>
      <c r="I359" s="81">
        <f t="shared" si="66"/>
        <v>4.2624278137890492E-2</v>
      </c>
      <c r="J359" s="82">
        <f t="shared" si="67"/>
        <v>5.9718478575863791</v>
      </c>
      <c r="K359" s="82">
        <f t="shared" si="68"/>
        <v>5.9718478575863791</v>
      </c>
      <c r="L359" s="82">
        <f t="shared" si="69"/>
        <v>0</v>
      </c>
    </row>
    <row r="360" spans="3:13">
      <c r="C360" s="1">
        <v>29160</v>
      </c>
      <c r="D360" s="2">
        <v>106.160004</v>
      </c>
      <c r="E360" s="81">
        <f t="shared" si="65"/>
        <v>1.676712446242945E-2</v>
      </c>
      <c r="H360" s="81">
        <f t="shared" si="72"/>
        <v>0.21966914959019812</v>
      </c>
      <c r="I360" s="81">
        <f t="shared" si="66"/>
        <v>1.676712446242945E-2</v>
      </c>
      <c r="J360" s="82">
        <f t="shared" si="67"/>
        <v>6.2263935616653061</v>
      </c>
      <c r="K360" s="82">
        <f t="shared" si="68"/>
        <v>6.2263935616653061</v>
      </c>
      <c r="L360" s="82">
        <f t="shared" si="69"/>
        <v>0</v>
      </c>
    </row>
    <row r="361" spans="3:13">
      <c r="C361" s="1">
        <v>29192</v>
      </c>
      <c r="D361" s="2">
        <v>107.94000200000001</v>
      </c>
      <c r="E361" s="81">
        <f t="shared" si="65"/>
        <v>5.7624623723834922E-2</v>
      </c>
      <c r="H361" s="81">
        <f t="shared" si="72"/>
        <v>0.2401194940243625</v>
      </c>
      <c r="I361" s="81">
        <f t="shared" si="66"/>
        <v>5.7624623723834922E-2</v>
      </c>
      <c r="J361" s="82">
        <f t="shared" si="67"/>
        <v>6.3307922774658181</v>
      </c>
      <c r="K361" s="82">
        <f t="shared" si="68"/>
        <v>6.3307922774658181</v>
      </c>
      <c r="L361" s="82">
        <f t="shared" si="69"/>
        <v>0</v>
      </c>
    </row>
    <row r="362" spans="3:13">
      <c r="C362" s="1">
        <v>29222</v>
      </c>
      <c r="D362" s="2">
        <v>114.160004</v>
      </c>
      <c r="E362" s="81">
        <f t="shared" si="65"/>
        <v>-4.3798176461170568E-3</v>
      </c>
      <c r="H362" s="81">
        <f t="shared" si="72"/>
        <v>0.31158091324010884</v>
      </c>
      <c r="I362" s="81">
        <f t="shared" si="66"/>
        <v>-4.3798176461170568E-3</v>
      </c>
      <c r="J362" s="82">
        <f t="shared" si="67"/>
        <v>6.6956018003285456</v>
      </c>
      <c r="K362" s="82">
        <f t="shared" si="68"/>
        <v>6.6956018003285456</v>
      </c>
      <c r="L362" s="82">
        <f t="shared" si="69"/>
        <v>0</v>
      </c>
    </row>
    <row r="363" spans="3:13">
      <c r="C363" s="1">
        <v>29252</v>
      </c>
      <c r="D363" s="2">
        <v>113.660004</v>
      </c>
      <c r="E363" s="81">
        <f t="shared" si="65"/>
        <v>-0.10179489347897619</v>
      </c>
      <c r="H363" s="81">
        <f t="shared" si="72"/>
        <v>0.30583642801198963</v>
      </c>
      <c r="I363" s="81">
        <f t="shared" si="66"/>
        <v>-0.10179489347897619</v>
      </c>
      <c r="J363" s="82">
        <f t="shared" si="67"/>
        <v>6.6662762854120938</v>
      </c>
      <c r="K363" s="82">
        <f t="shared" si="68"/>
        <v>6.6662762854120938</v>
      </c>
      <c r="L363" s="82">
        <f t="shared" si="69"/>
        <v>0</v>
      </c>
    </row>
    <row r="364" spans="3:13">
      <c r="C364" s="1">
        <v>29283</v>
      </c>
      <c r="D364" s="2">
        <v>102.089996</v>
      </c>
      <c r="E364" s="81">
        <f t="shared" si="65"/>
        <v>4.1140221026161994E-2</v>
      </c>
      <c r="H364" s="81">
        <f t="shared" si="72"/>
        <v>0.17290894792154243</v>
      </c>
      <c r="I364" s="81">
        <f t="shared" si="66"/>
        <v>4.1140221026161994E-2</v>
      </c>
      <c r="J364" s="82">
        <f t="shared" si="67"/>
        <v>5.9876834010371445</v>
      </c>
      <c r="K364" s="82">
        <f t="shared" si="68"/>
        <v>5.9876834010371445</v>
      </c>
      <c r="L364" s="82">
        <f t="shared" si="69"/>
        <v>0</v>
      </c>
    </row>
    <row r="365" spans="3:13">
      <c r="C365" s="1">
        <v>29312</v>
      </c>
      <c r="D365" s="2">
        <v>106.290001</v>
      </c>
      <c r="E365" s="81">
        <f t="shared" si="65"/>
        <v>4.6570674131426459E-2</v>
      </c>
      <c r="H365" s="81">
        <f t="shared" si="72"/>
        <v>0.22116268128259797</v>
      </c>
      <c r="I365" s="81">
        <f t="shared" si="66"/>
        <v>4.6570674131426459E-2</v>
      </c>
      <c r="J365" s="82">
        <f t="shared" si="67"/>
        <v>6.2340180195904944</v>
      </c>
      <c r="K365" s="82">
        <f t="shared" si="68"/>
        <v>6.2340180195904944</v>
      </c>
      <c r="L365" s="82">
        <f t="shared" si="69"/>
        <v>0</v>
      </c>
    </row>
    <row r="366" spans="3:13">
      <c r="C366" s="1">
        <v>29342</v>
      </c>
      <c r="D366" s="2">
        <v>111.239998</v>
      </c>
      <c r="E366" s="81">
        <f t="shared" si="65"/>
        <v>2.6968716773979162E-2</v>
      </c>
      <c r="H366" s="81">
        <f t="shared" si="72"/>
        <v>0.27803305057406869</v>
      </c>
      <c r="I366" s="81">
        <f t="shared" si="66"/>
        <v>2.6968716773979162E-2</v>
      </c>
      <c r="J366" s="82">
        <f t="shared" si="67"/>
        <v>6.5243404413102839</v>
      </c>
      <c r="K366" s="82">
        <f t="shared" si="68"/>
        <v>6.5243404413102839</v>
      </c>
      <c r="L366" s="82">
        <f t="shared" si="69"/>
        <v>0</v>
      </c>
    </row>
    <row r="367" spans="3:13">
      <c r="C367" s="1">
        <v>29374</v>
      </c>
      <c r="D367" s="2">
        <v>114.239998</v>
      </c>
      <c r="E367" s="81">
        <f t="shared" si="65"/>
        <v>6.503851654479198E-2</v>
      </c>
      <c r="H367" s="81">
        <f t="shared" si="72"/>
        <v>0.31249996194278529</v>
      </c>
      <c r="I367" s="81">
        <f t="shared" si="66"/>
        <v>6.503851654479198E-2</v>
      </c>
      <c r="J367" s="82">
        <f t="shared" si="67"/>
        <v>6.7002935308089988</v>
      </c>
      <c r="K367" s="82">
        <f t="shared" si="68"/>
        <v>6.7002935308089988</v>
      </c>
      <c r="L367" s="82">
        <f t="shared" si="69"/>
        <v>0</v>
      </c>
    </row>
    <row r="368" spans="3:13">
      <c r="C368" s="1">
        <v>29403</v>
      </c>
      <c r="D368" s="2">
        <v>121.66999800000001</v>
      </c>
      <c r="E368" s="81">
        <f t="shared" si="65"/>
        <v>5.8354484398035478E-3</v>
      </c>
      <c r="H368" s="81">
        <f t="shared" si="72"/>
        <v>0.39786301243264011</v>
      </c>
      <c r="I368" s="81">
        <f t="shared" si="66"/>
        <v>5.8354484398035478E-3</v>
      </c>
      <c r="J368" s="82">
        <f t="shared" si="67"/>
        <v>7.1360706824674827</v>
      </c>
      <c r="K368" s="82">
        <f t="shared" si="68"/>
        <v>7.1360706824674827</v>
      </c>
      <c r="L368" s="82">
        <f t="shared" si="69"/>
        <v>0</v>
      </c>
    </row>
    <row r="369" spans="3:13">
      <c r="C369" s="1">
        <v>29434</v>
      </c>
      <c r="D369" s="2">
        <v>122.379997</v>
      </c>
      <c r="E369" s="81">
        <f t="shared" si="65"/>
        <v>2.5167527990705763E-2</v>
      </c>
      <c r="H369" s="81">
        <f t="shared" si="72"/>
        <v>0.40602016996759915</v>
      </c>
      <c r="I369" s="81">
        <f t="shared" si="66"/>
        <v>2.5167527990705763E-2</v>
      </c>
      <c r="J369" s="82">
        <f t="shared" si="67"/>
        <v>7.1777128549978153</v>
      </c>
      <c r="K369" s="82">
        <f t="shared" si="68"/>
        <v>7.1777128549978153</v>
      </c>
      <c r="L369" s="82">
        <f t="shared" si="69"/>
        <v>0</v>
      </c>
    </row>
    <row r="370" spans="3:13">
      <c r="C370" s="1">
        <v>29466</v>
      </c>
      <c r="D370" s="2">
        <v>125.459999</v>
      </c>
      <c r="E370" s="81">
        <f t="shared" si="65"/>
        <v>1.6021058632401219E-2</v>
      </c>
      <c r="F370" s="81">
        <f t="shared" si="70"/>
        <v>0.14763994694474936</v>
      </c>
      <c r="H370" s="81">
        <f t="shared" si="72"/>
        <v>0.44140622195075552</v>
      </c>
      <c r="I370" s="81">
        <f t="shared" si="66"/>
        <v>1.6021058632401219E-2</v>
      </c>
      <c r="J370" s="82">
        <f t="shared" si="67"/>
        <v>7.3583581441852211</v>
      </c>
      <c r="K370" s="82">
        <f t="shared" si="68"/>
        <v>7.3583581441852211</v>
      </c>
      <c r="L370" s="82">
        <f t="shared" si="69"/>
        <v>0</v>
      </c>
      <c r="M370" s="81">
        <f t="shared" si="71"/>
        <v>0.14763994694474936</v>
      </c>
    </row>
    <row r="371" spans="3:13">
      <c r="C371" s="1">
        <v>29495</v>
      </c>
      <c r="D371" s="2">
        <v>127.470001</v>
      </c>
      <c r="E371" s="81">
        <f t="shared" si="65"/>
        <v>0.1023770526211889</v>
      </c>
      <c r="H371" s="81">
        <f t="shared" si="72"/>
        <v>0.46449907554573655</v>
      </c>
      <c r="I371" s="81">
        <f t="shared" si="66"/>
        <v>0.1023770526211889</v>
      </c>
      <c r="J371" s="82">
        <f t="shared" si="67"/>
        <v>7.4762468314514194</v>
      </c>
      <c r="K371" s="82">
        <f t="shared" si="68"/>
        <v>7.4762468314514194</v>
      </c>
      <c r="L371" s="82">
        <f t="shared" si="69"/>
        <v>0</v>
      </c>
    </row>
    <row r="372" spans="3:13">
      <c r="C372" s="1">
        <v>29528</v>
      </c>
      <c r="D372" s="2">
        <v>140.520004</v>
      </c>
      <c r="E372" s="81">
        <f t="shared" si="65"/>
        <v>-3.3874244694726885E-2</v>
      </c>
      <c r="H372" s="81">
        <f t="shared" si="72"/>
        <v>0.614430174466565</v>
      </c>
      <c r="I372" s="81">
        <f t="shared" si="66"/>
        <v>-3.3874244694726885E-2</v>
      </c>
      <c r="J372" s="82">
        <f t="shared" si="67"/>
        <v>8.2416429467239176</v>
      </c>
      <c r="K372" s="82">
        <f t="shared" si="68"/>
        <v>8.2416429467239176</v>
      </c>
      <c r="L372" s="82">
        <f t="shared" si="69"/>
        <v>0</v>
      </c>
    </row>
    <row r="373" spans="3:13">
      <c r="C373" s="1">
        <v>29556</v>
      </c>
      <c r="D373" s="2">
        <v>135.759995</v>
      </c>
      <c r="E373" s="81">
        <f t="shared" si="65"/>
        <v>-4.5742429498468962E-2</v>
      </c>
      <c r="H373" s="81">
        <f t="shared" si="72"/>
        <v>0.55974257169413399</v>
      </c>
      <c r="I373" s="81">
        <f t="shared" si="66"/>
        <v>-4.5742429498468962E-2</v>
      </c>
      <c r="J373" s="82">
        <f t="shared" si="67"/>
        <v>7.962463516860022</v>
      </c>
      <c r="K373" s="82">
        <f t="shared" si="68"/>
        <v>7.962463516860022</v>
      </c>
      <c r="L373" s="82">
        <f t="shared" si="69"/>
        <v>0</v>
      </c>
    </row>
    <row r="374" spans="3:13">
      <c r="C374" s="1">
        <v>29588</v>
      </c>
      <c r="D374" s="2">
        <v>129.550003</v>
      </c>
      <c r="E374" s="81">
        <f t="shared" si="65"/>
        <v>1.3276734543958169E-2</v>
      </c>
      <c r="H374" s="81">
        <f t="shared" si="72"/>
        <v>0.48839615707265449</v>
      </c>
      <c r="I374" s="81">
        <f t="shared" si="66"/>
        <v>1.3276734543958169E-2</v>
      </c>
      <c r="J374" s="82">
        <f t="shared" si="67"/>
        <v>7.5982410908059208</v>
      </c>
      <c r="K374" s="82">
        <f t="shared" si="68"/>
        <v>7.5982410908059208</v>
      </c>
      <c r="L374" s="82">
        <f t="shared" si="69"/>
        <v>0</v>
      </c>
    </row>
    <row r="375" spans="3:13">
      <c r="C375" s="1">
        <v>29619</v>
      </c>
      <c r="D375" s="2">
        <v>131.270004</v>
      </c>
      <c r="E375" s="81">
        <f t="shared" si="65"/>
        <v>3.6032572985980948E-2</v>
      </c>
      <c r="H375" s="81">
        <f t="shared" si="72"/>
        <v>0.5081571977463557</v>
      </c>
      <c r="I375" s="81">
        <f t="shared" si="66"/>
        <v>3.6032572985980948E-2</v>
      </c>
      <c r="J375" s="82">
        <f t="shared" si="67"/>
        <v>7.6991209207695466</v>
      </c>
      <c r="K375" s="82">
        <f t="shared" si="68"/>
        <v>7.6991209207695466</v>
      </c>
      <c r="L375" s="82">
        <f t="shared" si="69"/>
        <v>0</v>
      </c>
    </row>
    <row r="376" spans="3:13">
      <c r="C376" s="1">
        <v>29647</v>
      </c>
      <c r="D376" s="2">
        <v>136</v>
      </c>
      <c r="E376" s="81">
        <f t="shared" si="65"/>
        <v>-2.3455897058823449E-2</v>
      </c>
      <c r="H376" s="81">
        <f t="shared" si="72"/>
        <v>0.52449278695765944</v>
      </c>
      <c r="I376" s="81">
        <f t="shared" si="66"/>
        <v>-2.3455897058823449E-2</v>
      </c>
      <c r="J376" s="82">
        <f t="shared" si="67"/>
        <v>7.9765400572750682</v>
      </c>
      <c r="K376" s="82">
        <f t="shared" si="68"/>
        <v>7.9765400572750682</v>
      </c>
      <c r="L376" s="82">
        <f t="shared" si="69"/>
        <v>0</v>
      </c>
    </row>
    <row r="377" spans="3:13">
      <c r="C377" s="1">
        <v>29677</v>
      </c>
      <c r="D377" s="2">
        <v>132.80999800000001</v>
      </c>
      <c r="E377" s="81">
        <f t="shared" si="65"/>
        <v>-1.6565168534976582E-3</v>
      </c>
      <c r="H377" s="81">
        <f t="shared" si="72"/>
        <v>0.42576484324713171</v>
      </c>
      <c r="I377" s="81">
        <f t="shared" si="66"/>
        <v>-1.6565168534976582E-3</v>
      </c>
      <c r="J377" s="82">
        <f t="shared" si="67"/>
        <v>7.7894431548060421</v>
      </c>
      <c r="K377" s="82">
        <f t="shared" si="68"/>
        <v>7.7894431548060421</v>
      </c>
      <c r="L377" s="82">
        <f t="shared" si="69"/>
        <v>0</v>
      </c>
    </row>
    <row r="378" spans="3:13">
      <c r="C378" s="1">
        <v>29707</v>
      </c>
      <c r="D378" s="2">
        <v>132.58999600000001</v>
      </c>
      <c r="E378" s="81">
        <f t="shared" si="65"/>
        <v>-1.0407942089386779E-2</v>
      </c>
      <c r="H378" s="81">
        <f t="shared" si="72"/>
        <v>0.42340303975516846</v>
      </c>
      <c r="I378" s="81">
        <f t="shared" si="66"/>
        <v>-1.0407942089386779E-2</v>
      </c>
      <c r="J378" s="82">
        <f t="shared" si="67"/>
        <v>7.7765398109407435</v>
      </c>
      <c r="K378" s="82">
        <f t="shared" si="68"/>
        <v>7.7765398109407435</v>
      </c>
      <c r="L378" s="82">
        <f t="shared" si="69"/>
        <v>0</v>
      </c>
    </row>
    <row r="379" spans="3:13">
      <c r="C379" s="1">
        <v>29738</v>
      </c>
      <c r="D379" s="2">
        <v>131.21000699999999</v>
      </c>
      <c r="E379" s="81">
        <f t="shared" si="65"/>
        <v>-2.2102658679074016E-3</v>
      </c>
      <c r="H379" s="81">
        <f t="shared" si="72"/>
        <v>0.40858834334753946</v>
      </c>
      <c r="I379" s="81">
        <f t="shared" si="66"/>
        <v>-2.2102658679074016E-3</v>
      </c>
      <c r="J379" s="82">
        <f t="shared" si="67"/>
        <v>7.6956020349326613</v>
      </c>
      <c r="K379" s="82">
        <f t="shared" si="68"/>
        <v>7.6956020349326613</v>
      </c>
      <c r="L379" s="82">
        <f t="shared" si="69"/>
        <v>0</v>
      </c>
    </row>
    <row r="380" spans="3:13">
      <c r="C380" s="1">
        <v>29768</v>
      </c>
      <c r="D380" s="2">
        <v>130.91999799999999</v>
      </c>
      <c r="E380" s="81">
        <f t="shared" si="65"/>
        <v>-6.2098969784585512E-2</v>
      </c>
      <c r="H380" s="81">
        <f t="shared" si="72"/>
        <v>0.40547498861030618</v>
      </c>
      <c r="I380" s="81">
        <f t="shared" si="66"/>
        <v>-6.2098969784585512E-2</v>
      </c>
      <c r="J380" s="82">
        <f t="shared" si="67"/>
        <v>7.678592708421851</v>
      </c>
      <c r="K380" s="82">
        <f t="shared" si="68"/>
        <v>7.678592708421851</v>
      </c>
      <c r="L380" s="82">
        <f t="shared" si="69"/>
        <v>0</v>
      </c>
    </row>
    <row r="381" spans="3:13">
      <c r="C381" s="1">
        <v>29801</v>
      </c>
      <c r="D381" s="2">
        <v>122.790001</v>
      </c>
      <c r="E381" s="81">
        <f t="shared" si="65"/>
        <v>-5.3831752961708945E-2</v>
      </c>
      <c r="H381" s="81">
        <f t="shared" si="72"/>
        <v>0.31819643975960421</v>
      </c>
      <c r="I381" s="81">
        <f t="shared" si="66"/>
        <v>-5.3831752961708945E-2</v>
      </c>
      <c r="J381" s="82">
        <f t="shared" si="67"/>
        <v>7.2017600118334242</v>
      </c>
      <c r="K381" s="82">
        <f t="shared" si="68"/>
        <v>7.2017600118334242</v>
      </c>
      <c r="L381" s="82">
        <f t="shared" si="69"/>
        <v>0</v>
      </c>
    </row>
    <row r="382" spans="3:13">
      <c r="C382" s="1">
        <v>29830</v>
      </c>
      <c r="D382" s="2">
        <v>116.18</v>
      </c>
      <c r="E382" s="81">
        <f t="shared" si="65"/>
        <v>4.9147865381304889E-2</v>
      </c>
      <c r="F382" s="81">
        <f t="shared" si="70"/>
        <v>-7.3967791120419069E-2</v>
      </c>
      <c r="H382" s="81">
        <f t="shared" si="72"/>
        <v>0.24723561465946076</v>
      </c>
      <c r="I382" s="81">
        <f t="shared" si="66"/>
        <v>4.9147865381304889E-2</v>
      </c>
      <c r="J382" s="82">
        <f t="shared" si="67"/>
        <v>6.8140766459868933</v>
      </c>
      <c r="K382" s="82">
        <f t="shared" si="68"/>
        <v>6.8140766459868933</v>
      </c>
      <c r="L382" s="82">
        <f t="shared" si="69"/>
        <v>0</v>
      </c>
      <c r="M382" s="81">
        <f t="shared" si="71"/>
        <v>-7.396779112041918E-2</v>
      </c>
    </row>
    <row r="383" spans="3:13">
      <c r="C383" s="1">
        <v>29860</v>
      </c>
      <c r="D383" s="2">
        <v>121.889999</v>
      </c>
      <c r="E383" s="81">
        <f t="shared" si="65"/>
        <v>3.6590360460992288E-2</v>
      </c>
      <c r="H383" s="81">
        <f t="shared" si="72"/>
        <v>0.308534582747513</v>
      </c>
      <c r="I383" s="81">
        <f t="shared" si="66"/>
        <v>3.6590360460992288E-2</v>
      </c>
      <c r="J383" s="82">
        <f t="shared" si="67"/>
        <v>7.1489739676817505</v>
      </c>
      <c r="K383" s="82">
        <f t="shared" si="68"/>
        <v>7.1489739676817505</v>
      </c>
      <c r="L383" s="82">
        <f t="shared" si="69"/>
        <v>0</v>
      </c>
    </row>
    <row r="384" spans="3:13">
      <c r="C384" s="1">
        <v>29892</v>
      </c>
      <c r="D384" s="2">
        <v>126.349998</v>
      </c>
      <c r="E384" s="81">
        <f t="shared" si="65"/>
        <v>-3.0075148873369928E-2</v>
      </c>
      <c r="H384" s="81">
        <f t="shared" si="72"/>
        <v>0.33421332632143597</v>
      </c>
      <c r="I384" s="81">
        <f t="shared" si="66"/>
        <v>-3.0075148873369817E-2</v>
      </c>
      <c r="J384" s="82">
        <f t="shared" si="67"/>
        <v>7.4105575020854761</v>
      </c>
      <c r="K384" s="82">
        <f t="shared" si="68"/>
        <v>7.4105575020854761</v>
      </c>
      <c r="L384" s="82">
        <f t="shared" si="69"/>
        <v>0</v>
      </c>
    </row>
    <row r="385" spans="3:13">
      <c r="C385" s="1">
        <v>29921</v>
      </c>
      <c r="D385" s="2">
        <v>122.550003</v>
      </c>
      <c r="E385" s="81">
        <f t="shared" si="65"/>
        <v>-1.754386737958713E-2</v>
      </c>
      <c r="H385" s="81">
        <f t="shared" si="72"/>
        <v>0.27510146420662318</v>
      </c>
      <c r="I385" s="81">
        <f t="shared" si="66"/>
        <v>-1.754386737958713E-2</v>
      </c>
      <c r="J385" s="82">
        <f t="shared" si="67"/>
        <v>7.1876838819755875</v>
      </c>
      <c r="K385" s="82">
        <f t="shared" si="68"/>
        <v>7.1876838819755875</v>
      </c>
      <c r="L385" s="82">
        <f t="shared" si="69"/>
        <v>0</v>
      </c>
    </row>
    <row r="386" spans="3:13">
      <c r="C386" s="1">
        <v>29955</v>
      </c>
      <c r="D386" s="2">
        <v>120.400002</v>
      </c>
      <c r="E386" s="81">
        <f t="shared" si="65"/>
        <v>-6.0548180057339196E-2</v>
      </c>
      <c r="H386" s="81">
        <f t="shared" si="72"/>
        <v>0.25051935241503265</v>
      </c>
      <c r="I386" s="81">
        <f t="shared" si="66"/>
        <v>-6.0548180057339196E-2</v>
      </c>
      <c r="J386" s="82">
        <f t="shared" si="67"/>
        <v>7.0615841091838121</v>
      </c>
      <c r="K386" s="82">
        <f t="shared" si="68"/>
        <v>7.0615841091838121</v>
      </c>
      <c r="L386" s="82">
        <f t="shared" si="69"/>
        <v>0</v>
      </c>
    </row>
    <row r="387" spans="3:13">
      <c r="C387" s="1">
        <v>29983</v>
      </c>
      <c r="D387" s="2">
        <v>113.110001</v>
      </c>
      <c r="E387" s="81">
        <f t="shared" ref="E387:E450" si="73">D388/D387-1</f>
        <v>-1.0167111571327769E-2</v>
      </c>
      <c r="H387" s="81">
        <f t="shared" si="72"/>
        <v>0.17480268149982003</v>
      </c>
      <c r="I387" s="81">
        <f t="shared" si="66"/>
        <v>-1.0167111571327769E-2</v>
      </c>
      <c r="J387" s="82">
        <f t="shared" si="67"/>
        <v>6.6340180430509053</v>
      </c>
      <c r="K387" s="82">
        <f t="shared" si="68"/>
        <v>6.6340180430509053</v>
      </c>
      <c r="L387" s="82">
        <f t="shared" si="69"/>
        <v>0</v>
      </c>
    </row>
    <row r="388" spans="3:13">
      <c r="C388" s="1">
        <v>30011</v>
      </c>
      <c r="D388" s="2">
        <v>111.959999</v>
      </c>
      <c r="E388" s="81">
        <f t="shared" si="73"/>
        <v>4.0014317970831881E-2</v>
      </c>
      <c r="H388" s="81">
        <f t="shared" si="72"/>
        <v>0.12999592995567366</v>
      </c>
      <c r="I388" s="81">
        <f t="shared" si="66"/>
        <v>4.0014317970831881E-2</v>
      </c>
      <c r="J388" s="82">
        <f t="shared" si="67"/>
        <v>6.5665692414410053</v>
      </c>
      <c r="K388" s="82">
        <f t="shared" si="68"/>
        <v>6.5665692414410053</v>
      </c>
      <c r="L388" s="82">
        <f t="shared" si="69"/>
        <v>0</v>
      </c>
    </row>
    <row r="389" spans="3:13">
      <c r="C389" s="1">
        <v>30042</v>
      </c>
      <c r="D389" s="2">
        <v>116.44000200000001</v>
      </c>
      <c r="E389" s="81">
        <f t="shared" si="73"/>
        <v>-3.9161842336622454E-2</v>
      </c>
      <c r="H389" s="81">
        <f t="shared" si="72"/>
        <v>0.1752119464026658</v>
      </c>
      <c r="I389" s="81">
        <f t="shared" si="66"/>
        <v>-3.9161842336622454E-2</v>
      </c>
      <c r="J389" s="82">
        <f t="shared" si="67"/>
        <v>6.8293260310455102</v>
      </c>
      <c r="K389" s="82">
        <f t="shared" si="68"/>
        <v>6.8293260310455102</v>
      </c>
      <c r="L389" s="82">
        <f t="shared" si="69"/>
        <v>0</v>
      </c>
    </row>
    <row r="390" spans="3:13">
      <c r="C390" s="1">
        <v>30074</v>
      </c>
      <c r="D390" s="2">
        <v>111.879997</v>
      </c>
      <c r="E390" s="81">
        <f t="shared" si="73"/>
        <v>-2.0289560787170924E-2</v>
      </c>
      <c r="H390" s="81">
        <f t="shared" si="72"/>
        <v>0.1291884814455293</v>
      </c>
      <c r="I390" s="81">
        <f t="shared" si="66"/>
        <v>-2.0289560787170924E-2</v>
      </c>
      <c r="J390" s="82">
        <f t="shared" si="67"/>
        <v>6.5618770417523145</v>
      </c>
      <c r="K390" s="82">
        <f t="shared" si="68"/>
        <v>6.5618770417523145</v>
      </c>
      <c r="L390" s="82">
        <f t="shared" si="69"/>
        <v>0</v>
      </c>
    </row>
    <row r="391" spans="3:13">
      <c r="C391" s="1">
        <v>30103</v>
      </c>
      <c r="D391" s="2">
        <v>109.610001</v>
      </c>
      <c r="E391" s="81">
        <f t="shared" si="73"/>
        <v>-2.2990648453693585E-2</v>
      </c>
      <c r="H391" s="81">
        <f t="shared" si="72"/>
        <v>7.6507572186210959E-2</v>
      </c>
      <c r="I391" s="81">
        <f t="shared" si="66"/>
        <v>-2.2990648453693585E-2</v>
      </c>
      <c r="J391" s="82">
        <f t="shared" si="67"/>
        <v>6.4287394386357395</v>
      </c>
      <c r="K391" s="82">
        <f t="shared" si="68"/>
        <v>6.4287394386357395</v>
      </c>
      <c r="L391" s="82">
        <f t="shared" si="69"/>
        <v>0</v>
      </c>
    </row>
    <row r="392" spans="3:13">
      <c r="C392" s="1">
        <v>30133</v>
      </c>
      <c r="D392" s="2">
        <v>107.089996</v>
      </c>
      <c r="E392" s="81">
        <f t="shared" si="73"/>
        <v>0.11597727578587258</v>
      </c>
      <c r="H392" s="81">
        <f t="shared" si="72"/>
        <v>5.1757965036338671E-2</v>
      </c>
      <c r="I392" s="81">
        <f t="shared" si="66"/>
        <v>0.11597727578587258</v>
      </c>
      <c r="J392" s="82">
        <f t="shared" si="67"/>
        <v>6.2809385502016699</v>
      </c>
      <c r="K392" s="82">
        <f t="shared" si="68"/>
        <v>6.2809385502016699</v>
      </c>
      <c r="L392" s="82">
        <f t="shared" si="69"/>
        <v>0</v>
      </c>
    </row>
    <row r="393" spans="3:13">
      <c r="C393" s="1">
        <v>30165</v>
      </c>
      <c r="D393" s="2">
        <v>119.510002</v>
      </c>
      <c r="E393" s="81">
        <f t="shared" si="73"/>
        <v>7.6143919736526566E-3</v>
      </c>
      <c r="H393" s="81">
        <f t="shared" si="72"/>
        <v>0.17373798860734646</v>
      </c>
      <c r="I393" s="81">
        <f t="shared" si="66"/>
        <v>7.6143919736526566E-3</v>
      </c>
      <c r="J393" s="82">
        <f t="shared" si="67"/>
        <v>7.0093846926325281</v>
      </c>
      <c r="K393" s="82">
        <f t="shared" si="68"/>
        <v>7.0093846926325281</v>
      </c>
      <c r="L393" s="82">
        <f t="shared" si="69"/>
        <v>0</v>
      </c>
    </row>
    <row r="394" spans="3:13">
      <c r="C394" s="1">
        <v>30195</v>
      </c>
      <c r="D394" s="2">
        <v>120.41999800000001</v>
      </c>
      <c r="E394" s="81">
        <f t="shared" si="73"/>
        <v>0.11044679638675947</v>
      </c>
      <c r="F394" s="81">
        <f t="shared" si="70"/>
        <v>3.6495076605267629E-2</v>
      </c>
      <c r="H394" s="81">
        <f t="shared" si="72"/>
        <v>0.18267528972696923</v>
      </c>
      <c r="I394" s="81">
        <f t="shared" si="66"/>
        <v>0.11044679638675947</v>
      </c>
      <c r="J394" s="82">
        <f t="shared" si="67"/>
        <v>7.0627568951763529</v>
      </c>
      <c r="K394" s="82">
        <f t="shared" si="68"/>
        <v>7.0627568951763529</v>
      </c>
      <c r="L394" s="82">
        <f t="shared" si="69"/>
        <v>0</v>
      </c>
      <c r="M394" s="81">
        <f t="shared" si="71"/>
        <v>3.6495076605268073E-2</v>
      </c>
    </row>
    <row r="395" spans="3:13">
      <c r="C395" s="1">
        <v>30225</v>
      </c>
      <c r="D395" s="2">
        <v>133.720001</v>
      </c>
      <c r="E395" s="81">
        <f t="shared" si="73"/>
        <v>3.5970669787835252E-2</v>
      </c>
      <c r="H395" s="81">
        <f t="shared" si="72"/>
        <v>0.31329798664309561</v>
      </c>
      <c r="I395" s="81">
        <f t="shared" si="66"/>
        <v>3.5970669787835252E-2</v>
      </c>
      <c r="J395" s="82">
        <f t="shared" si="67"/>
        <v>7.8428157679070774</v>
      </c>
      <c r="K395" s="82">
        <f t="shared" si="68"/>
        <v>7.8428157679070774</v>
      </c>
      <c r="L395" s="82">
        <f t="shared" si="69"/>
        <v>0</v>
      </c>
    </row>
    <row r="396" spans="3:13">
      <c r="C396" s="1">
        <v>30256</v>
      </c>
      <c r="D396" s="2">
        <v>138.529999</v>
      </c>
      <c r="E396" s="81">
        <f t="shared" si="73"/>
        <v>1.5231357938578993E-2</v>
      </c>
      <c r="H396" s="81">
        <f t="shared" si="72"/>
        <v>0.35693999831286116</v>
      </c>
      <c r="I396" s="81">
        <f t="shared" si="66"/>
        <v>1.5231357938578993E-2</v>
      </c>
      <c r="J396" s="82">
        <f t="shared" si="67"/>
        <v>8.1249271041012907</v>
      </c>
      <c r="K396" s="82">
        <f t="shared" si="68"/>
        <v>8.1249271041012907</v>
      </c>
      <c r="L396" s="82">
        <f t="shared" si="69"/>
        <v>0</v>
      </c>
    </row>
    <row r="397" spans="3:13">
      <c r="C397" s="1">
        <v>30286</v>
      </c>
      <c r="D397" s="2">
        <v>140.63999899999999</v>
      </c>
      <c r="E397" s="81">
        <f t="shared" si="73"/>
        <v>3.3134272135482812E-2</v>
      </c>
      <c r="H397" s="81">
        <f t="shared" si="72"/>
        <v>0.37760803712833901</v>
      </c>
      <c r="I397" s="81">
        <f t="shared" si="66"/>
        <v>3.3134272135482812E-2</v>
      </c>
      <c r="J397" s="82">
        <f t="shared" si="67"/>
        <v>8.2486807770487189</v>
      </c>
      <c r="K397" s="82">
        <f t="shared" si="68"/>
        <v>8.2486807770487189</v>
      </c>
      <c r="L397" s="82">
        <f t="shared" si="69"/>
        <v>0</v>
      </c>
    </row>
    <row r="398" spans="3:13">
      <c r="C398" s="1">
        <v>30319</v>
      </c>
      <c r="D398" s="2">
        <v>145.300003</v>
      </c>
      <c r="E398" s="81">
        <f t="shared" si="73"/>
        <v>1.8995147577526295E-2</v>
      </c>
      <c r="H398" s="81">
        <f t="shared" si="72"/>
        <v>0.42325407672657755</v>
      </c>
      <c r="I398" s="81">
        <f t="shared" si="66"/>
        <v>1.8995147577526295E-2</v>
      </c>
      <c r="J398" s="82">
        <f t="shared" si="67"/>
        <v>8.5219948106741779</v>
      </c>
      <c r="K398" s="82">
        <f t="shared" si="68"/>
        <v>8.5219948106741779</v>
      </c>
      <c r="L398" s="82">
        <f t="shared" si="69"/>
        <v>0</v>
      </c>
    </row>
    <row r="399" spans="3:13">
      <c r="C399" s="1">
        <v>30348</v>
      </c>
      <c r="D399" s="2">
        <v>148.05999800000001</v>
      </c>
      <c r="E399" s="81">
        <f t="shared" si="73"/>
        <v>3.3094752574560848E-2</v>
      </c>
      <c r="H399" s="81">
        <f t="shared" si="72"/>
        <v>0.45028899795431476</v>
      </c>
      <c r="I399" s="81">
        <f t="shared" si="66"/>
        <v>3.3094752574560848E-2</v>
      </c>
      <c r="J399" s="82">
        <f t="shared" si="67"/>
        <v>8.6838713597578465</v>
      </c>
      <c r="K399" s="82">
        <f t="shared" si="68"/>
        <v>8.6838713597578465</v>
      </c>
      <c r="L399" s="82">
        <f t="shared" si="69"/>
        <v>0</v>
      </c>
    </row>
    <row r="400" spans="3:13">
      <c r="C400" s="1">
        <v>30376</v>
      </c>
      <c r="D400" s="2">
        <v>152.96000699999999</v>
      </c>
      <c r="E400" s="81">
        <f t="shared" si="73"/>
        <v>7.4986829727328619E-2</v>
      </c>
      <c r="H400" s="81">
        <f t="shared" si="72"/>
        <v>0.49828595350322069</v>
      </c>
      <c r="I400" s="81">
        <f t="shared" si="66"/>
        <v>7.4986829727328619E-2</v>
      </c>
      <c r="J400" s="82">
        <f t="shared" si="67"/>
        <v>8.9712619337983472</v>
      </c>
      <c r="K400" s="82">
        <f t="shared" si="68"/>
        <v>8.9712619337983472</v>
      </c>
      <c r="L400" s="82">
        <f t="shared" si="69"/>
        <v>0</v>
      </c>
    </row>
    <row r="401" spans="3:13">
      <c r="C401" s="1">
        <v>30410</v>
      </c>
      <c r="D401" s="2">
        <v>164.429993</v>
      </c>
      <c r="E401" s="81">
        <f t="shared" si="73"/>
        <v>-1.2406459203583409E-2</v>
      </c>
      <c r="H401" s="81">
        <f t="shared" si="72"/>
        <v>0.54699399240762059</v>
      </c>
      <c r="I401" s="81">
        <f t="shared" si="66"/>
        <v>-1.240645920358352E-2</v>
      </c>
      <c r="J401" s="82">
        <f t="shared" si="67"/>
        <v>9.6439884248673486</v>
      </c>
      <c r="K401" s="82">
        <f t="shared" si="68"/>
        <v>9.6439884248673486</v>
      </c>
      <c r="L401" s="82">
        <f t="shared" si="69"/>
        <v>0</v>
      </c>
    </row>
    <row r="402" spans="3:13">
      <c r="C402" s="1">
        <v>30438</v>
      </c>
      <c r="D402" s="2">
        <v>162.38999899999999</v>
      </c>
      <c r="E402" s="81">
        <f t="shared" si="73"/>
        <v>3.232957714347906E-2</v>
      </c>
      <c r="H402" s="81">
        <f t="shared" si="72"/>
        <v>0.51638813209032142</v>
      </c>
      <c r="I402" s="81">
        <f t="shared" si="66"/>
        <v>3.232957714347906E-2</v>
      </c>
      <c r="J402" s="82">
        <f t="shared" si="67"/>
        <v>9.5243406759144005</v>
      </c>
      <c r="K402" s="82">
        <f t="shared" si="68"/>
        <v>9.5243406759144005</v>
      </c>
      <c r="L402" s="82">
        <f t="shared" si="69"/>
        <v>0</v>
      </c>
    </row>
    <row r="403" spans="3:13">
      <c r="C403" s="1">
        <v>30468</v>
      </c>
      <c r="D403" s="2">
        <v>167.63999899999999</v>
      </c>
      <c r="E403" s="81">
        <f t="shared" si="73"/>
        <v>-3.0303036448956155E-2</v>
      </c>
      <c r="H403" s="81">
        <f t="shared" si="72"/>
        <v>0.56541231918619173</v>
      </c>
      <c r="I403" s="81">
        <f t="shared" si="66"/>
        <v>-3.0303036448956044E-2</v>
      </c>
      <c r="J403" s="82">
        <f t="shared" si="67"/>
        <v>9.8322585825371505</v>
      </c>
      <c r="K403" s="82">
        <f t="shared" si="68"/>
        <v>9.8322585825371505</v>
      </c>
      <c r="L403" s="82">
        <f t="shared" si="69"/>
        <v>0</v>
      </c>
    </row>
    <row r="404" spans="3:13">
      <c r="C404" s="1">
        <v>30498</v>
      </c>
      <c r="D404" s="2">
        <v>162.55999800000001</v>
      </c>
      <c r="E404" s="81">
        <f t="shared" si="73"/>
        <v>1.1318873170753863E-2</v>
      </c>
      <c r="H404" s="81">
        <f t="shared" si="72"/>
        <v>0.51797557262024752</v>
      </c>
      <c r="I404" s="81">
        <f t="shared" si="66"/>
        <v>1.1318873170753863E-2</v>
      </c>
      <c r="J404" s="82">
        <f t="shared" si="67"/>
        <v>9.5343112923349658</v>
      </c>
      <c r="K404" s="82">
        <f t="shared" si="68"/>
        <v>9.5343112923349658</v>
      </c>
      <c r="L404" s="82">
        <f t="shared" si="69"/>
        <v>0</v>
      </c>
    </row>
    <row r="405" spans="3:13">
      <c r="C405" s="1">
        <v>30529</v>
      </c>
      <c r="D405" s="2">
        <v>164.39999399999999</v>
      </c>
      <c r="E405" s="81">
        <f t="shared" si="73"/>
        <v>1.0158230297745652E-2</v>
      </c>
      <c r="H405" s="81">
        <f t="shared" si="72"/>
        <v>0.53515734560303829</v>
      </c>
      <c r="I405" s="81">
        <f t="shared" si="66"/>
        <v>1.0158230297745652E-2</v>
      </c>
      <c r="J405" s="82">
        <f t="shared" si="67"/>
        <v>9.6422289526233911</v>
      </c>
      <c r="K405" s="82">
        <f t="shared" si="68"/>
        <v>9.6422289526233911</v>
      </c>
      <c r="L405" s="82">
        <f t="shared" si="69"/>
        <v>0</v>
      </c>
    </row>
    <row r="406" spans="3:13">
      <c r="C406" s="1">
        <v>30560</v>
      </c>
      <c r="D406" s="2">
        <v>166.070007</v>
      </c>
      <c r="E406" s="81">
        <f t="shared" si="73"/>
        <v>-1.5174347526823451E-2</v>
      </c>
      <c r="F406" s="81">
        <f t="shared" si="70"/>
        <v>0.3790899332185671</v>
      </c>
      <c r="H406" s="81">
        <f t="shared" si="72"/>
        <v>0.55075182746294993</v>
      </c>
      <c r="I406" s="81">
        <f t="shared" si="66"/>
        <v>-1.5174347526823562E-2</v>
      </c>
      <c r="J406" s="82">
        <f t="shared" si="67"/>
        <v>9.7401769349077298</v>
      </c>
      <c r="K406" s="82">
        <f t="shared" si="68"/>
        <v>9.7401769349077298</v>
      </c>
      <c r="L406" s="82">
        <f t="shared" si="69"/>
        <v>0</v>
      </c>
      <c r="M406" s="81">
        <f t="shared" si="71"/>
        <v>0.37908993321856688</v>
      </c>
    </row>
    <row r="407" spans="3:13">
      <c r="C407" s="1">
        <v>30592</v>
      </c>
      <c r="D407" s="2">
        <v>163.550003</v>
      </c>
      <c r="E407" s="81">
        <f t="shared" si="73"/>
        <v>1.7425808301574808E-2</v>
      </c>
      <c r="H407" s="81">
        <f t="shared" si="72"/>
        <v>0.52722018030517059</v>
      </c>
      <c r="I407" s="81">
        <f t="shared" si="66"/>
        <v>1.7425808301574808E-2</v>
      </c>
      <c r="J407" s="82">
        <f t="shared" si="67"/>
        <v>9.5923761051246892</v>
      </c>
      <c r="K407" s="82">
        <f t="shared" si="68"/>
        <v>9.5923761051246892</v>
      </c>
      <c r="L407" s="82">
        <f t="shared" si="69"/>
        <v>0</v>
      </c>
    </row>
    <row r="408" spans="3:13">
      <c r="C408" s="1">
        <v>30621</v>
      </c>
      <c r="D408" s="2">
        <v>166.39999399999999</v>
      </c>
      <c r="E408" s="81">
        <f t="shared" si="73"/>
        <v>-8.8341409435387375E-3</v>
      </c>
      <c r="H408" s="81">
        <f t="shared" si="72"/>
        <v>0.55383322640146515</v>
      </c>
      <c r="I408" s="81">
        <f t="shared" si="66"/>
        <v>-8.8341409435387375E-3</v>
      </c>
      <c r="J408" s="82">
        <f t="shared" si="67"/>
        <v>9.7595310122891981</v>
      </c>
      <c r="K408" s="82">
        <f t="shared" si="68"/>
        <v>9.7595310122891981</v>
      </c>
      <c r="L408" s="82">
        <f t="shared" si="69"/>
        <v>0</v>
      </c>
    </row>
    <row r="409" spans="3:13">
      <c r="C409" s="1">
        <v>30651</v>
      </c>
      <c r="D409" s="2">
        <v>164.929993</v>
      </c>
      <c r="E409" s="81">
        <f t="shared" si="73"/>
        <v>-9.2159647396578004E-3</v>
      </c>
      <c r="H409" s="81">
        <f t="shared" si="72"/>
        <v>0.54010644467668101</v>
      </c>
      <c r="I409" s="81">
        <f t="shared" si="66"/>
        <v>-9.2159647396578004E-3</v>
      </c>
      <c r="J409" s="82">
        <f t="shared" si="67"/>
        <v>9.6733139397837977</v>
      </c>
      <c r="K409" s="82">
        <f t="shared" si="68"/>
        <v>9.6733139397837977</v>
      </c>
      <c r="L409" s="82">
        <f t="shared" si="69"/>
        <v>0</v>
      </c>
    </row>
    <row r="410" spans="3:13">
      <c r="C410" s="1">
        <v>30684</v>
      </c>
      <c r="D410" s="2">
        <v>163.41000399999999</v>
      </c>
      <c r="E410" s="81">
        <f t="shared" si="73"/>
        <v>-3.8859346701931252E-2</v>
      </c>
      <c r="H410" s="81">
        <f t="shared" si="72"/>
        <v>0.52591287798722108</v>
      </c>
      <c r="I410" s="81">
        <f t="shared" si="66"/>
        <v>-3.8859346701931252E-2</v>
      </c>
      <c r="J410" s="82">
        <f t="shared" si="67"/>
        <v>9.5841650195991104</v>
      </c>
      <c r="K410" s="82">
        <f t="shared" si="68"/>
        <v>9.5841650195991104</v>
      </c>
      <c r="L410" s="82">
        <f t="shared" si="69"/>
        <v>0</v>
      </c>
    </row>
    <row r="411" spans="3:13">
      <c r="C411" s="1">
        <v>30713</v>
      </c>
      <c r="D411" s="2">
        <v>157.05999800000001</v>
      </c>
      <c r="E411" s="81">
        <f t="shared" si="73"/>
        <v>1.3497994568928862E-2</v>
      </c>
      <c r="H411" s="81">
        <f t="shared" si="72"/>
        <v>0.46661690042457371</v>
      </c>
      <c r="I411" s="81">
        <f t="shared" si="66"/>
        <v>1.3497994568928862E-2</v>
      </c>
      <c r="J411" s="82">
        <f t="shared" si="67"/>
        <v>9.2117306282539868</v>
      </c>
      <c r="K411" s="82">
        <f t="shared" si="68"/>
        <v>9.2117306282539868</v>
      </c>
      <c r="L411" s="82">
        <f t="shared" si="69"/>
        <v>0</v>
      </c>
    </row>
    <row r="412" spans="3:13">
      <c r="C412" s="1">
        <v>30742</v>
      </c>
      <c r="D412" s="2">
        <v>159.179993</v>
      </c>
      <c r="E412" s="81">
        <f t="shared" si="73"/>
        <v>5.4655738048687841E-3</v>
      </c>
      <c r="H412" s="81">
        <f t="shared" si="72"/>
        <v>0.48641328738120415</v>
      </c>
      <c r="I412" s="81">
        <f t="shared" ref="I412:I475" si="74">J413/J412-1</f>
        <v>5.4655738048687841E-3</v>
      </c>
      <c r="J412" s="82">
        <f t="shared" ref="J412:J475" si="75">K411*(1+E411)+L411</f>
        <v>9.3360705182445951</v>
      </c>
      <c r="K412" s="82">
        <f t="shared" ref="K412:K475" si="76">IF(H412&gt;H$800,J412*I$800,IF(H412&gt;H$799,J412*I$799,J412))</f>
        <v>9.3360705182445951</v>
      </c>
      <c r="L412" s="82">
        <f t="shared" ref="L412:L475" si="77">J412-K412</f>
        <v>0</v>
      </c>
    </row>
    <row r="413" spans="3:13">
      <c r="C413" s="1">
        <v>30774</v>
      </c>
      <c r="D413" s="2">
        <v>160.050003</v>
      </c>
      <c r="E413" s="81">
        <f t="shared" si="73"/>
        <v>-5.9356449996442628E-2</v>
      </c>
      <c r="H413" s="81">
        <f t="shared" si="72"/>
        <v>0.49453738890792387</v>
      </c>
      <c r="I413" s="81">
        <f t="shared" si="74"/>
        <v>-5.9356449996442628E-2</v>
      </c>
      <c r="J413" s="82">
        <f t="shared" si="75"/>
        <v>9.3870975007095208</v>
      </c>
      <c r="K413" s="82">
        <f t="shared" si="76"/>
        <v>9.3870975007095208</v>
      </c>
      <c r="L413" s="82">
        <f t="shared" si="77"/>
        <v>0</v>
      </c>
    </row>
    <row r="414" spans="3:13">
      <c r="C414" s="1">
        <v>30803</v>
      </c>
      <c r="D414" s="2">
        <v>150.550003</v>
      </c>
      <c r="E414" s="81">
        <f t="shared" si="73"/>
        <v>1.7469212537976508E-2</v>
      </c>
      <c r="H414" s="81">
        <f t="shared" si="72"/>
        <v>0.40582695511539657</v>
      </c>
      <c r="I414" s="81">
        <f t="shared" si="74"/>
        <v>1.7469212537976508E-2</v>
      </c>
      <c r="J414" s="82">
        <f t="shared" si="75"/>
        <v>8.8299127172969243</v>
      </c>
      <c r="K414" s="82">
        <f t="shared" si="76"/>
        <v>8.8299127172969243</v>
      </c>
      <c r="L414" s="82">
        <f t="shared" si="77"/>
        <v>0</v>
      </c>
    </row>
    <row r="415" spans="3:13">
      <c r="C415" s="1">
        <v>30834</v>
      </c>
      <c r="D415" s="2">
        <v>153.179993</v>
      </c>
      <c r="E415" s="81">
        <f t="shared" si="73"/>
        <v>-1.6451162783379991E-2</v>
      </c>
      <c r="H415" s="81">
        <f t="shared" si="72"/>
        <v>0.4303856449859238</v>
      </c>
      <c r="I415" s="81">
        <f t="shared" si="74"/>
        <v>-1.6451162783379991E-2</v>
      </c>
      <c r="J415" s="82">
        <f t="shared" si="75"/>
        <v>8.9841643392471653</v>
      </c>
      <c r="K415" s="82">
        <f t="shared" si="76"/>
        <v>8.9841643392471653</v>
      </c>
      <c r="L415" s="82">
        <f t="shared" si="77"/>
        <v>0</v>
      </c>
    </row>
    <row r="416" spans="3:13">
      <c r="C416" s="1">
        <v>30865</v>
      </c>
      <c r="D416" s="2">
        <v>150.66000399999999</v>
      </c>
      <c r="E416" s="81">
        <f t="shared" si="73"/>
        <v>0.10633206275502305</v>
      </c>
      <c r="H416" s="81">
        <f t="shared" si="72"/>
        <v>0.40685413789725033</v>
      </c>
      <c r="I416" s="81">
        <f t="shared" si="74"/>
        <v>0.10633206275502305</v>
      </c>
      <c r="J416" s="82">
        <f t="shared" si="75"/>
        <v>8.8363643892295727</v>
      </c>
      <c r="K416" s="82">
        <f t="shared" si="76"/>
        <v>8.8363643892295727</v>
      </c>
      <c r="L416" s="82">
        <f t="shared" si="77"/>
        <v>0</v>
      </c>
    </row>
    <row r="417" spans="3:13">
      <c r="C417" s="1">
        <v>30895</v>
      </c>
      <c r="D417" s="2">
        <v>166.679993</v>
      </c>
      <c r="E417" s="81">
        <f t="shared" si="73"/>
        <v>-3.4796437746430486E-3</v>
      </c>
      <c r="H417" s="81">
        <f t="shared" si="72"/>
        <v>0.55644784037530459</v>
      </c>
      <c r="I417" s="81">
        <f t="shared" si="74"/>
        <v>-3.4796437746430486E-3</v>
      </c>
      <c r="J417" s="82">
        <f t="shared" si="75"/>
        <v>9.7759532419913828</v>
      </c>
      <c r="K417" s="82">
        <f t="shared" si="76"/>
        <v>9.7759532419913828</v>
      </c>
      <c r="L417" s="82">
        <f t="shared" si="77"/>
        <v>0</v>
      </c>
    </row>
    <row r="418" spans="3:13">
      <c r="C418" s="1">
        <v>30929</v>
      </c>
      <c r="D418" s="2">
        <v>166.10000600000001</v>
      </c>
      <c r="E418" s="81">
        <f t="shared" si="73"/>
        <v>-6.0264898485318241E-5</v>
      </c>
      <c r="F418" s="81">
        <f t="shared" si="70"/>
        <v>1.8064068606915562E-4</v>
      </c>
      <c r="H418" s="81">
        <f t="shared" si="72"/>
        <v>0.5510319563369861</v>
      </c>
      <c r="I418" s="81">
        <f t="shared" si="74"/>
        <v>-6.0264898485429264E-5</v>
      </c>
      <c r="J418" s="82">
        <f t="shared" si="75"/>
        <v>9.7419364071516856</v>
      </c>
      <c r="K418" s="82">
        <f t="shared" si="76"/>
        <v>9.7419364071516856</v>
      </c>
      <c r="L418" s="82">
        <f t="shared" si="77"/>
        <v>0</v>
      </c>
      <c r="M418" s="81">
        <f t="shared" si="71"/>
        <v>1.8064068606915562E-4</v>
      </c>
    </row>
    <row r="419" spans="3:13">
      <c r="C419" s="1">
        <v>30956</v>
      </c>
      <c r="D419" s="2">
        <v>166.08999600000001</v>
      </c>
      <c r="E419" s="81">
        <f t="shared" si="73"/>
        <v>-1.5112252757234157E-2</v>
      </c>
      <c r="H419" s="81">
        <f t="shared" si="72"/>
        <v>0.55093848355358999</v>
      </c>
      <c r="I419" s="81">
        <f t="shared" si="74"/>
        <v>-1.5112252757234157E-2</v>
      </c>
      <c r="J419" s="82">
        <f t="shared" si="75"/>
        <v>9.7413493103430575</v>
      </c>
      <c r="K419" s="82">
        <f t="shared" si="76"/>
        <v>9.7413493103430575</v>
      </c>
      <c r="L419" s="82">
        <f t="shared" si="77"/>
        <v>0</v>
      </c>
    </row>
    <row r="420" spans="3:13">
      <c r="C420" s="1">
        <v>30987</v>
      </c>
      <c r="D420" s="2">
        <v>163.58000200000001</v>
      </c>
      <c r="E420" s="81">
        <f t="shared" si="73"/>
        <v>2.2374391461371879E-2</v>
      </c>
      <c r="H420" s="81">
        <f t="shared" si="72"/>
        <v>0.52750030917920676</v>
      </c>
      <c r="I420" s="81">
        <f t="shared" si="74"/>
        <v>2.2374391461371879E-2</v>
      </c>
      <c r="J420" s="82">
        <f t="shared" si="75"/>
        <v>9.594135577368645</v>
      </c>
      <c r="K420" s="82">
        <f t="shared" si="76"/>
        <v>9.594135577368645</v>
      </c>
      <c r="L420" s="82">
        <f t="shared" si="77"/>
        <v>0</v>
      </c>
    </row>
    <row r="421" spans="3:13">
      <c r="C421" s="1">
        <v>31019</v>
      </c>
      <c r="D421" s="2">
        <v>167.240005</v>
      </c>
      <c r="E421" s="81">
        <f t="shared" si="73"/>
        <v>7.4085144879061815E-2</v>
      </c>
      <c r="H421" s="81">
        <f t="shared" si="72"/>
        <v>0.5616771990541487</v>
      </c>
      <c r="I421" s="81">
        <f t="shared" si="74"/>
        <v>7.4085144879061815E-2</v>
      </c>
      <c r="J421" s="82">
        <f t="shared" si="75"/>
        <v>9.8087985225101662</v>
      </c>
      <c r="K421" s="82">
        <f t="shared" si="76"/>
        <v>9.8087985225101662</v>
      </c>
      <c r="L421" s="82">
        <f t="shared" si="77"/>
        <v>0</v>
      </c>
    </row>
    <row r="422" spans="3:13">
      <c r="C422" s="1">
        <v>31049</v>
      </c>
      <c r="D422" s="2">
        <v>179.63000500000001</v>
      </c>
      <c r="E422" s="81">
        <f t="shared" si="73"/>
        <v>8.6287811437737449E-3</v>
      </c>
      <c r="H422" s="81">
        <f t="shared" si="72"/>
        <v>0.67737428060040283</v>
      </c>
      <c r="I422" s="81">
        <f t="shared" si="74"/>
        <v>8.6287811437737449E-3</v>
      </c>
      <c r="J422" s="82">
        <f t="shared" si="75"/>
        <v>10.535484782139859</v>
      </c>
      <c r="K422" s="82">
        <f t="shared" si="76"/>
        <v>10.535484782139859</v>
      </c>
      <c r="L422" s="82">
        <f t="shared" si="77"/>
        <v>0</v>
      </c>
    </row>
    <row r="423" spans="3:13">
      <c r="C423" s="1">
        <v>31079</v>
      </c>
      <c r="D423" s="2">
        <v>181.179993</v>
      </c>
      <c r="E423" s="81">
        <f t="shared" si="73"/>
        <v>-2.8700133573800191E-3</v>
      </c>
      <c r="H423" s="81">
        <f t="shared" ref="H423:H486" si="78">D423/MIN(D387:D423)-1</f>
        <v>0.6918479761638987</v>
      </c>
      <c r="I423" s="81">
        <f t="shared" si="74"/>
        <v>-2.8700133573800191E-3</v>
      </c>
      <c r="J423" s="82">
        <f t="shared" si="75"/>
        <v>10.626393174568502</v>
      </c>
      <c r="K423" s="82">
        <f t="shared" si="76"/>
        <v>10.626393174568502</v>
      </c>
      <c r="L423" s="82">
        <f t="shared" si="77"/>
        <v>0</v>
      </c>
    </row>
    <row r="424" spans="3:13">
      <c r="C424" s="1">
        <v>31107</v>
      </c>
      <c r="D424" s="2">
        <v>180.66000399999999</v>
      </c>
      <c r="E424" s="81">
        <f t="shared" si="73"/>
        <v>-4.5942764398476665E-3</v>
      </c>
      <c r="H424" s="81">
        <f t="shared" si="78"/>
        <v>0.68699234987365188</v>
      </c>
      <c r="I424" s="81">
        <f t="shared" si="74"/>
        <v>-4.5942764398477776E-3</v>
      </c>
      <c r="J424" s="82">
        <f t="shared" si="75"/>
        <v>10.595895284216718</v>
      </c>
      <c r="K424" s="82">
        <f t="shared" si="76"/>
        <v>10.595895284216718</v>
      </c>
      <c r="L424" s="82">
        <f t="shared" si="77"/>
        <v>0</v>
      </c>
    </row>
    <row r="425" spans="3:13">
      <c r="C425" s="1">
        <v>31138</v>
      </c>
      <c r="D425" s="2">
        <v>179.83000200000001</v>
      </c>
      <c r="E425" s="81">
        <f t="shared" si="73"/>
        <v>5.4051053171872754E-2</v>
      </c>
      <c r="H425" s="81">
        <f t="shared" si="78"/>
        <v>0.67924184066642423</v>
      </c>
      <c r="I425" s="81">
        <f t="shared" si="74"/>
        <v>5.4051053171872754E-2</v>
      </c>
      <c r="J425" s="82">
        <f t="shared" si="75"/>
        <v>10.547214812153348</v>
      </c>
      <c r="K425" s="82">
        <f t="shared" si="76"/>
        <v>10.547214812153348</v>
      </c>
      <c r="L425" s="82">
        <f t="shared" si="77"/>
        <v>0</v>
      </c>
    </row>
    <row r="426" spans="3:13">
      <c r="C426" s="1">
        <v>31168</v>
      </c>
      <c r="D426" s="2">
        <v>189.550003</v>
      </c>
      <c r="E426" s="81">
        <f t="shared" si="73"/>
        <v>1.2134017217609872E-2</v>
      </c>
      <c r="H426" s="81">
        <f t="shared" si="78"/>
        <v>0.77000663068471864</v>
      </c>
      <c r="I426" s="81">
        <f t="shared" si="74"/>
        <v>1.2134017217609872E-2</v>
      </c>
      <c r="J426" s="82">
        <f t="shared" si="75"/>
        <v>11.117302880780212</v>
      </c>
      <c r="K426" s="82">
        <f t="shared" si="76"/>
        <v>11.117302880780212</v>
      </c>
      <c r="L426" s="82">
        <f t="shared" si="77"/>
        <v>0</v>
      </c>
    </row>
    <row r="427" spans="3:13">
      <c r="C427" s="1">
        <v>31201</v>
      </c>
      <c r="D427" s="2">
        <v>191.85000600000001</v>
      </c>
      <c r="E427" s="81">
        <f t="shared" si="73"/>
        <v>-4.8475786860283643E-3</v>
      </c>
      <c r="H427" s="81">
        <f t="shared" si="78"/>
        <v>0.79148392161673065</v>
      </c>
      <c r="I427" s="81">
        <f t="shared" si="74"/>
        <v>-4.8475786860283643E-3</v>
      </c>
      <c r="J427" s="82">
        <f t="shared" si="75"/>
        <v>11.252200425348983</v>
      </c>
      <c r="K427" s="82">
        <f t="shared" si="76"/>
        <v>11.252200425348983</v>
      </c>
      <c r="L427" s="82">
        <f t="shared" si="77"/>
        <v>0</v>
      </c>
    </row>
    <row r="428" spans="3:13">
      <c r="C428" s="1">
        <v>31229</v>
      </c>
      <c r="D428" s="2">
        <v>190.91999799999999</v>
      </c>
      <c r="E428" s="81">
        <f t="shared" si="73"/>
        <v>-1.1994516153305157E-2</v>
      </c>
      <c r="H428" s="81">
        <f t="shared" si="78"/>
        <v>0.78279956234193904</v>
      </c>
      <c r="I428" s="81">
        <f t="shared" si="74"/>
        <v>-1.1994516153305157E-2</v>
      </c>
      <c r="J428" s="82">
        <f t="shared" si="75"/>
        <v>11.197654498396142</v>
      </c>
      <c r="K428" s="82">
        <f t="shared" si="76"/>
        <v>11.197654498396142</v>
      </c>
      <c r="L428" s="82">
        <f t="shared" si="77"/>
        <v>0</v>
      </c>
    </row>
    <row r="429" spans="3:13">
      <c r="C429" s="1">
        <v>31260</v>
      </c>
      <c r="D429" s="2">
        <v>188.63000500000001</v>
      </c>
      <c r="E429" s="81">
        <f t="shared" si="73"/>
        <v>-3.4724077964160549E-2</v>
      </c>
      <c r="H429" s="81">
        <f t="shared" si="78"/>
        <v>0.57836165880074208</v>
      </c>
      <c r="I429" s="81">
        <f t="shared" si="74"/>
        <v>-3.4724077964160549E-2</v>
      </c>
      <c r="J429" s="82">
        <f t="shared" si="75"/>
        <v>11.063344050635999</v>
      </c>
      <c r="K429" s="82">
        <f t="shared" si="76"/>
        <v>11.063344050635999</v>
      </c>
      <c r="L429" s="82">
        <f t="shared" si="77"/>
        <v>0</v>
      </c>
    </row>
    <row r="430" spans="3:13">
      <c r="C430" s="1">
        <v>31293</v>
      </c>
      <c r="D430" s="2">
        <v>182.08000200000001</v>
      </c>
      <c r="E430" s="81">
        <f t="shared" si="73"/>
        <v>4.2508814339753842E-2</v>
      </c>
      <c r="F430" s="81">
        <f t="shared" ref="F430:F490" si="79">D430/D418-1</f>
        <v>9.6207076596974916E-2</v>
      </c>
      <c r="H430" s="81">
        <f t="shared" si="78"/>
        <v>0.51204123089256326</v>
      </c>
      <c r="I430" s="81">
        <f t="shared" si="74"/>
        <v>4.2508814339753842E-2</v>
      </c>
      <c r="J430" s="82">
        <f t="shared" si="75"/>
        <v>10.679179629277384</v>
      </c>
      <c r="K430" s="82">
        <f t="shared" si="76"/>
        <v>10.679179629277384</v>
      </c>
      <c r="L430" s="82">
        <f t="shared" si="77"/>
        <v>0</v>
      </c>
      <c r="M430" s="81">
        <f t="shared" ref="M430:M490" si="80">J430/J418-1</f>
        <v>9.6207076596974694E-2</v>
      </c>
    </row>
    <row r="431" spans="3:13">
      <c r="C431" s="1">
        <v>31321</v>
      </c>
      <c r="D431" s="2">
        <v>189.820007</v>
      </c>
      <c r="E431" s="81">
        <f t="shared" si="73"/>
        <v>6.5061587528020715E-2</v>
      </c>
      <c r="H431" s="81">
        <f t="shared" si="78"/>
        <v>0.41953339500797648</v>
      </c>
      <c r="I431" s="81">
        <f t="shared" si="74"/>
        <v>6.5061587528020715E-2</v>
      </c>
      <c r="J431" s="82">
        <f t="shared" si="75"/>
        <v>11.133138893439217</v>
      </c>
      <c r="K431" s="82">
        <f t="shared" si="76"/>
        <v>11.133138893439217</v>
      </c>
      <c r="L431" s="82">
        <f t="shared" si="77"/>
        <v>0</v>
      </c>
    </row>
    <row r="432" spans="3:13">
      <c r="C432" s="1">
        <v>31352</v>
      </c>
      <c r="D432" s="2">
        <v>202.16999799999999</v>
      </c>
      <c r="E432" s="81">
        <f t="shared" si="73"/>
        <v>4.5061092595944929E-2</v>
      </c>
      <c r="H432" s="81">
        <f t="shared" si="78"/>
        <v>0.45939507297621507</v>
      </c>
      <c r="I432" s="81">
        <f t="shared" si="74"/>
        <v>4.5061092595944929E-2</v>
      </c>
      <c r="J432" s="82">
        <f t="shared" si="75"/>
        <v>11.857478584016324</v>
      </c>
      <c r="K432" s="82">
        <f t="shared" si="76"/>
        <v>11.857478584016324</v>
      </c>
      <c r="L432" s="82">
        <f t="shared" si="77"/>
        <v>0</v>
      </c>
    </row>
    <row r="433" spans="3:13">
      <c r="C433" s="1">
        <v>31383</v>
      </c>
      <c r="D433" s="2">
        <v>211.279999</v>
      </c>
      <c r="E433" s="81">
        <f t="shared" si="73"/>
        <v>2.3665278415681001E-3</v>
      </c>
      <c r="H433" s="81">
        <f t="shared" si="78"/>
        <v>0.50227531642687251</v>
      </c>
      <c r="I433" s="81">
        <f t="shared" si="74"/>
        <v>2.3665278415681001E-3</v>
      </c>
      <c r="J433" s="82">
        <f t="shared" si="75"/>
        <v>12.391789524445118</v>
      </c>
      <c r="K433" s="82">
        <f t="shared" si="76"/>
        <v>12.391789524445118</v>
      </c>
      <c r="L433" s="82">
        <f t="shared" si="77"/>
        <v>0</v>
      </c>
    </row>
    <row r="434" spans="3:13">
      <c r="C434" s="1">
        <v>31414</v>
      </c>
      <c r="D434" s="2">
        <v>211.779999</v>
      </c>
      <c r="E434" s="81">
        <f t="shared" si="73"/>
        <v>7.1489276945364333E-2</v>
      </c>
      <c r="H434" s="81">
        <f t="shared" si="78"/>
        <v>0.45753609516443028</v>
      </c>
      <c r="I434" s="81">
        <f t="shared" si="74"/>
        <v>7.1489276945364333E-2</v>
      </c>
      <c r="J434" s="82">
        <f t="shared" si="75"/>
        <v>12.421115039361569</v>
      </c>
      <c r="K434" s="82">
        <f t="shared" si="76"/>
        <v>12.421115039361569</v>
      </c>
      <c r="L434" s="82">
        <f t="shared" si="77"/>
        <v>0</v>
      </c>
    </row>
    <row r="435" spans="3:13">
      <c r="C435" s="1">
        <v>31446</v>
      </c>
      <c r="D435" s="2">
        <v>226.91999799999999</v>
      </c>
      <c r="E435" s="81">
        <f t="shared" si="73"/>
        <v>5.2793919026916214E-2</v>
      </c>
      <c r="H435" s="81">
        <f t="shared" si="78"/>
        <v>0.53262191723114838</v>
      </c>
      <c r="I435" s="81">
        <f t="shared" si="74"/>
        <v>5.2793919026916214E-2</v>
      </c>
      <c r="J435" s="82">
        <f t="shared" si="75"/>
        <v>13.309091572380717</v>
      </c>
      <c r="K435" s="82">
        <f t="shared" si="76"/>
        <v>13.309091572380717</v>
      </c>
      <c r="L435" s="82">
        <f t="shared" si="77"/>
        <v>0</v>
      </c>
    </row>
    <row r="436" spans="3:13">
      <c r="C436" s="1">
        <v>31474</v>
      </c>
      <c r="D436" s="2">
        <v>238.89999399999999</v>
      </c>
      <c r="E436" s="81">
        <f t="shared" si="73"/>
        <v>-1.4148137651271764E-2</v>
      </c>
      <c r="H436" s="81">
        <f t="shared" si="78"/>
        <v>0.58684815170677873</v>
      </c>
      <c r="I436" s="81">
        <f t="shared" si="74"/>
        <v>-1.4148137651271764E-2</v>
      </c>
      <c r="J436" s="82">
        <f t="shared" si="75"/>
        <v>14.011730675174798</v>
      </c>
      <c r="K436" s="82">
        <f t="shared" si="76"/>
        <v>14.011730675174798</v>
      </c>
      <c r="L436" s="82">
        <f t="shared" si="77"/>
        <v>0</v>
      </c>
    </row>
    <row r="437" spans="3:13">
      <c r="C437" s="1">
        <v>31503</v>
      </c>
      <c r="D437" s="2">
        <v>235.520004</v>
      </c>
      <c r="E437" s="81">
        <f t="shared" si="73"/>
        <v>5.0229287530073163E-2</v>
      </c>
      <c r="H437" s="81">
        <f t="shared" si="78"/>
        <v>0.56439720562476503</v>
      </c>
      <c r="I437" s="81">
        <f t="shared" si="74"/>
        <v>5.0229287530073163E-2</v>
      </c>
      <c r="J437" s="82">
        <f t="shared" si="75"/>
        <v>13.813490780849877</v>
      </c>
      <c r="K437" s="82">
        <f t="shared" si="76"/>
        <v>13.813490780849877</v>
      </c>
      <c r="L437" s="82">
        <f t="shared" si="77"/>
        <v>0</v>
      </c>
    </row>
    <row r="438" spans="3:13">
      <c r="C438" s="1">
        <v>31533</v>
      </c>
      <c r="D438" s="2">
        <v>247.35000600000001</v>
      </c>
      <c r="E438" s="81">
        <f t="shared" si="73"/>
        <v>1.4109520579514312E-2</v>
      </c>
      <c r="H438" s="81">
        <f t="shared" si="78"/>
        <v>0.64297576267733447</v>
      </c>
      <c r="I438" s="81">
        <f t="shared" si="74"/>
        <v>1.4109520579514312E-2</v>
      </c>
      <c r="J438" s="82">
        <f t="shared" si="75"/>
        <v>14.5073325810752</v>
      </c>
      <c r="K438" s="82">
        <f t="shared" si="76"/>
        <v>14.5073325810752</v>
      </c>
      <c r="L438" s="82">
        <f t="shared" si="77"/>
        <v>0</v>
      </c>
    </row>
    <row r="439" spans="3:13">
      <c r="C439" s="1">
        <v>31565</v>
      </c>
      <c r="D439" s="2">
        <v>250.83999600000001</v>
      </c>
      <c r="E439" s="81">
        <f t="shared" si="73"/>
        <v>-5.868283062801527E-2</v>
      </c>
      <c r="H439" s="81">
        <f t="shared" si="78"/>
        <v>0.66615736301247375</v>
      </c>
      <c r="I439" s="81">
        <f t="shared" si="74"/>
        <v>-5.868283062801527E-2</v>
      </c>
      <c r="J439" s="82">
        <f t="shared" si="75"/>
        <v>14.712024088681739</v>
      </c>
      <c r="K439" s="82">
        <f t="shared" si="76"/>
        <v>14.712024088681739</v>
      </c>
      <c r="L439" s="82">
        <f t="shared" si="77"/>
        <v>0</v>
      </c>
    </row>
    <row r="440" spans="3:13">
      <c r="C440" s="1">
        <v>31594</v>
      </c>
      <c r="D440" s="2">
        <v>236.11999499999999</v>
      </c>
      <c r="E440" s="81">
        <f t="shared" si="73"/>
        <v>7.1192606962404925E-2</v>
      </c>
      <c r="H440" s="81">
        <f t="shared" si="78"/>
        <v>0.56838253267919225</v>
      </c>
      <c r="I440" s="81">
        <f t="shared" si="74"/>
        <v>7.1192606962404925E-2</v>
      </c>
      <c r="J440" s="82">
        <f t="shared" si="75"/>
        <v>13.848680870890348</v>
      </c>
      <c r="K440" s="82">
        <f t="shared" si="76"/>
        <v>13.848680870890348</v>
      </c>
      <c r="L440" s="82">
        <f t="shared" si="77"/>
        <v>0</v>
      </c>
    </row>
    <row r="441" spans="3:13">
      <c r="C441" s="1">
        <v>31625</v>
      </c>
      <c r="D441" s="2">
        <v>252.929993</v>
      </c>
      <c r="E441" s="81">
        <f t="shared" si="73"/>
        <v>-8.5438605930772238E-2</v>
      </c>
      <c r="H441" s="81">
        <f t="shared" si="78"/>
        <v>0.68003977389492309</v>
      </c>
      <c r="I441" s="81">
        <f t="shared" si="74"/>
        <v>-8.5438605930772238E-2</v>
      </c>
      <c r="J441" s="82">
        <f t="shared" si="75"/>
        <v>14.83460456507942</v>
      </c>
      <c r="K441" s="82">
        <f t="shared" si="76"/>
        <v>14.83460456507942</v>
      </c>
      <c r="L441" s="82">
        <f t="shared" si="77"/>
        <v>0</v>
      </c>
    </row>
    <row r="442" spans="3:13">
      <c r="C442" s="1">
        <v>31657</v>
      </c>
      <c r="D442" s="2">
        <v>231.320007</v>
      </c>
      <c r="E442" s="81">
        <f t="shared" si="73"/>
        <v>5.4729330005596877E-2</v>
      </c>
      <c r="F442" s="81">
        <f t="shared" si="79"/>
        <v>0.27043060445484834</v>
      </c>
      <c r="H442" s="81">
        <f t="shared" si="78"/>
        <v>0.53649951770509086</v>
      </c>
      <c r="I442" s="81">
        <f t="shared" si="74"/>
        <v>5.4729330005596877E-2</v>
      </c>
      <c r="J442" s="82">
        <f t="shared" si="75"/>
        <v>13.567156631504766</v>
      </c>
      <c r="K442" s="82">
        <f t="shared" si="76"/>
        <v>13.567156631504766</v>
      </c>
      <c r="L442" s="82">
        <f t="shared" si="77"/>
        <v>0</v>
      </c>
      <c r="M442" s="81">
        <f t="shared" si="80"/>
        <v>0.2704306044548479</v>
      </c>
    </row>
    <row r="443" spans="3:13">
      <c r="C443" s="1">
        <v>31686</v>
      </c>
      <c r="D443" s="2">
        <v>243.979996</v>
      </c>
      <c r="E443" s="81">
        <f t="shared" si="73"/>
        <v>2.1477191105454319E-2</v>
      </c>
      <c r="H443" s="81">
        <f t="shared" si="78"/>
        <v>0.62059110686301344</v>
      </c>
      <c r="I443" s="81">
        <f t="shared" si="74"/>
        <v>2.1477191105454319E-2</v>
      </c>
      <c r="J443" s="82">
        <f t="shared" si="75"/>
        <v>14.309678024028011</v>
      </c>
      <c r="K443" s="82">
        <f t="shared" si="76"/>
        <v>14.309678024028011</v>
      </c>
      <c r="L443" s="82">
        <f t="shared" si="77"/>
        <v>0</v>
      </c>
    </row>
    <row r="444" spans="3:13">
      <c r="C444" s="1">
        <v>31719</v>
      </c>
      <c r="D444" s="2">
        <v>249.220001</v>
      </c>
      <c r="E444" s="81">
        <f t="shared" si="73"/>
        <v>-2.828827129328193E-2</v>
      </c>
      <c r="H444" s="81">
        <f t="shared" si="78"/>
        <v>0.65539685176891016</v>
      </c>
      <c r="I444" s="81">
        <f t="shared" si="74"/>
        <v>-2.828827129328193E-2</v>
      </c>
      <c r="J444" s="82">
        <f t="shared" si="75"/>
        <v>14.617009713607581</v>
      </c>
      <c r="K444" s="82">
        <f t="shared" si="76"/>
        <v>14.617009713607581</v>
      </c>
      <c r="L444" s="82">
        <f t="shared" si="77"/>
        <v>0</v>
      </c>
    </row>
    <row r="445" spans="3:13">
      <c r="C445" s="1">
        <v>31747</v>
      </c>
      <c r="D445" s="2">
        <v>242.16999799999999</v>
      </c>
      <c r="E445" s="81">
        <f t="shared" si="73"/>
        <v>0.13176689624451354</v>
      </c>
      <c r="H445" s="81">
        <f t="shared" si="78"/>
        <v>0.60856853652802645</v>
      </c>
      <c r="I445" s="81">
        <f t="shared" si="74"/>
        <v>0.13176689624451354</v>
      </c>
      <c r="J445" s="82">
        <f t="shared" si="75"/>
        <v>14.203519777332513</v>
      </c>
      <c r="K445" s="82">
        <f t="shared" si="76"/>
        <v>14.203519777332513</v>
      </c>
      <c r="L445" s="82">
        <f t="shared" si="77"/>
        <v>0</v>
      </c>
    </row>
    <row r="446" spans="3:13">
      <c r="C446" s="1">
        <v>31779</v>
      </c>
      <c r="D446" s="2">
        <v>274.07998700000002</v>
      </c>
      <c r="E446" s="81">
        <f t="shared" si="73"/>
        <v>3.6923618943399905E-2</v>
      </c>
      <c r="H446" s="81">
        <f t="shared" si="78"/>
        <v>0.82052461998290371</v>
      </c>
      <c r="I446" s="81">
        <f t="shared" si="74"/>
        <v>3.6923618943399905E-2</v>
      </c>
      <c r="J446" s="82">
        <f t="shared" si="75"/>
        <v>16.075073494139183</v>
      </c>
      <c r="K446" s="82">
        <f t="shared" si="76"/>
        <v>16.075073494139183</v>
      </c>
      <c r="L446" s="82">
        <f t="shared" si="77"/>
        <v>0</v>
      </c>
    </row>
    <row r="447" spans="3:13">
      <c r="C447" s="1">
        <v>31810</v>
      </c>
      <c r="D447" s="2">
        <v>284.20001200000002</v>
      </c>
      <c r="E447" s="81">
        <f t="shared" si="73"/>
        <v>2.6389865177064209E-2</v>
      </c>
      <c r="H447" s="81">
        <f t="shared" si="78"/>
        <v>0.88774497732823043</v>
      </c>
      <c r="I447" s="81">
        <f t="shared" si="74"/>
        <v>2.6389865177064209E-2</v>
      </c>
      <c r="J447" s="82">
        <f t="shared" si="75"/>
        <v>16.668623382323926</v>
      </c>
      <c r="K447" s="82">
        <f t="shared" si="76"/>
        <v>16.668623382323926</v>
      </c>
      <c r="L447" s="82">
        <f t="shared" si="77"/>
        <v>0</v>
      </c>
    </row>
    <row r="448" spans="3:13">
      <c r="C448" s="1">
        <v>31838</v>
      </c>
      <c r="D448" s="2">
        <v>291.70001200000002</v>
      </c>
      <c r="E448" s="81">
        <f t="shared" si="73"/>
        <v>-1.1450212076096977E-2</v>
      </c>
      <c r="H448" s="81">
        <f t="shared" si="78"/>
        <v>0.93756231276860236</v>
      </c>
      <c r="I448" s="81">
        <f t="shared" si="74"/>
        <v>-1.1450212076096977E-2</v>
      </c>
      <c r="J448" s="82">
        <f t="shared" si="75"/>
        <v>17.108506106070713</v>
      </c>
      <c r="K448" s="82">
        <f t="shared" si="76"/>
        <v>17.108506106070713</v>
      </c>
      <c r="L448" s="82">
        <f t="shared" si="77"/>
        <v>0</v>
      </c>
    </row>
    <row r="449" spans="3:13">
      <c r="C449" s="1">
        <v>31868</v>
      </c>
      <c r="D449" s="2">
        <v>288.35998499999999</v>
      </c>
      <c r="E449" s="81">
        <f t="shared" si="73"/>
        <v>6.0341971511754799E-3</v>
      </c>
      <c r="H449" s="81">
        <f t="shared" si="78"/>
        <v>0.91537681337674881</v>
      </c>
      <c r="I449" s="81">
        <f t="shared" si="74"/>
        <v>6.0341971511754799E-3</v>
      </c>
      <c r="J449" s="82">
        <f t="shared" si="75"/>
        <v>16.912610082851003</v>
      </c>
      <c r="K449" s="82">
        <f t="shared" si="76"/>
        <v>16.912610082851003</v>
      </c>
      <c r="L449" s="82">
        <f t="shared" si="77"/>
        <v>0</v>
      </c>
    </row>
    <row r="450" spans="3:13">
      <c r="C450" s="1">
        <v>31898</v>
      </c>
      <c r="D450" s="2">
        <v>290.10000600000001</v>
      </c>
      <c r="E450" s="81">
        <f t="shared" si="73"/>
        <v>4.7914490563643719E-2</v>
      </c>
      <c r="H450" s="81">
        <f t="shared" si="78"/>
        <v>0.92693457468745444</v>
      </c>
      <c r="I450" s="81">
        <f t="shared" si="74"/>
        <v>4.7914490563643719E-2</v>
      </c>
      <c r="J450" s="82">
        <f t="shared" si="75"/>
        <v>17.014664106431884</v>
      </c>
      <c r="K450" s="82">
        <f t="shared" si="76"/>
        <v>17.014664106431884</v>
      </c>
      <c r="L450" s="82">
        <f t="shared" si="77"/>
        <v>0</v>
      </c>
    </row>
    <row r="451" spans="3:13">
      <c r="C451" s="1">
        <v>31929</v>
      </c>
      <c r="D451" s="2">
        <v>304</v>
      </c>
      <c r="E451" s="81">
        <f t="shared" ref="E451:E514" si="81">D452/D451-1</f>
        <v>4.8223697368421137E-2</v>
      </c>
      <c r="H451" s="81">
        <f t="shared" si="78"/>
        <v>1.0177883441447406</v>
      </c>
      <c r="I451" s="81">
        <f t="shared" si="74"/>
        <v>4.8223697368421137E-2</v>
      </c>
      <c r="J451" s="82">
        <f t="shared" si="75"/>
        <v>17.82991306920308</v>
      </c>
      <c r="K451" s="82">
        <f t="shared" si="76"/>
        <v>17.82991306920308</v>
      </c>
      <c r="L451" s="82">
        <f t="shared" si="77"/>
        <v>0</v>
      </c>
    </row>
    <row r="452" spans="3:13">
      <c r="C452" s="1">
        <v>31959</v>
      </c>
      <c r="D452" s="2">
        <v>318.66000400000001</v>
      </c>
      <c r="E452" s="81">
        <f t="shared" si="81"/>
        <v>3.4958839704276157E-2</v>
      </c>
      <c r="H452" s="81">
        <f t="shared" si="78"/>
        <v>1.1150935586063042</v>
      </c>
      <c r="I452" s="81">
        <f t="shared" si="74"/>
        <v>3.4958839704276157E-2</v>
      </c>
      <c r="J452" s="82">
        <f t="shared" si="75"/>
        <v>18.689737401157586</v>
      </c>
      <c r="K452" s="82">
        <f t="shared" si="76"/>
        <v>18.689737401157586</v>
      </c>
      <c r="L452" s="82">
        <f t="shared" si="77"/>
        <v>0</v>
      </c>
    </row>
    <row r="453" spans="3:13">
      <c r="C453" s="1">
        <v>31992</v>
      </c>
      <c r="D453" s="2">
        <v>329.79998799999998</v>
      </c>
      <c r="E453" s="81">
        <f t="shared" si="81"/>
        <v>-2.4166165221327973E-2</v>
      </c>
      <c r="H453" s="81">
        <f t="shared" si="78"/>
        <v>1.016138794276332</v>
      </c>
      <c r="I453" s="81">
        <f t="shared" si="74"/>
        <v>-2.4166165221327973E-2</v>
      </c>
      <c r="J453" s="82">
        <f t="shared" si="75"/>
        <v>19.34310893507967</v>
      </c>
      <c r="K453" s="82">
        <f t="shared" si="76"/>
        <v>19.34310893507967</v>
      </c>
      <c r="L453" s="82">
        <f t="shared" si="77"/>
        <v>0</v>
      </c>
    </row>
    <row r="454" spans="3:13">
      <c r="C454" s="1">
        <v>32021</v>
      </c>
      <c r="D454" s="2">
        <v>321.82998700000002</v>
      </c>
      <c r="E454" s="81">
        <f t="shared" si="81"/>
        <v>-0.21763041614888423</v>
      </c>
      <c r="F454" s="81">
        <f t="shared" si="79"/>
        <v>0.39127605594443904</v>
      </c>
      <c r="H454" s="81">
        <f t="shared" si="78"/>
        <v>0.96741645106472118</v>
      </c>
      <c r="I454" s="81">
        <f t="shared" si="74"/>
        <v>-0.21763041614888423</v>
      </c>
      <c r="J454" s="82">
        <f t="shared" si="75"/>
        <v>18.875660168660389</v>
      </c>
      <c r="K454" s="82">
        <f t="shared" si="76"/>
        <v>18.875660168660389</v>
      </c>
      <c r="L454" s="82">
        <f t="shared" si="77"/>
        <v>0</v>
      </c>
      <c r="M454" s="81">
        <f t="shared" si="80"/>
        <v>0.39127605594443882</v>
      </c>
    </row>
    <row r="455" spans="3:13">
      <c r="C455" s="1">
        <v>32051</v>
      </c>
      <c r="D455" s="2">
        <v>251.78999300000001</v>
      </c>
      <c r="E455" s="81">
        <f t="shared" si="81"/>
        <v>-8.5348864519806389E-2</v>
      </c>
      <c r="H455" s="81">
        <f t="shared" si="78"/>
        <v>0.53924679008134513</v>
      </c>
      <c r="I455" s="81">
        <f t="shared" si="74"/>
        <v>-8.5348864519806389E-2</v>
      </c>
      <c r="J455" s="82">
        <f t="shared" si="75"/>
        <v>14.767742391069911</v>
      </c>
      <c r="K455" s="82">
        <f t="shared" si="76"/>
        <v>14.767742391069911</v>
      </c>
      <c r="L455" s="82">
        <f t="shared" si="77"/>
        <v>0</v>
      </c>
    </row>
    <row r="456" spans="3:13">
      <c r="C456" s="1">
        <v>32083</v>
      </c>
      <c r="D456" s="2">
        <v>230.300003</v>
      </c>
      <c r="E456" s="81">
        <f t="shared" si="81"/>
        <v>7.2861479728248302E-2</v>
      </c>
      <c r="H456" s="81">
        <f t="shared" si="78"/>
        <v>0.40787382433214536</v>
      </c>
      <c r="I456" s="81">
        <f t="shared" si="74"/>
        <v>7.2861479728248302E-2</v>
      </c>
      <c r="J456" s="82">
        <f t="shared" si="75"/>
        <v>13.507332346471083</v>
      </c>
      <c r="K456" s="82">
        <f t="shared" si="76"/>
        <v>13.507332346471083</v>
      </c>
      <c r="L456" s="82">
        <f t="shared" si="77"/>
        <v>0</v>
      </c>
    </row>
    <row r="457" spans="3:13">
      <c r="C457" s="1">
        <v>32112</v>
      </c>
      <c r="D457" s="2">
        <v>247.08000200000001</v>
      </c>
      <c r="E457" s="81">
        <f t="shared" si="81"/>
        <v>4.0432268573479924E-2</v>
      </c>
      <c r="H457" s="81">
        <f t="shared" si="78"/>
        <v>0.47739771952290977</v>
      </c>
      <c r="I457" s="81">
        <f t="shared" si="74"/>
        <v>4.0432268573479924E-2</v>
      </c>
      <c r="J457" s="82">
        <f t="shared" si="75"/>
        <v>14.491496568416197</v>
      </c>
      <c r="K457" s="82">
        <f t="shared" si="76"/>
        <v>14.491496568416197</v>
      </c>
      <c r="L457" s="82">
        <f t="shared" si="77"/>
        <v>0</v>
      </c>
    </row>
    <row r="458" spans="3:13">
      <c r="C458" s="1">
        <v>32146</v>
      </c>
      <c r="D458" s="2">
        <v>257.07000699999998</v>
      </c>
      <c r="E458" s="81">
        <f t="shared" si="81"/>
        <v>4.1817402681285865E-2</v>
      </c>
      <c r="H458" s="81">
        <f t="shared" si="78"/>
        <v>0.43110838860133627</v>
      </c>
      <c r="I458" s="81">
        <f t="shared" si="74"/>
        <v>4.1817402681285865E-2</v>
      </c>
      <c r="J458" s="82">
        <f t="shared" si="75"/>
        <v>15.077420649702065</v>
      </c>
      <c r="K458" s="82">
        <f t="shared" si="76"/>
        <v>15.077420649702065</v>
      </c>
      <c r="L458" s="82">
        <f t="shared" si="77"/>
        <v>0</v>
      </c>
    </row>
    <row r="459" spans="3:13">
      <c r="C459" s="1">
        <v>32174</v>
      </c>
      <c r="D459" s="2">
        <v>267.82000699999998</v>
      </c>
      <c r="E459" s="81">
        <f t="shared" si="81"/>
        <v>-3.3343259527283786E-2</v>
      </c>
      <c r="H459" s="81">
        <f t="shared" si="78"/>
        <v>0.48929546806099666</v>
      </c>
      <c r="I459" s="81">
        <f t="shared" si="74"/>
        <v>-3.3343259527283786E-2</v>
      </c>
      <c r="J459" s="82">
        <f t="shared" si="75"/>
        <v>15.70791922040579</v>
      </c>
      <c r="K459" s="82">
        <f t="shared" si="76"/>
        <v>15.70791922040579</v>
      </c>
      <c r="L459" s="82">
        <f t="shared" si="77"/>
        <v>0</v>
      </c>
    </row>
    <row r="460" spans="3:13">
      <c r="C460" s="1">
        <v>32203</v>
      </c>
      <c r="D460" s="2">
        <v>258.89001500000001</v>
      </c>
      <c r="E460" s="81">
        <f t="shared" si="81"/>
        <v>9.4247435537442303E-3</v>
      </c>
      <c r="H460" s="81">
        <f t="shared" si="78"/>
        <v>0.43963750275663127</v>
      </c>
      <c r="I460" s="81">
        <f t="shared" si="74"/>
        <v>9.4247435537442303E-3</v>
      </c>
      <c r="J460" s="82">
        <f t="shared" si="75"/>
        <v>15.184165993206191</v>
      </c>
      <c r="K460" s="82">
        <f t="shared" si="76"/>
        <v>15.184165993206191</v>
      </c>
      <c r="L460" s="82">
        <f t="shared" si="77"/>
        <v>0</v>
      </c>
    </row>
    <row r="461" spans="3:13">
      <c r="C461" s="1">
        <v>32237</v>
      </c>
      <c r="D461" s="2">
        <v>261.32998700000002</v>
      </c>
      <c r="E461" s="81">
        <f t="shared" si="81"/>
        <v>3.1761261289926512E-3</v>
      </c>
      <c r="H461" s="81">
        <f t="shared" si="78"/>
        <v>0.4532057170304653</v>
      </c>
      <c r="I461" s="81">
        <f t="shared" si="74"/>
        <v>3.1761261289926512E-3</v>
      </c>
      <c r="J461" s="82">
        <f t="shared" si="75"/>
        <v>15.327272863769643</v>
      </c>
      <c r="K461" s="82">
        <f t="shared" si="76"/>
        <v>15.327272863769643</v>
      </c>
      <c r="L461" s="82">
        <f t="shared" si="77"/>
        <v>0</v>
      </c>
    </row>
    <row r="462" spans="3:13">
      <c r="C462" s="1">
        <v>32265</v>
      </c>
      <c r="D462" s="2">
        <v>262.16000400000001</v>
      </c>
      <c r="E462" s="81">
        <f t="shared" si="81"/>
        <v>4.3256010935977862E-2</v>
      </c>
      <c r="H462" s="81">
        <f t="shared" si="78"/>
        <v>0.43980668453639415</v>
      </c>
      <c r="I462" s="81">
        <f t="shared" si="74"/>
        <v>4.3256010935977862E-2</v>
      </c>
      <c r="J462" s="82">
        <f t="shared" si="75"/>
        <v>15.375954215598462</v>
      </c>
      <c r="K462" s="82">
        <f t="shared" si="76"/>
        <v>15.375954215598462</v>
      </c>
      <c r="L462" s="82">
        <f t="shared" si="77"/>
        <v>0</v>
      </c>
    </row>
    <row r="463" spans="3:13">
      <c r="C463" s="1">
        <v>32295</v>
      </c>
      <c r="D463" s="2">
        <v>273.5</v>
      </c>
      <c r="E463" s="81">
        <f t="shared" si="81"/>
        <v>-5.4113747714807925E-3</v>
      </c>
      <c r="H463" s="81">
        <f t="shared" si="78"/>
        <v>0.50208697822839432</v>
      </c>
      <c r="I463" s="81">
        <f t="shared" si="74"/>
        <v>-5.4113747714807925E-3</v>
      </c>
      <c r="J463" s="82">
        <f t="shared" si="75"/>
        <v>16.041056659299485</v>
      </c>
      <c r="K463" s="82">
        <f t="shared" si="76"/>
        <v>16.041056659299485</v>
      </c>
      <c r="L463" s="82">
        <f t="shared" si="77"/>
        <v>0</v>
      </c>
    </row>
    <row r="464" spans="3:13">
      <c r="C464" s="1">
        <v>32325</v>
      </c>
      <c r="D464" s="2">
        <v>272.01998900000001</v>
      </c>
      <c r="E464" s="81">
        <f t="shared" si="81"/>
        <v>-3.8600104494526666E-2</v>
      </c>
      <c r="H464" s="81">
        <f t="shared" si="78"/>
        <v>0.49395862264983936</v>
      </c>
      <c r="I464" s="81">
        <f t="shared" si="74"/>
        <v>-3.8600104494526666E-2</v>
      </c>
      <c r="J464" s="82">
        <f t="shared" si="75"/>
        <v>15.954252489985459</v>
      </c>
      <c r="K464" s="82">
        <f t="shared" si="76"/>
        <v>15.954252489985459</v>
      </c>
      <c r="L464" s="82">
        <f t="shared" si="77"/>
        <v>0</v>
      </c>
    </row>
    <row r="465" spans="3:13">
      <c r="C465" s="1">
        <v>32356</v>
      </c>
      <c r="D465" s="2">
        <v>261.51998900000001</v>
      </c>
      <c r="E465" s="81">
        <f t="shared" si="81"/>
        <v>3.9729334035724539E-2</v>
      </c>
      <c r="H465" s="81">
        <f t="shared" si="78"/>
        <v>0.43629166370505645</v>
      </c>
      <c r="I465" s="81">
        <f t="shared" si="74"/>
        <v>3.9729334035724539E-2</v>
      </c>
      <c r="J465" s="82">
        <f t="shared" si="75"/>
        <v>15.338416676739957</v>
      </c>
      <c r="K465" s="82">
        <f t="shared" si="76"/>
        <v>15.338416676739957</v>
      </c>
      <c r="L465" s="82">
        <f t="shared" si="77"/>
        <v>0</v>
      </c>
    </row>
    <row r="466" spans="3:13">
      <c r="C466" s="1">
        <v>32387</v>
      </c>
      <c r="D466" s="2">
        <v>271.91000400000001</v>
      </c>
      <c r="E466" s="81">
        <f t="shared" si="81"/>
        <v>2.5964462124019594E-2</v>
      </c>
      <c r="F466" s="81">
        <f t="shared" si="79"/>
        <v>-0.15511290127231059</v>
      </c>
      <c r="H466" s="81">
        <f t="shared" si="78"/>
        <v>0.49335457498512114</v>
      </c>
      <c r="I466" s="81">
        <f t="shared" si="74"/>
        <v>2.5964462124019594E-2</v>
      </c>
      <c r="J466" s="82">
        <f t="shared" si="75"/>
        <v>15.947801756469287</v>
      </c>
      <c r="K466" s="82">
        <f t="shared" si="76"/>
        <v>15.947801756469287</v>
      </c>
      <c r="L466" s="82">
        <f t="shared" si="77"/>
        <v>0</v>
      </c>
      <c r="M466" s="81">
        <f t="shared" si="80"/>
        <v>-0.15511290127231048</v>
      </c>
    </row>
    <row r="467" spans="3:13">
      <c r="C467" s="1">
        <v>32419</v>
      </c>
      <c r="D467" s="2">
        <v>278.97000100000002</v>
      </c>
      <c r="E467" s="81">
        <f t="shared" si="81"/>
        <v>-1.8890880672148058E-2</v>
      </c>
      <c r="H467" s="81">
        <f t="shared" si="78"/>
        <v>0.4696554141418825</v>
      </c>
      <c r="I467" s="81">
        <f t="shared" si="74"/>
        <v>-1.8890880672148058E-2</v>
      </c>
      <c r="J467" s="82">
        <f t="shared" si="75"/>
        <v>16.361877851136509</v>
      </c>
      <c r="K467" s="82">
        <f t="shared" si="76"/>
        <v>16.361877851136509</v>
      </c>
      <c r="L467" s="82">
        <f t="shared" si="77"/>
        <v>0</v>
      </c>
    </row>
    <row r="468" spans="3:13">
      <c r="C468" s="1">
        <v>32448</v>
      </c>
      <c r="D468" s="2">
        <v>273.70001200000002</v>
      </c>
      <c r="E468" s="81">
        <f t="shared" si="81"/>
        <v>1.4687573342159865E-2</v>
      </c>
      <c r="H468" s="81">
        <f t="shared" si="78"/>
        <v>0.35381122178177993</v>
      </c>
      <c r="I468" s="81">
        <f t="shared" si="74"/>
        <v>1.4687573342159865E-2</v>
      </c>
      <c r="J468" s="82">
        <f t="shared" si="75"/>
        <v>16.052787569078426</v>
      </c>
      <c r="K468" s="82">
        <f t="shared" si="76"/>
        <v>16.052787569078426</v>
      </c>
      <c r="L468" s="82">
        <f t="shared" si="77"/>
        <v>0</v>
      </c>
    </row>
    <row r="469" spans="3:13">
      <c r="C469" s="1">
        <v>32478</v>
      </c>
      <c r="D469" s="2">
        <v>277.72000100000002</v>
      </c>
      <c r="E469" s="81">
        <f t="shared" si="81"/>
        <v>7.1114791620643825E-2</v>
      </c>
      <c r="H469" s="81">
        <f t="shared" si="78"/>
        <v>0.31446422905369298</v>
      </c>
      <c r="I469" s="81">
        <f t="shared" si="74"/>
        <v>7.1114791620643825E-2</v>
      </c>
      <c r="J469" s="82">
        <f t="shared" si="75"/>
        <v>16.288564063845378</v>
      </c>
      <c r="K469" s="82">
        <f t="shared" si="76"/>
        <v>16.288564063845378</v>
      </c>
      <c r="L469" s="82">
        <f t="shared" si="77"/>
        <v>0</v>
      </c>
    </row>
    <row r="470" spans="3:13">
      <c r="C470" s="1">
        <v>32511</v>
      </c>
      <c r="D470" s="2">
        <v>297.47000100000002</v>
      </c>
      <c r="E470" s="81">
        <f t="shared" si="81"/>
        <v>-2.8944148892513177E-2</v>
      </c>
      <c r="H470" s="81">
        <f t="shared" si="78"/>
        <v>0.40461801116544538</v>
      </c>
      <c r="I470" s="81">
        <f t="shared" si="74"/>
        <v>-2.8944148892513066E-2</v>
      </c>
      <c r="J470" s="82">
        <f t="shared" si="75"/>
        <v>17.446921903045251</v>
      </c>
      <c r="K470" s="82">
        <f t="shared" si="76"/>
        <v>17.446921903045251</v>
      </c>
      <c r="L470" s="82">
        <f t="shared" si="77"/>
        <v>0</v>
      </c>
    </row>
    <row r="471" spans="3:13">
      <c r="C471" s="1">
        <v>32540</v>
      </c>
      <c r="D471" s="2">
        <v>288.85998499999999</v>
      </c>
      <c r="E471" s="81">
        <f t="shared" si="81"/>
        <v>2.0805962445785031E-2</v>
      </c>
      <c r="H471" s="81">
        <f t="shared" si="78"/>
        <v>0.27295957846782648</v>
      </c>
      <c r="I471" s="81">
        <f t="shared" si="74"/>
        <v>2.0805962445785031E-2</v>
      </c>
      <c r="J471" s="82">
        <f t="shared" si="75"/>
        <v>16.941935597767461</v>
      </c>
      <c r="K471" s="82">
        <f t="shared" si="76"/>
        <v>16.941935597767461</v>
      </c>
      <c r="L471" s="82">
        <f t="shared" si="77"/>
        <v>0</v>
      </c>
    </row>
    <row r="472" spans="3:13">
      <c r="C472" s="1">
        <v>32568</v>
      </c>
      <c r="D472" s="2">
        <v>294.86999500000002</v>
      </c>
      <c r="E472" s="81">
        <f t="shared" si="81"/>
        <v>5.0089938788108856E-2</v>
      </c>
      <c r="H472" s="81">
        <f t="shared" si="78"/>
        <v>0.28037338757655172</v>
      </c>
      <c r="I472" s="81">
        <f t="shared" si="74"/>
        <v>5.0089938788108856E-2</v>
      </c>
      <c r="J472" s="82">
        <f t="shared" si="75"/>
        <v>17.294428873573519</v>
      </c>
      <c r="K472" s="82">
        <f t="shared" si="76"/>
        <v>17.294428873573519</v>
      </c>
      <c r="L472" s="82">
        <f t="shared" si="77"/>
        <v>0</v>
      </c>
    </row>
    <row r="473" spans="3:13">
      <c r="C473" s="1">
        <v>32601</v>
      </c>
      <c r="D473" s="2">
        <v>309.64001500000001</v>
      </c>
      <c r="E473" s="81">
        <f t="shared" si="81"/>
        <v>3.5137493453486712E-2</v>
      </c>
      <c r="H473" s="81">
        <f t="shared" si="78"/>
        <v>0.34450721218618474</v>
      </c>
      <c r="I473" s="81">
        <f t="shared" si="74"/>
        <v>3.5137493453486712E-2</v>
      </c>
      <c r="J473" s="82">
        <f t="shared" si="75"/>
        <v>18.160705757226118</v>
      </c>
      <c r="K473" s="82">
        <f t="shared" si="76"/>
        <v>18.160705757226118</v>
      </c>
      <c r="L473" s="82">
        <f t="shared" si="77"/>
        <v>0</v>
      </c>
    </row>
    <row r="474" spans="3:13">
      <c r="C474" s="1">
        <v>32629</v>
      </c>
      <c r="D474" s="2">
        <v>320.51998900000001</v>
      </c>
      <c r="E474" s="81">
        <f t="shared" si="81"/>
        <v>-7.9245541219584714E-3</v>
      </c>
      <c r="H474" s="81">
        <f t="shared" si="78"/>
        <v>0.39174982555254245</v>
      </c>
      <c r="I474" s="81">
        <f t="shared" si="74"/>
        <v>-7.9245541219584714E-3</v>
      </c>
      <c r="J474" s="82">
        <f t="shared" si="75"/>
        <v>18.79882743688135</v>
      </c>
      <c r="K474" s="82">
        <f t="shared" si="76"/>
        <v>18.79882743688135</v>
      </c>
      <c r="L474" s="82">
        <f t="shared" si="77"/>
        <v>0</v>
      </c>
    </row>
    <row r="475" spans="3:13">
      <c r="C475" s="1">
        <v>32660</v>
      </c>
      <c r="D475" s="2">
        <v>317.98001099999999</v>
      </c>
      <c r="E475" s="81">
        <f t="shared" si="81"/>
        <v>8.8370259223621517E-2</v>
      </c>
      <c r="H475" s="81">
        <f t="shared" si="78"/>
        <v>0.3807208287357251</v>
      </c>
      <c r="I475" s="81">
        <f t="shared" si="74"/>
        <v>8.8370259223621517E-2</v>
      </c>
      <c r="J475" s="82">
        <f t="shared" si="75"/>
        <v>18.649855111428426</v>
      </c>
      <c r="K475" s="82">
        <f t="shared" si="76"/>
        <v>18.649855111428426</v>
      </c>
      <c r="L475" s="82">
        <f t="shared" si="77"/>
        <v>0</v>
      </c>
    </row>
    <row r="476" spans="3:13">
      <c r="C476" s="1">
        <v>32692</v>
      </c>
      <c r="D476" s="2">
        <v>346.07998700000002</v>
      </c>
      <c r="E476" s="81">
        <f t="shared" si="81"/>
        <v>1.5516716371120287E-2</v>
      </c>
      <c r="H476" s="81">
        <f t="shared" si="78"/>
        <v>0.50273548628655473</v>
      </c>
      <c r="I476" s="81">
        <f t="shared" ref="I476:I539" si="82">J477/J476-1</f>
        <v>1.5516716371120287E-2</v>
      </c>
      <c r="J476" s="82">
        <f t="shared" ref="J476:J539" si="83">K475*(1+E475)+L475</f>
        <v>20.29794764210834</v>
      </c>
      <c r="K476" s="82">
        <f t="shared" ref="K476:K539" si="84">IF(H476&gt;H$800,J476*I$800,IF(H476&gt;H$799,J476*I$799,J476))</f>
        <v>20.29794764210834</v>
      </c>
      <c r="L476" s="82">
        <f t="shared" ref="L476:L539" si="85">J476-K476</f>
        <v>0</v>
      </c>
    </row>
    <row r="477" spans="3:13">
      <c r="C477" s="1">
        <v>32721</v>
      </c>
      <c r="D477" s="2">
        <v>351.45001200000002</v>
      </c>
      <c r="E477" s="81">
        <f t="shared" si="81"/>
        <v>-6.5443673964080684E-3</v>
      </c>
      <c r="H477" s="81">
        <f t="shared" si="78"/>
        <v>0.52605300660808063</v>
      </c>
      <c r="I477" s="81">
        <f t="shared" si="82"/>
        <v>-6.5443673964080684E-3</v>
      </c>
      <c r="J477" s="82">
        <f t="shared" si="83"/>
        <v>20.612905138586786</v>
      </c>
      <c r="K477" s="82">
        <f t="shared" si="84"/>
        <v>20.612905138586786</v>
      </c>
      <c r="L477" s="82">
        <f t="shared" si="85"/>
        <v>0</v>
      </c>
    </row>
    <row r="478" spans="3:13">
      <c r="C478" s="1">
        <v>32752</v>
      </c>
      <c r="D478" s="2">
        <v>349.14999399999999</v>
      </c>
      <c r="E478" s="81">
        <f t="shared" si="81"/>
        <v>-2.517545224417217E-2</v>
      </c>
      <c r="F478" s="81">
        <f t="shared" si="79"/>
        <v>0.28406453923629815</v>
      </c>
      <c r="H478" s="81">
        <f t="shared" si="78"/>
        <v>0.51606595506644437</v>
      </c>
      <c r="I478" s="81">
        <f t="shared" si="82"/>
        <v>-2.517545224417217E-2</v>
      </c>
      <c r="J478" s="82">
        <f t="shared" si="83"/>
        <v>20.478006714252565</v>
      </c>
      <c r="K478" s="82">
        <f t="shared" si="84"/>
        <v>20.478006714252565</v>
      </c>
      <c r="L478" s="82">
        <f t="shared" si="85"/>
        <v>0</v>
      </c>
      <c r="M478" s="81">
        <f t="shared" si="80"/>
        <v>0.28406453923629837</v>
      </c>
    </row>
    <row r="479" spans="3:13">
      <c r="C479" s="1">
        <v>32783</v>
      </c>
      <c r="D479" s="2">
        <v>340.35998499999999</v>
      </c>
      <c r="E479" s="81">
        <f t="shared" si="81"/>
        <v>1.6541324621341724E-2</v>
      </c>
      <c r="H479" s="81">
        <f t="shared" si="78"/>
        <v>0.47789830901565367</v>
      </c>
      <c r="I479" s="81">
        <f t="shared" si="82"/>
        <v>1.6541324621341724E-2</v>
      </c>
      <c r="J479" s="82">
        <f t="shared" si="83"/>
        <v>19.962463634162063</v>
      </c>
      <c r="K479" s="82">
        <f t="shared" si="84"/>
        <v>19.962463634162063</v>
      </c>
      <c r="L479" s="82">
        <f t="shared" si="85"/>
        <v>0</v>
      </c>
    </row>
    <row r="480" spans="3:13">
      <c r="C480" s="1">
        <v>32813</v>
      </c>
      <c r="D480" s="2">
        <v>345.98998999999998</v>
      </c>
      <c r="E480" s="81">
        <f t="shared" si="81"/>
        <v>2.141681613390034E-2</v>
      </c>
      <c r="H480" s="81">
        <f t="shared" si="78"/>
        <v>0.50234470470241366</v>
      </c>
      <c r="I480" s="81">
        <f t="shared" si="82"/>
        <v>2.141681613390034E-2</v>
      </c>
      <c r="J480" s="82">
        <f t="shared" si="83"/>
        <v>20.292669225376468</v>
      </c>
      <c r="K480" s="82">
        <f t="shared" si="84"/>
        <v>20.292669225376468</v>
      </c>
      <c r="L480" s="82">
        <f t="shared" si="85"/>
        <v>0</v>
      </c>
    </row>
    <row r="481" spans="3:13">
      <c r="C481" s="1">
        <v>32843</v>
      </c>
      <c r="D481" s="2">
        <v>353.39999399999999</v>
      </c>
      <c r="E481" s="81">
        <f t="shared" si="81"/>
        <v>-6.8817225277032601E-2</v>
      </c>
      <c r="H481" s="81">
        <f t="shared" si="78"/>
        <v>0.5345201450127639</v>
      </c>
      <c r="I481" s="81">
        <f t="shared" si="82"/>
        <v>-6.8817225277032601E-2</v>
      </c>
      <c r="J481" s="82">
        <f t="shared" si="83"/>
        <v>20.727273591042412</v>
      </c>
      <c r="K481" s="82">
        <f t="shared" si="84"/>
        <v>20.727273591042412</v>
      </c>
      <c r="L481" s="82">
        <f t="shared" si="85"/>
        <v>0</v>
      </c>
    </row>
    <row r="482" spans="3:13">
      <c r="C482" s="1">
        <v>32875</v>
      </c>
      <c r="D482" s="2">
        <v>329.07998700000002</v>
      </c>
      <c r="E482" s="81">
        <f t="shared" si="81"/>
        <v>8.5390425155207339E-3</v>
      </c>
      <c r="H482" s="81">
        <f t="shared" si="78"/>
        <v>0.42891872650127594</v>
      </c>
      <c r="I482" s="81">
        <f t="shared" si="82"/>
        <v>8.5390425155207339E-3</v>
      </c>
      <c r="J482" s="82">
        <f t="shared" si="83"/>
        <v>19.300880134948958</v>
      </c>
      <c r="K482" s="82">
        <f t="shared" si="84"/>
        <v>19.300880134948958</v>
      </c>
      <c r="L482" s="82">
        <f t="shared" si="85"/>
        <v>0</v>
      </c>
    </row>
    <row r="483" spans="3:13">
      <c r="C483" s="1">
        <v>32905</v>
      </c>
      <c r="D483" s="2">
        <v>331.89001500000001</v>
      </c>
      <c r="E483" s="81">
        <f t="shared" si="81"/>
        <v>2.4254983989199008E-2</v>
      </c>
      <c r="H483" s="81">
        <f t="shared" si="78"/>
        <v>0.44112032425809389</v>
      </c>
      <c r="I483" s="81">
        <f t="shared" si="82"/>
        <v>2.4254983989199008E-2</v>
      </c>
      <c r="J483" s="82">
        <f t="shared" si="83"/>
        <v>19.465691171008256</v>
      </c>
      <c r="K483" s="82">
        <f t="shared" si="84"/>
        <v>19.465691171008256</v>
      </c>
      <c r="L483" s="82">
        <f t="shared" si="85"/>
        <v>0</v>
      </c>
    </row>
    <row r="484" spans="3:13">
      <c r="C484" s="1">
        <v>32933</v>
      </c>
      <c r="D484" s="2">
        <v>339.94000199999999</v>
      </c>
      <c r="E484" s="81">
        <f t="shared" si="81"/>
        <v>-2.688713874867843E-2</v>
      </c>
      <c r="H484" s="81">
        <f t="shared" si="78"/>
        <v>0.47607467464948305</v>
      </c>
      <c r="I484" s="81">
        <f t="shared" si="82"/>
        <v>-2.688713874867843E-2</v>
      </c>
      <c r="J484" s="82">
        <f t="shared" si="83"/>
        <v>19.937831198699755</v>
      </c>
      <c r="K484" s="82">
        <f t="shared" si="84"/>
        <v>19.937831198699755</v>
      </c>
      <c r="L484" s="82">
        <f t="shared" si="85"/>
        <v>0</v>
      </c>
    </row>
    <row r="485" spans="3:13">
      <c r="C485" s="1">
        <v>32965</v>
      </c>
      <c r="D485" s="2">
        <v>330.79998799999998</v>
      </c>
      <c r="E485" s="81">
        <f t="shared" si="81"/>
        <v>9.1989190156802625E-2</v>
      </c>
      <c r="H485" s="81">
        <f t="shared" si="78"/>
        <v>0.43638725006877221</v>
      </c>
      <c r="I485" s="81">
        <f t="shared" si="82"/>
        <v>9.1989190156802625E-2</v>
      </c>
      <c r="J485" s="82">
        <f t="shared" si="83"/>
        <v>19.401759964912586</v>
      </c>
      <c r="K485" s="82">
        <f t="shared" si="84"/>
        <v>19.401759964912586</v>
      </c>
      <c r="L485" s="82">
        <f t="shared" si="85"/>
        <v>0</v>
      </c>
    </row>
    <row r="486" spans="3:13">
      <c r="C486" s="1">
        <v>32994</v>
      </c>
      <c r="D486" s="2">
        <v>361.23001099999999</v>
      </c>
      <c r="E486" s="81">
        <f t="shared" si="81"/>
        <v>-8.8863657565815268E-3</v>
      </c>
      <c r="H486" s="81">
        <f t="shared" si="78"/>
        <v>0.56851934995415521</v>
      </c>
      <c r="I486" s="81">
        <f t="shared" si="82"/>
        <v>-8.8863657565815268E-3</v>
      </c>
      <c r="J486" s="82">
        <f t="shared" si="83"/>
        <v>21.186512151701571</v>
      </c>
      <c r="K486" s="82">
        <f t="shared" si="84"/>
        <v>21.186512151701571</v>
      </c>
      <c r="L486" s="82">
        <f t="shared" si="85"/>
        <v>0</v>
      </c>
    </row>
    <row r="487" spans="3:13">
      <c r="C487" s="1">
        <v>33025</v>
      </c>
      <c r="D487" s="2">
        <v>358.01998900000001</v>
      </c>
      <c r="E487" s="81">
        <f t="shared" si="81"/>
        <v>-5.2231580846174852E-3</v>
      </c>
      <c r="H487" s="81">
        <f t="shared" ref="H487:H550" si="86">D487/MIN(D451:D487)-1</f>
        <v>0.55458091331418702</v>
      </c>
      <c r="I487" s="81">
        <f t="shared" si="82"/>
        <v>-5.2231580846174852E-3</v>
      </c>
      <c r="J487" s="82">
        <f t="shared" si="83"/>
        <v>20.998241055615292</v>
      </c>
      <c r="K487" s="82">
        <f t="shared" si="84"/>
        <v>20.998241055615292</v>
      </c>
      <c r="L487" s="82">
        <f t="shared" si="85"/>
        <v>0</v>
      </c>
    </row>
    <row r="488" spans="3:13">
      <c r="C488" s="1">
        <v>33056</v>
      </c>
      <c r="D488" s="2">
        <v>356.14999399999999</v>
      </c>
      <c r="E488" s="81">
        <f t="shared" si="81"/>
        <v>-9.4314183815485286E-2</v>
      </c>
      <c r="H488" s="81">
        <f t="shared" si="86"/>
        <v>0.54646109144861787</v>
      </c>
      <c r="I488" s="81">
        <f t="shared" si="82"/>
        <v>-9.4314183815485175E-2</v>
      </c>
      <c r="J488" s="82">
        <f t="shared" si="83"/>
        <v>20.888563923082909</v>
      </c>
      <c r="K488" s="82">
        <f t="shared" si="84"/>
        <v>20.888563923082909</v>
      </c>
      <c r="L488" s="82">
        <f t="shared" si="85"/>
        <v>0</v>
      </c>
    </row>
    <row r="489" spans="3:13">
      <c r="C489" s="1">
        <v>33086</v>
      </c>
      <c r="D489" s="2">
        <v>322.55999800000001</v>
      </c>
      <c r="E489" s="81">
        <f t="shared" si="81"/>
        <v>-5.118430711299804E-2</v>
      </c>
      <c r="H489" s="81">
        <f t="shared" si="86"/>
        <v>0.40060787580623702</v>
      </c>
      <c r="I489" s="81">
        <f t="shared" si="82"/>
        <v>-5.118430711299804E-2</v>
      </c>
      <c r="J489" s="82">
        <f t="shared" si="83"/>
        <v>18.918476065599755</v>
      </c>
      <c r="K489" s="82">
        <f t="shared" si="84"/>
        <v>18.918476065599755</v>
      </c>
      <c r="L489" s="82">
        <f t="shared" si="85"/>
        <v>0</v>
      </c>
    </row>
    <row r="490" spans="3:13">
      <c r="C490" s="1">
        <v>33120</v>
      </c>
      <c r="D490" s="2">
        <v>306.04998799999998</v>
      </c>
      <c r="E490" s="81">
        <f t="shared" si="81"/>
        <v>-6.6982129729734607E-3</v>
      </c>
      <c r="F490" s="81">
        <f t="shared" si="79"/>
        <v>-0.12344266573294005</v>
      </c>
      <c r="H490" s="81">
        <f t="shared" si="86"/>
        <v>0.32891873214608669</v>
      </c>
      <c r="I490" s="81">
        <f t="shared" si="82"/>
        <v>-6.6982129729734607E-3</v>
      </c>
      <c r="J490" s="82">
        <f t="shared" si="83"/>
        <v>17.950146976548194</v>
      </c>
      <c r="K490" s="82">
        <f t="shared" si="84"/>
        <v>17.950146976548194</v>
      </c>
      <c r="L490" s="82">
        <f t="shared" si="85"/>
        <v>0</v>
      </c>
      <c r="M490" s="81">
        <f t="shared" si="80"/>
        <v>-0.1234426657329396</v>
      </c>
    </row>
    <row r="491" spans="3:13">
      <c r="C491" s="1">
        <v>33147</v>
      </c>
      <c r="D491" s="2">
        <v>304</v>
      </c>
      <c r="E491" s="81">
        <f t="shared" si="81"/>
        <v>5.993421381578945E-2</v>
      </c>
      <c r="H491" s="81">
        <f t="shared" si="86"/>
        <v>0.32001735145439825</v>
      </c>
      <c r="I491" s="81">
        <f t="shared" si="82"/>
        <v>5.993421381578945E-2</v>
      </c>
      <c r="J491" s="82">
        <f t="shared" si="83"/>
        <v>17.829913069203098</v>
      </c>
      <c r="K491" s="82">
        <f t="shared" si="84"/>
        <v>17.829913069203098</v>
      </c>
      <c r="L491" s="82">
        <f t="shared" si="85"/>
        <v>0</v>
      </c>
    </row>
    <row r="492" spans="3:13">
      <c r="C492" s="1">
        <v>33178</v>
      </c>
      <c r="D492" s="2">
        <v>322.22000100000002</v>
      </c>
      <c r="E492" s="81">
        <f t="shared" si="81"/>
        <v>2.4827757355757596E-2</v>
      </c>
      <c r="H492" s="81">
        <f t="shared" si="86"/>
        <v>0.39913155363701858</v>
      </c>
      <c r="I492" s="81">
        <f t="shared" si="82"/>
        <v>2.4827757355757596E-2</v>
      </c>
      <c r="J492" s="82">
        <f t="shared" si="83"/>
        <v>18.898534891409653</v>
      </c>
      <c r="K492" s="82">
        <f t="shared" si="84"/>
        <v>18.898534891409653</v>
      </c>
      <c r="L492" s="82">
        <f t="shared" si="85"/>
        <v>0</v>
      </c>
    </row>
    <row r="493" spans="3:13">
      <c r="C493" s="1">
        <v>33210</v>
      </c>
      <c r="D493" s="2">
        <v>330.22000100000002</v>
      </c>
      <c r="E493" s="81">
        <f t="shared" si="81"/>
        <v>4.1517751676101611E-2</v>
      </c>
      <c r="H493" s="81">
        <f t="shared" si="86"/>
        <v>0.33649019883041764</v>
      </c>
      <c r="I493" s="81">
        <f t="shared" si="82"/>
        <v>4.1517751676101611E-2</v>
      </c>
      <c r="J493" s="82">
        <f t="shared" si="83"/>
        <v>19.367743130072892</v>
      </c>
      <c r="K493" s="82">
        <f t="shared" si="84"/>
        <v>19.367743130072892</v>
      </c>
      <c r="L493" s="82">
        <f t="shared" si="85"/>
        <v>0</v>
      </c>
    </row>
    <row r="494" spans="3:13">
      <c r="C494" s="1">
        <v>33240</v>
      </c>
      <c r="D494" s="2">
        <v>343.92999300000002</v>
      </c>
      <c r="E494" s="81">
        <f t="shared" si="81"/>
        <v>6.7281174863978555E-2</v>
      </c>
      <c r="H494" s="81">
        <f t="shared" si="86"/>
        <v>0.33788455920491756</v>
      </c>
      <c r="I494" s="81">
        <f t="shared" si="82"/>
        <v>6.7281174863978555E-2</v>
      </c>
      <c r="J494" s="82">
        <f t="shared" si="83"/>
        <v>20.171848279873782</v>
      </c>
      <c r="K494" s="82">
        <f t="shared" si="84"/>
        <v>20.171848279873782</v>
      </c>
      <c r="L494" s="82">
        <f t="shared" si="85"/>
        <v>0</v>
      </c>
    </row>
    <row r="495" spans="3:13">
      <c r="C495" s="1">
        <v>33270</v>
      </c>
      <c r="D495" s="2">
        <v>367.07000699999998</v>
      </c>
      <c r="E495" s="81">
        <f t="shared" si="81"/>
        <v>2.2202832823658314E-2</v>
      </c>
      <c r="H495" s="81">
        <f t="shared" si="86"/>
        <v>0.41786081243805384</v>
      </c>
      <c r="I495" s="81">
        <f t="shared" si="82"/>
        <v>2.2202832823658314E-2</v>
      </c>
      <c r="J495" s="82">
        <f t="shared" si="83"/>
        <v>21.529033931321614</v>
      </c>
      <c r="K495" s="82">
        <f t="shared" si="84"/>
        <v>21.529033931321614</v>
      </c>
      <c r="L495" s="82">
        <f t="shared" si="85"/>
        <v>0</v>
      </c>
    </row>
    <row r="496" spans="3:13">
      <c r="C496" s="1">
        <v>33298</v>
      </c>
      <c r="D496" s="2">
        <v>375.22000100000002</v>
      </c>
      <c r="E496" s="81">
        <f t="shared" si="81"/>
        <v>3.1979905037093914E-4</v>
      </c>
      <c r="H496" s="81">
        <f t="shared" si="86"/>
        <v>0.44934133902383233</v>
      </c>
      <c r="I496" s="81">
        <f t="shared" si="82"/>
        <v>3.1979905037093914E-4</v>
      </c>
      <c r="J496" s="82">
        <f t="shared" si="83"/>
        <v>22.007039472553615</v>
      </c>
      <c r="K496" s="82">
        <f t="shared" si="84"/>
        <v>22.007039472553615</v>
      </c>
      <c r="L496" s="82">
        <f t="shared" si="85"/>
        <v>0</v>
      </c>
    </row>
    <row r="497" spans="3:13">
      <c r="C497" s="1">
        <v>33329</v>
      </c>
      <c r="D497" s="2">
        <v>375.33999599999999</v>
      </c>
      <c r="E497" s="81">
        <f t="shared" si="81"/>
        <v>3.8604974568178019E-2</v>
      </c>
      <c r="H497" s="81">
        <f t="shared" si="86"/>
        <v>0.43626837589059364</v>
      </c>
      <c r="I497" s="81">
        <f t="shared" si="82"/>
        <v>3.8604974568178019E-2</v>
      </c>
      <c r="J497" s="82">
        <f t="shared" si="83"/>
        <v>22.014077302878412</v>
      </c>
      <c r="K497" s="82">
        <f t="shared" si="84"/>
        <v>22.014077302878412</v>
      </c>
      <c r="L497" s="82">
        <f t="shared" si="85"/>
        <v>0</v>
      </c>
    </row>
    <row r="498" spans="3:13">
      <c r="C498" s="1">
        <v>33359</v>
      </c>
      <c r="D498" s="2">
        <v>389.82998700000002</v>
      </c>
      <c r="E498" s="81">
        <f t="shared" si="81"/>
        <v>-4.7892629152718302E-2</v>
      </c>
      <c r="H498" s="81">
        <f t="shared" si="86"/>
        <v>0.4906317046380726</v>
      </c>
      <c r="I498" s="81">
        <f t="shared" si="82"/>
        <v>-4.7892629152718302E-2</v>
      </c>
      <c r="J498" s="82">
        <f t="shared" si="83"/>
        <v>22.86393019729794</v>
      </c>
      <c r="K498" s="82">
        <f t="shared" si="84"/>
        <v>22.86393019729794</v>
      </c>
      <c r="L498" s="82">
        <f t="shared" si="85"/>
        <v>0</v>
      </c>
    </row>
    <row r="499" spans="3:13">
      <c r="C499" s="1">
        <v>33392</v>
      </c>
      <c r="D499" s="2">
        <v>371.16000400000001</v>
      </c>
      <c r="E499" s="81">
        <f t="shared" si="81"/>
        <v>4.4859343195825518E-2</v>
      </c>
      <c r="H499" s="81">
        <f t="shared" si="86"/>
        <v>0.41924143320455709</v>
      </c>
      <c r="I499" s="81">
        <f t="shared" si="82"/>
        <v>4.4859343195825518E-2</v>
      </c>
      <c r="J499" s="82">
        <f t="shared" si="83"/>
        <v>21.768916467385111</v>
      </c>
      <c r="K499" s="82">
        <f t="shared" si="84"/>
        <v>21.768916467385111</v>
      </c>
      <c r="L499" s="82">
        <f t="shared" si="85"/>
        <v>0</v>
      </c>
    </row>
    <row r="500" spans="3:13">
      <c r="C500" s="1">
        <v>33420</v>
      </c>
      <c r="D500" s="2">
        <v>387.80999800000001</v>
      </c>
      <c r="E500" s="81">
        <f t="shared" si="81"/>
        <v>1.9648784299779676E-2</v>
      </c>
      <c r="H500" s="81">
        <f t="shared" si="86"/>
        <v>0.48290767173441562</v>
      </c>
      <c r="I500" s="81">
        <f t="shared" si="82"/>
        <v>1.9648784299779676E-2</v>
      </c>
      <c r="J500" s="82">
        <f t="shared" si="83"/>
        <v>22.745455762196798</v>
      </c>
      <c r="K500" s="82">
        <f t="shared" si="84"/>
        <v>22.745455762196798</v>
      </c>
      <c r="L500" s="82">
        <f t="shared" si="85"/>
        <v>0</v>
      </c>
    </row>
    <row r="501" spans="3:13">
      <c r="C501" s="1">
        <v>33451</v>
      </c>
      <c r="D501" s="2">
        <v>395.42999300000002</v>
      </c>
      <c r="E501" s="81">
        <f t="shared" si="81"/>
        <v>-1.9143737536368444E-2</v>
      </c>
      <c r="H501" s="81">
        <f t="shared" si="86"/>
        <v>0.51204500471281378</v>
      </c>
      <c r="I501" s="81">
        <f t="shared" si="82"/>
        <v>-1.9143737536368444E-2</v>
      </c>
      <c r="J501" s="82">
        <f t="shared" si="83"/>
        <v>23.192376316268383</v>
      </c>
      <c r="K501" s="82">
        <f t="shared" si="84"/>
        <v>23.192376316268383</v>
      </c>
      <c r="L501" s="82">
        <f t="shared" si="85"/>
        <v>0</v>
      </c>
    </row>
    <row r="502" spans="3:13">
      <c r="C502" s="1">
        <v>33484</v>
      </c>
      <c r="D502" s="2">
        <v>387.85998499999999</v>
      </c>
      <c r="E502" s="81">
        <f t="shared" si="81"/>
        <v>1.1834237037883666E-2</v>
      </c>
      <c r="F502" s="81">
        <f t="shared" ref="F502:F562" si="87">D502/D490-1</f>
        <v>0.26730926387097265</v>
      </c>
      <c r="H502" s="81">
        <f t="shared" si="86"/>
        <v>0.42642778601113918</v>
      </c>
      <c r="I502" s="81">
        <f t="shared" si="82"/>
        <v>1.1834237037883666E-2</v>
      </c>
      <c r="J502" s="82">
        <f t="shared" si="83"/>
        <v>22.748387551225054</v>
      </c>
      <c r="K502" s="82">
        <f t="shared" si="84"/>
        <v>22.748387551225054</v>
      </c>
      <c r="L502" s="82">
        <f t="shared" si="85"/>
        <v>0</v>
      </c>
      <c r="M502" s="81">
        <f t="shared" ref="M502:M562" si="88">J502/J490-1</f>
        <v>0.26730926387097242</v>
      </c>
    </row>
    <row r="503" spans="3:13">
      <c r="C503" s="1">
        <v>33512</v>
      </c>
      <c r="D503" s="2">
        <v>392.45001200000002</v>
      </c>
      <c r="E503" s="81">
        <f t="shared" si="81"/>
        <v>-4.3903708684304932E-2</v>
      </c>
      <c r="H503" s="81">
        <f t="shared" si="86"/>
        <v>0.4338691808314572</v>
      </c>
      <c r="I503" s="81">
        <f t="shared" si="82"/>
        <v>-4.3903708684305043E-2</v>
      </c>
      <c r="J503" s="82">
        <f t="shared" si="83"/>
        <v>23.017597361735895</v>
      </c>
      <c r="K503" s="82">
        <f t="shared" si="84"/>
        <v>23.017597361735895</v>
      </c>
      <c r="L503" s="82">
        <f t="shared" si="85"/>
        <v>0</v>
      </c>
    </row>
    <row r="504" spans="3:13">
      <c r="C504" s="1">
        <v>33543</v>
      </c>
      <c r="D504" s="2">
        <v>375.22000100000002</v>
      </c>
      <c r="E504" s="81">
        <f t="shared" si="81"/>
        <v>0.11158785482760014</v>
      </c>
      <c r="H504" s="81">
        <f t="shared" si="86"/>
        <v>0.37091700602482991</v>
      </c>
      <c r="I504" s="81">
        <f t="shared" si="82"/>
        <v>0.11158785482760014</v>
      </c>
      <c r="J504" s="82">
        <f t="shared" si="83"/>
        <v>22.007039472553615</v>
      </c>
      <c r="K504" s="82">
        <f t="shared" si="84"/>
        <v>22.007039472553615</v>
      </c>
      <c r="L504" s="82">
        <f t="shared" si="85"/>
        <v>0</v>
      </c>
    </row>
    <row r="505" spans="3:13">
      <c r="C505" s="1">
        <v>33574</v>
      </c>
      <c r="D505" s="2">
        <v>417.08999599999999</v>
      </c>
      <c r="E505" s="81">
        <f t="shared" si="81"/>
        <v>-1.9923750460799861E-2</v>
      </c>
      <c r="H505" s="81">
        <f t="shared" si="86"/>
        <v>0.50183636215671745</v>
      </c>
      <c r="I505" s="81">
        <f t="shared" si="82"/>
        <v>-1.9923750460799861E-2</v>
      </c>
      <c r="J505" s="82">
        <f t="shared" si="83"/>
        <v>24.462757798402194</v>
      </c>
      <c r="K505" s="82">
        <f t="shared" si="84"/>
        <v>24.462757798402194</v>
      </c>
      <c r="L505" s="82">
        <f t="shared" si="85"/>
        <v>0</v>
      </c>
    </row>
    <row r="506" spans="3:13">
      <c r="C506" s="1">
        <v>33605</v>
      </c>
      <c r="D506" s="2">
        <v>408.77999899999998</v>
      </c>
      <c r="E506" s="81">
        <f t="shared" si="81"/>
        <v>9.5895420754186222E-3</v>
      </c>
      <c r="H506" s="81">
        <f t="shared" si="86"/>
        <v>0.41514927725278383</v>
      </c>
      <c r="I506" s="81">
        <f t="shared" si="82"/>
        <v>9.5895420754186222E-3</v>
      </c>
      <c r="J506" s="82">
        <f t="shared" si="83"/>
        <v>23.975367916443844</v>
      </c>
      <c r="K506" s="82">
        <f t="shared" si="84"/>
        <v>23.975367916443844</v>
      </c>
      <c r="L506" s="82">
        <f t="shared" si="85"/>
        <v>0</v>
      </c>
    </row>
    <row r="507" spans="3:13">
      <c r="C507" s="1">
        <v>33637</v>
      </c>
      <c r="D507" s="2">
        <v>412.70001200000002</v>
      </c>
      <c r="E507" s="81">
        <f t="shared" si="81"/>
        <v>-2.1831862704186245E-2</v>
      </c>
      <c r="H507" s="81">
        <f t="shared" si="86"/>
        <v>0.42871991078999749</v>
      </c>
      <c r="I507" s="81">
        <f t="shared" si="82"/>
        <v>-2.1831862704186245E-2</v>
      </c>
      <c r="J507" s="82">
        <f t="shared" si="83"/>
        <v>24.205280715852222</v>
      </c>
      <c r="K507" s="82">
        <f t="shared" si="84"/>
        <v>24.205280715852222</v>
      </c>
      <c r="L507" s="82">
        <f t="shared" si="85"/>
        <v>0</v>
      </c>
    </row>
    <row r="508" spans="3:13">
      <c r="C508" s="1">
        <v>33665</v>
      </c>
      <c r="D508" s="2">
        <v>403.69000199999999</v>
      </c>
      <c r="E508" s="81">
        <f t="shared" si="81"/>
        <v>2.7892714568640731E-2</v>
      </c>
      <c r="H508" s="81">
        <f t="shared" si="86"/>
        <v>0.36904401548214483</v>
      </c>
      <c r="I508" s="81">
        <f t="shared" si="82"/>
        <v>2.7892714568640731E-2</v>
      </c>
      <c r="J508" s="82">
        <f t="shared" si="83"/>
        <v>23.676834350547448</v>
      </c>
      <c r="K508" s="82">
        <f t="shared" si="84"/>
        <v>23.676834350547448</v>
      </c>
      <c r="L508" s="82">
        <f t="shared" si="85"/>
        <v>0</v>
      </c>
    </row>
    <row r="509" spans="3:13">
      <c r="C509" s="1">
        <v>33695</v>
      </c>
      <c r="D509" s="2">
        <v>414.95001200000002</v>
      </c>
      <c r="E509" s="81">
        <f t="shared" si="81"/>
        <v>9.6395707538854403E-4</v>
      </c>
      <c r="H509" s="81">
        <f t="shared" si="86"/>
        <v>0.36496714473684211</v>
      </c>
      <c r="I509" s="81">
        <f t="shared" si="82"/>
        <v>9.6395707538854403E-4</v>
      </c>
      <c r="J509" s="82">
        <f t="shared" si="83"/>
        <v>24.337245532976258</v>
      </c>
      <c r="K509" s="82">
        <f t="shared" si="84"/>
        <v>24.337245532976258</v>
      </c>
      <c r="L509" s="82">
        <f t="shared" si="85"/>
        <v>0</v>
      </c>
    </row>
    <row r="510" spans="3:13">
      <c r="C510" s="1">
        <v>33725</v>
      </c>
      <c r="D510" s="2">
        <v>415.35000600000001</v>
      </c>
      <c r="E510" s="81">
        <f t="shared" si="81"/>
        <v>-1.7358832059340301E-2</v>
      </c>
      <c r="H510" s="81">
        <f t="shared" si="86"/>
        <v>0.36628291447368433</v>
      </c>
      <c r="I510" s="81">
        <f t="shared" si="82"/>
        <v>-1.7358832059340301E-2</v>
      </c>
      <c r="J510" s="82">
        <f t="shared" si="83"/>
        <v>24.360705593003239</v>
      </c>
      <c r="K510" s="82">
        <f t="shared" si="84"/>
        <v>24.360705593003239</v>
      </c>
      <c r="L510" s="82">
        <f t="shared" si="85"/>
        <v>0</v>
      </c>
    </row>
    <row r="511" spans="3:13">
      <c r="C511" s="1">
        <v>33756</v>
      </c>
      <c r="D511" s="2">
        <v>408.14001500000001</v>
      </c>
      <c r="E511" s="81">
        <f t="shared" si="81"/>
        <v>3.9373684053008118E-2</v>
      </c>
      <c r="H511" s="81">
        <f t="shared" si="86"/>
        <v>0.3425658388157895</v>
      </c>
      <c r="I511" s="81">
        <f t="shared" si="82"/>
        <v>3.9373684053008118E-2</v>
      </c>
      <c r="J511" s="82">
        <f t="shared" si="83"/>
        <v>23.937832195767264</v>
      </c>
      <c r="K511" s="82">
        <f t="shared" si="84"/>
        <v>23.937832195767264</v>
      </c>
      <c r="L511" s="82">
        <f t="shared" si="85"/>
        <v>0</v>
      </c>
    </row>
    <row r="512" spans="3:13">
      <c r="C512" s="1">
        <v>33786</v>
      </c>
      <c r="D512" s="2">
        <v>424.209991</v>
      </c>
      <c r="E512" s="81">
        <f t="shared" si="81"/>
        <v>-2.3997530034600256E-2</v>
      </c>
      <c r="H512" s="81">
        <f t="shared" si="86"/>
        <v>0.39542760197368421</v>
      </c>
      <c r="I512" s="81">
        <f t="shared" si="82"/>
        <v>-2.3997530034600256E-2</v>
      </c>
      <c r="J512" s="82">
        <f t="shared" si="83"/>
        <v>24.880352837557329</v>
      </c>
      <c r="K512" s="82">
        <f t="shared" si="84"/>
        <v>24.880352837557329</v>
      </c>
      <c r="L512" s="82">
        <f t="shared" si="85"/>
        <v>0</v>
      </c>
    </row>
    <row r="513" spans="3:13">
      <c r="C513" s="1">
        <v>33819</v>
      </c>
      <c r="D513" s="2">
        <v>414.02999899999998</v>
      </c>
      <c r="E513" s="81">
        <f t="shared" si="81"/>
        <v>9.105593819543456E-3</v>
      </c>
      <c r="H513" s="81">
        <f t="shared" si="86"/>
        <v>0.36194078618421055</v>
      </c>
      <c r="I513" s="81">
        <f t="shared" si="82"/>
        <v>9.105593819543456E-3</v>
      </c>
      <c r="J513" s="82">
        <f t="shared" si="83"/>
        <v>24.283285823066596</v>
      </c>
      <c r="K513" s="82">
        <f t="shared" si="84"/>
        <v>24.283285823066596</v>
      </c>
      <c r="L513" s="82">
        <f t="shared" si="85"/>
        <v>0</v>
      </c>
    </row>
    <row r="514" spans="3:13">
      <c r="C514" s="1">
        <v>33848</v>
      </c>
      <c r="D514" s="2">
        <v>417.79998799999998</v>
      </c>
      <c r="E514" s="81">
        <f t="shared" si="81"/>
        <v>2.1062829709799225E-3</v>
      </c>
      <c r="F514" s="81">
        <f t="shared" si="87"/>
        <v>7.7192812246408948E-2</v>
      </c>
      <c r="H514" s="81">
        <f t="shared" si="86"/>
        <v>0.3743420657894736</v>
      </c>
      <c r="I514" s="81">
        <f t="shared" si="82"/>
        <v>2.1062829709799225E-3</v>
      </c>
      <c r="J514" s="82">
        <f t="shared" si="83"/>
        <v>24.504399560375319</v>
      </c>
      <c r="K514" s="82">
        <f t="shared" si="84"/>
        <v>24.504399560375319</v>
      </c>
      <c r="L514" s="82">
        <f t="shared" si="85"/>
        <v>0</v>
      </c>
      <c r="M514" s="81">
        <f t="shared" si="88"/>
        <v>7.7192812246408948E-2</v>
      </c>
    </row>
    <row r="515" spans="3:13">
      <c r="C515" s="1">
        <v>33878</v>
      </c>
      <c r="D515" s="2">
        <v>418.67999300000002</v>
      </c>
      <c r="E515" s="81">
        <f t="shared" ref="E515:E578" si="89">D516/D515-1</f>
        <v>3.0261806658623769E-2</v>
      </c>
      <c r="H515" s="81">
        <f t="shared" si="86"/>
        <v>0.37723681907894746</v>
      </c>
      <c r="I515" s="81">
        <f t="shared" si="82"/>
        <v>3.0261806658623769E-2</v>
      </c>
      <c r="J515" s="82">
        <f t="shared" si="83"/>
        <v>24.556012759883426</v>
      </c>
      <c r="K515" s="82">
        <f t="shared" si="84"/>
        <v>24.556012759883426</v>
      </c>
      <c r="L515" s="82">
        <f t="shared" si="85"/>
        <v>0</v>
      </c>
    </row>
    <row r="516" spans="3:13">
      <c r="C516" s="1">
        <v>33910</v>
      </c>
      <c r="D516" s="2">
        <v>431.35000600000001</v>
      </c>
      <c r="E516" s="81">
        <f t="shared" si="89"/>
        <v>1.0107766174460187E-2</v>
      </c>
      <c r="H516" s="81">
        <f t="shared" si="86"/>
        <v>0.41891449342105269</v>
      </c>
      <c r="I516" s="81">
        <f t="shared" si="82"/>
        <v>1.0107766174460187E-2</v>
      </c>
      <c r="J516" s="82">
        <f t="shared" si="83"/>
        <v>25.299122070329716</v>
      </c>
      <c r="K516" s="82">
        <f t="shared" si="84"/>
        <v>25.299122070329716</v>
      </c>
      <c r="L516" s="82">
        <f t="shared" si="85"/>
        <v>0</v>
      </c>
    </row>
    <row r="517" spans="3:13">
      <c r="C517" s="1">
        <v>33939</v>
      </c>
      <c r="D517" s="2">
        <v>435.709991</v>
      </c>
      <c r="E517" s="81">
        <f t="shared" si="89"/>
        <v>7.0459894503542841E-3</v>
      </c>
      <c r="H517" s="81">
        <f t="shared" si="86"/>
        <v>0.43325654934210522</v>
      </c>
      <c r="I517" s="81">
        <f t="shared" si="82"/>
        <v>7.0459894503542841E-3</v>
      </c>
      <c r="J517" s="82">
        <f t="shared" si="83"/>
        <v>25.554839680635734</v>
      </c>
      <c r="K517" s="82">
        <f t="shared" si="84"/>
        <v>25.554839680635734</v>
      </c>
      <c r="L517" s="82">
        <f t="shared" si="85"/>
        <v>0</v>
      </c>
    </row>
    <row r="518" spans="3:13">
      <c r="C518" s="1">
        <v>33973</v>
      </c>
      <c r="D518" s="2">
        <v>438.77999899999998</v>
      </c>
      <c r="E518" s="81">
        <f t="shared" si="89"/>
        <v>1.0483627354217706E-2</v>
      </c>
      <c r="H518" s="81">
        <f t="shared" si="86"/>
        <v>0.44335525986842095</v>
      </c>
      <c r="I518" s="81">
        <f t="shared" si="82"/>
        <v>1.0483627354217706E-2</v>
      </c>
      <c r="J518" s="82">
        <f t="shared" si="83"/>
        <v>25.734898811430988</v>
      </c>
      <c r="K518" s="82">
        <f t="shared" si="84"/>
        <v>25.734898811430988</v>
      </c>
      <c r="L518" s="82">
        <f t="shared" si="85"/>
        <v>0</v>
      </c>
    </row>
    <row r="519" spans="3:13">
      <c r="C519" s="1">
        <v>34001</v>
      </c>
      <c r="D519" s="2">
        <v>443.38000499999998</v>
      </c>
      <c r="E519" s="81">
        <f t="shared" si="89"/>
        <v>1.8697297817929392E-2</v>
      </c>
      <c r="H519" s="81">
        <f t="shared" si="86"/>
        <v>0.4584868585526316</v>
      </c>
      <c r="I519" s="81">
        <f t="shared" si="82"/>
        <v>1.8697297817929392E-2</v>
      </c>
      <c r="J519" s="82">
        <f t="shared" si="83"/>
        <v>26.00469390056853</v>
      </c>
      <c r="K519" s="82">
        <f t="shared" si="84"/>
        <v>26.00469390056853</v>
      </c>
      <c r="L519" s="82">
        <f t="shared" si="85"/>
        <v>0</v>
      </c>
    </row>
    <row r="520" spans="3:13">
      <c r="C520" s="1">
        <v>34029</v>
      </c>
      <c r="D520" s="2">
        <v>451.67001299999998</v>
      </c>
      <c r="E520" s="81">
        <f t="shared" si="89"/>
        <v>-2.5416810214496155E-2</v>
      </c>
      <c r="H520" s="81">
        <f t="shared" si="86"/>
        <v>0.48575662171052625</v>
      </c>
      <c r="I520" s="81">
        <f t="shared" si="82"/>
        <v>-2.5416810214496155E-2</v>
      </c>
      <c r="J520" s="82">
        <f t="shared" si="83"/>
        <v>26.490911407091552</v>
      </c>
      <c r="K520" s="82">
        <f t="shared" si="84"/>
        <v>26.490911407091552</v>
      </c>
      <c r="L520" s="82">
        <f t="shared" si="85"/>
        <v>0</v>
      </c>
    </row>
    <row r="521" spans="3:13">
      <c r="C521" s="1">
        <v>34060</v>
      </c>
      <c r="D521" s="2">
        <v>440.19000199999999</v>
      </c>
      <c r="E521" s="81">
        <f t="shared" si="89"/>
        <v>2.2717462810525113E-2</v>
      </c>
      <c r="H521" s="81">
        <f t="shared" si="86"/>
        <v>0.4479934276315789</v>
      </c>
      <c r="I521" s="81">
        <f t="shared" si="82"/>
        <v>2.2717462810525113E-2</v>
      </c>
      <c r="J521" s="82">
        <f t="shared" si="83"/>
        <v>25.817596939448475</v>
      </c>
      <c r="K521" s="82">
        <f t="shared" si="84"/>
        <v>25.817596939448475</v>
      </c>
      <c r="L521" s="82">
        <f t="shared" si="85"/>
        <v>0</v>
      </c>
    </row>
    <row r="522" spans="3:13">
      <c r="C522" s="1">
        <v>34092</v>
      </c>
      <c r="D522" s="2">
        <v>450.19000199999999</v>
      </c>
      <c r="E522" s="81">
        <f t="shared" si="89"/>
        <v>7.5523001063881878E-4</v>
      </c>
      <c r="H522" s="81">
        <f t="shared" si="86"/>
        <v>0.48088816447368421</v>
      </c>
      <c r="I522" s="81">
        <f t="shared" si="82"/>
        <v>7.5523001063881878E-4</v>
      </c>
      <c r="J522" s="82">
        <f t="shared" si="83"/>
        <v>26.404107237777524</v>
      </c>
      <c r="K522" s="82">
        <f t="shared" si="84"/>
        <v>26.404107237777524</v>
      </c>
      <c r="L522" s="82">
        <f t="shared" si="85"/>
        <v>0</v>
      </c>
    </row>
    <row r="523" spans="3:13">
      <c r="C523" s="1">
        <v>34121</v>
      </c>
      <c r="D523" s="2">
        <v>450.52999899999998</v>
      </c>
      <c r="E523" s="81">
        <f t="shared" si="89"/>
        <v>-5.3270459355138078E-3</v>
      </c>
      <c r="H523" s="81">
        <f t="shared" si="86"/>
        <v>0.48200657565789462</v>
      </c>
      <c r="I523" s="81">
        <f t="shared" si="82"/>
        <v>-5.3270459355138078E-3</v>
      </c>
      <c r="J523" s="82">
        <f t="shared" si="83"/>
        <v>26.424048411967618</v>
      </c>
      <c r="K523" s="82">
        <f t="shared" si="84"/>
        <v>26.424048411967618</v>
      </c>
      <c r="L523" s="82">
        <f t="shared" si="85"/>
        <v>0</v>
      </c>
    </row>
    <row r="524" spans="3:13">
      <c r="C524" s="1">
        <v>34151</v>
      </c>
      <c r="D524" s="2">
        <v>448.13000499999998</v>
      </c>
      <c r="E524" s="81">
        <f t="shared" si="89"/>
        <v>3.4431956860375923E-2</v>
      </c>
      <c r="H524" s="81">
        <f t="shared" si="86"/>
        <v>0.4741118585526316</v>
      </c>
      <c r="I524" s="81">
        <f t="shared" si="82"/>
        <v>3.4431956860375923E-2</v>
      </c>
      <c r="J524" s="82">
        <f t="shared" si="83"/>
        <v>26.283286292274827</v>
      </c>
      <c r="K524" s="82">
        <f t="shared" si="84"/>
        <v>26.283286292274827</v>
      </c>
      <c r="L524" s="82">
        <f t="shared" si="85"/>
        <v>0</v>
      </c>
    </row>
    <row r="525" spans="3:13">
      <c r="C525" s="1">
        <v>34183</v>
      </c>
      <c r="D525" s="2">
        <v>463.55999800000001</v>
      </c>
      <c r="E525" s="81">
        <f t="shared" si="89"/>
        <v>-9.9879304080935372E-3</v>
      </c>
      <c r="H525" s="81">
        <f t="shared" si="86"/>
        <v>0.52486841447368415</v>
      </c>
      <c r="I525" s="81">
        <f t="shared" si="82"/>
        <v>-9.9879304080934261E-3</v>
      </c>
      <c r="J525" s="82">
        <f t="shared" si="83"/>
        <v>27.188271272039344</v>
      </c>
      <c r="K525" s="82">
        <f t="shared" si="84"/>
        <v>27.188271272039344</v>
      </c>
      <c r="L525" s="82">
        <f t="shared" si="85"/>
        <v>0</v>
      </c>
    </row>
    <row r="526" spans="3:13">
      <c r="C526" s="1">
        <v>34213</v>
      </c>
      <c r="D526" s="2">
        <v>458.92999300000002</v>
      </c>
      <c r="E526" s="81">
        <f t="shared" si="89"/>
        <v>1.9392922963742842E-2</v>
      </c>
      <c r="F526" s="81">
        <f t="shared" si="87"/>
        <v>9.8444246484755915E-2</v>
      </c>
      <c r="H526" s="81">
        <f t="shared" si="86"/>
        <v>0.50963813486842113</v>
      </c>
      <c r="I526" s="81">
        <f t="shared" si="82"/>
        <v>1.9392922963742842E-2</v>
      </c>
      <c r="J526" s="82">
        <f t="shared" si="83"/>
        <v>26.916716710657848</v>
      </c>
      <c r="K526" s="82">
        <f t="shared" si="84"/>
        <v>26.916716710657848</v>
      </c>
      <c r="L526" s="82">
        <f t="shared" si="85"/>
        <v>0</v>
      </c>
      <c r="M526" s="81">
        <f t="shared" si="88"/>
        <v>9.8444246484755693E-2</v>
      </c>
    </row>
    <row r="527" spans="3:13">
      <c r="C527" s="1">
        <v>34243</v>
      </c>
      <c r="D527" s="2">
        <v>467.82998700000002</v>
      </c>
      <c r="E527" s="81">
        <f t="shared" si="89"/>
        <v>-1.2910626013377002E-2</v>
      </c>
      <c r="H527" s="81">
        <f t="shared" si="86"/>
        <v>0.53891443092105273</v>
      </c>
      <c r="I527" s="81">
        <f t="shared" si="82"/>
        <v>-1.2910626013377002E-2</v>
      </c>
      <c r="J527" s="82">
        <f t="shared" si="83"/>
        <v>27.438710524264526</v>
      </c>
      <c r="K527" s="82">
        <f t="shared" si="84"/>
        <v>27.438710524264526</v>
      </c>
      <c r="L527" s="82">
        <f t="shared" si="85"/>
        <v>0</v>
      </c>
    </row>
    <row r="528" spans="3:13">
      <c r="C528" s="1">
        <v>34274</v>
      </c>
      <c r="D528" s="2">
        <v>461.790009</v>
      </c>
      <c r="E528" s="81">
        <f t="shared" si="89"/>
        <v>1.0091173280450949E-2</v>
      </c>
      <c r="H528" s="81">
        <f t="shared" si="86"/>
        <v>0.43315128659564484</v>
      </c>
      <c r="I528" s="81">
        <f t="shared" si="82"/>
        <v>1.0091173280450949E-2</v>
      </c>
      <c r="J528" s="82">
        <f t="shared" si="83"/>
        <v>27.084459594396435</v>
      </c>
      <c r="K528" s="82">
        <f t="shared" si="84"/>
        <v>27.084459594396435</v>
      </c>
      <c r="L528" s="82">
        <f t="shared" si="85"/>
        <v>0</v>
      </c>
    </row>
    <row r="529" spans="3:13">
      <c r="C529" s="1">
        <v>34304</v>
      </c>
      <c r="D529" s="2">
        <v>466.45001200000002</v>
      </c>
      <c r="E529" s="81">
        <f t="shared" si="89"/>
        <v>3.2500745224549377E-2</v>
      </c>
      <c r="H529" s="81">
        <f t="shared" si="86"/>
        <v>0.41254318511130994</v>
      </c>
      <c r="I529" s="81">
        <f t="shared" si="82"/>
        <v>3.2500745224549377E-2</v>
      </c>
      <c r="J529" s="82">
        <f t="shared" si="83"/>
        <v>27.357773569370863</v>
      </c>
      <c r="K529" s="82">
        <f t="shared" si="84"/>
        <v>27.357773569370863</v>
      </c>
      <c r="L529" s="82">
        <f t="shared" si="85"/>
        <v>0</v>
      </c>
    </row>
    <row r="530" spans="3:13">
      <c r="C530" s="1">
        <v>34337</v>
      </c>
      <c r="D530" s="2">
        <v>481.60998499999999</v>
      </c>
      <c r="E530" s="81">
        <f t="shared" si="89"/>
        <v>-3.0044995848663714E-2</v>
      </c>
      <c r="H530" s="81">
        <f t="shared" si="86"/>
        <v>0.40031400227429415</v>
      </c>
      <c r="I530" s="81">
        <f t="shared" si="82"/>
        <v>-3.0044995848663714E-2</v>
      </c>
      <c r="J530" s="82">
        <f t="shared" si="83"/>
        <v>28.246921598059895</v>
      </c>
      <c r="K530" s="82">
        <f t="shared" si="84"/>
        <v>28.246921598059895</v>
      </c>
      <c r="L530" s="82">
        <f t="shared" si="85"/>
        <v>0</v>
      </c>
    </row>
    <row r="531" spans="3:13">
      <c r="C531" s="1">
        <v>34366</v>
      </c>
      <c r="D531" s="2">
        <v>467.14001500000001</v>
      </c>
      <c r="E531" s="81">
        <f t="shared" si="89"/>
        <v>-4.5746511353774721E-2</v>
      </c>
      <c r="H531" s="81">
        <f t="shared" si="86"/>
        <v>0.27261831828172234</v>
      </c>
      <c r="I531" s="81">
        <f t="shared" si="82"/>
        <v>-4.5746511353774832E-2</v>
      </c>
      <c r="J531" s="82">
        <f t="shared" si="83"/>
        <v>27.398242955908657</v>
      </c>
      <c r="K531" s="82">
        <f t="shared" si="84"/>
        <v>27.398242955908657</v>
      </c>
      <c r="L531" s="82">
        <f t="shared" si="85"/>
        <v>0</v>
      </c>
    </row>
    <row r="532" spans="3:13">
      <c r="C532" s="1">
        <v>34394</v>
      </c>
      <c r="D532" s="2">
        <v>445.76998900000001</v>
      </c>
      <c r="E532" s="81">
        <f t="shared" si="89"/>
        <v>1.1530643889981596E-2</v>
      </c>
      <c r="H532" s="81">
        <f t="shared" si="86"/>
        <v>0.20101838612977274</v>
      </c>
      <c r="I532" s="81">
        <f t="shared" si="82"/>
        <v>1.1530643889981596E-2</v>
      </c>
      <c r="J532" s="82">
        <f t="shared" si="83"/>
        <v>26.144868923452702</v>
      </c>
      <c r="K532" s="82">
        <f t="shared" si="84"/>
        <v>26.144868923452702</v>
      </c>
      <c r="L532" s="82">
        <f t="shared" si="85"/>
        <v>0</v>
      </c>
    </row>
    <row r="533" spans="3:13">
      <c r="C533" s="1">
        <v>34428</v>
      </c>
      <c r="D533" s="2">
        <v>450.91000400000001</v>
      </c>
      <c r="E533" s="81">
        <f t="shared" si="89"/>
        <v>1.2397143444171643E-2</v>
      </c>
      <c r="H533" s="81">
        <f t="shared" si="86"/>
        <v>0.21486690144555554</v>
      </c>
      <c r="I533" s="81">
        <f t="shared" si="82"/>
        <v>1.2397143444171643E-2</v>
      </c>
      <c r="J533" s="82">
        <f t="shared" si="83"/>
        <v>26.446336096559282</v>
      </c>
      <c r="K533" s="82">
        <f t="shared" si="84"/>
        <v>26.446336096559282</v>
      </c>
      <c r="L533" s="82">
        <f t="shared" si="85"/>
        <v>0</v>
      </c>
    </row>
    <row r="534" spans="3:13">
      <c r="C534" s="1">
        <v>34456</v>
      </c>
      <c r="D534" s="2">
        <v>456.5</v>
      </c>
      <c r="E534" s="81">
        <f t="shared" si="89"/>
        <v>-2.6790823658269458E-2</v>
      </c>
      <c r="H534" s="81">
        <f t="shared" si="86"/>
        <v>0.2299277806883524</v>
      </c>
      <c r="I534" s="81">
        <f t="shared" si="82"/>
        <v>-2.6790823658269458E-2</v>
      </c>
      <c r="J534" s="82">
        <f t="shared" si="83"/>
        <v>26.774195118721103</v>
      </c>
      <c r="K534" s="82">
        <f t="shared" si="84"/>
        <v>26.774195118721103</v>
      </c>
      <c r="L534" s="82">
        <f t="shared" si="85"/>
        <v>0</v>
      </c>
    </row>
    <row r="535" spans="3:13">
      <c r="C535" s="1">
        <v>34486</v>
      </c>
      <c r="D535" s="2">
        <v>444.26998900000001</v>
      </c>
      <c r="E535" s="81">
        <f t="shared" si="89"/>
        <v>3.148990781819383E-2</v>
      </c>
      <c r="H535" s="81">
        <f t="shared" si="86"/>
        <v>0.196977002403524</v>
      </c>
      <c r="I535" s="81">
        <f t="shared" si="82"/>
        <v>3.148990781819383E-2</v>
      </c>
      <c r="J535" s="82">
        <f t="shared" si="83"/>
        <v>26.056892378703346</v>
      </c>
      <c r="K535" s="82">
        <f t="shared" si="84"/>
        <v>26.056892378703346</v>
      </c>
      <c r="L535" s="82">
        <f t="shared" si="85"/>
        <v>0</v>
      </c>
    </row>
    <row r="536" spans="3:13">
      <c r="C536" s="1">
        <v>34516</v>
      </c>
      <c r="D536" s="2">
        <v>458.26001000000002</v>
      </c>
      <c r="E536" s="81">
        <f t="shared" si="89"/>
        <v>3.7598698607805625E-2</v>
      </c>
      <c r="H536" s="81">
        <f t="shared" si="86"/>
        <v>0.22131018809948788</v>
      </c>
      <c r="I536" s="81">
        <f t="shared" si="82"/>
        <v>3.7598698607805625E-2</v>
      </c>
      <c r="J536" s="82">
        <f t="shared" si="83"/>
        <v>26.877421517737311</v>
      </c>
      <c r="K536" s="82">
        <f t="shared" si="84"/>
        <v>26.877421517737311</v>
      </c>
      <c r="L536" s="82">
        <f t="shared" si="85"/>
        <v>0</v>
      </c>
    </row>
    <row r="537" spans="3:13">
      <c r="C537" s="1">
        <v>34547</v>
      </c>
      <c r="D537" s="2">
        <v>475.48998999999998</v>
      </c>
      <c r="E537" s="81">
        <f t="shared" si="89"/>
        <v>-2.6877535318882262E-2</v>
      </c>
      <c r="H537" s="81">
        <f t="shared" si="86"/>
        <v>0.26722986176848273</v>
      </c>
      <c r="I537" s="81">
        <f t="shared" si="82"/>
        <v>-2.6877535318882262E-2</v>
      </c>
      <c r="J537" s="82">
        <f t="shared" si="83"/>
        <v>27.887977588737666</v>
      </c>
      <c r="K537" s="82">
        <f t="shared" si="84"/>
        <v>27.887977588737666</v>
      </c>
      <c r="L537" s="82">
        <f t="shared" si="85"/>
        <v>0</v>
      </c>
    </row>
    <row r="538" spans="3:13">
      <c r="C538" s="1">
        <v>34578</v>
      </c>
      <c r="D538" s="2">
        <v>462.709991</v>
      </c>
      <c r="E538" s="81">
        <f t="shared" si="89"/>
        <v>2.0833816402291649E-2</v>
      </c>
      <c r="F538" s="81">
        <f t="shared" si="87"/>
        <v>8.2365460040874083E-3</v>
      </c>
      <c r="H538" s="81">
        <f t="shared" si="86"/>
        <v>0.23316984640165805</v>
      </c>
      <c r="I538" s="81">
        <f t="shared" si="82"/>
        <v>2.0833816402291649E-2</v>
      </c>
      <c r="J538" s="82">
        <f t="shared" si="83"/>
        <v>27.138417486124172</v>
      </c>
      <c r="K538" s="82">
        <f t="shared" si="84"/>
        <v>27.138417486124172</v>
      </c>
      <c r="L538" s="82">
        <f t="shared" si="85"/>
        <v>0</v>
      </c>
      <c r="M538" s="81">
        <f t="shared" si="88"/>
        <v>8.2365460040874083E-3</v>
      </c>
    </row>
    <row r="539" spans="3:13">
      <c r="C539" s="1">
        <v>34610</v>
      </c>
      <c r="D539" s="2">
        <v>472.35000600000001</v>
      </c>
      <c r="E539" s="81">
        <f t="shared" si="89"/>
        <v>-3.9504612602884182E-2</v>
      </c>
      <c r="H539" s="81">
        <f t="shared" si="86"/>
        <v>0.25886148057443226</v>
      </c>
      <c r="I539" s="81">
        <f t="shared" si="82"/>
        <v>-3.9504612602884182E-2</v>
      </c>
      <c r="J539" s="82">
        <f t="shared" si="83"/>
        <v>27.703814293478825</v>
      </c>
      <c r="K539" s="82">
        <f t="shared" si="84"/>
        <v>27.703814293478825</v>
      </c>
      <c r="L539" s="82">
        <f t="shared" si="85"/>
        <v>0</v>
      </c>
    </row>
    <row r="540" spans="3:13">
      <c r="C540" s="1">
        <v>34639</v>
      </c>
      <c r="D540" s="2">
        <v>453.69000199999999</v>
      </c>
      <c r="E540" s="81">
        <f t="shared" si="89"/>
        <v>1.22991182864991E-2</v>
      </c>
      <c r="H540" s="81">
        <f t="shared" si="86"/>
        <v>0.20913064546364613</v>
      </c>
      <c r="I540" s="81">
        <f t="shared" ref="I540:I603" si="90">J541/J540-1</f>
        <v>1.22991182864991E-2</v>
      </c>
      <c r="J540" s="82">
        <f t="shared" ref="J540:J603" si="91">K539*(1+E539)+L539</f>
        <v>26.609385842192697</v>
      </c>
      <c r="K540" s="82">
        <f t="shared" ref="K540:K603" si="92">IF(H540&gt;H$800,J540*I$800,IF(H540&gt;H$799,J540*I$799,J540))</f>
        <v>26.609385842192697</v>
      </c>
      <c r="L540" s="82">
        <f t="shared" ref="L540:L603" si="93">J540-K540</f>
        <v>0</v>
      </c>
    </row>
    <row r="541" spans="3:13">
      <c r="C541" s="1">
        <v>34669</v>
      </c>
      <c r="D541" s="2">
        <v>459.26998900000001</v>
      </c>
      <c r="E541" s="81">
        <f t="shared" si="89"/>
        <v>2.4277710860832968E-2</v>
      </c>
      <c r="H541" s="81">
        <f t="shared" si="86"/>
        <v>0.13767987001075155</v>
      </c>
      <c r="I541" s="81">
        <f t="shared" si="90"/>
        <v>2.4277710860832968E-2</v>
      </c>
      <c r="J541" s="82">
        <f t="shared" si="91"/>
        <v>26.936657826196921</v>
      </c>
      <c r="K541" s="82">
        <f t="shared" si="92"/>
        <v>26.936657826196921</v>
      </c>
      <c r="L541" s="82">
        <f t="shared" si="93"/>
        <v>0</v>
      </c>
    </row>
    <row r="542" spans="3:13">
      <c r="C542" s="1">
        <v>34702</v>
      </c>
      <c r="D542" s="2">
        <v>470.42001299999998</v>
      </c>
      <c r="E542" s="81">
        <f t="shared" si="89"/>
        <v>3.6074149761991636E-2</v>
      </c>
      <c r="H542" s="81">
        <f t="shared" si="86"/>
        <v>0.16530013294706269</v>
      </c>
      <c r="I542" s="81">
        <f t="shared" si="90"/>
        <v>3.6074149761991636E-2</v>
      </c>
      <c r="J542" s="82">
        <f t="shared" si="91"/>
        <v>27.590618216458523</v>
      </c>
      <c r="K542" s="82">
        <f t="shared" si="92"/>
        <v>27.590618216458523</v>
      </c>
      <c r="L542" s="82">
        <f t="shared" si="93"/>
        <v>0</v>
      </c>
    </row>
    <row r="543" spans="3:13">
      <c r="C543" s="1">
        <v>34731</v>
      </c>
      <c r="D543" s="2">
        <v>487.39001500000001</v>
      </c>
      <c r="E543" s="81">
        <f t="shared" si="89"/>
        <v>2.7329193438646815E-2</v>
      </c>
      <c r="H543" s="81">
        <f t="shared" si="86"/>
        <v>0.20733734446066365</v>
      </c>
      <c r="I543" s="81">
        <f t="shared" si="90"/>
        <v>2.7329193438646815E-2</v>
      </c>
      <c r="J543" s="82">
        <f t="shared" si="91"/>
        <v>28.585926310024984</v>
      </c>
      <c r="K543" s="82">
        <f t="shared" si="92"/>
        <v>28.585926310024984</v>
      </c>
      <c r="L543" s="82">
        <f t="shared" si="93"/>
        <v>0</v>
      </c>
    </row>
    <row r="544" spans="3:13">
      <c r="C544" s="1">
        <v>34759</v>
      </c>
      <c r="D544" s="2">
        <v>500.709991</v>
      </c>
      <c r="E544" s="81">
        <f t="shared" si="89"/>
        <v>2.7960358793799323E-2</v>
      </c>
      <c r="H544" s="81">
        <f t="shared" si="86"/>
        <v>0.24033290029313137</v>
      </c>
      <c r="I544" s="81">
        <f t="shared" si="90"/>
        <v>2.7960358793799323E-2</v>
      </c>
      <c r="J544" s="82">
        <f t="shared" si="91"/>
        <v>29.367156619774562</v>
      </c>
      <c r="K544" s="82">
        <f t="shared" si="92"/>
        <v>29.367156619774562</v>
      </c>
      <c r="L544" s="82">
        <f t="shared" si="93"/>
        <v>0</v>
      </c>
    </row>
    <row r="545" spans="3:13">
      <c r="C545" s="1">
        <v>34792</v>
      </c>
      <c r="D545" s="2">
        <v>514.71002199999998</v>
      </c>
      <c r="E545" s="81">
        <f t="shared" si="89"/>
        <v>3.6311711839953409E-2</v>
      </c>
      <c r="H545" s="81">
        <f t="shared" si="86"/>
        <v>0.26111139090343771</v>
      </c>
      <c r="I545" s="81">
        <f t="shared" si="90"/>
        <v>3.6311711839953409E-2</v>
      </c>
      <c r="J545" s="82">
        <f t="shared" si="91"/>
        <v>30.188272855617157</v>
      </c>
      <c r="K545" s="82">
        <f t="shared" si="92"/>
        <v>30.188272855617157</v>
      </c>
      <c r="L545" s="82">
        <f t="shared" si="93"/>
        <v>0</v>
      </c>
    </row>
    <row r="546" spans="3:13">
      <c r="C546" s="1">
        <v>34820</v>
      </c>
      <c r="D546" s="2">
        <v>533.40002400000003</v>
      </c>
      <c r="E546" s="81">
        <f t="shared" si="89"/>
        <v>2.1278544224437423E-2</v>
      </c>
      <c r="H546" s="81">
        <f t="shared" si="86"/>
        <v>0.30690450432800631</v>
      </c>
      <c r="I546" s="81">
        <f t="shared" si="90"/>
        <v>2.1278544224437423E-2</v>
      </c>
      <c r="J546" s="82">
        <f t="shared" si="91"/>
        <v>31.284460720496213</v>
      </c>
      <c r="K546" s="82">
        <f t="shared" si="92"/>
        <v>31.284460720496213</v>
      </c>
      <c r="L546" s="82">
        <f t="shared" si="93"/>
        <v>0</v>
      </c>
    </row>
    <row r="547" spans="3:13">
      <c r="C547" s="1">
        <v>34851</v>
      </c>
      <c r="D547" s="2">
        <v>544.75</v>
      </c>
      <c r="E547" s="81">
        <f t="shared" si="89"/>
        <v>3.1776040385497861E-2</v>
      </c>
      <c r="H547" s="81">
        <f t="shared" si="86"/>
        <v>0.33471352962046619</v>
      </c>
      <c r="I547" s="81">
        <f t="shared" si="90"/>
        <v>3.1776040385497861E-2</v>
      </c>
      <c r="J547" s="82">
        <f t="shared" si="91"/>
        <v>31.950148501474967</v>
      </c>
      <c r="K547" s="82">
        <f t="shared" si="92"/>
        <v>31.950148501474967</v>
      </c>
      <c r="L547" s="82">
        <f t="shared" si="93"/>
        <v>0</v>
      </c>
    </row>
    <row r="548" spans="3:13">
      <c r="C548" s="1">
        <v>34883</v>
      </c>
      <c r="D548" s="2">
        <v>562.05999799999995</v>
      </c>
      <c r="E548" s="81">
        <f t="shared" si="89"/>
        <v>-3.2023805401637517E-4</v>
      </c>
      <c r="H548" s="81">
        <f t="shared" si="86"/>
        <v>0.35753447662617321</v>
      </c>
      <c r="I548" s="81">
        <f t="shared" si="90"/>
        <v>-3.2023805401637517E-4</v>
      </c>
      <c r="J548" s="82">
        <f t="shared" si="91"/>
        <v>32.96539771058049</v>
      </c>
      <c r="K548" s="82">
        <f t="shared" si="92"/>
        <v>32.96539771058049</v>
      </c>
      <c r="L548" s="82">
        <f t="shared" si="93"/>
        <v>0</v>
      </c>
    </row>
    <row r="549" spans="3:13">
      <c r="C549" s="1">
        <v>34912</v>
      </c>
      <c r="D549" s="2">
        <v>561.88000499999998</v>
      </c>
      <c r="E549" s="81">
        <f t="shared" si="89"/>
        <v>4.0097472413171298E-2</v>
      </c>
      <c r="H549" s="81">
        <f t="shared" si="86"/>
        <v>0.35709974242711828</v>
      </c>
      <c r="I549" s="81">
        <f t="shared" si="90"/>
        <v>4.0097472413171298E-2</v>
      </c>
      <c r="J549" s="82">
        <f t="shared" si="91"/>
        <v>32.954840935767777</v>
      </c>
      <c r="K549" s="82">
        <f t="shared" si="92"/>
        <v>32.954840935767777</v>
      </c>
      <c r="L549" s="82">
        <f t="shared" si="93"/>
        <v>0</v>
      </c>
    </row>
    <row r="550" spans="3:13">
      <c r="C550" s="1">
        <v>34943</v>
      </c>
      <c r="D550" s="2">
        <v>584.40997300000004</v>
      </c>
      <c r="E550" s="81">
        <f t="shared" si="89"/>
        <v>-4.9793349436904055E-3</v>
      </c>
      <c r="F550" s="81">
        <f t="shared" si="87"/>
        <v>0.26301567799948367</v>
      </c>
      <c r="H550" s="81">
        <f t="shared" si="86"/>
        <v>0.39877929580026716</v>
      </c>
      <c r="I550" s="81">
        <f t="shared" si="90"/>
        <v>-4.9793349436905165E-3</v>
      </c>
      <c r="J550" s="82">
        <f t="shared" si="91"/>
        <v>34.276246761070176</v>
      </c>
      <c r="K550" s="82">
        <f t="shared" si="92"/>
        <v>34.276246761070176</v>
      </c>
      <c r="L550" s="82">
        <f t="shared" si="93"/>
        <v>0</v>
      </c>
      <c r="M550" s="81">
        <f t="shared" si="88"/>
        <v>0.26301567799948411</v>
      </c>
    </row>
    <row r="551" spans="3:13">
      <c r="C551" s="1">
        <v>34974</v>
      </c>
      <c r="D551" s="2">
        <v>581.5</v>
      </c>
      <c r="E551" s="81">
        <f t="shared" si="89"/>
        <v>4.1049002579535809E-2</v>
      </c>
      <c r="H551" s="81">
        <f t="shared" ref="H551:H614" si="94">D551/MIN(D515:D551)-1</f>
        <v>0.38888891211001808</v>
      </c>
      <c r="I551" s="81">
        <f t="shared" si="90"/>
        <v>4.1049002579535809E-2</v>
      </c>
      <c r="J551" s="82">
        <f t="shared" si="91"/>
        <v>34.105573847834222</v>
      </c>
      <c r="K551" s="82">
        <f t="shared" si="92"/>
        <v>34.105573847834222</v>
      </c>
      <c r="L551" s="82">
        <f t="shared" si="93"/>
        <v>0</v>
      </c>
    </row>
    <row r="552" spans="3:13">
      <c r="C552" s="1">
        <v>35004</v>
      </c>
      <c r="D552" s="2">
        <v>605.36999500000002</v>
      </c>
      <c r="E552" s="81">
        <f t="shared" si="89"/>
        <v>1.7443874138492799E-2</v>
      </c>
      <c r="H552" s="81">
        <f t="shared" si="94"/>
        <v>0.40343105733027396</v>
      </c>
      <c r="I552" s="81">
        <f t="shared" si="90"/>
        <v>1.7443874138492799E-2</v>
      </c>
      <c r="J552" s="82">
        <f t="shared" si="91"/>
        <v>35.505573636690521</v>
      </c>
      <c r="K552" s="82">
        <f t="shared" si="92"/>
        <v>35.505573636690521</v>
      </c>
      <c r="L552" s="82">
        <f t="shared" si="93"/>
        <v>0</v>
      </c>
    </row>
    <row r="553" spans="3:13">
      <c r="C553" s="1">
        <v>35034</v>
      </c>
      <c r="D553" s="2">
        <v>615.92999299999997</v>
      </c>
      <c r="E553" s="81">
        <f t="shared" si="89"/>
        <v>3.2617387086717242E-2</v>
      </c>
      <c r="H553" s="81">
        <f t="shared" si="94"/>
        <v>0.41362375369537929</v>
      </c>
      <c r="I553" s="81">
        <f t="shared" si="90"/>
        <v>3.2617387086717242E-2</v>
      </c>
      <c r="J553" s="82">
        <f t="shared" si="91"/>
        <v>36.124928394423939</v>
      </c>
      <c r="K553" s="82">
        <f t="shared" si="92"/>
        <v>36.124928394423939</v>
      </c>
      <c r="L553" s="82">
        <f t="shared" si="93"/>
        <v>0</v>
      </c>
    </row>
    <row r="554" spans="3:13">
      <c r="C554" s="1">
        <v>35066</v>
      </c>
      <c r="D554" s="2">
        <v>636.02002000000005</v>
      </c>
      <c r="E554" s="81">
        <f t="shared" si="89"/>
        <v>6.933701552350291E-3</v>
      </c>
      <c r="H554" s="81">
        <f t="shared" si="94"/>
        <v>0.44951917008414077</v>
      </c>
      <c r="I554" s="81">
        <f t="shared" si="90"/>
        <v>6.933701552350291E-3</v>
      </c>
      <c r="J554" s="82">
        <f t="shared" si="91"/>
        <v>37.30322916734481</v>
      </c>
      <c r="K554" s="82">
        <f t="shared" si="92"/>
        <v>37.30322916734481</v>
      </c>
      <c r="L554" s="82">
        <f t="shared" si="93"/>
        <v>0</v>
      </c>
    </row>
    <row r="555" spans="3:13">
      <c r="C555" s="1">
        <v>35096</v>
      </c>
      <c r="D555" s="2">
        <v>640.42999299999997</v>
      </c>
      <c r="E555" s="81">
        <f t="shared" si="89"/>
        <v>7.9165670805803057E-3</v>
      </c>
      <c r="H555" s="81">
        <f t="shared" si="94"/>
        <v>0.45489445487223934</v>
      </c>
      <c r="I555" s="81">
        <f t="shared" si="90"/>
        <v>7.9165670805803057E-3</v>
      </c>
      <c r="J555" s="82">
        <f t="shared" si="91"/>
        <v>37.56187862533011</v>
      </c>
      <c r="K555" s="82">
        <f t="shared" si="92"/>
        <v>37.56187862533011</v>
      </c>
      <c r="L555" s="82">
        <f t="shared" si="93"/>
        <v>0</v>
      </c>
    </row>
    <row r="556" spans="3:13">
      <c r="C556" s="1">
        <v>35125</v>
      </c>
      <c r="D556" s="2">
        <v>645.5</v>
      </c>
      <c r="E556" s="81">
        <f t="shared" si="89"/>
        <v>1.3431422153369565E-2</v>
      </c>
      <c r="H556" s="81">
        <f t="shared" si="94"/>
        <v>0.46641222441939978</v>
      </c>
      <c r="I556" s="81">
        <f t="shared" si="90"/>
        <v>1.3431422153369565E-2</v>
      </c>
      <c r="J556" s="82">
        <f t="shared" si="91"/>
        <v>37.859239757140152</v>
      </c>
      <c r="K556" s="82">
        <f t="shared" si="92"/>
        <v>37.859239757140152</v>
      </c>
      <c r="L556" s="82">
        <f t="shared" si="93"/>
        <v>0</v>
      </c>
    </row>
    <row r="557" spans="3:13">
      <c r="C557" s="1">
        <v>35156</v>
      </c>
      <c r="D557" s="2">
        <v>654.169983</v>
      </c>
      <c r="E557" s="81">
        <f t="shared" si="89"/>
        <v>2.2853405672085048E-2</v>
      </c>
      <c r="H557" s="81">
        <f t="shared" si="94"/>
        <v>0.48610822605643822</v>
      </c>
      <c r="I557" s="81">
        <f t="shared" si="90"/>
        <v>2.2853405672085048E-2</v>
      </c>
      <c r="J557" s="82">
        <f t="shared" si="91"/>
        <v>38.367743188723935</v>
      </c>
      <c r="K557" s="82">
        <f t="shared" si="92"/>
        <v>38.367743188723935</v>
      </c>
      <c r="L557" s="82">
        <f t="shared" si="93"/>
        <v>0</v>
      </c>
    </row>
    <row r="558" spans="3:13">
      <c r="C558" s="1">
        <v>35186</v>
      </c>
      <c r="D558" s="2">
        <v>669.11999500000002</v>
      </c>
      <c r="E558" s="81">
        <f t="shared" si="89"/>
        <v>2.2567103229369501E-3</v>
      </c>
      <c r="H558" s="81">
        <f t="shared" si="94"/>
        <v>0.5061111746623066</v>
      </c>
      <c r="I558" s="81">
        <f t="shared" si="90"/>
        <v>2.2567103229369501E-3</v>
      </c>
      <c r="J558" s="82">
        <f t="shared" si="91"/>
        <v>39.244576788538218</v>
      </c>
      <c r="K558" s="82">
        <f t="shared" si="92"/>
        <v>39.244576788538218</v>
      </c>
      <c r="L558" s="82">
        <f t="shared" si="93"/>
        <v>0</v>
      </c>
    </row>
    <row r="559" spans="3:13">
      <c r="C559" s="1">
        <v>35219</v>
      </c>
      <c r="D559" s="2">
        <v>670.63000499999998</v>
      </c>
      <c r="E559" s="81">
        <f t="shared" si="89"/>
        <v>-4.5748017194667479E-2</v>
      </c>
      <c r="H559" s="81">
        <f t="shared" si="94"/>
        <v>0.50951003129765748</v>
      </c>
      <c r="I559" s="81">
        <f t="shared" si="90"/>
        <v>-4.574801719466759E-2</v>
      </c>
      <c r="J559" s="82">
        <f t="shared" si="91"/>
        <v>39.333140430096208</v>
      </c>
      <c r="K559" s="82">
        <f t="shared" si="92"/>
        <v>39.333140430096208</v>
      </c>
      <c r="L559" s="82">
        <f t="shared" si="93"/>
        <v>0</v>
      </c>
    </row>
    <row r="560" spans="3:13">
      <c r="C560" s="1">
        <v>35247</v>
      </c>
      <c r="D560" s="2">
        <v>639.95001200000002</v>
      </c>
      <c r="E560" s="81">
        <f t="shared" si="89"/>
        <v>1.8813935110919333E-2</v>
      </c>
      <c r="H560" s="81">
        <f t="shared" si="94"/>
        <v>0.44045294043032923</v>
      </c>
      <c r="I560" s="81">
        <f t="shared" si="90"/>
        <v>1.8813935110919333E-2</v>
      </c>
      <c r="J560" s="82">
        <f t="shared" si="91"/>
        <v>37.533727245379893</v>
      </c>
      <c r="K560" s="82">
        <f t="shared" si="92"/>
        <v>37.533727245379893</v>
      </c>
      <c r="L560" s="82">
        <f t="shared" si="93"/>
        <v>0</v>
      </c>
    </row>
    <row r="561" spans="3:13">
      <c r="C561" s="1">
        <v>35278</v>
      </c>
      <c r="D561" s="2">
        <v>651.98999000000003</v>
      </c>
      <c r="E561" s="81">
        <f t="shared" si="89"/>
        <v>5.4203327569492199E-2</v>
      </c>
      <c r="H561" s="81">
        <f t="shared" si="94"/>
        <v>0.46755352858191834</v>
      </c>
      <c r="I561" s="81">
        <f t="shared" si="90"/>
        <v>5.4203327569492199E-2</v>
      </c>
      <c r="J561" s="82">
        <f t="shared" si="91"/>
        <v>38.239884354245419</v>
      </c>
      <c r="K561" s="82">
        <f t="shared" si="92"/>
        <v>38.239884354245419</v>
      </c>
      <c r="L561" s="82">
        <f t="shared" si="93"/>
        <v>0</v>
      </c>
    </row>
    <row r="562" spans="3:13">
      <c r="C562" s="1">
        <v>35311</v>
      </c>
      <c r="D562" s="2">
        <v>687.330017</v>
      </c>
      <c r="E562" s="81">
        <f t="shared" si="89"/>
        <v>2.6101003239030751E-2</v>
      </c>
      <c r="F562" s="81">
        <f t="shared" si="87"/>
        <v>0.17610932180310335</v>
      </c>
      <c r="H562" s="81">
        <f t="shared" si="94"/>
        <v>0.54709981321740808</v>
      </c>
      <c r="I562" s="81">
        <f t="shared" si="90"/>
        <v>2.6101003239030751E-2</v>
      </c>
      <c r="J562" s="82">
        <f t="shared" si="91"/>
        <v>40.312613332118083</v>
      </c>
      <c r="K562" s="82">
        <f t="shared" si="92"/>
        <v>40.312613332118083</v>
      </c>
      <c r="L562" s="82">
        <f t="shared" si="93"/>
        <v>0</v>
      </c>
      <c r="M562" s="81">
        <f t="shared" si="88"/>
        <v>0.17610932180310401</v>
      </c>
    </row>
    <row r="563" spans="3:13">
      <c r="C563" s="1">
        <v>35339</v>
      </c>
      <c r="D563" s="2">
        <v>705.27002000000005</v>
      </c>
      <c r="E563" s="81">
        <f t="shared" si="89"/>
        <v>7.3376151732637007E-2</v>
      </c>
      <c r="H563" s="81">
        <f t="shared" si="94"/>
        <v>0.58748067045329955</v>
      </c>
      <c r="I563" s="81">
        <f t="shared" si="90"/>
        <v>7.3376151732637007E-2</v>
      </c>
      <c r="J563" s="82">
        <f t="shared" si="91"/>
        <v>41.364812983273488</v>
      </c>
      <c r="K563" s="82">
        <f t="shared" si="92"/>
        <v>41.364812983273488</v>
      </c>
      <c r="L563" s="82">
        <f t="shared" si="93"/>
        <v>0</v>
      </c>
    </row>
    <row r="564" spans="3:13">
      <c r="C564" s="1">
        <v>35370</v>
      </c>
      <c r="D564" s="2">
        <v>757.02002000000005</v>
      </c>
      <c r="E564" s="81">
        <f t="shared" si="89"/>
        <v>-2.1505415404998174E-2</v>
      </c>
      <c r="H564" s="81">
        <f t="shared" si="94"/>
        <v>0.7039638930011094</v>
      </c>
      <c r="I564" s="81">
        <f t="shared" si="90"/>
        <v>-2.1505415404998285E-2</v>
      </c>
      <c r="J564" s="82">
        <f t="shared" si="91"/>
        <v>44.400003777126315</v>
      </c>
      <c r="K564" s="82">
        <f t="shared" si="92"/>
        <v>44.400003777126315</v>
      </c>
      <c r="L564" s="82">
        <f t="shared" si="93"/>
        <v>0</v>
      </c>
    </row>
    <row r="565" spans="3:13">
      <c r="C565" s="1">
        <v>35401</v>
      </c>
      <c r="D565" s="2">
        <v>740.73999000000003</v>
      </c>
      <c r="E565" s="81">
        <f t="shared" si="89"/>
        <v>6.1317039194819234E-2</v>
      </c>
      <c r="H565" s="81">
        <f t="shared" si="94"/>
        <v>0.66731944164700274</v>
      </c>
      <c r="I565" s="81">
        <f t="shared" si="90"/>
        <v>6.1317039194819234E-2</v>
      </c>
      <c r="J565" s="82">
        <f t="shared" si="91"/>
        <v>43.445163251915723</v>
      </c>
      <c r="K565" s="82">
        <f t="shared" si="92"/>
        <v>43.445163251915723</v>
      </c>
      <c r="L565" s="82">
        <f t="shared" si="93"/>
        <v>0</v>
      </c>
    </row>
    <row r="566" spans="3:13">
      <c r="C566" s="1">
        <v>35432</v>
      </c>
      <c r="D566" s="2">
        <v>786.15997300000004</v>
      </c>
      <c r="E566" s="81">
        <f t="shared" si="89"/>
        <v>5.927590007180461E-3</v>
      </c>
      <c r="H566" s="81">
        <f t="shared" si="94"/>
        <v>0.76955453320075606</v>
      </c>
      <c r="I566" s="81">
        <f t="shared" si="90"/>
        <v>5.927590007180461E-3</v>
      </c>
      <c r="J566" s="82">
        <f t="shared" si="91"/>
        <v>46.109092029858758</v>
      </c>
      <c r="K566" s="82">
        <f t="shared" si="92"/>
        <v>46.109092029858758</v>
      </c>
      <c r="L566" s="82">
        <f t="shared" si="93"/>
        <v>0</v>
      </c>
    </row>
    <row r="567" spans="3:13">
      <c r="C567" s="1">
        <v>35464</v>
      </c>
      <c r="D567" s="2">
        <v>790.82000700000003</v>
      </c>
      <c r="E567" s="81">
        <f t="shared" si="89"/>
        <v>-4.2614010396426427E-2</v>
      </c>
      <c r="H567" s="81">
        <f t="shared" si="94"/>
        <v>0.78004372696891755</v>
      </c>
      <c r="I567" s="81">
        <f t="shared" si="90"/>
        <v>-4.2614010396426427E-2</v>
      </c>
      <c r="J567" s="82">
        <f t="shared" si="91"/>
        <v>46.382407823015114</v>
      </c>
      <c r="K567" s="82">
        <f t="shared" si="92"/>
        <v>46.382407823015114</v>
      </c>
      <c r="L567" s="82">
        <f t="shared" si="93"/>
        <v>0</v>
      </c>
    </row>
    <row r="568" spans="3:13">
      <c r="C568" s="1">
        <v>35492</v>
      </c>
      <c r="D568" s="2">
        <v>757.11999500000002</v>
      </c>
      <c r="E568" s="81">
        <f t="shared" si="89"/>
        <v>5.8405579422057041E-2</v>
      </c>
      <c r="H568" s="81">
        <f t="shared" si="94"/>
        <v>0.70418892508177056</v>
      </c>
      <c r="I568" s="81">
        <f t="shared" si="90"/>
        <v>5.8405579422057041E-2</v>
      </c>
      <c r="J568" s="82">
        <f t="shared" si="91"/>
        <v>44.40586741383386</v>
      </c>
      <c r="K568" s="82">
        <f t="shared" si="92"/>
        <v>44.40586741383386</v>
      </c>
      <c r="L568" s="82">
        <f t="shared" si="93"/>
        <v>0</v>
      </c>
    </row>
    <row r="569" spans="3:13">
      <c r="C569" s="1">
        <v>35521</v>
      </c>
      <c r="D569" s="2">
        <v>801.34002699999996</v>
      </c>
      <c r="E569" s="81">
        <f t="shared" si="89"/>
        <v>5.8576884241924976E-2</v>
      </c>
      <c r="H569" s="81">
        <f t="shared" si="94"/>
        <v>0.80372306669582394</v>
      </c>
      <c r="I569" s="81">
        <f t="shared" si="90"/>
        <v>5.8576884241924976E-2</v>
      </c>
      <c r="J569" s="82">
        <f t="shared" si="91"/>
        <v>46.999417829877871</v>
      </c>
      <c r="K569" s="82">
        <f t="shared" si="92"/>
        <v>46.999417829877871</v>
      </c>
      <c r="L569" s="82">
        <f t="shared" si="93"/>
        <v>0</v>
      </c>
    </row>
    <row r="570" spans="3:13">
      <c r="C570" s="1">
        <v>35551</v>
      </c>
      <c r="D570" s="2">
        <v>848.28002900000001</v>
      </c>
      <c r="E570" s="81">
        <f t="shared" si="89"/>
        <v>4.3452615574897546E-2</v>
      </c>
      <c r="H570" s="81">
        <f t="shared" si="94"/>
        <v>0.90937954397815512</v>
      </c>
      <c r="I570" s="81">
        <f t="shared" si="90"/>
        <v>4.3452615574897546E-2</v>
      </c>
      <c r="J570" s="82">
        <f t="shared" si="91"/>
        <v>49.752497287536492</v>
      </c>
      <c r="K570" s="82">
        <f t="shared" si="92"/>
        <v>49.752497287536492</v>
      </c>
      <c r="L570" s="82">
        <f t="shared" si="93"/>
        <v>0</v>
      </c>
    </row>
    <row r="571" spans="3:13">
      <c r="C571" s="1">
        <v>35583</v>
      </c>
      <c r="D571" s="2">
        <v>885.14001499999995</v>
      </c>
      <c r="E571" s="81">
        <f t="shared" si="89"/>
        <v>7.8145809507889075E-2</v>
      </c>
      <c r="H571" s="81">
        <f t="shared" si="94"/>
        <v>0.99234707928921106</v>
      </c>
      <c r="I571" s="81">
        <f t="shared" si="90"/>
        <v>7.8145809507889075E-2</v>
      </c>
      <c r="J571" s="82">
        <f t="shared" si="91"/>
        <v>51.914373426062951</v>
      </c>
      <c r="K571" s="82">
        <f t="shared" si="92"/>
        <v>51.914373426062951</v>
      </c>
      <c r="L571" s="82">
        <f t="shared" si="93"/>
        <v>0</v>
      </c>
    </row>
    <row r="572" spans="3:13">
      <c r="C572" s="1">
        <v>35612</v>
      </c>
      <c r="D572" s="2">
        <v>954.30999799999995</v>
      </c>
      <c r="E572" s="81">
        <f t="shared" si="89"/>
        <v>-5.7465631833399256E-2</v>
      </c>
      <c r="H572" s="81">
        <f t="shared" si="94"/>
        <v>1.103440661670124</v>
      </c>
      <c r="I572" s="81">
        <f t="shared" si="90"/>
        <v>-5.7465631833399256E-2</v>
      </c>
      <c r="J572" s="82">
        <f t="shared" si="91"/>
        <v>55.971264162537487</v>
      </c>
      <c r="K572" s="82">
        <f t="shared" si="92"/>
        <v>55.971264162537487</v>
      </c>
      <c r="L572" s="82">
        <f t="shared" si="93"/>
        <v>0</v>
      </c>
    </row>
    <row r="573" spans="3:13">
      <c r="C573" s="1">
        <v>35643</v>
      </c>
      <c r="D573" s="2">
        <v>899.46997099999999</v>
      </c>
      <c r="E573" s="81">
        <f t="shared" si="89"/>
        <v>5.3153589937912527E-2</v>
      </c>
      <c r="H573" s="81">
        <f t="shared" si="94"/>
        <v>0.98256511502318711</v>
      </c>
      <c r="I573" s="81">
        <f t="shared" si="90"/>
        <v>5.3153589937912527E-2</v>
      </c>
      <c r="J573" s="82">
        <f t="shared" si="91"/>
        <v>52.754840102923175</v>
      </c>
      <c r="K573" s="82">
        <f t="shared" si="92"/>
        <v>52.754840102923175</v>
      </c>
      <c r="L573" s="82">
        <f t="shared" si="93"/>
        <v>0</v>
      </c>
    </row>
    <row r="574" spans="3:13">
      <c r="C574" s="1">
        <v>35675</v>
      </c>
      <c r="D574" s="2">
        <v>947.28002900000001</v>
      </c>
      <c r="E574" s="81">
        <f t="shared" si="89"/>
        <v>-3.4477697196337753E-2</v>
      </c>
      <c r="F574" s="81">
        <f t="shared" ref="F574:F634" si="95">D574/D562-1</f>
        <v>0.37820261820458234</v>
      </c>
      <c r="H574" s="81">
        <f t="shared" si="94"/>
        <v>1.0879455681723398</v>
      </c>
      <c r="I574" s="81">
        <f t="shared" si="90"/>
        <v>-3.4477697196337864E-2</v>
      </c>
      <c r="J574" s="82">
        <f t="shared" si="91"/>
        <v>55.558949240994096</v>
      </c>
      <c r="K574" s="82">
        <f t="shared" si="92"/>
        <v>55.558949240994096</v>
      </c>
      <c r="L574" s="82">
        <f t="shared" si="93"/>
        <v>0</v>
      </c>
      <c r="M574" s="81">
        <f t="shared" ref="M574:M634" si="96">J574/J562-1</f>
        <v>0.37820261820458234</v>
      </c>
    </row>
    <row r="575" spans="3:13">
      <c r="C575" s="1">
        <v>35704</v>
      </c>
      <c r="D575" s="2">
        <v>914.61999500000002</v>
      </c>
      <c r="E575" s="81">
        <f t="shared" si="89"/>
        <v>4.4586854893763794E-2</v>
      </c>
      <c r="H575" s="81">
        <f t="shared" si="94"/>
        <v>1.0159580131104589</v>
      </c>
      <c r="I575" s="81">
        <f t="shared" si="90"/>
        <v>4.4586854893763794E-2</v>
      </c>
      <c r="J575" s="82">
        <f t="shared" si="91"/>
        <v>53.643404612516399</v>
      </c>
      <c r="K575" s="82">
        <f t="shared" si="92"/>
        <v>53.643404612516399</v>
      </c>
      <c r="L575" s="82">
        <f t="shared" si="93"/>
        <v>0</v>
      </c>
    </row>
    <row r="576" spans="3:13">
      <c r="C576" s="1">
        <v>35737</v>
      </c>
      <c r="D576" s="2">
        <v>955.40002400000003</v>
      </c>
      <c r="E576" s="81">
        <f t="shared" si="89"/>
        <v>1.5731597888257953E-2</v>
      </c>
      <c r="H576" s="81">
        <f t="shared" si="94"/>
        <v>1.105843240512935</v>
      </c>
      <c r="I576" s="81">
        <f t="shared" si="90"/>
        <v>1.5731597888257953E-2</v>
      </c>
      <c r="J576" s="82">
        <f t="shared" si="91"/>
        <v>56.035195309982129</v>
      </c>
      <c r="K576" s="82">
        <f t="shared" si="92"/>
        <v>56.035195309982129</v>
      </c>
      <c r="L576" s="82">
        <f t="shared" si="93"/>
        <v>0</v>
      </c>
    </row>
    <row r="577" spans="3:13">
      <c r="C577" s="1">
        <v>35765</v>
      </c>
      <c r="D577" s="2">
        <v>970.42999299999997</v>
      </c>
      <c r="E577" s="81">
        <f t="shared" si="89"/>
        <v>1.0150176798997546E-2</v>
      </c>
      <c r="H577" s="81">
        <f t="shared" si="94"/>
        <v>1.1129836833296762</v>
      </c>
      <c r="I577" s="81">
        <f t="shared" si="90"/>
        <v>1.0150176798997546E-2</v>
      </c>
      <c r="J577" s="82">
        <f t="shared" si="91"/>
        <v>56.916718470188762</v>
      </c>
      <c r="K577" s="82">
        <f t="shared" si="92"/>
        <v>56.916718470188762</v>
      </c>
      <c r="L577" s="82">
        <f t="shared" si="93"/>
        <v>0</v>
      </c>
    </row>
    <row r="578" spans="3:13">
      <c r="C578" s="1">
        <v>35797</v>
      </c>
      <c r="D578" s="2">
        <v>980.28002900000001</v>
      </c>
      <c r="E578" s="81">
        <f t="shared" si="89"/>
        <v>7.0449193043797154E-2</v>
      </c>
      <c r="H578" s="81">
        <f t="shared" si="94"/>
        <v>1.083839976850645</v>
      </c>
      <c r="I578" s="81">
        <f t="shared" si="90"/>
        <v>7.0449193043797154E-2</v>
      </c>
      <c r="J578" s="82">
        <f t="shared" si="91"/>
        <v>57.494433225479945</v>
      </c>
      <c r="K578" s="82">
        <f t="shared" si="92"/>
        <v>57.494433225479945</v>
      </c>
      <c r="L578" s="82">
        <f t="shared" si="93"/>
        <v>0</v>
      </c>
    </row>
    <row r="579" spans="3:13">
      <c r="C579" s="1">
        <v>35828</v>
      </c>
      <c r="D579" s="2">
        <v>1049.339966</v>
      </c>
      <c r="E579" s="81">
        <f t="shared" ref="E579:E642" si="97">D580/D579-1</f>
        <v>4.9945714161429455E-2</v>
      </c>
      <c r="H579" s="81">
        <f t="shared" si="94"/>
        <v>1.1529779718609952</v>
      </c>
      <c r="I579" s="81">
        <f t="shared" si="90"/>
        <v>4.9945714161429455E-2</v>
      </c>
      <c r="J579" s="82">
        <f t="shared" si="91"/>
        <v>61.544869650725488</v>
      </c>
      <c r="K579" s="82">
        <f t="shared" si="92"/>
        <v>61.544869650725488</v>
      </c>
      <c r="L579" s="82">
        <f t="shared" si="93"/>
        <v>0</v>
      </c>
    </row>
    <row r="580" spans="3:13">
      <c r="C580" s="1">
        <v>35856</v>
      </c>
      <c r="D580" s="2">
        <v>1101.75</v>
      </c>
      <c r="E580" s="81">
        <f t="shared" si="97"/>
        <v>9.0764692534603952E-3</v>
      </c>
      <c r="H580" s="81">
        <f t="shared" si="94"/>
        <v>1.2003755063876884</v>
      </c>
      <c r="I580" s="81">
        <f t="shared" si="90"/>
        <v>9.0764692534603952E-3</v>
      </c>
      <c r="J580" s="82">
        <f t="shared" si="91"/>
        <v>64.618772118403058</v>
      </c>
      <c r="K580" s="82">
        <f t="shared" si="92"/>
        <v>64.618772118403058</v>
      </c>
      <c r="L580" s="82">
        <f t="shared" si="93"/>
        <v>0</v>
      </c>
    </row>
    <row r="581" spans="3:13">
      <c r="C581" s="1">
        <v>35886</v>
      </c>
      <c r="D581" s="2">
        <v>1111.75</v>
      </c>
      <c r="E581" s="81">
        <f t="shared" si="97"/>
        <v>-1.8826223521475116E-2</v>
      </c>
      <c r="H581" s="81">
        <f t="shared" si="94"/>
        <v>1.159954056616368</v>
      </c>
      <c r="I581" s="81">
        <f t="shared" si="90"/>
        <v>-1.8826223521475116E-2</v>
      </c>
      <c r="J581" s="82">
        <f t="shared" si="91"/>
        <v>65.205282416732103</v>
      </c>
      <c r="K581" s="82">
        <f t="shared" si="92"/>
        <v>65.205282416732103</v>
      </c>
      <c r="L581" s="82">
        <f t="shared" si="93"/>
        <v>0</v>
      </c>
    </row>
    <row r="582" spans="3:13">
      <c r="C582" s="1">
        <v>35916</v>
      </c>
      <c r="D582" s="2">
        <v>1090.8199460000001</v>
      </c>
      <c r="E582" s="81">
        <f t="shared" si="97"/>
        <v>3.9438241075214098E-2</v>
      </c>
      <c r="H582" s="81">
        <f t="shared" si="94"/>
        <v>1.0450316777638542</v>
      </c>
      <c r="I582" s="81">
        <f t="shared" si="90"/>
        <v>3.9438241075214098E-2</v>
      </c>
      <c r="J582" s="82">
        <f t="shared" si="91"/>
        <v>63.977713195173791</v>
      </c>
      <c r="K582" s="82">
        <f t="shared" si="92"/>
        <v>63.977713195173791</v>
      </c>
      <c r="L582" s="82">
        <f t="shared" si="93"/>
        <v>0</v>
      </c>
    </row>
    <row r="583" spans="3:13">
      <c r="C583" s="1">
        <v>35947</v>
      </c>
      <c r="D583" s="2">
        <v>1133.839966</v>
      </c>
      <c r="E583" s="81">
        <f t="shared" si="97"/>
        <v>-1.161532702578949E-2</v>
      </c>
      <c r="H583" s="81">
        <f t="shared" si="94"/>
        <v>1.0813950729692521</v>
      </c>
      <c r="I583" s="81">
        <f t="shared" si="90"/>
        <v>-1.161532702578949E-2</v>
      </c>
      <c r="J583" s="82">
        <f t="shared" si="91"/>
        <v>66.500881671605967</v>
      </c>
      <c r="K583" s="82">
        <f t="shared" si="92"/>
        <v>66.500881671605967</v>
      </c>
      <c r="L583" s="82">
        <f t="shared" si="93"/>
        <v>0</v>
      </c>
    </row>
    <row r="584" spans="3:13">
      <c r="C584" s="1">
        <v>35977</v>
      </c>
      <c r="D584" s="2">
        <v>1120.670044</v>
      </c>
      <c r="E584" s="81">
        <f t="shared" si="97"/>
        <v>-0.14579671855670651</v>
      </c>
      <c r="H584" s="81">
        <f t="shared" si="94"/>
        <v>0.99450066567148987</v>
      </c>
      <c r="I584" s="81">
        <f t="shared" si="90"/>
        <v>-0.14579671855670651</v>
      </c>
      <c r="J584" s="82">
        <f t="shared" si="91"/>
        <v>65.728452183486937</v>
      </c>
      <c r="K584" s="82">
        <f t="shared" si="92"/>
        <v>65.728452183486937</v>
      </c>
      <c r="L584" s="82">
        <f t="shared" si="93"/>
        <v>0</v>
      </c>
    </row>
    <row r="585" spans="3:13">
      <c r="C585" s="1">
        <v>36010</v>
      </c>
      <c r="D585" s="2">
        <v>957.28002900000001</v>
      </c>
      <c r="E585" s="81">
        <f t="shared" si="97"/>
        <v>6.2395515617718944E-2</v>
      </c>
      <c r="H585" s="81">
        <f t="shared" si="94"/>
        <v>0.70370901345741976</v>
      </c>
      <c r="I585" s="81">
        <f t="shared" si="90"/>
        <v>6.2395515617718944E-2</v>
      </c>
      <c r="J585" s="82">
        <f t="shared" si="91"/>
        <v>56.145459539323149</v>
      </c>
      <c r="K585" s="82">
        <f t="shared" si="92"/>
        <v>56.145459539323149</v>
      </c>
      <c r="L585" s="82">
        <f t="shared" si="93"/>
        <v>0</v>
      </c>
    </row>
    <row r="586" spans="3:13">
      <c r="C586" s="1">
        <v>36039</v>
      </c>
      <c r="D586" s="2">
        <v>1017.01001</v>
      </c>
      <c r="E586" s="81">
        <f t="shared" si="97"/>
        <v>8.0294228372442378E-2</v>
      </c>
      <c r="F586" s="81">
        <f t="shared" si="95"/>
        <v>7.3610736915472375E-2</v>
      </c>
      <c r="H586" s="81">
        <f t="shared" si="94"/>
        <v>0.74894240756663799</v>
      </c>
      <c r="I586" s="81">
        <f t="shared" si="90"/>
        <v>8.0294228372442378E-2</v>
      </c>
      <c r="J586" s="82">
        <f t="shared" si="91"/>
        <v>59.64868443687299</v>
      </c>
      <c r="K586" s="82">
        <f t="shared" si="92"/>
        <v>59.64868443687299</v>
      </c>
      <c r="L586" s="82">
        <f t="shared" si="93"/>
        <v>0</v>
      </c>
      <c r="M586" s="81">
        <f t="shared" si="96"/>
        <v>7.3610736915472375E-2</v>
      </c>
    </row>
    <row r="587" spans="3:13">
      <c r="C587" s="1">
        <v>36069</v>
      </c>
      <c r="D587" s="2">
        <v>1098.670044</v>
      </c>
      <c r="E587" s="81">
        <f t="shared" si="97"/>
        <v>5.9125996339625342E-2</v>
      </c>
      <c r="H587" s="81">
        <f t="shared" si="94"/>
        <v>0.88937238865004287</v>
      </c>
      <c r="I587" s="81">
        <f t="shared" si="90"/>
        <v>5.9125996339625342E-2</v>
      </c>
      <c r="J587" s="82">
        <f t="shared" si="91"/>
        <v>64.438129527163014</v>
      </c>
      <c r="K587" s="82">
        <f t="shared" si="92"/>
        <v>64.438129527163014</v>
      </c>
      <c r="L587" s="82">
        <f t="shared" si="93"/>
        <v>0</v>
      </c>
    </row>
    <row r="588" spans="3:13">
      <c r="C588" s="1">
        <v>36101</v>
      </c>
      <c r="D588" s="2">
        <v>1163.630005</v>
      </c>
      <c r="E588" s="81">
        <f t="shared" si="97"/>
        <v>5.6375286575735872E-2</v>
      </c>
      <c r="H588" s="81">
        <f t="shared" si="94"/>
        <v>0.92217984804483066</v>
      </c>
      <c r="I588" s="81">
        <f t="shared" si="90"/>
        <v>5.6375286575735872E-2</v>
      </c>
      <c r="J588" s="82">
        <f t="shared" si="91"/>
        <v>68.248098137718358</v>
      </c>
      <c r="K588" s="82">
        <f t="shared" si="92"/>
        <v>68.248098137718358</v>
      </c>
      <c r="L588" s="82">
        <f t="shared" si="93"/>
        <v>0</v>
      </c>
    </row>
    <row r="589" spans="3:13">
      <c r="C589" s="1">
        <v>36130</v>
      </c>
      <c r="D589" s="2">
        <v>1229.2299800000001</v>
      </c>
      <c r="E589" s="81">
        <f t="shared" si="97"/>
        <v>4.1009441536725255E-2</v>
      </c>
      <c r="H589" s="81">
        <f t="shared" si="94"/>
        <v>0.99573002446724512</v>
      </c>
      <c r="I589" s="81">
        <f t="shared" si="90"/>
        <v>4.1009441536725255E-2</v>
      </c>
      <c r="J589" s="82">
        <f t="shared" si="91"/>
        <v>72.095604228481179</v>
      </c>
      <c r="K589" s="82">
        <f t="shared" si="92"/>
        <v>72.095604228481179</v>
      </c>
      <c r="L589" s="82">
        <f t="shared" si="93"/>
        <v>0</v>
      </c>
    </row>
    <row r="590" spans="3:13">
      <c r="C590" s="1">
        <v>36164</v>
      </c>
      <c r="D590" s="2">
        <v>1279.6400149999999</v>
      </c>
      <c r="E590" s="81">
        <f t="shared" si="97"/>
        <v>-3.2282562686194116E-2</v>
      </c>
      <c r="H590" s="81">
        <f t="shared" si="94"/>
        <v>1.0119492700874413</v>
      </c>
      <c r="I590" s="81">
        <f t="shared" si="90"/>
        <v>-3.2282562686194227E-2</v>
      </c>
      <c r="J590" s="82">
        <f t="shared" si="91"/>
        <v>75.052204695143956</v>
      </c>
      <c r="K590" s="82">
        <f t="shared" si="92"/>
        <v>75.052204695143956</v>
      </c>
      <c r="L590" s="82">
        <f t="shared" si="93"/>
        <v>0</v>
      </c>
    </row>
    <row r="591" spans="3:13">
      <c r="C591" s="1">
        <v>36192</v>
      </c>
      <c r="D591" s="2">
        <v>1238.329956</v>
      </c>
      <c r="E591" s="81">
        <f t="shared" si="97"/>
        <v>3.8794215360158812E-2</v>
      </c>
      <c r="H591" s="81">
        <f t="shared" si="94"/>
        <v>0.93504169510039792</v>
      </c>
      <c r="I591" s="81">
        <f t="shared" si="90"/>
        <v>3.8794215360158812E-2</v>
      </c>
      <c r="J591" s="82">
        <f t="shared" si="91"/>
        <v>72.629327192335893</v>
      </c>
      <c r="K591" s="82">
        <f t="shared" si="92"/>
        <v>72.629327192335893</v>
      </c>
      <c r="L591" s="82">
        <f t="shared" si="93"/>
        <v>0</v>
      </c>
    </row>
    <row r="592" spans="3:13">
      <c r="C592" s="1">
        <v>36220</v>
      </c>
      <c r="D592" s="2">
        <v>1286.369995</v>
      </c>
      <c r="E592" s="81">
        <f t="shared" si="97"/>
        <v>3.7944027915545409E-2</v>
      </c>
      <c r="H592" s="81">
        <f t="shared" si="94"/>
        <v>1.0101101193510096</v>
      </c>
      <c r="I592" s="81">
        <f t="shared" si="90"/>
        <v>3.7944027915545409E-2</v>
      </c>
      <c r="J592" s="82">
        <f t="shared" si="91"/>
        <v>75.446924952898812</v>
      </c>
      <c r="K592" s="82">
        <f t="shared" si="92"/>
        <v>75.446924952898812</v>
      </c>
      <c r="L592" s="82">
        <f t="shared" si="93"/>
        <v>0</v>
      </c>
    </row>
    <row r="593" spans="3:13">
      <c r="C593" s="1">
        <v>36251</v>
      </c>
      <c r="D593" s="2">
        <v>1335.1800539999999</v>
      </c>
      <c r="E593" s="81">
        <f t="shared" si="97"/>
        <v>-2.4970480872686829E-2</v>
      </c>
      <c r="H593" s="81">
        <f t="shared" si="94"/>
        <v>1.0863817938329845</v>
      </c>
      <c r="I593" s="81">
        <f t="shared" si="90"/>
        <v>-2.4970480872686829E-2</v>
      </c>
      <c r="J593" s="82">
        <f t="shared" si="91"/>
        <v>78.309685179453666</v>
      </c>
      <c r="K593" s="82">
        <f t="shared" si="92"/>
        <v>78.309685179453666</v>
      </c>
      <c r="L593" s="82">
        <f t="shared" si="93"/>
        <v>0</v>
      </c>
    </row>
    <row r="594" spans="3:13">
      <c r="C594" s="1">
        <v>36283</v>
      </c>
      <c r="D594" s="2">
        <v>1301.839966</v>
      </c>
      <c r="E594" s="81">
        <f t="shared" si="97"/>
        <v>5.4438331016794184E-2</v>
      </c>
      <c r="H594" s="81">
        <f t="shared" si="94"/>
        <v>1.034283837156956</v>
      </c>
      <c r="I594" s="81">
        <f t="shared" si="90"/>
        <v>5.4438331016794184E-2</v>
      </c>
      <c r="J594" s="82">
        <f t="shared" si="91"/>
        <v>76.354254683533995</v>
      </c>
      <c r="K594" s="82">
        <f t="shared" si="92"/>
        <v>76.354254683533995</v>
      </c>
      <c r="L594" s="82">
        <f t="shared" si="93"/>
        <v>0</v>
      </c>
    </row>
    <row r="595" spans="3:13">
      <c r="C595" s="1">
        <v>36312</v>
      </c>
      <c r="D595" s="2">
        <v>1372.709961</v>
      </c>
      <c r="E595" s="81">
        <f t="shared" si="97"/>
        <v>-3.2046092218893762E-2</v>
      </c>
      <c r="H595" s="81">
        <f t="shared" si="94"/>
        <v>1.1450268540662205</v>
      </c>
      <c r="I595" s="81">
        <f t="shared" si="90"/>
        <v>-3.2046092218893873E-2</v>
      </c>
      <c r="J595" s="82">
        <f t="shared" si="91"/>
        <v>80.510852874536823</v>
      </c>
      <c r="K595" s="82">
        <f t="shared" si="92"/>
        <v>80.510852874536823</v>
      </c>
      <c r="L595" s="82">
        <f t="shared" si="93"/>
        <v>0</v>
      </c>
    </row>
    <row r="596" spans="3:13">
      <c r="C596" s="1">
        <v>36342</v>
      </c>
      <c r="D596" s="2">
        <v>1328.719971</v>
      </c>
      <c r="E596" s="81">
        <f t="shared" si="97"/>
        <v>-6.2540920445004478E-3</v>
      </c>
      <c r="H596" s="81">
        <f t="shared" si="94"/>
        <v>1.0762871256888107</v>
      </c>
      <c r="I596" s="81">
        <f t="shared" si="90"/>
        <v>-6.2540920445004478E-3</v>
      </c>
      <c r="J596" s="82">
        <f t="shared" si="91"/>
        <v>77.930794658697621</v>
      </c>
      <c r="K596" s="82">
        <f t="shared" si="92"/>
        <v>77.930794658697621</v>
      </c>
      <c r="L596" s="82">
        <f t="shared" si="93"/>
        <v>0</v>
      </c>
    </row>
    <row r="597" spans="3:13">
      <c r="C597" s="1">
        <v>36374</v>
      </c>
      <c r="D597" s="2">
        <v>1320.410034</v>
      </c>
      <c r="E597" s="81">
        <f t="shared" si="97"/>
        <v>-2.8551792268491583E-2</v>
      </c>
      <c r="H597" s="81">
        <f t="shared" si="94"/>
        <v>1.0251998562125162</v>
      </c>
      <c r="I597" s="81">
        <f t="shared" si="90"/>
        <v>-2.8551792268491583E-2</v>
      </c>
      <c r="J597" s="82">
        <f t="shared" si="91"/>
        <v>77.443408295801063</v>
      </c>
      <c r="K597" s="82">
        <f t="shared" si="92"/>
        <v>77.443408295801063</v>
      </c>
      <c r="L597" s="82">
        <f t="shared" si="93"/>
        <v>0</v>
      </c>
    </row>
    <row r="598" spans="3:13">
      <c r="C598" s="1">
        <v>36404</v>
      </c>
      <c r="D598" s="2">
        <v>1282.709961</v>
      </c>
      <c r="E598" s="81">
        <f t="shared" si="97"/>
        <v>6.2539541625965311E-2</v>
      </c>
      <c r="F598" s="81">
        <f t="shared" si="95"/>
        <v>0.26125598409793427</v>
      </c>
      <c r="H598" s="81">
        <f t="shared" si="94"/>
        <v>0.86622136277222994</v>
      </c>
      <c r="I598" s="81">
        <f t="shared" si="90"/>
        <v>6.2539541625965311E-2</v>
      </c>
      <c r="J598" s="82">
        <f t="shared" si="91"/>
        <v>75.232260189575371</v>
      </c>
      <c r="K598" s="82">
        <f t="shared" si="92"/>
        <v>75.232260189575371</v>
      </c>
      <c r="L598" s="82">
        <f t="shared" si="93"/>
        <v>0</v>
      </c>
      <c r="M598" s="81">
        <f t="shared" si="96"/>
        <v>0.26125598409793405</v>
      </c>
    </row>
    <row r="599" spans="3:13">
      <c r="C599" s="1">
        <v>36434</v>
      </c>
      <c r="D599" s="2">
        <v>1362.9300539999999</v>
      </c>
      <c r="E599" s="81">
        <f t="shared" si="97"/>
        <v>1.906185862124965E-2</v>
      </c>
      <c r="H599" s="81">
        <f t="shared" si="94"/>
        <v>0.93249396025652675</v>
      </c>
      <c r="I599" s="81">
        <f t="shared" si="90"/>
        <v>1.906185862124965E-2</v>
      </c>
      <c r="J599" s="82">
        <f t="shared" si="91"/>
        <v>79.937251257316774</v>
      </c>
      <c r="K599" s="82">
        <f t="shared" si="92"/>
        <v>79.937251257316774</v>
      </c>
      <c r="L599" s="82">
        <f t="shared" si="93"/>
        <v>0</v>
      </c>
    </row>
    <row r="600" spans="3:13">
      <c r="C600" s="1">
        <v>36465</v>
      </c>
      <c r="D600" s="2">
        <v>1388.910034</v>
      </c>
      <c r="E600" s="81">
        <f t="shared" si="97"/>
        <v>5.7843894876779434E-2</v>
      </c>
      <c r="H600" s="81">
        <f t="shared" si="94"/>
        <v>0.87503044624335713</v>
      </c>
      <c r="I600" s="81">
        <f t="shared" si="90"/>
        <v>5.7843894876779434E-2</v>
      </c>
      <c r="J600" s="82">
        <f t="shared" si="91"/>
        <v>81.461003839355058</v>
      </c>
      <c r="K600" s="82">
        <f t="shared" si="92"/>
        <v>81.461003839355058</v>
      </c>
      <c r="L600" s="82">
        <f t="shared" si="93"/>
        <v>0</v>
      </c>
    </row>
    <row r="601" spans="3:13">
      <c r="C601" s="1">
        <v>36495</v>
      </c>
      <c r="D601" s="2">
        <v>1469.25</v>
      </c>
      <c r="E601" s="81">
        <f t="shared" si="97"/>
        <v>-5.0903548749361871E-2</v>
      </c>
      <c r="H601" s="81">
        <f t="shared" si="94"/>
        <v>0.98348951026661857</v>
      </c>
      <c r="I601" s="81">
        <f t="shared" si="90"/>
        <v>-5.0903548749361871E-2</v>
      </c>
      <c r="J601" s="82">
        <f t="shared" si="91"/>
        <v>86.173025581995631</v>
      </c>
      <c r="K601" s="82">
        <f t="shared" si="92"/>
        <v>86.173025581995631</v>
      </c>
      <c r="L601" s="82">
        <f t="shared" si="93"/>
        <v>0</v>
      </c>
    </row>
    <row r="602" spans="3:13">
      <c r="C602" s="1">
        <v>36528</v>
      </c>
      <c r="D602" s="2">
        <v>1394.459961</v>
      </c>
      <c r="E602" s="81">
        <f t="shared" si="97"/>
        <v>-2.0108083261058285E-2</v>
      </c>
      <c r="H602" s="81">
        <f t="shared" si="94"/>
        <v>0.8417951846589391</v>
      </c>
      <c r="I602" s="81">
        <f t="shared" si="90"/>
        <v>-2.0108083261058174E-2</v>
      </c>
      <c r="J602" s="82">
        <f t="shared" si="91"/>
        <v>81.786512773402507</v>
      </c>
      <c r="K602" s="82">
        <f t="shared" si="92"/>
        <v>81.786512773402507</v>
      </c>
      <c r="L602" s="82">
        <f t="shared" si="93"/>
        <v>0</v>
      </c>
    </row>
    <row r="603" spans="3:13">
      <c r="C603" s="1">
        <v>36557</v>
      </c>
      <c r="D603" s="2">
        <v>1366.420044</v>
      </c>
      <c r="E603" s="81">
        <f t="shared" si="97"/>
        <v>9.6719828269732355E-2</v>
      </c>
      <c r="H603" s="81">
        <f t="shared" si="94"/>
        <v>0.80476021373600082</v>
      </c>
      <c r="I603" s="81">
        <f t="shared" si="90"/>
        <v>9.6719828269732355E-2</v>
      </c>
      <c r="J603" s="82">
        <f t="shared" si="91"/>
        <v>80.141942764923328</v>
      </c>
      <c r="K603" s="82">
        <f t="shared" si="92"/>
        <v>80.141942764923328</v>
      </c>
      <c r="L603" s="82">
        <f t="shared" si="93"/>
        <v>0</v>
      </c>
    </row>
    <row r="604" spans="3:13">
      <c r="C604" s="1">
        <v>36586</v>
      </c>
      <c r="D604" s="2">
        <v>1498.579956</v>
      </c>
      <c r="E604" s="81">
        <f t="shared" si="97"/>
        <v>-3.079575555193137E-2</v>
      </c>
      <c r="H604" s="81">
        <f t="shared" si="94"/>
        <v>0.97931631167659239</v>
      </c>
      <c r="I604" s="81">
        <f t="shared" ref="I604:I667" si="98">J605/J604-1</f>
        <v>-3.079575555193137E-2</v>
      </c>
      <c r="J604" s="82">
        <f t="shared" ref="J604:J667" si="99">K603*(1+E603)+L603</f>
        <v>87.893257706349431</v>
      </c>
      <c r="K604" s="82">
        <f t="shared" ref="K604:K667" si="100">IF(H604&gt;H$800,J604*I$800,IF(H604&gt;H$799,J604*I$799,J604))</f>
        <v>87.893257706349431</v>
      </c>
      <c r="L604" s="82">
        <f t="shared" ref="L604:L667" si="101">J604-K604</f>
        <v>0</v>
      </c>
    </row>
    <row r="605" spans="3:13">
      <c r="C605" s="1">
        <v>36619</v>
      </c>
      <c r="D605" s="2">
        <v>1452.4300539999999</v>
      </c>
      <c r="E605" s="81">
        <f t="shared" si="97"/>
        <v>-2.1915050512993584E-2</v>
      </c>
      <c r="H605" s="81">
        <f t="shared" si="94"/>
        <v>0.81250156620467928</v>
      </c>
      <c r="I605" s="81">
        <f t="shared" si="98"/>
        <v>-2.1915050512993584E-2</v>
      </c>
      <c r="J605" s="82">
        <f t="shared" si="99"/>
        <v>85.18651842736179</v>
      </c>
      <c r="K605" s="82">
        <f t="shared" si="100"/>
        <v>85.18651842736179</v>
      </c>
      <c r="L605" s="82">
        <f t="shared" si="101"/>
        <v>0</v>
      </c>
    </row>
    <row r="606" spans="3:13">
      <c r="C606" s="1">
        <v>36647</v>
      </c>
      <c r="D606" s="2">
        <v>1420.599976</v>
      </c>
      <c r="E606" s="81">
        <f t="shared" si="97"/>
        <v>2.3933549608901261E-2</v>
      </c>
      <c r="H606" s="81">
        <f t="shared" si="94"/>
        <v>0.67468280218111798</v>
      </c>
      <c r="I606" s="81">
        <f t="shared" si="98"/>
        <v>2.3933549608901261E-2</v>
      </c>
      <c r="J606" s="82">
        <f t="shared" si="99"/>
        <v>83.319651573000101</v>
      </c>
      <c r="K606" s="82">
        <f t="shared" si="100"/>
        <v>83.319651573000101</v>
      </c>
      <c r="L606" s="82">
        <f t="shared" si="101"/>
        <v>0</v>
      </c>
    </row>
    <row r="607" spans="3:13">
      <c r="C607" s="1">
        <v>36678</v>
      </c>
      <c r="D607" s="2">
        <v>1454.599976</v>
      </c>
      <c r="E607" s="81">
        <f t="shared" si="97"/>
        <v>-1.6341276221772727E-2</v>
      </c>
      <c r="H607" s="81">
        <f t="shared" si="94"/>
        <v>0.64335579834790324</v>
      </c>
      <c r="I607" s="81">
        <f t="shared" si="98"/>
        <v>-1.6341276221772727E-2</v>
      </c>
      <c r="J607" s="82">
        <f t="shared" si="99"/>
        <v>85.313786587318873</v>
      </c>
      <c r="K607" s="82">
        <f t="shared" si="100"/>
        <v>85.313786587318873</v>
      </c>
      <c r="L607" s="82">
        <f t="shared" si="101"/>
        <v>0</v>
      </c>
    </row>
    <row r="608" spans="3:13">
      <c r="C608" s="1">
        <v>36710</v>
      </c>
      <c r="D608" s="2">
        <v>1430.829956</v>
      </c>
      <c r="E608" s="81">
        <f t="shared" si="97"/>
        <v>6.0699105184236046E-2</v>
      </c>
      <c r="H608" s="81">
        <f t="shared" si="94"/>
        <v>0.59074788723547056</v>
      </c>
      <c r="I608" s="81">
        <f t="shared" si="98"/>
        <v>6.0699105184236046E-2</v>
      </c>
      <c r="J608" s="82">
        <f t="shared" si="99"/>
        <v>83.919650435170126</v>
      </c>
      <c r="K608" s="82">
        <f t="shared" si="100"/>
        <v>83.919650435170126</v>
      </c>
      <c r="L608" s="82">
        <f t="shared" si="101"/>
        <v>0</v>
      </c>
    </row>
    <row r="609" spans="3:13">
      <c r="C609" s="1">
        <v>36739</v>
      </c>
      <c r="D609" s="2">
        <v>1517.6800539999999</v>
      </c>
      <c r="E609" s="81">
        <f t="shared" si="97"/>
        <v>-5.3482974745611256E-2</v>
      </c>
      <c r="H609" s="81">
        <f t="shared" si="94"/>
        <v>0.6873048605643779</v>
      </c>
      <c r="I609" s="81">
        <f t="shared" si="98"/>
        <v>-5.3482974745611256E-2</v>
      </c>
      <c r="J609" s="82">
        <f t="shared" si="99"/>
        <v>89.01349812395884</v>
      </c>
      <c r="K609" s="82">
        <f t="shared" si="100"/>
        <v>89.01349812395884</v>
      </c>
      <c r="L609" s="82">
        <f t="shared" si="101"/>
        <v>0</v>
      </c>
    </row>
    <row r="610" spans="3:13">
      <c r="C610" s="1">
        <v>36770</v>
      </c>
      <c r="D610" s="2">
        <v>1436.51001</v>
      </c>
      <c r="E610" s="81">
        <f t="shared" si="97"/>
        <v>-4.9494858723608814E-3</v>
      </c>
      <c r="F610" s="81">
        <f t="shared" si="95"/>
        <v>0.1199024359958174</v>
      </c>
      <c r="H610" s="81">
        <f t="shared" si="94"/>
        <v>0.5706085782653374</v>
      </c>
      <c r="I610" s="81">
        <f t="shared" si="98"/>
        <v>-4.9494858723609925E-3</v>
      </c>
      <c r="J610" s="82">
        <f t="shared" si="99"/>
        <v>84.252791451776631</v>
      </c>
      <c r="K610" s="82">
        <f t="shared" si="100"/>
        <v>84.252791451776631</v>
      </c>
      <c r="L610" s="82">
        <f t="shared" si="101"/>
        <v>0</v>
      </c>
      <c r="M610" s="81">
        <f t="shared" si="96"/>
        <v>0.11990243599581762</v>
      </c>
    </row>
    <row r="611" spans="3:13">
      <c r="C611" s="1">
        <v>36801</v>
      </c>
      <c r="D611" s="2">
        <v>1429.400024</v>
      </c>
      <c r="E611" s="81">
        <f t="shared" si="97"/>
        <v>-8.0068609961069903E-2</v>
      </c>
      <c r="H611" s="81">
        <f t="shared" si="94"/>
        <v>0.5628348732962043</v>
      </c>
      <c r="I611" s="81">
        <f t="shared" si="98"/>
        <v>-8.0068609961070014E-2</v>
      </c>
      <c r="J611" s="82">
        <f t="shared" si="99"/>
        <v>83.83578345077909</v>
      </c>
      <c r="K611" s="82">
        <f t="shared" si="100"/>
        <v>83.83578345077909</v>
      </c>
      <c r="L611" s="82">
        <f t="shared" si="101"/>
        <v>0</v>
      </c>
    </row>
    <row r="612" spans="3:13">
      <c r="C612" s="1">
        <v>36831</v>
      </c>
      <c r="D612" s="2">
        <v>1314.9499510000001</v>
      </c>
      <c r="E612" s="81">
        <f t="shared" si="97"/>
        <v>4.0534455291978411E-3</v>
      </c>
      <c r="H612" s="81">
        <f t="shared" si="94"/>
        <v>0.37633443371150688</v>
      </c>
      <c r="I612" s="81">
        <f t="shared" si="98"/>
        <v>4.0534455291978411E-3</v>
      </c>
      <c r="J612" s="82">
        <f t="shared" si="99"/>
        <v>77.123168804877935</v>
      </c>
      <c r="K612" s="82">
        <f t="shared" si="100"/>
        <v>77.123168804877935</v>
      </c>
      <c r="L612" s="82">
        <f t="shared" si="101"/>
        <v>0</v>
      </c>
    </row>
    <row r="613" spans="3:13">
      <c r="C613" s="1">
        <v>36861</v>
      </c>
      <c r="D613" s="2">
        <v>1320.280029</v>
      </c>
      <c r="E613" s="81">
        <f t="shared" si="97"/>
        <v>3.4636577086329501E-2</v>
      </c>
      <c r="H613" s="81">
        <f t="shared" si="94"/>
        <v>0.3791993868076402</v>
      </c>
      <c r="I613" s="81">
        <f t="shared" si="98"/>
        <v>3.4636577086329501E-2</v>
      </c>
      <c r="J613" s="82">
        <f t="shared" si="99"/>
        <v>77.435783368667643</v>
      </c>
      <c r="K613" s="82">
        <f t="shared" si="100"/>
        <v>77.435783368667643</v>
      </c>
      <c r="L613" s="82">
        <f t="shared" si="101"/>
        <v>0</v>
      </c>
    </row>
    <row r="614" spans="3:13">
      <c r="C614" s="1">
        <v>36893</v>
      </c>
      <c r="D614" s="2">
        <v>1366.01001</v>
      </c>
      <c r="E614" s="81">
        <f t="shared" si="97"/>
        <v>-9.229073584900005E-2</v>
      </c>
      <c r="H614" s="81">
        <f t="shared" si="94"/>
        <v>0.42697013268622142</v>
      </c>
      <c r="I614" s="81">
        <f t="shared" si="98"/>
        <v>-9.229073584900005E-2</v>
      </c>
      <c r="J614" s="82">
        <f t="shared" si="99"/>
        <v>80.117893848556818</v>
      </c>
      <c r="K614" s="82">
        <f t="shared" si="100"/>
        <v>80.117893848556818</v>
      </c>
      <c r="L614" s="82">
        <f t="shared" si="101"/>
        <v>0</v>
      </c>
    </row>
    <row r="615" spans="3:13">
      <c r="C615" s="1">
        <v>36923</v>
      </c>
      <c r="D615" s="2">
        <v>1239.9399410000001</v>
      </c>
      <c r="E615" s="81">
        <f t="shared" si="97"/>
        <v>-6.4204710540895493E-2</v>
      </c>
      <c r="H615" s="81">
        <f t="shared" ref="H615:H678" si="102">D615/MIN(D579:D615)-1</f>
        <v>0.29527400910606483</v>
      </c>
      <c r="I615" s="81">
        <f t="shared" si="98"/>
        <v>-6.4204710540895493E-2</v>
      </c>
      <c r="J615" s="82">
        <f t="shared" si="99"/>
        <v>72.723754470601435</v>
      </c>
      <c r="K615" s="82">
        <f t="shared" si="100"/>
        <v>72.723754470601435</v>
      </c>
      <c r="L615" s="82">
        <f t="shared" si="101"/>
        <v>0</v>
      </c>
    </row>
    <row r="616" spans="3:13">
      <c r="C616" s="1">
        <v>36951</v>
      </c>
      <c r="D616" s="2">
        <v>1160.329956</v>
      </c>
      <c r="E616" s="81">
        <f t="shared" si="97"/>
        <v>7.6814361759009797E-2</v>
      </c>
      <c r="H616" s="81">
        <f t="shared" si="102"/>
        <v>0.21211131628026481</v>
      </c>
      <c r="I616" s="81">
        <f t="shared" si="98"/>
        <v>7.6814361759009797E-2</v>
      </c>
      <c r="J616" s="82">
        <f t="shared" si="99"/>
        <v>68.054546865369318</v>
      </c>
      <c r="K616" s="82">
        <f t="shared" si="100"/>
        <v>68.054546865369318</v>
      </c>
      <c r="L616" s="82">
        <f t="shared" si="101"/>
        <v>0</v>
      </c>
    </row>
    <row r="617" spans="3:13">
      <c r="C617" s="1">
        <v>36983</v>
      </c>
      <c r="D617" s="2">
        <v>1249.459961</v>
      </c>
      <c r="E617" s="81">
        <f t="shared" si="97"/>
        <v>5.0901871196495918E-3</v>
      </c>
      <c r="H617" s="81">
        <f t="shared" si="102"/>
        <v>0.30521887342120668</v>
      </c>
      <c r="I617" s="81">
        <f t="shared" si="98"/>
        <v>5.0901871196495918E-3</v>
      </c>
      <c r="J617" s="82">
        <f t="shared" si="99"/>
        <v>73.282113447631289</v>
      </c>
      <c r="K617" s="82">
        <f t="shared" si="100"/>
        <v>73.282113447631289</v>
      </c>
      <c r="L617" s="82">
        <f t="shared" si="101"/>
        <v>0</v>
      </c>
    </row>
    <row r="618" spans="3:13">
      <c r="C618" s="1">
        <v>37012</v>
      </c>
      <c r="D618" s="2">
        <v>1255.8199460000001</v>
      </c>
      <c r="E618" s="81">
        <f t="shared" si="97"/>
        <v>-2.5035389109833495E-2</v>
      </c>
      <c r="H618" s="81">
        <f t="shared" si="102"/>
        <v>0.31186268171901887</v>
      </c>
      <c r="I618" s="81">
        <f t="shared" si="98"/>
        <v>-2.5035389109833495E-2</v>
      </c>
      <c r="J618" s="82">
        <f t="shared" si="99"/>
        <v>73.655133117603128</v>
      </c>
      <c r="K618" s="82">
        <f t="shared" si="100"/>
        <v>73.655133117603128</v>
      </c>
      <c r="L618" s="82">
        <f t="shared" si="101"/>
        <v>0</v>
      </c>
    </row>
    <row r="619" spans="3:13">
      <c r="C619" s="1">
        <v>37043</v>
      </c>
      <c r="D619" s="2">
        <v>1224.380005</v>
      </c>
      <c r="E619" s="81">
        <f t="shared" si="97"/>
        <v>-1.0740150072934163E-2</v>
      </c>
      <c r="H619" s="81">
        <f t="shared" si="102"/>
        <v>0.27901968902351348</v>
      </c>
      <c r="I619" s="81">
        <f t="shared" si="98"/>
        <v>-1.0740150072934274E-2</v>
      </c>
      <c r="J619" s="82">
        <f t="shared" si="99"/>
        <v>71.81114820006735</v>
      </c>
      <c r="K619" s="82">
        <f t="shared" si="100"/>
        <v>71.81114820006735</v>
      </c>
      <c r="L619" s="82">
        <f t="shared" si="101"/>
        <v>0</v>
      </c>
    </row>
    <row r="620" spans="3:13">
      <c r="C620" s="1">
        <v>37074</v>
      </c>
      <c r="D620" s="2">
        <v>1211.2299800000001</v>
      </c>
      <c r="E620" s="81">
        <f t="shared" si="97"/>
        <v>-6.4108406563714748E-2</v>
      </c>
      <c r="H620" s="81">
        <f t="shared" si="102"/>
        <v>0.26528282561716332</v>
      </c>
      <c r="I620" s="81">
        <f t="shared" si="98"/>
        <v>-6.4108406563714748E-2</v>
      </c>
      <c r="J620" s="82">
        <f t="shared" si="99"/>
        <v>71.039885691488905</v>
      </c>
      <c r="K620" s="82">
        <f t="shared" si="100"/>
        <v>71.039885691488905</v>
      </c>
      <c r="L620" s="82">
        <f t="shared" si="101"/>
        <v>0</v>
      </c>
    </row>
    <row r="621" spans="3:13">
      <c r="C621" s="1">
        <v>37104</v>
      </c>
      <c r="D621" s="2">
        <v>1133.579956</v>
      </c>
      <c r="E621" s="81">
        <f t="shared" si="97"/>
        <v>-8.1723406019716172E-2</v>
      </c>
      <c r="H621" s="81">
        <f t="shared" si="102"/>
        <v>0.18416755981441257</v>
      </c>
      <c r="I621" s="81">
        <f t="shared" si="98"/>
        <v>-8.1723406019716172E-2</v>
      </c>
      <c r="J621" s="82">
        <f t="shared" si="99"/>
        <v>66.485631817339112</v>
      </c>
      <c r="K621" s="82">
        <f t="shared" si="100"/>
        <v>66.485631817339112</v>
      </c>
      <c r="L621" s="82">
        <f t="shared" si="101"/>
        <v>0</v>
      </c>
    </row>
    <row r="622" spans="3:13">
      <c r="C622" s="1">
        <v>37138</v>
      </c>
      <c r="D622" s="2">
        <v>1040.9399410000001</v>
      </c>
      <c r="E622" s="81">
        <f t="shared" si="97"/>
        <v>1.809911144527776E-2</v>
      </c>
      <c r="F622" s="81">
        <f t="shared" si="95"/>
        <v>-0.27536882182951161</v>
      </c>
      <c r="H622" s="81">
        <f t="shared" si="102"/>
        <v>2.3529690725463182E-2</v>
      </c>
      <c r="I622" s="81">
        <f t="shared" si="98"/>
        <v>1.809911144527776E-2</v>
      </c>
      <c r="J622" s="82">
        <f t="shared" si="99"/>
        <v>61.052199533853347</v>
      </c>
      <c r="K622" s="82">
        <f t="shared" si="100"/>
        <v>61.052199533853347</v>
      </c>
      <c r="L622" s="82">
        <f t="shared" si="101"/>
        <v>0</v>
      </c>
      <c r="M622" s="81">
        <f t="shared" si="96"/>
        <v>-0.27536882182951172</v>
      </c>
    </row>
    <row r="623" spans="3:13">
      <c r="C623" s="1">
        <v>37165</v>
      </c>
      <c r="D623" s="2">
        <v>1059.780029</v>
      </c>
      <c r="E623" s="81">
        <f t="shared" si="97"/>
        <v>7.5175904263053539E-2</v>
      </c>
      <c r="H623" s="81">
        <f t="shared" si="102"/>
        <v>1.809911144527776E-2</v>
      </c>
      <c r="I623" s="81">
        <f t="shared" si="98"/>
        <v>7.5175904263053539E-2</v>
      </c>
      <c r="J623" s="82">
        <f t="shared" si="99"/>
        <v>62.157190097195894</v>
      </c>
      <c r="K623" s="82">
        <f t="shared" si="100"/>
        <v>62.157190097195894</v>
      </c>
      <c r="L623" s="82">
        <f t="shared" si="101"/>
        <v>0</v>
      </c>
    </row>
    <row r="624" spans="3:13">
      <c r="C624" s="1">
        <v>37196</v>
      </c>
      <c r="D624" s="2">
        <v>1139.4499510000001</v>
      </c>
      <c r="E624" s="81">
        <f t="shared" si="97"/>
        <v>7.5738341929156849E-3</v>
      </c>
      <c r="H624" s="81">
        <f t="shared" si="102"/>
        <v>9.4635632777587908E-2</v>
      </c>
      <c r="I624" s="81">
        <f t="shared" si="98"/>
        <v>7.5738341929156849E-3</v>
      </c>
      <c r="J624" s="82">
        <f t="shared" si="99"/>
        <v>66.829913069203116</v>
      </c>
      <c r="K624" s="82">
        <f t="shared" si="100"/>
        <v>66.829913069203116</v>
      </c>
      <c r="L624" s="82">
        <f t="shared" si="101"/>
        <v>0</v>
      </c>
    </row>
    <row r="625" spans="3:13">
      <c r="C625" s="1">
        <v>37228</v>
      </c>
      <c r="D625" s="2">
        <v>1148.079956</v>
      </c>
      <c r="E625" s="81">
        <f t="shared" si="97"/>
        <v>-1.5573832559794276E-2</v>
      </c>
      <c r="H625" s="81">
        <f t="shared" si="102"/>
        <v>0.10292622156190268</v>
      </c>
      <c r="I625" s="81">
        <f t="shared" si="98"/>
        <v>-1.5573832559794165E-2</v>
      </c>
      <c r="J625" s="82">
        <f t="shared" si="99"/>
        <v>67.336071749916229</v>
      </c>
      <c r="K625" s="82">
        <f t="shared" si="100"/>
        <v>67.336071749916229</v>
      </c>
      <c r="L625" s="82">
        <f t="shared" si="101"/>
        <v>0</v>
      </c>
    </row>
    <row r="626" spans="3:13">
      <c r="C626" s="1">
        <v>37258</v>
      </c>
      <c r="D626" s="2">
        <v>1130.1999510000001</v>
      </c>
      <c r="E626" s="81">
        <f t="shared" si="97"/>
        <v>-2.0766211305560334E-2</v>
      </c>
      <c r="H626" s="81">
        <f t="shared" si="102"/>
        <v>8.5749433261490982E-2</v>
      </c>
      <c r="I626" s="81">
        <f t="shared" si="98"/>
        <v>-2.0766211305560334E-2</v>
      </c>
      <c r="J626" s="82">
        <f t="shared" si="99"/>
        <v>66.287391043248746</v>
      </c>
      <c r="K626" s="82">
        <f t="shared" si="100"/>
        <v>66.287391043248746</v>
      </c>
      <c r="L626" s="82">
        <f t="shared" si="101"/>
        <v>0</v>
      </c>
    </row>
    <row r="627" spans="3:13">
      <c r="C627" s="1">
        <v>37288</v>
      </c>
      <c r="D627" s="2">
        <v>1106.7299800000001</v>
      </c>
      <c r="E627" s="81">
        <f t="shared" si="97"/>
        <v>3.6738893618839086E-2</v>
      </c>
      <c r="H627" s="81">
        <f t="shared" si="102"/>
        <v>6.3202531105490456E-2</v>
      </c>
      <c r="I627" s="81">
        <f t="shared" si="98"/>
        <v>3.6738893618839086E-2</v>
      </c>
      <c r="J627" s="82">
        <f t="shared" si="99"/>
        <v>64.910853073950335</v>
      </c>
      <c r="K627" s="82">
        <f t="shared" si="100"/>
        <v>64.910853073950335</v>
      </c>
      <c r="L627" s="82">
        <f t="shared" si="101"/>
        <v>0</v>
      </c>
    </row>
    <row r="628" spans="3:13">
      <c r="C628" s="1">
        <v>37316</v>
      </c>
      <c r="D628" s="2">
        <v>1147.3900149999999</v>
      </c>
      <c r="E628" s="81">
        <f t="shared" si="97"/>
        <v>-6.1417626159139926E-2</v>
      </c>
      <c r="H628" s="81">
        <f t="shared" si="102"/>
        <v>0.10226341579105558</v>
      </c>
      <c r="I628" s="81">
        <f t="shared" si="98"/>
        <v>-6.1417626159139926E-2</v>
      </c>
      <c r="J628" s="82">
        <f t="shared" si="99"/>
        <v>67.295605999742293</v>
      </c>
      <c r="K628" s="82">
        <f t="shared" si="100"/>
        <v>67.295605999742293</v>
      </c>
      <c r="L628" s="82">
        <f t="shared" si="101"/>
        <v>0</v>
      </c>
    </row>
    <row r="629" spans="3:13">
      <c r="C629" s="1">
        <v>37347</v>
      </c>
      <c r="D629" s="2">
        <v>1076.920044</v>
      </c>
      <c r="E629" s="81">
        <f t="shared" si="97"/>
        <v>-9.0814810760454501E-3</v>
      </c>
      <c r="H629" s="81">
        <f t="shared" si="102"/>
        <v>3.456501339110396E-2</v>
      </c>
      <c r="I629" s="81">
        <f t="shared" si="98"/>
        <v>-9.0814810760454501E-3</v>
      </c>
      <c r="J629" s="82">
        <f t="shared" si="99"/>
        <v>63.162469628297345</v>
      </c>
      <c r="K629" s="82">
        <f t="shared" si="100"/>
        <v>63.162469628297345</v>
      </c>
      <c r="L629" s="82">
        <f t="shared" si="101"/>
        <v>0</v>
      </c>
    </row>
    <row r="630" spans="3:13">
      <c r="C630" s="1">
        <v>37377</v>
      </c>
      <c r="D630" s="2">
        <v>1067.1400149999999</v>
      </c>
      <c r="E630" s="81">
        <f t="shared" si="97"/>
        <v>-7.245535441757367E-2</v>
      </c>
      <c r="H630" s="81">
        <f t="shared" si="102"/>
        <v>2.5169630800053966E-2</v>
      </c>
      <c r="I630" s="81">
        <f t="shared" si="98"/>
        <v>-7.245535441757367E-2</v>
      </c>
      <c r="J630" s="82">
        <f t="shared" si="99"/>
        <v>62.588860855651667</v>
      </c>
      <c r="K630" s="82">
        <f t="shared" si="100"/>
        <v>62.588860855651667</v>
      </c>
      <c r="L630" s="82">
        <f t="shared" si="101"/>
        <v>0</v>
      </c>
    </row>
    <row r="631" spans="3:13">
      <c r="C631" s="1">
        <v>37410</v>
      </c>
      <c r="D631" s="2">
        <v>989.82000700000003</v>
      </c>
      <c r="E631" s="81">
        <f t="shared" si="97"/>
        <v>-7.9004274966125276E-2</v>
      </c>
      <c r="H631" s="81">
        <f t="shared" si="102"/>
        <v>0</v>
      </c>
      <c r="I631" s="81">
        <f t="shared" si="98"/>
        <v>-7.9004274966125276E-2</v>
      </c>
      <c r="J631" s="82">
        <f t="shared" si="99"/>
        <v>58.053962759763223</v>
      </c>
      <c r="K631" s="82">
        <f t="shared" si="100"/>
        <v>58.053962759763223</v>
      </c>
      <c r="L631" s="82">
        <f t="shared" si="101"/>
        <v>0</v>
      </c>
    </row>
    <row r="632" spans="3:13">
      <c r="C632" s="1">
        <v>37438</v>
      </c>
      <c r="D632" s="2">
        <v>911.61999500000002</v>
      </c>
      <c r="E632" s="81">
        <f t="shared" si="97"/>
        <v>4.8814330800193151E-3</v>
      </c>
      <c r="H632" s="81">
        <f t="shared" si="102"/>
        <v>0</v>
      </c>
      <c r="I632" s="81">
        <f t="shared" si="98"/>
        <v>4.8814330800193151E-3</v>
      </c>
      <c r="J632" s="82">
        <f t="shared" si="99"/>
        <v>53.467451523017694</v>
      </c>
      <c r="K632" s="82">
        <f t="shared" si="100"/>
        <v>53.467451523017694</v>
      </c>
      <c r="L632" s="82">
        <f t="shared" si="101"/>
        <v>0</v>
      </c>
    </row>
    <row r="633" spans="3:13">
      <c r="C633" s="1">
        <v>37469</v>
      </c>
      <c r="D633" s="2">
        <v>916.07000700000003</v>
      </c>
      <c r="E633" s="81">
        <f t="shared" si="97"/>
        <v>-0.11002431826151904</v>
      </c>
      <c r="H633" s="81">
        <f t="shared" si="102"/>
        <v>4.8814330800193151E-3</v>
      </c>
      <c r="I633" s="81">
        <f t="shared" si="98"/>
        <v>-0.11002431826151904</v>
      </c>
      <c r="J633" s="82">
        <f t="shared" si="99"/>
        <v>53.72844930958648</v>
      </c>
      <c r="K633" s="82">
        <f t="shared" si="100"/>
        <v>53.72844930958648</v>
      </c>
      <c r="L633" s="82">
        <f t="shared" si="101"/>
        <v>0</v>
      </c>
    </row>
    <row r="634" spans="3:13">
      <c r="C634" s="1">
        <v>37502</v>
      </c>
      <c r="D634" s="2">
        <v>815.28002900000001</v>
      </c>
      <c r="E634" s="81">
        <f t="shared" si="97"/>
        <v>8.6448801016809851E-2</v>
      </c>
      <c r="F634" s="81">
        <f t="shared" si="95"/>
        <v>-0.21678475684506382</v>
      </c>
      <c r="H634" s="81">
        <f t="shared" si="102"/>
        <v>0</v>
      </c>
      <c r="I634" s="81">
        <f t="shared" si="98"/>
        <v>8.6448801016809851E-2</v>
      </c>
      <c r="J634" s="82">
        <f t="shared" si="99"/>
        <v>47.817013303050643</v>
      </c>
      <c r="K634" s="82">
        <f t="shared" si="100"/>
        <v>47.817013303050643</v>
      </c>
      <c r="L634" s="82">
        <f t="shared" si="101"/>
        <v>0</v>
      </c>
      <c r="M634" s="81">
        <f t="shared" si="96"/>
        <v>-0.2167847568450636</v>
      </c>
    </row>
    <row r="635" spans="3:13">
      <c r="C635" s="1">
        <v>37530</v>
      </c>
      <c r="D635" s="2">
        <v>885.76000999999997</v>
      </c>
      <c r="E635" s="81">
        <f t="shared" si="97"/>
        <v>5.7069620923617892E-2</v>
      </c>
      <c r="H635" s="81">
        <f t="shared" si="102"/>
        <v>8.6448801016809851E-2</v>
      </c>
      <c r="I635" s="81">
        <f t="shared" si="98"/>
        <v>5.7069620923617892E-2</v>
      </c>
      <c r="J635" s="82">
        <f t="shared" si="99"/>
        <v>51.950736771304221</v>
      </c>
      <c r="K635" s="82">
        <f t="shared" si="100"/>
        <v>51.950736771304221</v>
      </c>
      <c r="L635" s="82">
        <f t="shared" si="101"/>
        <v>0</v>
      </c>
    </row>
    <row r="636" spans="3:13">
      <c r="C636" s="1">
        <v>37561</v>
      </c>
      <c r="D636" s="2">
        <v>936.30999799999995</v>
      </c>
      <c r="E636" s="81">
        <f t="shared" si="97"/>
        <v>-6.0332572674290597E-2</v>
      </c>
      <c r="H636" s="81">
        <f t="shared" si="102"/>
        <v>0.14845202224375842</v>
      </c>
      <c r="I636" s="81">
        <f t="shared" si="98"/>
        <v>-6.0332572674290597E-2</v>
      </c>
      <c r="J636" s="82">
        <f t="shared" si="99"/>
        <v>54.915545625545214</v>
      </c>
      <c r="K636" s="82">
        <f t="shared" si="100"/>
        <v>54.915545625545214</v>
      </c>
      <c r="L636" s="82">
        <f t="shared" si="101"/>
        <v>0</v>
      </c>
    </row>
    <row r="637" spans="3:13">
      <c r="C637" s="1">
        <v>37592</v>
      </c>
      <c r="D637" s="2">
        <v>879.82000700000003</v>
      </c>
      <c r="E637" s="81">
        <f t="shared" si="97"/>
        <v>-2.7414692559952214E-2</v>
      </c>
      <c r="H637" s="81">
        <f t="shared" si="102"/>
        <v>7.9162957148800839E-2</v>
      </c>
      <c r="I637" s="81">
        <f t="shared" si="98"/>
        <v>-2.7414692559952214E-2</v>
      </c>
      <c r="J637" s="82">
        <f t="shared" si="99"/>
        <v>51.602349478143687</v>
      </c>
      <c r="K637" s="82">
        <f t="shared" si="100"/>
        <v>51.602349478143687</v>
      </c>
      <c r="L637" s="82">
        <f t="shared" si="101"/>
        <v>0</v>
      </c>
    </row>
    <row r="638" spans="3:13">
      <c r="C638" s="1">
        <v>37623</v>
      </c>
      <c r="D638" s="2">
        <v>855.70001200000002</v>
      </c>
      <c r="E638" s="81">
        <f t="shared" si="97"/>
        <v>-1.7003608502929368E-2</v>
      </c>
      <c r="H638" s="81">
        <f t="shared" si="102"/>
        <v>4.9578036456477514E-2</v>
      </c>
      <c r="I638" s="81">
        <f t="shared" si="98"/>
        <v>-1.7003608502929368E-2</v>
      </c>
      <c r="J638" s="82">
        <f t="shared" si="99"/>
        <v>50.18768693182917</v>
      </c>
      <c r="K638" s="82">
        <f t="shared" si="100"/>
        <v>50.18768693182917</v>
      </c>
      <c r="L638" s="82">
        <f t="shared" si="101"/>
        <v>0</v>
      </c>
    </row>
    <row r="639" spans="3:13">
      <c r="C639" s="1">
        <v>37655</v>
      </c>
      <c r="D639" s="2">
        <v>841.15002400000003</v>
      </c>
      <c r="E639" s="81">
        <f t="shared" si="97"/>
        <v>8.3575685661514409E-3</v>
      </c>
      <c r="H639" s="81">
        <f t="shared" si="102"/>
        <v>3.1731422431298117E-2</v>
      </c>
      <c r="I639" s="81">
        <f t="shared" si="98"/>
        <v>8.3575685661514409E-3</v>
      </c>
      <c r="J639" s="82">
        <f t="shared" si="99"/>
        <v>49.33431515157276</v>
      </c>
      <c r="K639" s="82">
        <f t="shared" si="100"/>
        <v>49.33431515157276</v>
      </c>
      <c r="L639" s="82">
        <f t="shared" si="101"/>
        <v>0</v>
      </c>
    </row>
    <row r="640" spans="3:13">
      <c r="C640" s="1">
        <v>37683</v>
      </c>
      <c r="D640" s="2">
        <v>848.17999299999997</v>
      </c>
      <c r="E640" s="81">
        <f t="shared" si="97"/>
        <v>8.1044106872726118E-2</v>
      </c>
      <c r="H640" s="81">
        <f t="shared" si="102"/>
        <v>4.0354188536120716E-2</v>
      </c>
      <c r="I640" s="81">
        <f t="shared" si="98"/>
        <v>8.1044106872726118E-2</v>
      </c>
      <c r="J640" s="82">
        <f t="shared" si="99"/>
        <v>49.746630073116151</v>
      </c>
      <c r="K640" s="82">
        <f t="shared" si="100"/>
        <v>49.746630073116151</v>
      </c>
      <c r="L640" s="82">
        <f t="shared" si="101"/>
        <v>0</v>
      </c>
    </row>
    <row r="641" spans="3:13">
      <c r="C641" s="1">
        <v>37712</v>
      </c>
      <c r="D641" s="2">
        <v>916.919983</v>
      </c>
      <c r="E641" s="81">
        <f t="shared" si="97"/>
        <v>5.0898709664177977E-2</v>
      </c>
      <c r="H641" s="81">
        <f t="shared" si="102"/>
        <v>0.12466876457733034</v>
      </c>
      <c r="I641" s="81">
        <f t="shared" si="98"/>
        <v>5.0898709664177977E-2</v>
      </c>
      <c r="J641" s="82">
        <f t="shared" si="99"/>
        <v>53.778301277319748</v>
      </c>
      <c r="K641" s="82">
        <f t="shared" si="100"/>
        <v>53.778301277319748</v>
      </c>
      <c r="L641" s="82">
        <f t="shared" si="101"/>
        <v>0</v>
      </c>
    </row>
    <row r="642" spans="3:13">
      <c r="C642" s="1">
        <v>37742</v>
      </c>
      <c r="D642" s="2">
        <v>963.59002699999996</v>
      </c>
      <c r="E642" s="81">
        <f t="shared" si="97"/>
        <v>1.1322214525161467E-2</v>
      </c>
      <c r="H642" s="81">
        <f t="shared" si="102"/>
        <v>0.18191295349392145</v>
      </c>
      <c r="I642" s="81">
        <f t="shared" si="98"/>
        <v>1.1322214525161467E-2</v>
      </c>
      <c r="J642" s="82">
        <f t="shared" si="99"/>
        <v>56.515547420266735</v>
      </c>
      <c r="K642" s="82">
        <f t="shared" si="100"/>
        <v>56.515547420266735</v>
      </c>
      <c r="L642" s="82">
        <f t="shared" si="101"/>
        <v>0</v>
      </c>
    </row>
    <row r="643" spans="3:13">
      <c r="C643" s="1">
        <v>37774</v>
      </c>
      <c r="D643" s="2">
        <v>974.5</v>
      </c>
      <c r="E643" s="81">
        <f t="shared" ref="E643:E706" si="103">D644/D643-1</f>
        <v>1.6223702411493068E-2</v>
      </c>
      <c r="H643" s="81">
        <f t="shared" si="102"/>
        <v>0.19529482550344679</v>
      </c>
      <c r="I643" s="81">
        <f t="shared" si="98"/>
        <v>1.6223702411493068E-2</v>
      </c>
      <c r="J643" s="82">
        <f t="shared" si="99"/>
        <v>57.155428572165931</v>
      </c>
      <c r="K643" s="82">
        <f t="shared" si="100"/>
        <v>57.155428572165931</v>
      </c>
      <c r="L643" s="82">
        <f t="shared" si="101"/>
        <v>0</v>
      </c>
    </row>
    <row r="644" spans="3:13">
      <c r="C644" s="1">
        <v>37803</v>
      </c>
      <c r="D644" s="2">
        <v>990.30999799999995</v>
      </c>
      <c r="E644" s="81">
        <f t="shared" si="103"/>
        <v>1.7873203376464364E-2</v>
      </c>
      <c r="H644" s="81">
        <f t="shared" si="102"/>
        <v>0.21468693304641207</v>
      </c>
      <c r="I644" s="81">
        <f t="shared" si="98"/>
        <v>1.7873203376464364E-2</v>
      </c>
      <c r="J644" s="82">
        <f t="shared" si="99"/>
        <v>58.082701236522098</v>
      </c>
      <c r="K644" s="82">
        <f t="shared" si="100"/>
        <v>58.082701236522098</v>
      </c>
      <c r="L644" s="82">
        <f t="shared" si="101"/>
        <v>0</v>
      </c>
    </row>
    <row r="645" spans="3:13">
      <c r="C645" s="1">
        <v>37834</v>
      </c>
      <c r="D645" s="2">
        <v>1008.01001</v>
      </c>
      <c r="E645" s="81">
        <f t="shared" si="103"/>
        <v>-1.194436452074521E-2</v>
      </c>
      <c r="H645" s="81">
        <f t="shared" si="102"/>
        <v>0.23639727963948443</v>
      </c>
      <c r="I645" s="81">
        <f t="shared" si="98"/>
        <v>-1.194436452074521E-2</v>
      </c>
      <c r="J645" s="82">
        <f t="shared" si="99"/>
        <v>59.120825168376875</v>
      </c>
      <c r="K645" s="82">
        <f t="shared" si="100"/>
        <v>59.120825168376875</v>
      </c>
      <c r="L645" s="82">
        <f t="shared" si="101"/>
        <v>0</v>
      </c>
    </row>
    <row r="646" spans="3:13">
      <c r="C646" s="1">
        <v>37866</v>
      </c>
      <c r="D646" s="2">
        <v>995.96997099999999</v>
      </c>
      <c r="E646" s="81">
        <f t="shared" si="103"/>
        <v>5.496148638401066E-2</v>
      </c>
      <c r="F646" s="81">
        <f t="shared" ref="F646:F706" si="104">D646/D634-1</f>
        <v>0.22162929983901281</v>
      </c>
      <c r="H646" s="81">
        <f t="shared" si="102"/>
        <v>0.22162929983901281</v>
      </c>
      <c r="I646" s="81">
        <f t="shared" si="98"/>
        <v>5.496148638401066E-2</v>
      </c>
      <c r="J646" s="82">
        <f t="shared" si="99"/>
        <v>58.414664481798532</v>
      </c>
      <c r="K646" s="82">
        <f t="shared" si="100"/>
        <v>58.414664481798532</v>
      </c>
      <c r="L646" s="82">
        <f t="shared" si="101"/>
        <v>0</v>
      </c>
      <c r="M646" s="81">
        <f t="shared" ref="M646:M706" si="105">J646/J634-1</f>
        <v>0.22162929983901303</v>
      </c>
    </row>
    <row r="647" spans="3:13">
      <c r="C647" s="1">
        <v>37895</v>
      </c>
      <c r="D647" s="2">
        <v>1050.709961</v>
      </c>
      <c r="E647" s="81">
        <f t="shared" si="103"/>
        <v>7.1285038478854368E-3</v>
      </c>
      <c r="H647" s="81">
        <f t="shared" si="102"/>
        <v>0.28877186196842319</v>
      </c>
      <c r="I647" s="81">
        <f t="shared" si="98"/>
        <v>7.1285038478854368E-3</v>
      </c>
      <c r="J647" s="82">
        <f t="shared" si="99"/>
        <v>61.625221268341456</v>
      </c>
      <c r="K647" s="82">
        <f t="shared" si="100"/>
        <v>61.625221268341456</v>
      </c>
      <c r="L647" s="82">
        <f t="shared" si="101"/>
        <v>0</v>
      </c>
    </row>
    <row r="648" spans="3:13">
      <c r="C648" s="1">
        <v>37928</v>
      </c>
      <c r="D648" s="2">
        <v>1058.1999510000001</v>
      </c>
      <c r="E648" s="81">
        <f t="shared" si="103"/>
        <v>5.0765541001239312E-2</v>
      </c>
      <c r="H648" s="81">
        <f t="shared" si="102"/>
        <v>0.2979588771455115</v>
      </c>
      <c r="I648" s="81">
        <f t="shared" si="98"/>
        <v>5.0765541001239312E-2</v>
      </c>
      <c r="J648" s="82">
        <f t="shared" si="99"/>
        <v>62.064516895279617</v>
      </c>
      <c r="K648" s="82">
        <f t="shared" si="100"/>
        <v>62.064516895279617</v>
      </c>
      <c r="L648" s="82">
        <f t="shared" si="101"/>
        <v>0</v>
      </c>
    </row>
    <row r="649" spans="3:13">
      <c r="C649" s="1">
        <v>37956</v>
      </c>
      <c r="D649" s="2">
        <v>1111.920044</v>
      </c>
      <c r="E649" s="81">
        <f t="shared" si="103"/>
        <v>1.7276387006114557E-2</v>
      </c>
      <c r="H649" s="81">
        <f t="shared" si="102"/>
        <v>0.36385046174116442</v>
      </c>
      <c r="I649" s="81">
        <f t="shared" si="98"/>
        <v>1.7276387006114557E-2</v>
      </c>
      <c r="J649" s="82">
        <f t="shared" si="99"/>
        <v>65.215255672449047</v>
      </c>
      <c r="K649" s="82">
        <f t="shared" si="100"/>
        <v>65.215255672449047</v>
      </c>
      <c r="L649" s="82">
        <f t="shared" si="101"/>
        <v>0</v>
      </c>
    </row>
    <row r="650" spans="3:13">
      <c r="C650" s="1">
        <v>37988</v>
      </c>
      <c r="D650" s="2">
        <v>1131.130005</v>
      </c>
      <c r="E650" s="81">
        <f t="shared" si="103"/>
        <v>1.2208973273589496E-2</v>
      </c>
      <c r="H650" s="81">
        <f t="shared" si="102"/>
        <v>0.38741287013667303</v>
      </c>
      <c r="I650" s="81">
        <f t="shared" si="98"/>
        <v>1.2208973273589496E-2</v>
      </c>
      <c r="J650" s="82">
        <f t="shared" si="99"/>
        <v>66.341939668148981</v>
      </c>
      <c r="K650" s="82">
        <f t="shared" si="100"/>
        <v>66.341939668148981</v>
      </c>
      <c r="L650" s="82">
        <f t="shared" si="101"/>
        <v>0</v>
      </c>
    </row>
    <row r="651" spans="3:13">
      <c r="C651" s="1">
        <v>38019</v>
      </c>
      <c r="D651" s="2">
        <v>1144.9399410000001</v>
      </c>
      <c r="E651" s="81">
        <f t="shared" si="103"/>
        <v>-1.6358919214261247E-2</v>
      </c>
      <c r="H651" s="81">
        <f t="shared" si="102"/>
        <v>0.4043517567876056</v>
      </c>
      <c r="I651" s="81">
        <f t="shared" si="98"/>
        <v>-1.6358919214261247E-2</v>
      </c>
      <c r="J651" s="82">
        <f t="shared" si="99"/>
        <v>67.151906636475502</v>
      </c>
      <c r="K651" s="82">
        <f t="shared" si="100"/>
        <v>67.151906636475502</v>
      </c>
      <c r="L651" s="82">
        <f t="shared" si="101"/>
        <v>0</v>
      </c>
    </row>
    <row r="652" spans="3:13">
      <c r="C652" s="1">
        <v>38047</v>
      </c>
      <c r="D652" s="2">
        <v>1126.209961</v>
      </c>
      <c r="E652" s="81">
        <f t="shared" si="103"/>
        <v>-1.6790751862298725E-2</v>
      </c>
      <c r="H652" s="81">
        <f t="shared" si="102"/>
        <v>0.38137807984991134</v>
      </c>
      <c r="I652" s="81">
        <f t="shared" si="98"/>
        <v>-1.6790751862298725E-2</v>
      </c>
      <c r="J652" s="82">
        <f t="shared" si="99"/>
        <v>66.053374020725784</v>
      </c>
      <c r="K652" s="82">
        <f t="shared" si="100"/>
        <v>66.053374020725784</v>
      </c>
      <c r="L652" s="82">
        <f t="shared" si="101"/>
        <v>0</v>
      </c>
    </row>
    <row r="653" spans="3:13">
      <c r="C653" s="1">
        <v>38078</v>
      </c>
      <c r="D653" s="2">
        <v>1107.3000489999999</v>
      </c>
      <c r="E653" s="81">
        <f t="shared" si="103"/>
        <v>1.2083450201310297E-2</v>
      </c>
      <c r="H653" s="81">
        <f t="shared" si="102"/>
        <v>0.35818370328313276</v>
      </c>
      <c r="I653" s="81">
        <f t="shared" si="98"/>
        <v>1.2083450201310297E-2</v>
      </c>
      <c r="J653" s="82">
        <f t="shared" si="99"/>
        <v>64.94428820787617</v>
      </c>
      <c r="K653" s="82">
        <f t="shared" si="100"/>
        <v>64.94428820787617</v>
      </c>
      <c r="L653" s="82">
        <f t="shared" si="101"/>
        <v>0</v>
      </c>
    </row>
    <row r="654" spans="3:13">
      <c r="C654" s="1">
        <v>38110</v>
      </c>
      <c r="D654" s="2">
        <v>1120.6800539999999</v>
      </c>
      <c r="E654" s="81">
        <f t="shared" si="103"/>
        <v>1.7988998669195677E-2</v>
      </c>
      <c r="H654" s="81">
        <f t="shared" si="102"/>
        <v>0.37459524842598579</v>
      </c>
      <c r="I654" s="81">
        <f t="shared" si="98"/>
        <v>1.7988998669195677E-2</v>
      </c>
      <c r="J654" s="82">
        <f t="shared" si="99"/>
        <v>65.729039280295581</v>
      </c>
      <c r="K654" s="82">
        <f t="shared" si="100"/>
        <v>65.729039280295581</v>
      </c>
      <c r="L654" s="82">
        <f t="shared" si="101"/>
        <v>0</v>
      </c>
    </row>
    <row r="655" spans="3:13">
      <c r="C655" s="1">
        <v>38139</v>
      </c>
      <c r="D655" s="2">
        <v>1140.839966</v>
      </c>
      <c r="E655" s="81">
        <f t="shared" si="103"/>
        <v>-3.4290519411904974E-2</v>
      </c>
      <c r="H655" s="81">
        <f t="shared" si="102"/>
        <v>0.39932284052060352</v>
      </c>
      <c r="I655" s="81">
        <f t="shared" si="98"/>
        <v>-3.4290519411905085E-2</v>
      </c>
      <c r="J655" s="82">
        <f t="shared" si="99"/>
        <v>66.911438880436322</v>
      </c>
      <c r="K655" s="82">
        <f t="shared" si="100"/>
        <v>66.911438880436322</v>
      </c>
      <c r="L655" s="82">
        <f t="shared" si="101"/>
        <v>0</v>
      </c>
    </row>
    <row r="656" spans="3:13">
      <c r="C656" s="1">
        <v>38169</v>
      </c>
      <c r="D656" s="2">
        <v>1101.719971</v>
      </c>
      <c r="E656" s="81">
        <f t="shared" si="103"/>
        <v>2.287349840552233E-3</v>
      </c>
      <c r="H656" s="81">
        <f t="shared" si="102"/>
        <v>0.35133933349420965</v>
      </c>
      <c r="I656" s="81">
        <f t="shared" si="98"/>
        <v>2.287349840552233E-3</v>
      </c>
      <c r="J656" s="82">
        <f t="shared" si="99"/>
        <v>64.617010886628222</v>
      </c>
      <c r="K656" s="82">
        <f t="shared" si="100"/>
        <v>64.617010886628222</v>
      </c>
      <c r="L656" s="82">
        <f t="shared" si="101"/>
        <v>0</v>
      </c>
    </row>
    <row r="657" spans="3:13">
      <c r="C657" s="1">
        <v>38201</v>
      </c>
      <c r="D657" s="2">
        <v>1104.23999</v>
      </c>
      <c r="E657" s="81">
        <f t="shared" si="103"/>
        <v>9.3638756915515042E-3</v>
      </c>
      <c r="H657" s="81">
        <f t="shared" si="102"/>
        <v>0.35443031930320967</v>
      </c>
      <c r="I657" s="81">
        <f t="shared" si="98"/>
        <v>9.3638756915515042E-3</v>
      </c>
      <c r="J657" s="82">
        <f t="shared" si="99"/>
        <v>64.764812596176711</v>
      </c>
      <c r="K657" s="82">
        <f t="shared" si="100"/>
        <v>64.764812596176711</v>
      </c>
      <c r="L657" s="82">
        <f t="shared" si="101"/>
        <v>0</v>
      </c>
    </row>
    <row r="658" spans="3:13">
      <c r="C658" s="1">
        <v>38231</v>
      </c>
      <c r="D658" s="2">
        <v>1114.579956</v>
      </c>
      <c r="E658" s="81">
        <f t="shared" si="103"/>
        <v>1.4014243586486952E-2</v>
      </c>
      <c r="F658" s="81">
        <f t="shared" si="104"/>
        <v>0.11908992083457104</v>
      </c>
      <c r="H658" s="81">
        <f t="shared" si="102"/>
        <v>0.36711303644603333</v>
      </c>
      <c r="I658" s="81">
        <f t="shared" si="98"/>
        <v>1.4014243586486952E-2</v>
      </c>
      <c r="J658" s="82">
        <f t="shared" si="99"/>
        <v>65.371262250513936</v>
      </c>
      <c r="K658" s="82">
        <f t="shared" si="100"/>
        <v>65.371262250513936</v>
      </c>
      <c r="L658" s="82">
        <f t="shared" si="101"/>
        <v>0</v>
      </c>
      <c r="M658" s="81">
        <f t="shared" si="105"/>
        <v>0.11908992083457082</v>
      </c>
    </row>
    <row r="659" spans="3:13">
      <c r="C659" s="1">
        <v>38261</v>
      </c>
      <c r="D659" s="2">
        <v>1130.1999510000001</v>
      </c>
      <c r="E659" s="81">
        <f t="shared" si="103"/>
        <v>3.8594936198152352E-2</v>
      </c>
      <c r="H659" s="81">
        <f t="shared" si="102"/>
        <v>0.38627209154904985</v>
      </c>
      <c r="I659" s="81">
        <f t="shared" si="98"/>
        <v>3.8594936198152352E-2</v>
      </c>
      <c r="J659" s="82">
        <f t="shared" si="99"/>
        <v>66.287391043248761</v>
      </c>
      <c r="K659" s="82">
        <f t="shared" si="100"/>
        <v>66.287391043248761</v>
      </c>
      <c r="L659" s="82">
        <f t="shared" si="101"/>
        <v>0</v>
      </c>
    </row>
    <row r="660" spans="3:13">
      <c r="C660" s="1">
        <v>38292</v>
      </c>
      <c r="D660" s="2">
        <v>1173.8199460000001</v>
      </c>
      <c r="E660" s="81">
        <f t="shared" si="103"/>
        <v>3.24582131440454E-2</v>
      </c>
      <c r="H660" s="81">
        <f t="shared" si="102"/>
        <v>0.43977517447566483</v>
      </c>
      <c r="I660" s="81">
        <f t="shared" si="98"/>
        <v>3.24582131440454E-2</v>
      </c>
      <c r="J660" s="82">
        <f t="shared" si="99"/>
        <v>68.845748671304918</v>
      </c>
      <c r="K660" s="82">
        <f t="shared" si="100"/>
        <v>68.845748671304918</v>
      </c>
      <c r="L660" s="82">
        <f t="shared" si="101"/>
        <v>0</v>
      </c>
    </row>
    <row r="661" spans="3:13">
      <c r="C661" s="1">
        <v>38322</v>
      </c>
      <c r="D661" s="2">
        <v>1211.920044</v>
      </c>
      <c r="E661" s="81">
        <f t="shared" si="103"/>
        <v>-2.5290467099494562E-2</v>
      </c>
      <c r="H661" s="81">
        <f t="shared" si="102"/>
        <v>0.48650770396830101</v>
      </c>
      <c r="I661" s="81">
        <f t="shared" si="98"/>
        <v>-2.5290467099494562E-2</v>
      </c>
      <c r="J661" s="82">
        <f t="shared" si="99"/>
        <v>71.080358655739516</v>
      </c>
      <c r="K661" s="82">
        <f t="shared" si="100"/>
        <v>71.080358655739516</v>
      </c>
      <c r="L661" s="82">
        <f t="shared" si="101"/>
        <v>0</v>
      </c>
    </row>
    <row r="662" spans="3:13">
      <c r="C662" s="1">
        <v>38355</v>
      </c>
      <c r="D662" s="2">
        <v>1181.2700199999999</v>
      </c>
      <c r="E662" s="81">
        <f t="shared" si="103"/>
        <v>1.8903346078316563E-2</v>
      </c>
      <c r="H662" s="81">
        <f t="shared" si="102"/>
        <v>0.44891322978794546</v>
      </c>
      <c r="I662" s="81">
        <f t="shared" si="98"/>
        <v>1.8903346078316563E-2</v>
      </c>
      <c r="J662" s="82">
        <f t="shared" si="99"/>
        <v>69.28270318373626</v>
      </c>
      <c r="K662" s="82">
        <f t="shared" si="100"/>
        <v>69.28270318373626</v>
      </c>
      <c r="L662" s="82">
        <f t="shared" si="101"/>
        <v>0</v>
      </c>
    </row>
    <row r="663" spans="3:13">
      <c r="C663" s="1">
        <v>38384</v>
      </c>
      <c r="D663" s="2">
        <v>1203.599976</v>
      </c>
      <c r="E663" s="81">
        <f t="shared" si="103"/>
        <v>-1.9117655748441043E-2</v>
      </c>
      <c r="H663" s="81">
        <f t="shared" si="102"/>
        <v>0.47630253800807854</v>
      </c>
      <c r="I663" s="81">
        <f t="shared" si="98"/>
        <v>-1.9117655748441154E-2</v>
      </c>
      <c r="J663" s="82">
        <f t="shared" si="99"/>
        <v>70.592378099259705</v>
      </c>
      <c r="K663" s="82">
        <f t="shared" si="100"/>
        <v>70.592378099259705</v>
      </c>
      <c r="L663" s="82">
        <f t="shared" si="101"/>
        <v>0</v>
      </c>
    </row>
    <row r="664" spans="3:13">
      <c r="C664" s="1">
        <v>38412</v>
      </c>
      <c r="D664" s="2">
        <v>1180.589966</v>
      </c>
      <c r="E664" s="81">
        <f t="shared" si="103"/>
        <v>-2.0108581881679299E-2</v>
      </c>
      <c r="H664" s="81">
        <f t="shared" si="102"/>
        <v>0.44807909430589032</v>
      </c>
      <c r="I664" s="81">
        <f t="shared" si="98"/>
        <v>-2.010858188167941E-2</v>
      </c>
      <c r="J664" s="82">
        <f t="shared" si="99"/>
        <v>69.242817316294264</v>
      </c>
      <c r="K664" s="82">
        <f t="shared" si="100"/>
        <v>69.242817316294264</v>
      </c>
      <c r="L664" s="82">
        <f t="shared" si="101"/>
        <v>0</v>
      </c>
    </row>
    <row r="665" spans="3:13">
      <c r="C665" s="1">
        <v>38443</v>
      </c>
      <c r="D665" s="2">
        <v>1156.849976</v>
      </c>
      <c r="E665" s="81">
        <f t="shared" si="103"/>
        <v>2.9952046262565757E-2</v>
      </c>
      <c r="H665" s="81">
        <f t="shared" si="102"/>
        <v>0.41896027726689233</v>
      </c>
      <c r="I665" s="81">
        <f t="shared" si="98"/>
        <v>2.9952046262565757E-2</v>
      </c>
      <c r="J665" s="82">
        <f t="shared" si="99"/>
        <v>67.850442454571393</v>
      </c>
      <c r="K665" s="82">
        <f t="shared" si="100"/>
        <v>67.850442454571393</v>
      </c>
      <c r="L665" s="82">
        <f t="shared" si="101"/>
        <v>0</v>
      </c>
    </row>
    <row r="666" spans="3:13">
      <c r="C666" s="1">
        <v>38474</v>
      </c>
      <c r="D666" s="2">
        <v>1191.5</v>
      </c>
      <c r="E666" s="81">
        <f t="shared" si="103"/>
        <v>-1.427142257658387E-4</v>
      </c>
      <c r="H666" s="81">
        <f t="shared" si="102"/>
        <v>0.46146104113633335</v>
      </c>
      <c r="I666" s="81">
        <f t="shared" si="98"/>
        <v>-1.4271422576572768E-4</v>
      </c>
      <c r="J666" s="82">
        <f t="shared" si="99"/>
        <v>69.882702045906271</v>
      </c>
      <c r="K666" s="82">
        <f t="shared" si="100"/>
        <v>69.882702045906271</v>
      </c>
      <c r="L666" s="82">
        <f t="shared" si="101"/>
        <v>0</v>
      </c>
    </row>
    <row r="667" spans="3:13">
      <c r="C667" s="1">
        <v>38504</v>
      </c>
      <c r="D667" s="2">
        <v>1191.329956</v>
      </c>
      <c r="E667" s="81">
        <f t="shared" si="103"/>
        <v>3.5968287193812287E-2</v>
      </c>
      <c r="H667" s="81">
        <f t="shared" si="102"/>
        <v>0.46125246985536061</v>
      </c>
      <c r="I667" s="81">
        <f t="shared" si="98"/>
        <v>3.5968287193812287E-2</v>
      </c>
      <c r="J667" s="82">
        <f t="shared" si="99"/>
        <v>69.87272879018937</v>
      </c>
      <c r="K667" s="82">
        <f t="shared" si="100"/>
        <v>69.87272879018937</v>
      </c>
      <c r="L667" s="82">
        <f t="shared" si="101"/>
        <v>0</v>
      </c>
    </row>
    <row r="668" spans="3:13">
      <c r="C668" s="1">
        <v>38534</v>
      </c>
      <c r="D668" s="2">
        <v>1234.1800539999999</v>
      </c>
      <c r="E668" s="81">
        <f t="shared" si="103"/>
        <v>-1.1222104874496597E-2</v>
      </c>
      <c r="H668" s="81">
        <f t="shared" si="102"/>
        <v>0.51381121835378596</v>
      </c>
      <c r="I668" s="81">
        <f t="shared" ref="I668:I731" si="106">J669/J668-1</f>
        <v>-1.1222104874496597E-2</v>
      </c>
      <c r="J668" s="82">
        <f t="shared" ref="J668:J731" si="107">K667*(1+E667)+L667</f>
        <v>72.385931166330252</v>
      </c>
      <c r="K668" s="82">
        <f t="shared" ref="K668:K731" si="108">IF(H668&gt;H$800,J668*I$800,IF(H668&gt;H$799,J668*I$799,J668))</f>
        <v>72.385931166330252</v>
      </c>
      <c r="L668" s="82">
        <f t="shared" ref="L668:L731" si="109">J668-K668</f>
        <v>0</v>
      </c>
    </row>
    <row r="669" spans="3:13">
      <c r="C669" s="1">
        <v>38565</v>
      </c>
      <c r="D669" s="2">
        <v>1220.329956</v>
      </c>
      <c r="E669" s="81">
        <f t="shared" si="103"/>
        <v>6.9490246947603307E-3</v>
      </c>
      <c r="H669" s="81">
        <f t="shared" si="102"/>
        <v>0.49682307010123017</v>
      </c>
      <c r="I669" s="81">
        <f t="shared" si="106"/>
        <v>6.9490246947603307E-3</v>
      </c>
      <c r="J669" s="82">
        <f t="shared" si="107"/>
        <v>71.573608655343605</v>
      </c>
      <c r="K669" s="82">
        <f t="shared" si="108"/>
        <v>71.573608655343605</v>
      </c>
      <c r="L669" s="82">
        <f t="shared" si="109"/>
        <v>0</v>
      </c>
    </row>
    <row r="670" spans="3:13">
      <c r="C670" s="1">
        <v>38596</v>
      </c>
      <c r="D670" s="2">
        <v>1228.8100589999999</v>
      </c>
      <c r="E670" s="81">
        <f t="shared" si="103"/>
        <v>-1.7740780066319406E-2</v>
      </c>
      <c r="F670" s="81">
        <f t="shared" si="104"/>
        <v>0.10248713193259684</v>
      </c>
      <c r="H670" s="81">
        <f t="shared" si="102"/>
        <v>0.50722453057905081</v>
      </c>
      <c r="I670" s="81">
        <f t="shared" si="106"/>
        <v>-1.7740780066319517E-2</v>
      </c>
      <c r="J670" s="82">
        <f t="shared" si="107"/>
        <v>72.070975429382699</v>
      </c>
      <c r="K670" s="82">
        <f t="shared" si="108"/>
        <v>72.070975429382699</v>
      </c>
      <c r="L670" s="82">
        <f t="shared" si="109"/>
        <v>0</v>
      </c>
      <c r="M670" s="81">
        <f t="shared" si="105"/>
        <v>0.10248713193259618</v>
      </c>
    </row>
    <row r="671" spans="3:13">
      <c r="C671" s="1">
        <v>38628</v>
      </c>
      <c r="D671" s="2">
        <v>1207.01001</v>
      </c>
      <c r="E671" s="81">
        <f t="shared" si="103"/>
        <v>3.5186095929726546E-2</v>
      </c>
      <c r="H671" s="81">
        <f t="shared" si="102"/>
        <v>0.43495211978975101</v>
      </c>
      <c r="I671" s="81">
        <f t="shared" si="106"/>
        <v>3.5186095929726546E-2</v>
      </c>
      <c r="J671" s="82">
        <f t="shared" si="107"/>
        <v>70.792380105124906</v>
      </c>
      <c r="K671" s="82">
        <f t="shared" si="108"/>
        <v>70.792380105124906</v>
      </c>
      <c r="L671" s="82">
        <f t="shared" si="109"/>
        <v>0</v>
      </c>
    </row>
    <row r="672" spans="3:13">
      <c r="C672" s="1">
        <v>38657</v>
      </c>
      <c r="D672" s="2">
        <v>1249.4799800000001</v>
      </c>
      <c r="E672" s="81">
        <f t="shared" si="103"/>
        <v>-9.5234899241847248E-4</v>
      </c>
      <c r="H672" s="81">
        <f t="shared" si="102"/>
        <v>0.48544248273123758</v>
      </c>
      <c r="I672" s="81">
        <f t="shared" si="106"/>
        <v>-9.5234899241847248E-4</v>
      </c>
      <c r="J672" s="82">
        <f t="shared" si="107"/>
        <v>73.283287582597495</v>
      </c>
      <c r="K672" s="82">
        <f t="shared" si="108"/>
        <v>73.283287582597495</v>
      </c>
      <c r="L672" s="82">
        <f t="shared" si="109"/>
        <v>0</v>
      </c>
    </row>
    <row r="673" spans="3:13">
      <c r="C673" s="1">
        <v>38687</v>
      </c>
      <c r="D673" s="2">
        <v>1248.290039</v>
      </c>
      <c r="E673" s="81">
        <f t="shared" si="103"/>
        <v>2.5466771348641615E-2</v>
      </c>
      <c r="H673" s="81">
        <f t="shared" si="102"/>
        <v>0.48402782307951275</v>
      </c>
      <c r="I673" s="81">
        <f t="shared" si="106"/>
        <v>2.5466771348641615E-2</v>
      </c>
      <c r="J673" s="82">
        <f t="shared" si="107"/>
        <v>73.213496317507094</v>
      </c>
      <c r="K673" s="82">
        <f t="shared" si="108"/>
        <v>73.213496317507094</v>
      </c>
      <c r="L673" s="82">
        <f t="shared" si="109"/>
        <v>0</v>
      </c>
    </row>
    <row r="674" spans="3:13">
      <c r="C674" s="1">
        <v>38720</v>
      </c>
      <c r="D674" s="2">
        <v>1280.079956</v>
      </c>
      <c r="E674" s="81">
        <f t="shared" si="103"/>
        <v>4.5315763072539816E-4</v>
      </c>
      <c r="H674" s="81">
        <f t="shared" si="102"/>
        <v>0.5218212203249013</v>
      </c>
      <c r="I674" s="81">
        <f t="shared" si="106"/>
        <v>4.5315763072539816E-4</v>
      </c>
      <c r="J674" s="82">
        <f t="shared" si="107"/>
        <v>75.078007687859667</v>
      </c>
      <c r="K674" s="82">
        <f t="shared" si="108"/>
        <v>75.078007687859667</v>
      </c>
      <c r="L674" s="82">
        <f t="shared" si="109"/>
        <v>0</v>
      </c>
    </row>
    <row r="675" spans="3:13">
      <c r="C675" s="1">
        <v>38749</v>
      </c>
      <c r="D675" s="2">
        <v>1280.660034</v>
      </c>
      <c r="E675" s="81">
        <f t="shared" si="103"/>
        <v>1.1095810459249567E-2</v>
      </c>
      <c r="H675" s="81">
        <f t="shared" si="102"/>
        <v>0.52251084522349123</v>
      </c>
      <c r="I675" s="81">
        <f t="shared" si="106"/>
        <v>1.1095810459249567E-2</v>
      </c>
      <c r="J675" s="82">
        <f t="shared" si="107"/>
        <v>75.112029859943078</v>
      </c>
      <c r="K675" s="82">
        <f t="shared" si="108"/>
        <v>75.112029859943078</v>
      </c>
      <c r="L675" s="82">
        <f t="shared" si="109"/>
        <v>0</v>
      </c>
    </row>
    <row r="676" spans="3:13">
      <c r="C676" s="1">
        <v>38777</v>
      </c>
      <c r="D676" s="2">
        <v>1294.869995</v>
      </c>
      <c r="E676" s="81">
        <f t="shared" si="103"/>
        <v>1.2155652737941391E-2</v>
      </c>
      <c r="H676" s="81">
        <f t="shared" si="102"/>
        <v>0.52664529426126183</v>
      </c>
      <c r="I676" s="81">
        <f t="shared" si="106"/>
        <v>1.2155652737941391E-2</v>
      </c>
      <c r="J676" s="82">
        <f t="shared" si="107"/>
        <v>75.945458706478504</v>
      </c>
      <c r="K676" s="82">
        <f t="shared" si="108"/>
        <v>75.945458706478504</v>
      </c>
      <c r="L676" s="82">
        <f t="shared" si="109"/>
        <v>0</v>
      </c>
    </row>
    <row r="677" spans="3:13">
      <c r="C677" s="1">
        <v>38810</v>
      </c>
      <c r="D677" s="2">
        <v>1310.6099850000001</v>
      </c>
      <c r="E677" s="81">
        <f t="shared" si="103"/>
        <v>-3.0916916141150885E-2</v>
      </c>
      <c r="H677" s="81">
        <f t="shared" si="102"/>
        <v>0.42936135028044209</v>
      </c>
      <c r="I677" s="81">
        <f t="shared" si="106"/>
        <v>-3.0916916141150996E-2</v>
      </c>
      <c r="J677" s="82">
        <f t="shared" si="107"/>
        <v>76.868625329538119</v>
      </c>
      <c r="K677" s="82">
        <f t="shared" si="108"/>
        <v>76.868625329538119</v>
      </c>
      <c r="L677" s="82">
        <f t="shared" si="109"/>
        <v>0</v>
      </c>
    </row>
    <row r="678" spans="3:13">
      <c r="C678" s="1">
        <v>38838</v>
      </c>
      <c r="D678" s="2">
        <v>1270.089966</v>
      </c>
      <c r="E678" s="81">
        <f t="shared" si="103"/>
        <v>8.6596227782509416E-5</v>
      </c>
      <c r="H678" s="81">
        <f t="shared" si="102"/>
        <v>0.31808126943181825</v>
      </c>
      <c r="I678" s="81">
        <f t="shared" si="106"/>
        <v>8.6596227782509416E-5</v>
      </c>
      <c r="J678" s="82">
        <f t="shared" si="107"/>
        <v>74.492084486339238</v>
      </c>
      <c r="K678" s="82">
        <f t="shared" si="108"/>
        <v>74.492084486339238</v>
      </c>
      <c r="L678" s="82">
        <f t="shared" si="109"/>
        <v>0</v>
      </c>
    </row>
    <row r="679" spans="3:13">
      <c r="C679" s="1">
        <v>38869</v>
      </c>
      <c r="D679" s="2">
        <v>1270.1999510000001</v>
      </c>
      <c r="E679" s="81">
        <f t="shared" si="103"/>
        <v>5.0858787979908282E-3</v>
      </c>
      <c r="H679" s="81">
        <f t="shared" ref="H679:H742" si="110">D679/MIN(D643:D679)-1</f>
        <v>0.30343761005643932</v>
      </c>
      <c r="I679" s="81">
        <f t="shared" si="106"/>
        <v>5.0858787979908282E-3</v>
      </c>
      <c r="J679" s="82">
        <f t="shared" si="107"/>
        <v>74.498535219855412</v>
      </c>
      <c r="K679" s="82">
        <f t="shared" si="108"/>
        <v>74.498535219855412</v>
      </c>
      <c r="L679" s="82">
        <f t="shared" si="109"/>
        <v>0</v>
      </c>
    </row>
    <row r="680" spans="3:13">
      <c r="C680" s="1">
        <v>38901</v>
      </c>
      <c r="D680" s="2">
        <v>1276.660034</v>
      </c>
      <c r="E680" s="81">
        <f t="shared" si="103"/>
        <v>2.1274193032348121E-2</v>
      </c>
      <c r="H680" s="81">
        <f t="shared" si="110"/>
        <v>0.28915191867021828</v>
      </c>
      <c r="I680" s="81">
        <f t="shared" si="106"/>
        <v>2.1274193032348121E-2</v>
      </c>
      <c r="J680" s="82">
        <f t="shared" si="107"/>
        <v>74.877425740611443</v>
      </c>
      <c r="K680" s="82">
        <f t="shared" si="108"/>
        <v>74.877425740611443</v>
      </c>
      <c r="L680" s="82">
        <f t="shared" si="109"/>
        <v>0</v>
      </c>
    </row>
    <row r="681" spans="3:13">
      <c r="C681" s="1">
        <v>38930</v>
      </c>
      <c r="D681" s="2">
        <v>1303.8199460000001</v>
      </c>
      <c r="E681" s="81">
        <f t="shared" si="103"/>
        <v>2.4566298512509466E-2</v>
      </c>
      <c r="H681" s="81">
        <f t="shared" si="110"/>
        <v>0.30909563939051732</v>
      </c>
      <c r="I681" s="81">
        <f t="shared" si="106"/>
        <v>2.4566298512509466E-2</v>
      </c>
      <c r="J681" s="82">
        <f t="shared" si="107"/>
        <v>76.470382549582524</v>
      </c>
      <c r="K681" s="82">
        <f t="shared" si="108"/>
        <v>76.470382549582524</v>
      </c>
      <c r="L681" s="82">
        <f t="shared" si="109"/>
        <v>0</v>
      </c>
    </row>
    <row r="682" spans="3:13">
      <c r="C682" s="1">
        <v>38961</v>
      </c>
      <c r="D682" s="2">
        <v>1335.849976</v>
      </c>
      <c r="E682" s="81">
        <f t="shared" si="103"/>
        <v>3.1508002961554205E-2</v>
      </c>
      <c r="F682" s="81">
        <f t="shared" si="104"/>
        <v>8.7108594380411075E-2</v>
      </c>
      <c r="H682" s="81">
        <f t="shared" si="110"/>
        <v>0.34125527364920916</v>
      </c>
      <c r="I682" s="81">
        <f t="shared" si="106"/>
        <v>3.1508002961554205E-2</v>
      </c>
      <c r="J682" s="82">
        <f t="shared" si="107"/>
        <v>78.348976794661368</v>
      </c>
      <c r="K682" s="82">
        <f t="shared" si="108"/>
        <v>78.348976794661368</v>
      </c>
      <c r="L682" s="82">
        <f t="shared" si="109"/>
        <v>0</v>
      </c>
      <c r="M682" s="81">
        <f t="shared" si="105"/>
        <v>8.7108594380411075E-2</v>
      </c>
    </row>
    <row r="683" spans="3:13">
      <c r="C683" s="1">
        <v>38992</v>
      </c>
      <c r="D683" s="2">
        <v>1377.9399410000001</v>
      </c>
      <c r="E683" s="81">
        <f t="shared" si="103"/>
        <v>1.6466656727820217E-2</v>
      </c>
      <c r="H683" s="81">
        <f t="shared" si="110"/>
        <v>0.31143702082024904</v>
      </c>
      <c r="I683" s="81">
        <f t="shared" si="106"/>
        <v>1.6466656727820217E-2</v>
      </c>
      <c r="J683" s="82">
        <f t="shared" si="107"/>
        <v>80.817596587542297</v>
      </c>
      <c r="K683" s="82">
        <f t="shared" si="108"/>
        <v>80.817596587542297</v>
      </c>
      <c r="L683" s="82">
        <f t="shared" si="109"/>
        <v>0</v>
      </c>
    </row>
    <row r="684" spans="3:13">
      <c r="C684" s="1">
        <v>39022</v>
      </c>
      <c r="D684" s="2">
        <v>1400.630005</v>
      </c>
      <c r="E684" s="81">
        <f t="shared" si="103"/>
        <v>1.2615782852659851E-2</v>
      </c>
      <c r="H684" s="81">
        <f t="shared" si="110"/>
        <v>0.32359673961088653</v>
      </c>
      <c r="I684" s="81">
        <f t="shared" si="106"/>
        <v>1.2615782852659851E-2</v>
      </c>
      <c r="J684" s="82">
        <f t="shared" si="107"/>
        <v>82.148392208116817</v>
      </c>
      <c r="K684" s="82">
        <f t="shared" si="108"/>
        <v>82.148392208116817</v>
      </c>
      <c r="L684" s="82">
        <f t="shared" si="109"/>
        <v>0</v>
      </c>
    </row>
    <row r="685" spans="3:13">
      <c r="C685" s="1">
        <v>39052</v>
      </c>
      <c r="D685" s="2">
        <v>1418.3000489999999</v>
      </c>
      <c r="E685" s="81">
        <f t="shared" si="103"/>
        <v>1.4059042735039773E-2</v>
      </c>
      <c r="H685" s="81">
        <f t="shared" si="110"/>
        <v>0.28735076637727563</v>
      </c>
      <c r="I685" s="81">
        <f t="shared" si="106"/>
        <v>1.4059042735039773E-2</v>
      </c>
      <c r="J685" s="82">
        <f t="shared" si="107"/>
        <v>83.184758485909555</v>
      </c>
      <c r="K685" s="82">
        <f t="shared" si="108"/>
        <v>83.184758485909555</v>
      </c>
      <c r="L685" s="82">
        <f t="shared" si="109"/>
        <v>0</v>
      </c>
    </row>
    <row r="686" spans="3:13">
      <c r="C686" s="1">
        <v>39085</v>
      </c>
      <c r="D686" s="2">
        <v>1438.23999</v>
      </c>
      <c r="E686" s="81">
        <f t="shared" si="103"/>
        <v>-2.1846176033528231E-2</v>
      </c>
      <c r="H686" s="81">
        <f t="shared" si="110"/>
        <v>0.30544968581676013</v>
      </c>
      <c r="I686" s="81">
        <f t="shared" si="106"/>
        <v>-2.1846176033528231E-2</v>
      </c>
      <c r="J686" s="82">
        <f t="shared" si="107"/>
        <v>84.35425656036692</v>
      </c>
      <c r="K686" s="82">
        <f t="shared" si="108"/>
        <v>84.35425656036692</v>
      </c>
      <c r="L686" s="82">
        <f t="shared" si="109"/>
        <v>0</v>
      </c>
    </row>
    <row r="687" spans="3:13">
      <c r="C687" s="1">
        <v>39114</v>
      </c>
      <c r="D687" s="2">
        <v>1406.8199460000001</v>
      </c>
      <c r="E687" s="81">
        <f t="shared" si="103"/>
        <v>9.9799828968305526E-3</v>
      </c>
      <c r="H687" s="81">
        <f t="shared" si="110"/>
        <v>0.27693060217749288</v>
      </c>
      <c r="I687" s="81">
        <f t="shared" si="106"/>
        <v>9.9799828968305526E-3</v>
      </c>
      <c r="J687" s="82">
        <f t="shared" si="107"/>
        <v>82.511438622371742</v>
      </c>
      <c r="K687" s="82">
        <f t="shared" si="108"/>
        <v>82.511438622371742</v>
      </c>
      <c r="L687" s="82">
        <f t="shared" si="109"/>
        <v>0</v>
      </c>
    </row>
    <row r="688" spans="3:13">
      <c r="C688" s="1">
        <v>39142</v>
      </c>
      <c r="D688" s="2">
        <v>1420.8599850000001</v>
      </c>
      <c r="E688" s="81">
        <f t="shared" si="103"/>
        <v>4.3290690602424187E-2</v>
      </c>
      <c r="H688" s="81">
        <f t="shared" si="110"/>
        <v>0.28967434774766376</v>
      </c>
      <c r="I688" s="81">
        <f t="shared" si="106"/>
        <v>4.3290690602424187E-2</v>
      </c>
      <c r="J688" s="82">
        <f t="shared" si="107"/>
        <v>83.334901368615903</v>
      </c>
      <c r="K688" s="82">
        <f t="shared" si="108"/>
        <v>83.334901368615903</v>
      </c>
      <c r="L688" s="82">
        <f t="shared" si="109"/>
        <v>0</v>
      </c>
    </row>
    <row r="689" spans="3:13">
      <c r="C689" s="1">
        <v>39174</v>
      </c>
      <c r="D689" s="2">
        <v>1482.369995</v>
      </c>
      <c r="E689" s="81">
        <f t="shared" si="103"/>
        <v>3.254922870993493E-2</v>
      </c>
      <c r="H689" s="81">
        <f t="shared" si="110"/>
        <v>0.34550524091389101</v>
      </c>
      <c r="I689" s="81">
        <f t="shared" si="106"/>
        <v>3.254922870993493E-2</v>
      </c>
      <c r="J689" s="82">
        <f t="shared" si="107"/>
        <v>86.942526800148187</v>
      </c>
      <c r="K689" s="82">
        <f t="shared" si="108"/>
        <v>86.942526800148187</v>
      </c>
      <c r="L689" s="82">
        <f t="shared" si="109"/>
        <v>0</v>
      </c>
    </row>
    <row r="690" spans="3:13">
      <c r="C690" s="1">
        <v>39203</v>
      </c>
      <c r="D690" s="2">
        <v>1530.619995</v>
      </c>
      <c r="E690" s="81">
        <f t="shared" si="103"/>
        <v>-1.7816322202167556E-2</v>
      </c>
      <c r="H690" s="81">
        <f t="shared" si="110"/>
        <v>0.38930039873081324</v>
      </c>
      <c r="I690" s="81">
        <f t="shared" si="106"/>
        <v>-1.7816322202167556E-2</v>
      </c>
      <c r="J690" s="82">
        <f t="shared" si="107"/>
        <v>89.772438989585851</v>
      </c>
      <c r="K690" s="82">
        <f t="shared" si="108"/>
        <v>89.772438989585851</v>
      </c>
      <c r="L690" s="82">
        <f t="shared" si="109"/>
        <v>0</v>
      </c>
    </row>
    <row r="691" spans="3:13">
      <c r="C691" s="1">
        <v>39234</v>
      </c>
      <c r="D691" s="2">
        <v>1503.349976</v>
      </c>
      <c r="E691" s="81">
        <f t="shared" si="103"/>
        <v>-3.1981878316802548E-2</v>
      </c>
      <c r="H691" s="81">
        <f t="shared" si="110"/>
        <v>0.36454817519142524</v>
      </c>
      <c r="I691" s="81">
        <f t="shared" si="106"/>
        <v>-3.1981878316802548E-2</v>
      </c>
      <c r="J691" s="82">
        <f t="shared" si="107"/>
        <v>88.173024291672959</v>
      </c>
      <c r="K691" s="82">
        <f t="shared" si="108"/>
        <v>88.173024291672959</v>
      </c>
      <c r="L691" s="82">
        <f t="shared" si="109"/>
        <v>0</v>
      </c>
    </row>
    <row r="692" spans="3:13">
      <c r="C692" s="1">
        <v>39265</v>
      </c>
      <c r="D692" s="2">
        <v>1455.2700199999999</v>
      </c>
      <c r="E692" s="81">
        <f t="shared" si="103"/>
        <v>1.2863571531556817E-2</v>
      </c>
      <c r="H692" s="81">
        <f t="shared" si="110"/>
        <v>0.32090736149503818</v>
      </c>
      <c r="I692" s="81">
        <f t="shared" si="106"/>
        <v>1.2863571531556817E-2</v>
      </c>
      <c r="J692" s="82">
        <f t="shared" si="107"/>
        <v>85.353085357952196</v>
      </c>
      <c r="K692" s="82">
        <f t="shared" si="108"/>
        <v>85.353085357952196</v>
      </c>
      <c r="L692" s="82">
        <f t="shared" si="109"/>
        <v>0</v>
      </c>
    </row>
    <row r="693" spans="3:13">
      <c r="C693" s="1">
        <v>39295</v>
      </c>
      <c r="D693" s="2">
        <v>1473.98999</v>
      </c>
      <c r="E693" s="81">
        <f t="shared" si="103"/>
        <v>3.5794008343299488E-2</v>
      </c>
      <c r="H693" s="81">
        <f t="shared" si="110"/>
        <v>0.33484568875285881</v>
      </c>
      <c r="I693" s="81">
        <f t="shared" si="106"/>
        <v>3.5794008343299488E-2</v>
      </c>
      <c r="J693" s="82">
        <f t="shared" si="107"/>
        <v>86.451030876893284</v>
      </c>
      <c r="K693" s="82">
        <f t="shared" si="108"/>
        <v>86.451030876893284</v>
      </c>
      <c r="L693" s="82">
        <f t="shared" si="109"/>
        <v>0</v>
      </c>
    </row>
    <row r="694" spans="3:13">
      <c r="C694" s="1">
        <v>39329</v>
      </c>
      <c r="D694" s="2">
        <v>1526.75</v>
      </c>
      <c r="E694" s="81">
        <f t="shared" si="103"/>
        <v>1.4822338300311211E-2</v>
      </c>
      <c r="F694" s="81">
        <f t="shared" si="104"/>
        <v>0.14290528684337822</v>
      </c>
      <c r="H694" s="81">
        <f t="shared" si="110"/>
        <v>0.3697985431921762</v>
      </c>
      <c r="I694" s="81">
        <f t="shared" si="106"/>
        <v>1.4822338300311211E-2</v>
      </c>
      <c r="J694" s="82">
        <f t="shared" si="107"/>
        <v>89.54545979738765</v>
      </c>
      <c r="K694" s="82">
        <f t="shared" si="108"/>
        <v>89.54545979738765</v>
      </c>
      <c r="L694" s="82">
        <f t="shared" si="109"/>
        <v>0</v>
      </c>
      <c r="M694" s="81">
        <f t="shared" si="105"/>
        <v>0.14290528684337844</v>
      </c>
    </row>
    <row r="695" spans="3:13">
      <c r="C695" s="1">
        <v>39356</v>
      </c>
      <c r="D695" s="2">
        <v>1549.380005</v>
      </c>
      <c r="E695" s="81">
        <f t="shared" si="103"/>
        <v>-4.4043417224814418E-2</v>
      </c>
      <c r="H695" s="81">
        <f t="shared" si="110"/>
        <v>0.37089017180465267</v>
      </c>
      <c r="I695" s="81">
        <f t="shared" si="106"/>
        <v>-4.4043417224814418E-2</v>
      </c>
      <c r="J695" s="82">
        <f t="shared" si="107"/>
        <v>90.872732895761445</v>
      </c>
      <c r="K695" s="82">
        <f t="shared" si="108"/>
        <v>90.872732895761445</v>
      </c>
      <c r="L695" s="82">
        <f t="shared" si="109"/>
        <v>0</v>
      </c>
    </row>
    <row r="696" spans="3:13">
      <c r="C696" s="1">
        <v>39387</v>
      </c>
      <c r="D696" s="2">
        <v>1481.1400149999999</v>
      </c>
      <c r="E696" s="81">
        <f t="shared" si="103"/>
        <v>-8.6285090339686121E-3</v>
      </c>
      <c r="H696" s="81">
        <f t="shared" si="110"/>
        <v>0.28032160239246084</v>
      </c>
      <c r="I696" s="81">
        <f t="shared" si="106"/>
        <v>-8.6285090339686121E-3</v>
      </c>
      <c r="J696" s="82">
        <f t="shared" si="107"/>
        <v>86.870387206474305</v>
      </c>
      <c r="K696" s="82">
        <f t="shared" si="108"/>
        <v>86.870387206474305</v>
      </c>
      <c r="L696" s="82">
        <f t="shared" si="109"/>
        <v>0</v>
      </c>
    </row>
    <row r="697" spans="3:13">
      <c r="C697" s="1">
        <v>39419</v>
      </c>
      <c r="D697" s="2">
        <v>1468.3599850000001</v>
      </c>
      <c r="E697" s="81">
        <f t="shared" si="103"/>
        <v>-6.116343193593643E-2</v>
      </c>
      <c r="H697" s="81">
        <f t="shared" si="110"/>
        <v>0.2692743358798324</v>
      </c>
      <c r="I697" s="81">
        <f t="shared" si="106"/>
        <v>-6.116343193593643E-2</v>
      </c>
      <c r="J697" s="82">
        <f t="shared" si="107"/>
        <v>86.12082528567889</v>
      </c>
      <c r="K697" s="82">
        <f t="shared" si="108"/>
        <v>86.12082528567889</v>
      </c>
      <c r="L697" s="82">
        <f t="shared" si="109"/>
        <v>0</v>
      </c>
    </row>
    <row r="698" spans="3:13">
      <c r="C698" s="1">
        <v>39449</v>
      </c>
      <c r="D698" s="2">
        <v>1378.5500489999999</v>
      </c>
      <c r="E698" s="81">
        <f t="shared" si="103"/>
        <v>-3.4761192772624461E-2</v>
      </c>
      <c r="H698" s="81">
        <f t="shared" si="110"/>
        <v>0.1916411614292155</v>
      </c>
      <c r="I698" s="81">
        <f t="shared" si="106"/>
        <v>-3.4761192772624461E-2</v>
      </c>
      <c r="J698" s="82">
        <f t="shared" si="107"/>
        <v>80.853380050051598</v>
      </c>
      <c r="K698" s="82">
        <f t="shared" si="108"/>
        <v>80.853380050051598</v>
      </c>
      <c r="L698" s="82">
        <f t="shared" si="109"/>
        <v>0</v>
      </c>
    </row>
    <row r="699" spans="3:13">
      <c r="C699" s="1">
        <v>39479</v>
      </c>
      <c r="D699" s="2">
        <v>1330.630005</v>
      </c>
      <c r="E699" s="81">
        <f t="shared" si="103"/>
        <v>-5.9596236145298409E-3</v>
      </c>
      <c r="H699" s="81">
        <f t="shared" si="110"/>
        <v>0.15021829330098035</v>
      </c>
      <c r="I699" s="81">
        <f t="shared" si="106"/>
        <v>-5.9596236145298409E-3</v>
      </c>
      <c r="J699" s="82">
        <f t="shared" si="107"/>
        <v>78.042820119813484</v>
      </c>
      <c r="K699" s="82">
        <f t="shared" si="108"/>
        <v>78.042820119813484</v>
      </c>
      <c r="L699" s="82">
        <f t="shared" si="109"/>
        <v>0</v>
      </c>
    </row>
    <row r="700" spans="3:13">
      <c r="C700" s="1">
        <v>39510</v>
      </c>
      <c r="D700" s="2">
        <v>1322.6999510000001</v>
      </c>
      <c r="E700" s="81">
        <f t="shared" si="103"/>
        <v>4.7546697913198877E-2</v>
      </c>
      <c r="H700" s="81">
        <f t="shared" si="110"/>
        <v>0.14336342519835954</v>
      </c>
      <c r="I700" s="81">
        <f t="shared" si="106"/>
        <v>4.7546697913198877E-2</v>
      </c>
      <c r="J700" s="82">
        <f t="shared" si="107"/>
        <v>77.577714286082937</v>
      </c>
      <c r="K700" s="82">
        <f t="shared" si="108"/>
        <v>77.577714286082937</v>
      </c>
      <c r="L700" s="82">
        <f t="shared" si="109"/>
        <v>0</v>
      </c>
    </row>
    <row r="701" spans="3:13">
      <c r="C701" s="1">
        <v>39539</v>
      </c>
      <c r="D701" s="2">
        <v>1385.589966</v>
      </c>
      <c r="E701" s="81">
        <f t="shared" si="103"/>
        <v>1.0674181657577053E-2</v>
      </c>
      <c r="H701" s="81">
        <f t="shared" si="110"/>
        <v>0.19772658058126624</v>
      </c>
      <c r="I701" s="81">
        <f t="shared" si="106"/>
        <v>1.0674181657577053E-2</v>
      </c>
      <c r="J701" s="82">
        <f t="shared" si="107"/>
        <v>81.266278432039769</v>
      </c>
      <c r="K701" s="82">
        <f t="shared" si="108"/>
        <v>81.266278432039769</v>
      </c>
      <c r="L701" s="82">
        <f t="shared" si="109"/>
        <v>0</v>
      </c>
    </row>
    <row r="702" spans="3:13">
      <c r="C702" s="1">
        <v>39569</v>
      </c>
      <c r="D702" s="2">
        <v>1400.380005</v>
      </c>
      <c r="E702" s="81">
        <f t="shared" si="103"/>
        <v>-8.5962384902803612E-2</v>
      </c>
      <c r="H702" s="81">
        <f t="shared" si="110"/>
        <v>0.17547619611774445</v>
      </c>
      <c r="I702" s="81">
        <f t="shared" si="106"/>
        <v>-8.5962384902803612E-2</v>
      </c>
      <c r="J702" s="82">
        <f t="shared" si="107"/>
        <v>82.133729450658592</v>
      </c>
      <c r="K702" s="82">
        <f t="shared" si="108"/>
        <v>82.133729450658592</v>
      </c>
      <c r="L702" s="82">
        <f t="shared" si="109"/>
        <v>0</v>
      </c>
    </row>
    <row r="703" spans="3:13">
      <c r="C703" s="1">
        <v>39601</v>
      </c>
      <c r="D703" s="2">
        <v>1280</v>
      </c>
      <c r="E703" s="81">
        <f t="shared" si="103"/>
        <v>-9.8593710937500134E-3</v>
      </c>
      <c r="H703" s="81">
        <f t="shared" si="110"/>
        <v>7.4429458902987466E-2</v>
      </c>
      <c r="I703" s="81">
        <f t="shared" si="106"/>
        <v>-9.8593710937501244E-3</v>
      </c>
      <c r="J703" s="82">
        <f t="shared" si="107"/>
        <v>75.073318186118343</v>
      </c>
      <c r="K703" s="82">
        <f t="shared" si="108"/>
        <v>75.073318186118343</v>
      </c>
      <c r="L703" s="82">
        <f t="shared" si="109"/>
        <v>0</v>
      </c>
    </row>
    <row r="704" spans="3:13">
      <c r="C704" s="1">
        <v>39630</v>
      </c>
      <c r="D704" s="2">
        <v>1267.380005</v>
      </c>
      <c r="E704" s="81">
        <f t="shared" si="103"/>
        <v>1.2190464532380041E-2</v>
      </c>
      <c r="H704" s="81">
        <f t="shared" si="110"/>
        <v>5.0016151067380221E-2</v>
      </c>
      <c r="I704" s="81">
        <f t="shared" si="106"/>
        <v>1.2190464532380041E-2</v>
      </c>
      <c r="J704" s="82">
        <f t="shared" si="107"/>
        <v>74.333142482882224</v>
      </c>
      <c r="K704" s="82">
        <f t="shared" si="108"/>
        <v>74.333142482882224</v>
      </c>
      <c r="L704" s="82">
        <f t="shared" si="109"/>
        <v>0</v>
      </c>
    </row>
    <row r="705" spans="3:13">
      <c r="C705" s="1">
        <v>39661</v>
      </c>
      <c r="D705" s="2">
        <v>1282.829956</v>
      </c>
      <c r="E705" s="81">
        <f t="shared" si="103"/>
        <v>-9.0791433779084607E-2</v>
      </c>
      <c r="H705" s="81">
        <f t="shared" si="110"/>
        <v>6.2816335715393246E-2</v>
      </c>
      <c r="I705" s="81">
        <f t="shared" si="106"/>
        <v>-9.0791433779084496E-2</v>
      </c>
      <c r="J705" s="82">
        <f t="shared" si="107"/>
        <v>75.239298019900147</v>
      </c>
      <c r="K705" s="82">
        <f t="shared" si="108"/>
        <v>75.239298019900147</v>
      </c>
      <c r="L705" s="82">
        <f t="shared" si="109"/>
        <v>0</v>
      </c>
    </row>
    <row r="706" spans="3:13">
      <c r="C706" s="1">
        <v>39693</v>
      </c>
      <c r="D706" s="2">
        <v>1166.3599850000001</v>
      </c>
      <c r="E706" s="81">
        <f t="shared" si="103"/>
        <v>-0.1694245237674199</v>
      </c>
      <c r="F706" s="81">
        <f t="shared" si="104"/>
        <v>-0.23605044375307016</v>
      </c>
      <c r="H706" s="81">
        <f t="shared" si="110"/>
        <v>0</v>
      </c>
      <c r="I706" s="81">
        <f t="shared" si="106"/>
        <v>-0.1694245237674199</v>
      </c>
      <c r="J706" s="82">
        <f t="shared" si="107"/>
        <v>68.408214276141578</v>
      </c>
      <c r="K706" s="82">
        <f t="shared" si="108"/>
        <v>68.408214276141578</v>
      </c>
      <c r="L706" s="82">
        <f t="shared" si="109"/>
        <v>0</v>
      </c>
      <c r="M706" s="81">
        <f t="shared" si="105"/>
        <v>-0.23605044375307027</v>
      </c>
    </row>
    <row r="707" spans="3:13">
      <c r="C707" s="1">
        <v>39722</v>
      </c>
      <c r="D707" s="2">
        <v>968.75</v>
      </c>
      <c r="E707" s="81">
        <f t="shared" ref="E707:E770" si="111">D708/D707-1</f>
        <v>-7.4849042580645175E-2</v>
      </c>
      <c r="H707" s="81">
        <f t="shared" si="110"/>
        <v>0</v>
      </c>
      <c r="I707" s="81">
        <f t="shared" si="106"/>
        <v>-7.4849042580645175E-2</v>
      </c>
      <c r="J707" s="82">
        <f t="shared" si="107"/>
        <v>56.818185150626675</v>
      </c>
      <c r="K707" s="82">
        <f t="shared" si="108"/>
        <v>56.818185150626675</v>
      </c>
      <c r="L707" s="82">
        <f t="shared" si="109"/>
        <v>0</v>
      </c>
    </row>
    <row r="708" spans="3:13">
      <c r="C708" s="1">
        <v>39755</v>
      </c>
      <c r="D708" s="2">
        <v>896.23999000000003</v>
      </c>
      <c r="E708" s="81">
        <f t="shared" si="111"/>
        <v>7.8215768970539834E-3</v>
      </c>
      <c r="H708" s="81">
        <f t="shared" si="110"/>
        <v>0</v>
      </c>
      <c r="I708" s="81">
        <f t="shared" si="106"/>
        <v>7.8215768970539834E-3</v>
      </c>
      <c r="J708" s="82">
        <f t="shared" si="107"/>
        <v>52.565398390932437</v>
      </c>
      <c r="K708" s="82">
        <f t="shared" si="108"/>
        <v>52.565398390932437</v>
      </c>
      <c r="L708" s="82">
        <f t="shared" si="109"/>
        <v>0</v>
      </c>
    </row>
    <row r="709" spans="3:13">
      <c r="C709" s="1">
        <v>39783</v>
      </c>
      <c r="D709" s="2">
        <v>903.25</v>
      </c>
      <c r="E709" s="81">
        <f t="shared" si="111"/>
        <v>-8.5657342928314395E-2</v>
      </c>
      <c r="H709" s="81">
        <f t="shared" si="110"/>
        <v>7.8215768970539834E-3</v>
      </c>
      <c r="I709" s="81">
        <f t="shared" si="106"/>
        <v>-8.5657342928314395E-2</v>
      </c>
      <c r="J709" s="82">
        <f t="shared" si="107"/>
        <v>52.976542696571393</v>
      </c>
      <c r="K709" s="82">
        <f t="shared" si="108"/>
        <v>52.976542696571393</v>
      </c>
      <c r="L709" s="82">
        <f t="shared" si="109"/>
        <v>0</v>
      </c>
    </row>
    <row r="710" spans="3:13">
      <c r="C710" s="1">
        <v>39815</v>
      </c>
      <c r="D710" s="2">
        <v>825.88000499999998</v>
      </c>
      <c r="E710" s="81">
        <f t="shared" si="111"/>
        <v>-0.10993119757149228</v>
      </c>
      <c r="H710" s="81">
        <f t="shared" si="110"/>
        <v>0</v>
      </c>
      <c r="I710" s="81">
        <f t="shared" si="106"/>
        <v>-0.10993119757149228</v>
      </c>
      <c r="J710" s="82">
        <f t="shared" si="107"/>
        <v>48.438712811654689</v>
      </c>
      <c r="K710" s="82">
        <f t="shared" si="108"/>
        <v>48.438712811654689</v>
      </c>
      <c r="L710" s="82">
        <f t="shared" si="109"/>
        <v>0</v>
      </c>
    </row>
    <row r="711" spans="3:13">
      <c r="C711" s="1">
        <v>39846</v>
      </c>
      <c r="D711" s="2">
        <v>735.09002699999996</v>
      </c>
      <c r="E711" s="81">
        <f t="shared" si="111"/>
        <v>8.540446162249471E-2</v>
      </c>
      <c r="H711" s="81">
        <f t="shared" si="110"/>
        <v>0</v>
      </c>
      <c r="I711" s="81">
        <f t="shared" si="106"/>
        <v>8.540446162249471E-2</v>
      </c>
      <c r="J711" s="82">
        <f t="shared" si="107"/>
        <v>43.113787103447905</v>
      </c>
      <c r="K711" s="82">
        <f t="shared" si="108"/>
        <v>43.113787103447905</v>
      </c>
      <c r="L711" s="82">
        <f t="shared" si="109"/>
        <v>0</v>
      </c>
    </row>
    <row r="712" spans="3:13">
      <c r="C712" s="1">
        <v>39874</v>
      </c>
      <c r="D712" s="2">
        <v>797.86999500000002</v>
      </c>
      <c r="E712" s="81">
        <f t="shared" si="111"/>
        <v>9.3925079862164695E-2</v>
      </c>
      <c r="H712" s="81">
        <f t="shared" si="110"/>
        <v>8.540446162249471E-2</v>
      </c>
      <c r="I712" s="81">
        <f t="shared" si="106"/>
        <v>9.3925079862164695E-2</v>
      </c>
      <c r="J712" s="82">
        <f t="shared" si="107"/>
        <v>46.795896879524726</v>
      </c>
      <c r="K712" s="82">
        <f t="shared" si="108"/>
        <v>46.795896879524726</v>
      </c>
      <c r="L712" s="82">
        <f t="shared" si="109"/>
        <v>0</v>
      </c>
    </row>
    <row r="713" spans="3:13">
      <c r="C713" s="1">
        <v>39904</v>
      </c>
      <c r="D713" s="2">
        <v>872.80999799999995</v>
      </c>
      <c r="E713" s="81">
        <f t="shared" si="111"/>
        <v>5.3081446255385467E-2</v>
      </c>
      <c r="H713" s="81">
        <f t="shared" si="110"/>
        <v>0.18735116236313742</v>
      </c>
      <c r="I713" s="81">
        <f t="shared" si="106"/>
        <v>5.3081446255385467E-2</v>
      </c>
      <c r="J713" s="82">
        <f t="shared" si="107"/>
        <v>51.191205231155706</v>
      </c>
      <c r="K713" s="82">
        <f t="shared" si="108"/>
        <v>51.191205231155706</v>
      </c>
      <c r="L713" s="82">
        <f t="shared" si="109"/>
        <v>0</v>
      </c>
    </row>
    <row r="714" spans="3:13">
      <c r="C714" s="1">
        <v>39934</v>
      </c>
      <c r="D714" s="2">
        <v>919.14001499999995</v>
      </c>
      <c r="E714" s="81">
        <f t="shared" si="111"/>
        <v>1.9582653030303376E-4</v>
      </c>
      <c r="H714" s="81">
        <f t="shared" si="110"/>
        <v>0.25037747927438558</v>
      </c>
      <c r="I714" s="81">
        <f t="shared" si="106"/>
        <v>1.9582653030303376E-4</v>
      </c>
      <c r="J714" s="82">
        <f t="shared" si="107"/>
        <v>53.908508440381702</v>
      </c>
      <c r="K714" s="82">
        <f t="shared" si="108"/>
        <v>53.908508440381702</v>
      </c>
      <c r="L714" s="82">
        <f t="shared" si="109"/>
        <v>0</v>
      </c>
    </row>
    <row r="715" spans="3:13">
      <c r="C715" s="1">
        <v>39965</v>
      </c>
      <c r="D715" s="2">
        <v>919.32000700000003</v>
      </c>
      <c r="E715" s="81">
        <f t="shared" si="111"/>
        <v>7.4141727016716619E-2</v>
      </c>
      <c r="H715" s="81">
        <f t="shared" si="110"/>
        <v>0.25062233635772091</v>
      </c>
      <c r="I715" s="81">
        <f t="shared" si="106"/>
        <v>7.4141727016716619E-2</v>
      </c>
      <c r="J715" s="82">
        <f t="shared" si="107"/>
        <v>53.919065156543397</v>
      </c>
      <c r="K715" s="82">
        <f t="shared" si="108"/>
        <v>53.919065156543397</v>
      </c>
      <c r="L715" s="82">
        <f t="shared" si="109"/>
        <v>0</v>
      </c>
    </row>
    <row r="716" spans="3:13">
      <c r="C716" s="1">
        <v>39995</v>
      </c>
      <c r="D716" s="2">
        <v>987.47997999999995</v>
      </c>
      <c r="E716" s="81">
        <f t="shared" si="111"/>
        <v>3.3560189240494864E-2</v>
      </c>
      <c r="H716" s="81">
        <f t="shared" si="110"/>
        <v>0.34334563622096326</v>
      </c>
      <c r="I716" s="81">
        <f t="shared" si="106"/>
        <v>3.3560189240494864E-2</v>
      </c>
      <c r="J716" s="82">
        <f t="shared" si="107"/>
        <v>57.916717766376394</v>
      </c>
      <c r="K716" s="82">
        <f t="shared" si="108"/>
        <v>57.916717766376394</v>
      </c>
      <c r="L716" s="82">
        <f t="shared" si="109"/>
        <v>0</v>
      </c>
    </row>
    <row r="717" spans="3:13">
      <c r="C717" s="1">
        <v>40028</v>
      </c>
      <c r="D717" s="2">
        <v>1020.619995</v>
      </c>
      <c r="E717" s="81">
        <f t="shared" si="111"/>
        <v>3.5723345788458705E-2</v>
      </c>
      <c r="H717" s="81">
        <f t="shared" si="110"/>
        <v>0.38842856998793174</v>
      </c>
      <c r="I717" s="81">
        <f t="shared" si="106"/>
        <v>3.5723345788458705E-2</v>
      </c>
      <c r="J717" s="82">
        <f t="shared" si="107"/>
        <v>59.860413774804314</v>
      </c>
      <c r="K717" s="82">
        <f t="shared" si="108"/>
        <v>59.860413774804314</v>
      </c>
      <c r="L717" s="82">
        <f t="shared" si="109"/>
        <v>0</v>
      </c>
    </row>
    <row r="718" spans="3:13">
      <c r="C718" s="1">
        <v>40057</v>
      </c>
      <c r="D718" s="2">
        <v>1057.079956</v>
      </c>
      <c r="E718" s="81">
        <f t="shared" si="111"/>
        <v>-1.9762000860415463E-2</v>
      </c>
      <c r="F718" s="81">
        <f t="shared" ref="F718:F778" si="112">D718/D706-1</f>
        <v>-9.3693225423881477E-2</v>
      </c>
      <c r="H718" s="81">
        <f t="shared" si="110"/>
        <v>0.43802788389618574</v>
      </c>
      <c r="I718" s="81">
        <f t="shared" si="106"/>
        <v>-1.9762000860415463E-2</v>
      </c>
      <c r="J718" s="82">
        <f t="shared" si="107"/>
        <v>61.998828035121868</v>
      </c>
      <c r="K718" s="82">
        <f t="shared" si="108"/>
        <v>61.998828035121868</v>
      </c>
      <c r="L718" s="82">
        <f t="shared" si="109"/>
        <v>0</v>
      </c>
      <c r="M718" s="81">
        <f t="shared" ref="M718:M778" si="113">J718/J706-1</f>
        <v>-9.3693225423881366E-2</v>
      </c>
    </row>
    <row r="719" spans="3:13">
      <c r="C719" s="1">
        <v>40087</v>
      </c>
      <c r="D719" s="2">
        <v>1036.1899410000001</v>
      </c>
      <c r="E719" s="81">
        <f t="shared" si="111"/>
        <v>5.736406198137356E-2</v>
      </c>
      <c r="H719" s="81">
        <f t="shared" si="110"/>
        <v>0.40960957561732791</v>
      </c>
      <c r="I719" s="81">
        <f t="shared" si="106"/>
        <v>5.736406198137356E-2</v>
      </c>
      <c r="J719" s="82">
        <f t="shared" si="107"/>
        <v>60.773607142147036</v>
      </c>
      <c r="K719" s="82">
        <f t="shared" si="108"/>
        <v>60.773607142147036</v>
      </c>
      <c r="L719" s="82">
        <f t="shared" si="109"/>
        <v>0</v>
      </c>
    </row>
    <row r="720" spans="3:13">
      <c r="C720" s="1">
        <v>40119</v>
      </c>
      <c r="D720" s="2">
        <v>1095.630005</v>
      </c>
      <c r="E720" s="81">
        <f t="shared" si="111"/>
        <v>1.7770571188400419E-2</v>
      </c>
      <c r="H720" s="81">
        <f t="shared" si="110"/>
        <v>0.49047050668257808</v>
      </c>
      <c r="I720" s="81">
        <f t="shared" si="106"/>
        <v>1.7770571188400419E-2</v>
      </c>
      <c r="J720" s="82">
        <f t="shared" si="107"/>
        <v>64.2598281090808</v>
      </c>
      <c r="K720" s="82">
        <f t="shared" si="108"/>
        <v>64.2598281090808</v>
      </c>
      <c r="L720" s="82">
        <f t="shared" si="109"/>
        <v>0</v>
      </c>
    </row>
    <row r="721" spans="3:13">
      <c r="C721" s="1">
        <v>40148</v>
      </c>
      <c r="D721" s="2">
        <v>1115.099976</v>
      </c>
      <c r="E721" s="81">
        <f t="shared" si="111"/>
        <v>-3.6974246154947377E-2</v>
      </c>
      <c r="H721" s="81">
        <f t="shared" si="110"/>
        <v>0.51695701892579216</v>
      </c>
      <c r="I721" s="81">
        <f t="shared" si="106"/>
        <v>-3.6974246154947377E-2</v>
      </c>
      <c r="J721" s="82">
        <f t="shared" si="107"/>
        <v>65.40176195904759</v>
      </c>
      <c r="K721" s="82">
        <f t="shared" si="108"/>
        <v>65.40176195904759</v>
      </c>
      <c r="L721" s="82">
        <f t="shared" si="109"/>
        <v>0</v>
      </c>
    </row>
    <row r="722" spans="3:13">
      <c r="C722" s="1">
        <v>40182</v>
      </c>
      <c r="D722" s="2">
        <v>1073.869995</v>
      </c>
      <c r="E722" s="81">
        <f t="shared" si="111"/>
        <v>2.8513688940531301E-2</v>
      </c>
      <c r="H722" s="81">
        <f t="shared" si="110"/>
        <v>0.46086867670155462</v>
      </c>
      <c r="I722" s="81">
        <f t="shared" si="106"/>
        <v>2.8513688940531301E-2</v>
      </c>
      <c r="J722" s="82">
        <f t="shared" si="107"/>
        <v>62.983581113406494</v>
      </c>
      <c r="K722" s="82">
        <f t="shared" si="108"/>
        <v>62.983581113406494</v>
      </c>
      <c r="L722" s="82">
        <f t="shared" si="109"/>
        <v>0</v>
      </c>
    </row>
    <row r="723" spans="3:13">
      <c r="C723" s="1">
        <v>40210</v>
      </c>
      <c r="D723" s="2">
        <v>1104.48999</v>
      </c>
      <c r="E723" s="81">
        <f t="shared" si="111"/>
        <v>5.8796426031891835E-2</v>
      </c>
      <c r="H723" s="81">
        <f t="shared" si="110"/>
        <v>0.50252343173198843</v>
      </c>
      <c r="I723" s="81">
        <f t="shared" si="106"/>
        <v>5.8796426031891835E-2</v>
      </c>
      <c r="J723" s="82">
        <f t="shared" si="107"/>
        <v>64.779475353634894</v>
      </c>
      <c r="K723" s="82">
        <f t="shared" si="108"/>
        <v>64.779475353634894</v>
      </c>
      <c r="L723" s="82">
        <f t="shared" si="109"/>
        <v>0</v>
      </c>
    </row>
    <row r="724" spans="3:13">
      <c r="C724" s="1">
        <v>40238</v>
      </c>
      <c r="D724" s="2">
        <v>1169.4300539999999</v>
      </c>
      <c r="E724" s="81">
        <f t="shared" si="111"/>
        <v>1.4759229883791081E-2</v>
      </c>
      <c r="H724" s="81">
        <f t="shared" si="110"/>
        <v>0.59086643954700246</v>
      </c>
      <c r="I724" s="81">
        <f t="shared" si="106"/>
        <v>1.4759229883791081E-2</v>
      </c>
      <c r="J724" s="82">
        <f t="shared" si="107"/>
        <v>68.588276984649653</v>
      </c>
      <c r="K724" s="82">
        <f t="shared" si="108"/>
        <v>68.588276984649653</v>
      </c>
      <c r="L724" s="82">
        <f t="shared" si="109"/>
        <v>0</v>
      </c>
    </row>
    <row r="725" spans="3:13">
      <c r="C725" s="1">
        <v>40269</v>
      </c>
      <c r="D725" s="2">
        <v>1186.6899410000001</v>
      </c>
      <c r="E725" s="81">
        <f t="shared" si="111"/>
        <v>-8.1975841910334468E-2</v>
      </c>
      <c r="H725" s="81">
        <f t="shared" si="110"/>
        <v>0.61434640304268484</v>
      </c>
      <c r="I725" s="81">
        <f t="shared" si="106"/>
        <v>-8.1975841910334468E-2</v>
      </c>
      <c r="J725" s="82">
        <f t="shared" si="107"/>
        <v>69.600587131999234</v>
      </c>
      <c r="K725" s="82">
        <f t="shared" si="108"/>
        <v>69.600587131999234</v>
      </c>
      <c r="L725" s="82">
        <f t="shared" si="109"/>
        <v>0</v>
      </c>
    </row>
    <row r="726" spans="3:13">
      <c r="C726" s="1">
        <v>40301</v>
      </c>
      <c r="D726" s="2">
        <v>1089.410034</v>
      </c>
      <c r="E726" s="81">
        <f t="shared" si="111"/>
        <v>-5.3882442026415123E-2</v>
      </c>
      <c r="H726" s="81">
        <f t="shared" si="110"/>
        <v>0.48200899751834081</v>
      </c>
      <c r="I726" s="81">
        <f t="shared" si="106"/>
        <v>-5.3882442026415123E-2</v>
      </c>
      <c r="J726" s="82">
        <f t="shared" si="107"/>
        <v>63.895020404400007</v>
      </c>
      <c r="K726" s="82">
        <f t="shared" si="108"/>
        <v>63.895020404400007</v>
      </c>
      <c r="L726" s="82">
        <f t="shared" si="109"/>
        <v>0</v>
      </c>
    </row>
    <row r="727" spans="3:13">
      <c r="C727" s="1">
        <v>40330</v>
      </c>
      <c r="D727" s="2">
        <v>1030.709961</v>
      </c>
      <c r="E727" s="81">
        <f t="shared" si="111"/>
        <v>6.8777849911552336E-2</v>
      </c>
      <c r="H727" s="81">
        <f t="shared" si="110"/>
        <v>0.4021547336269331</v>
      </c>
      <c r="I727" s="81">
        <f t="shared" si="106"/>
        <v>6.8777849911552336E-2</v>
      </c>
      <c r="J727" s="82">
        <f t="shared" si="107"/>
        <v>60.452200671683315</v>
      </c>
      <c r="K727" s="82">
        <f t="shared" si="108"/>
        <v>60.452200671683315</v>
      </c>
      <c r="L727" s="82">
        <f t="shared" si="109"/>
        <v>0</v>
      </c>
    </row>
    <row r="728" spans="3:13">
      <c r="C728" s="1">
        <v>40360</v>
      </c>
      <c r="D728" s="2">
        <v>1101.599976</v>
      </c>
      <c r="E728" s="81">
        <f t="shared" si="111"/>
        <v>-4.7449184040287196E-2</v>
      </c>
      <c r="H728" s="81">
        <f t="shared" si="110"/>
        <v>0.49859192144909903</v>
      </c>
      <c r="I728" s="81">
        <f t="shared" si="106"/>
        <v>-4.7449184040287196E-2</v>
      </c>
      <c r="J728" s="82">
        <f t="shared" si="107"/>
        <v>64.609973056303389</v>
      </c>
      <c r="K728" s="82">
        <f t="shared" si="108"/>
        <v>64.609973056303389</v>
      </c>
      <c r="L728" s="82">
        <f t="shared" si="109"/>
        <v>0</v>
      </c>
    </row>
    <row r="729" spans="3:13">
      <c r="C729" s="1">
        <v>40392</v>
      </c>
      <c r="D729" s="2">
        <v>1049.329956</v>
      </c>
      <c r="E729" s="81">
        <f t="shared" si="111"/>
        <v>8.7551102944020132E-2</v>
      </c>
      <c r="H729" s="81">
        <f t="shared" si="110"/>
        <v>0.42748495756697302</v>
      </c>
      <c r="I729" s="81">
        <f t="shared" si="106"/>
        <v>8.7551102944020132E-2</v>
      </c>
      <c r="J729" s="82">
        <f t="shared" si="107"/>
        <v>61.544282553916851</v>
      </c>
      <c r="K729" s="82">
        <f t="shared" si="108"/>
        <v>61.544282553916851</v>
      </c>
      <c r="L729" s="82">
        <f t="shared" si="109"/>
        <v>0</v>
      </c>
    </row>
    <row r="730" spans="3:13">
      <c r="C730" s="1">
        <v>40422</v>
      </c>
      <c r="D730" s="2">
        <v>1141.1999510000001</v>
      </c>
      <c r="E730" s="81">
        <f t="shared" si="111"/>
        <v>3.6855994397076541E-2</v>
      </c>
      <c r="F730" s="81">
        <f t="shared" si="112"/>
        <v>7.9577703202613703E-2</v>
      </c>
      <c r="H730" s="81">
        <f t="shared" si="110"/>
        <v>0.5524628400379592</v>
      </c>
      <c r="I730" s="81">
        <f t="shared" si="106"/>
        <v>3.6855994397076541E-2</v>
      </c>
      <c r="J730" s="82">
        <f t="shared" si="107"/>
        <v>66.932552371410694</v>
      </c>
      <c r="K730" s="82">
        <f t="shared" si="108"/>
        <v>66.932552371410694</v>
      </c>
      <c r="L730" s="82">
        <f t="shared" si="109"/>
        <v>0</v>
      </c>
      <c r="M730" s="81">
        <f t="shared" si="113"/>
        <v>7.9577703202613925E-2</v>
      </c>
    </row>
    <row r="731" spans="3:13">
      <c r="C731" s="1">
        <v>40452</v>
      </c>
      <c r="D731" s="2">
        <v>1183.26001</v>
      </c>
      <c r="E731" s="81">
        <f t="shared" si="111"/>
        <v>-2.2902497989432113E-3</v>
      </c>
      <c r="H731" s="81">
        <f t="shared" si="110"/>
        <v>0.60968040177206761</v>
      </c>
      <c r="I731" s="81">
        <f t="shared" si="106"/>
        <v>-2.2902497989432113E-3</v>
      </c>
      <c r="J731" s="82">
        <f t="shared" si="107"/>
        <v>69.399418146593433</v>
      </c>
      <c r="K731" s="82">
        <f t="shared" si="108"/>
        <v>69.399418146593433</v>
      </c>
      <c r="L731" s="82">
        <f t="shared" si="109"/>
        <v>0</v>
      </c>
    </row>
    <row r="732" spans="3:13">
      <c r="C732" s="1">
        <v>40483</v>
      </c>
      <c r="D732" s="2">
        <v>1180.5500489999999</v>
      </c>
      <c r="E732" s="81">
        <f t="shared" si="111"/>
        <v>6.5300040489854716E-2</v>
      </c>
      <c r="H732" s="81">
        <f t="shared" si="110"/>
        <v>0.60599383155554642</v>
      </c>
      <c r="I732" s="81">
        <f t="shared" ref="I732:I790" si="114">J733/J732-1</f>
        <v>6.5300040489854716E-2</v>
      </c>
      <c r="J732" s="82">
        <f t="shared" ref="J732:J791" si="115">K731*(1+E731)+L731</f>
        <v>69.240476143136419</v>
      </c>
      <c r="K732" s="82">
        <f t="shared" ref="K732:K791" si="116">IF(H732&gt;H$800,J732*I$800,IF(H732&gt;H$799,J732*I$799,J732))</f>
        <v>69.240476143136419</v>
      </c>
      <c r="L732" s="82">
        <f t="shared" ref="L732:L791" si="117">J732-K732</f>
        <v>0</v>
      </c>
    </row>
    <row r="733" spans="3:13">
      <c r="C733" s="1">
        <v>40513</v>
      </c>
      <c r="D733" s="2">
        <v>1257.6400149999999</v>
      </c>
      <c r="E733" s="81">
        <f t="shared" si="111"/>
        <v>2.2645573980086819E-2</v>
      </c>
      <c r="H733" s="81">
        <f t="shared" si="110"/>
        <v>0.71086529378258057</v>
      </c>
      <c r="I733" s="81">
        <f t="shared" si="114"/>
        <v>2.2645573980086819E-2</v>
      </c>
      <c r="J733" s="82">
        <f t="shared" si="115"/>
        <v>73.761882038820048</v>
      </c>
      <c r="K733" s="82">
        <f t="shared" si="116"/>
        <v>73.761882038820048</v>
      </c>
      <c r="L733" s="82">
        <f t="shared" si="117"/>
        <v>0</v>
      </c>
    </row>
    <row r="734" spans="3:13">
      <c r="C734" s="1">
        <v>40546</v>
      </c>
      <c r="D734" s="2">
        <v>1286.119995</v>
      </c>
      <c r="E734" s="81">
        <f t="shared" si="111"/>
        <v>3.1956564052952219E-2</v>
      </c>
      <c r="H734" s="81">
        <f t="shared" si="110"/>
        <v>0.749608820362897</v>
      </c>
      <c r="I734" s="81">
        <f t="shared" si="114"/>
        <v>3.1956564052952219E-2</v>
      </c>
      <c r="J734" s="82">
        <f t="shared" si="115"/>
        <v>75.432262195440586</v>
      </c>
      <c r="K734" s="82">
        <f t="shared" si="116"/>
        <v>75.432262195440586</v>
      </c>
      <c r="L734" s="82">
        <f t="shared" si="117"/>
        <v>0</v>
      </c>
    </row>
    <row r="735" spans="3:13">
      <c r="C735" s="1">
        <v>40575</v>
      </c>
      <c r="D735" s="2">
        <v>1327.219971</v>
      </c>
      <c r="E735" s="81">
        <f t="shared" si="111"/>
        <v>-1.0473132038185673E-3</v>
      </c>
      <c r="H735" s="81">
        <f t="shared" si="110"/>
        <v>0.805520306698434</v>
      </c>
      <c r="I735" s="81">
        <f t="shared" si="114"/>
        <v>-1.0473132038186783E-3</v>
      </c>
      <c r="J735" s="82">
        <f t="shared" si="115"/>
        <v>77.842818113948269</v>
      </c>
      <c r="K735" s="82">
        <f t="shared" si="116"/>
        <v>77.842818113948269</v>
      </c>
      <c r="L735" s="82">
        <f t="shared" si="117"/>
        <v>0</v>
      </c>
    </row>
    <row r="736" spans="3:13">
      <c r="C736" s="1">
        <v>40603</v>
      </c>
      <c r="D736" s="2">
        <v>1325.829956</v>
      </c>
      <c r="E736" s="81">
        <f t="shared" si="111"/>
        <v>2.8495380443795071E-2</v>
      </c>
      <c r="H736" s="81">
        <f t="shared" si="110"/>
        <v>0.80362936144146624</v>
      </c>
      <c r="I736" s="81">
        <f t="shared" si="114"/>
        <v>2.8495380443795071E-2</v>
      </c>
      <c r="J736" s="82">
        <f t="shared" si="115"/>
        <v>77.761292302715077</v>
      </c>
      <c r="K736" s="82">
        <f t="shared" si="116"/>
        <v>77.761292302715077</v>
      </c>
      <c r="L736" s="82">
        <f t="shared" si="117"/>
        <v>0</v>
      </c>
    </row>
    <row r="737" spans="3:13">
      <c r="C737" s="1">
        <v>40634</v>
      </c>
      <c r="D737" s="2">
        <v>1363.6099850000001</v>
      </c>
      <c r="E737" s="81">
        <f t="shared" si="111"/>
        <v>-1.3500952766930641E-2</v>
      </c>
      <c r="H737" s="81">
        <f t="shared" si="110"/>
        <v>0.8550244662753399</v>
      </c>
      <c r="I737" s="81">
        <f t="shared" si="114"/>
        <v>-1.3500952766930641E-2</v>
      </c>
      <c r="J737" s="82">
        <f t="shared" si="115"/>
        <v>79.977129910682095</v>
      </c>
      <c r="K737" s="82">
        <f t="shared" si="116"/>
        <v>79.977129910682095</v>
      </c>
      <c r="L737" s="82">
        <f t="shared" si="117"/>
        <v>0</v>
      </c>
    </row>
    <row r="738" spans="3:13">
      <c r="C738" s="1">
        <v>40665</v>
      </c>
      <c r="D738" s="2">
        <v>1345.1999510000001</v>
      </c>
      <c r="E738" s="81">
        <f t="shared" si="111"/>
        <v>-1.825746126569705E-2</v>
      </c>
      <c r="H738" s="81">
        <f t="shared" si="110"/>
        <v>0.82997986857465578</v>
      </c>
      <c r="I738" s="81">
        <f t="shared" si="114"/>
        <v>-1.825746126569705E-2</v>
      </c>
      <c r="J738" s="82">
        <f t="shared" si="115"/>
        <v>78.897362457323297</v>
      </c>
      <c r="K738" s="82">
        <f t="shared" si="116"/>
        <v>78.897362457323297</v>
      </c>
      <c r="L738" s="82">
        <f t="shared" si="117"/>
        <v>0</v>
      </c>
    </row>
    <row r="739" spans="3:13">
      <c r="C739" s="1">
        <v>40695</v>
      </c>
      <c r="D739" s="2">
        <v>1320.6400149999999</v>
      </c>
      <c r="E739" s="81">
        <f t="shared" si="111"/>
        <v>-2.1474425791952023E-2</v>
      </c>
      <c r="H739" s="81">
        <f t="shared" si="110"/>
        <v>0.79656908200714849</v>
      </c>
      <c r="I739" s="81">
        <f t="shared" si="114"/>
        <v>-2.1474425791952023E-2</v>
      </c>
      <c r="J739" s="82">
        <f t="shared" si="115"/>
        <v>77.456896918293054</v>
      </c>
      <c r="K739" s="82">
        <f t="shared" si="116"/>
        <v>77.456896918293054</v>
      </c>
      <c r="L739" s="82">
        <f t="shared" si="117"/>
        <v>0</v>
      </c>
    </row>
    <row r="740" spans="3:13">
      <c r="C740" s="1">
        <v>40725</v>
      </c>
      <c r="D740" s="2">
        <v>1292.280029</v>
      </c>
      <c r="E740" s="81">
        <f t="shared" si="111"/>
        <v>-5.6791107463597612E-2</v>
      </c>
      <c r="H740" s="81">
        <f t="shared" si="110"/>
        <v>0.75798879257547069</v>
      </c>
      <c r="I740" s="81">
        <f t="shared" si="114"/>
        <v>-5.6791107463597612E-2</v>
      </c>
      <c r="J740" s="82">
        <f t="shared" si="115"/>
        <v>75.793554533346295</v>
      </c>
      <c r="K740" s="82">
        <f t="shared" si="116"/>
        <v>75.793554533346295</v>
      </c>
      <c r="L740" s="82">
        <f t="shared" si="117"/>
        <v>0</v>
      </c>
    </row>
    <row r="741" spans="3:13">
      <c r="C741" s="1">
        <v>40756</v>
      </c>
      <c r="D741" s="2">
        <v>1218.8900149999999</v>
      </c>
      <c r="E741" s="81">
        <f t="shared" si="111"/>
        <v>-7.1761988303760127E-2</v>
      </c>
      <c r="H741" s="81">
        <f t="shared" si="110"/>
        <v>0.65815066213651674</v>
      </c>
      <c r="I741" s="81">
        <f t="shared" si="114"/>
        <v>-7.1761988303760127E-2</v>
      </c>
      <c r="J741" s="82">
        <f t="shared" si="115"/>
        <v>71.489154632794978</v>
      </c>
      <c r="K741" s="82">
        <f t="shared" si="116"/>
        <v>71.489154632794978</v>
      </c>
      <c r="L741" s="82">
        <f t="shared" si="117"/>
        <v>0</v>
      </c>
    </row>
    <row r="742" spans="3:13">
      <c r="C742" s="1">
        <v>40787</v>
      </c>
      <c r="D742" s="2">
        <v>1131.420044</v>
      </c>
      <c r="E742" s="81">
        <f t="shared" si="111"/>
        <v>0.10772303853581011</v>
      </c>
      <c r="F742" s="81">
        <f t="shared" si="112"/>
        <v>-8.5698452680709192E-3</v>
      </c>
      <c r="H742" s="81">
        <f t="shared" si="110"/>
        <v>0.53915847371440395</v>
      </c>
      <c r="I742" s="81">
        <f t="shared" si="114"/>
        <v>0.10772303853581011</v>
      </c>
      <c r="J742" s="82">
        <f t="shared" si="115"/>
        <v>66.358950754190644</v>
      </c>
      <c r="K742" s="82">
        <f t="shared" si="116"/>
        <v>66.358950754190644</v>
      </c>
      <c r="L742" s="82">
        <f t="shared" si="117"/>
        <v>0</v>
      </c>
      <c r="M742" s="81">
        <f t="shared" si="113"/>
        <v>-8.5698452680710302E-3</v>
      </c>
    </row>
    <row r="743" spans="3:13">
      <c r="C743" s="1">
        <v>40819</v>
      </c>
      <c r="D743" s="2">
        <v>1253.3000489999999</v>
      </c>
      <c r="E743" s="81">
        <f t="shared" si="111"/>
        <v>-5.0587151935872487E-3</v>
      </c>
      <c r="H743" s="81">
        <f t="shared" ref="H743:H791" si="118">D743/MIN(D707:D743)-1</f>
        <v>0.70496130129105938</v>
      </c>
      <c r="I743" s="81">
        <f t="shared" si="114"/>
        <v>-5.0587151935872487E-3</v>
      </c>
      <c r="J743" s="82">
        <f t="shared" si="115"/>
        <v>73.507338563480246</v>
      </c>
      <c r="K743" s="82">
        <f t="shared" si="116"/>
        <v>73.507338563480246</v>
      </c>
      <c r="L743" s="82">
        <f t="shared" si="117"/>
        <v>0</v>
      </c>
    </row>
    <row r="744" spans="3:13">
      <c r="C744" s="1">
        <v>40848</v>
      </c>
      <c r="D744" s="2">
        <v>1246.959961</v>
      </c>
      <c r="E744" s="81">
        <f t="shared" si="111"/>
        <v>8.532763948144062E-3</v>
      </c>
      <c r="H744" s="81">
        <f t="shared" si="118"/>
        <v>0.69633638765174011</v>
      </c>
      <c r="I744" s="81">
        <f t="shared" si="114"/>
        <v>8.532763948144062E-3</v>
      </c>
      <c r="J744" s="82">
        <f t="shared" si="115"/>
        <v>73.135485873049006</v>
      </c>
      <c r="K744" s="82">
        <f t="shared" si="116"/>
        <v>73.135485873049006</v>
      </c>
      <c r="L744" s="82">
        <f t="shared" si="117"/>
        <v>0</v>
      </c>
    </row>
    <row r="745" spans="3:13">
      <c r="C745" s="1">
        <v>40878</v>
      </c>
      <c r="D745" s="2">
        <v>1257.599976</v>
      </c>
      <c r="E745" s="81">
        <f t="shared" si="111"/>
        <v>4.3583062218506274E-2</v>
      </c>
      <c r="H745" s="81">
        <f t="shared" si="118"/>
        <v>0.71081082562421982</v>
      </c>
      <c r="I745" s="81">
        <f t="shared" si="114"/>
        <v>4.3583062218506274E-2</v>
      </c>
      <c r="J745" s="82">
        <f t="shared" si="115"/>
        <v>73.759533710236553</v>
      </c>
      <c r="K745" s="82">
        <f t="shared" si="116"/>
        <v>73.759533710236553</v>
      </c>
      <c r="L745" s="82">
        <f t="shared" si="117"/>
        <v>0</v>
      </c>
    </row>
    <row r="746" spans="3:13">
      <c r="C746" s="1">
        <v>40911</v>
      </c>
      <c r="D746" s="2">
        <v>1312.410034</v>
      </c>
      <c r="E746" s="81">
        <f t="shared" si="111"/>
        <v>4.0589464130841746E-2</v>
      </c>
      <c r="H746" s="81">
        <f t="shared" si="118"/>
        <v>0.78537320028149438</v>
      </c>
      <c r="I746" s="81">
        <f t="shared" si="114"/>
        <v>4.0589464130841746E-2</v>
      </c>
      <c r="J746" s="82">
        <f t="shared" si="115"/>
        <v>76.974200057137807</v>
      </c>
      <c r="K746" s="82">
        <f t="shared" si="116"/>
        <v>76.974200057137807</v>
      </c>
      <c r="L746" s="82">
        <f t="shared" si="117"/>
        <v>0</v>
      </c>
    </row>
    <row r="747" spans="3:13">
      <c r="C747" s="1">
        <v>40940</v>
      </c>
      <c r="D747" s="2">
        <v>1365.6800539999999</v>
      </c>
      <c r="E747" s="81">
        <f t="shared" si="111"/>
        <v>3.1332314530530647E-2</v>
      </c>
      <c r="H747" s="81">
        <f t="shared" si="118"/>
        <v>0.85784054175448632</v>
      </c>
      <c r="I747" s="81">
        <f t="shared" si="114"/>
        <v>3.1332314530530647E-2</v>
      </c>
      <c r="J747" s="82">
        <f t="shared" si="115"/>
        <v>80.098541589357239</v>
      </c>
      <c r="K747" s="82">
        <f t="shared" si="116"/>
        <v>80.098541589357239</v>
      </c>
      <c r="L747" s="82">
        <f t="shared" si="117"/>
        <v>0</v>
      </c>
    </row>
    <row r="748" spans="3:13">
      <c r="C748" s="1">
        <v>40969</v>
      </c>
      <c r="D748" s="2">
        <v>1408.469971</v>
      </c>
      <c r="E748" s="81">
        <f t="shared" si="111"/>
        <v>-7.4974527092703802E-3</v>
      </c>
      <c r="H748" s="81">
        <f t="shared" si="118"/>
        <v>0.76528755289262373</v>
      </c>
      <c r="I748" s="81">
        <f t="shared" si="114"/>
        <v>-7.4974527092702692E-3</v>
      </c>
      <c r="J748" s="82">
        <f t="shared" si="115"/>
        <v>82.608214287871775</v>
      </c>
      <c r="K748" s="82">
        <f t="shared" si="116"/>
        <v>82.608214287871775</v>
      </c>
      <c r="L748" s="82">
        <f t="shared" si="117"/>
        <v>0</v>
      </c>
    </row>
    <row r="749" spans="3:13">
      <c r="C749" s="1">
        <v>41001</v>
      </c>
      <c r="D749" s="2">
        <v>1397.910034</v>
      </c>
      <c r="E749" s="81">
        <f t="shared" si="111"/>
        <v>-6.265072563317764E-2</v>
      </c>
      <c r="H749" s="81">
        <f t="shared" si="118"/>
        <v>0.6016200973903143</v>
      </c>
      <c r="I749" s="81">
        <f t="shared" si="114"/>
        <v>-6.265072563317764E-2</v>
      </c>
      <c r="J749" s="82">
        <f t="shared" si="115"/>
        <v>81.988863107851188</v>
      </c>
      <c r="K749" s="82">
        <f t="shared" si="116"/>
        <v>81.988863107851188</v>
      </c>
      <c r="L749" s="82">
        <f t="shared" si="117"/>
        <v>0</v>
      </c>
    </row>
    <row r="750" spans="3:13">
      <c r="C750" s="1">
        <v>41030</v>
      </c>
      <c r="D750" s="2">
        <v>1310.329956</v>
      </c>
      <c r="E750" s="81">
        <f t="shared" si="111"/>
        <v>3.9554982134591521E-2</v>
      </c>
      <c r="H750" s="81">
        <f t="shared" si="118"/>
        <v>0.42560429816560652</v>
      </c>
      <c r="I750" s="81">
        <f t="shared" si="114"/>
        <v>3.9554982134591521E-2</v>
      </c>
      <c r="J750" s="82">
        <f t="shared" si="115"/>
        <v>76.852201340305044</v>
      </c>
      <c r="K750" s="82">
        <f t="shared" si="116"/>
        <v>76.852201340305044</v>
      </c>
      <c r="L750" s="82">
        <f t="shared" si="117"/>
        <v>0</v>
      </c>
    </row>
    <row r="751" spans="3:13">
      <c r="C751" s="1">
        <v>41061</v>
      </c>
      <c r="D751" s="2">
        <v>1362.160034</v>
      </c>
      <c r="E751" s="81">
        <f t="shared" si="111"/>
        <v>1.2597574126154365E-2</v>
      </c>
      <c r="H751" s="81">
        <f t="shared" si="118"/>
        <v>0.48170389377808887</v>
      </c>
      <c r="I751" s="81">
        <f t="shared" si="114"/>
        <v>1.2597574126154365E-2</v>
      </c>
      <c r="J751" s="82">
        <f t="shared" si="115"/>
        <v>79.892088791324838</v>
      </c>
      <c r="K751" s="82">
        <f t="shared" si="116"/>
        <v>79.892088791324838</v>
      </c>
      <c r="L751" s="82">
        <f t="shared" si="117"/>
        <v>0</v>
      </c>
    </row>
    <row r="752" spans="3:13">
      <c r="C752" s="1">
        <v>41092</v>
      </c>
      <c r="D752" s="2">
        <v>1379.3199460000001</v>
      </c>
      <c r="E752" s="81">
        <f t="shared" si="111"/>
        <v>1.9763369680148246E-2</v>
      </c>
      <c r="H752" s="81">
        <f t="shared" si="118"/>
        <v>0.3968080102241669</v>
      </c>
      <c r="I752" s="81">
        <f t="shared" si="114"/>
        <v>1.9763369680148246E-2</v>
      </c>
      <c r="J752" s="82">
        <f t="shared" si="115"/>
        <v>80.898535301966859</v>
      </c>
      <c r="K752" s="82">
        <f t="shared" si="116"/>
        <v>80.898535301966859</v>
      </c>
      <c r="L752" s="82">
        <f t="shared" si="117"/>
        <v>0</v>
      </c>
    </row>
    <row r="753" spans="3:13">
      <c r="C753" s="1">
        <v>41122</v>
      </c>
      <c r="D753" s="2">
        <v>1406.579956</v>
      </c>
      <c r="E753" s="81">
        <f t="shared" si="111"/>
        <v>2.4236153696477025E-2</v>
      </c>
      <c r="H753" s="81">
        <f t="shared" si="118"/>
        <v>0.37816225714841112</v>
      </c>
      <c r="I753" s="81">
        <f t="shared" si="114"/>
        <v>2.4236153696477025E-2</v>
      </c>
      <c r="J753" s="82">
        <f t="shared" si="115"/>
        <v>82.49736296172216</v>
      </c>
      <c r="K753" s="82">
        <f t="shared" si="116"/>
        <v>82.49736296172216</v>
      </c>
      <c r="L753" s="82">
        <f t="shared" si="117"/>
        <v>0</v>
      </c>
    </row>
    <row r="754" spans="3:13">
      <c r="C754" s="1">
        <v>41156</v>
      </c>
      <c r="D754" s="2">
        <v>1440.670044</v>
      </c>
      <c r="E754" s="81">
        <f t="shared" si="111"/>
        <v>-1.9789409878227415E-2</v>
      </c>
      <c r="F754" s="81">
        <f t="shared" si="112"/>
        <v>0.27332908024740643</v>
      </c>
      <c r="H754" s="81">
        <f t="shared" si="118"/>
        <v>0.39774533914686794</v>
      </c>
      <c r="I754" s="81">
        <f t="shared" si="114"/>
        <v>-1.9789409878227415E-2</v>
      </c>
      <c r="J754" s="82">
        <f t="shared" si="115"/>
        <v>84.496781730016508</v>
      </c>
      <c r="K754" s="82">
        <f t="shared" si="116"/>
        <v>84.496781730016508</v>
      </c>
      <c r="L754" s="82">
        <f t="shared" si="117"/>
        <v>0</v>
      </c>
      <c r="M754" s="81">
        <f t="shared" si="113"/>
        <v>0.27332908024740643</v>
      </c>
    </row>
    <row r="755" spans="3:13">
      <c r="C755" s="1">
        <v>41183</v>
      </c>
      <c r="D755" s="2">
        <v>1412.160034</v>
      </c>
      <c r="E755" s="81">
        <f t="shared" si="111"/>
        <v>2.8467170173434031E-3</v>
      </c>
      <c r="H755" s="81">
        <f t="shared" si="118"/>
        <v>0.37008478372510845</v>
      </c>
      <c r="I755" s="81">
        <f t="shared" si="114"/>
        <v>2.8467170173434031E-3</v>
      </c>
      <c r="J755" s="82">
        <f t="shared" si="115"/>
        <v>82.824640282970094</v>
      </c>
      <c r="K755" s="82">
        <f t="shared" si="116"/>
        <v>82.824640282970094</v>
      </c>
      <c r="L755" s="82">
        <f t="shared" si="117"/>
        <v>0</v>
      </c>
    </row>
    <row r="756" spans="3:13">
      <c r="C756" s="1">
        <v>41214</v>
      </c>
      <c r="D756" s="2">
        <v>1416.1800539999999</v>
      </c>
      <c r="E756" s="81">
        <f t="shared" si="111"/>
        <v>7.068230463864511E-3</v>
      </c>
      <c r="H756" s="81">
        <f t="shared" si="118"/>
        <v>0.37398502739414186</v>
      </c>
      <c r="I756" s="81">
        <f t="shared" si="114"/>
        <v>7.068230463864511E-3</v>
      </c>
      <c r="J756" s="82">
        <f t="shared" si="115"/>
        <v>83.060418595918975</v>
      </c>
      <c r="K756" s="82">
        <f t="shared" si="116"/>
        <v>83.060418595918975</v>
      </c>
      <c r="L756" s="82">
        <f t="shared" si="117"/>
        <v>0</v>
      </c>
    </row>
    <row r="757" spans="3:13">
      <c r="C757" s="1">
        <v>41246</v>
      </c>
      <c r="D757" s="2">
        <v>1426.1899410000001</v>
      </c>
      <c r="E757" s="81">
        <f t="shared" si="111"/>
        <v>5.0428096519578469E-2</v>
      </c>
      <c r="H757" s="81">
        <f t="shared" si="118"/>
        <v>0.38369667022166287</v>
      </c>
      <c r="I757" s="81">
        <f t="shared" si="114"/>
        <v>5.0428096519578469E-2</v>
      </c>
      <c r="J757" s="82">
        <f t="shared" si="115"/>
        <v>83.64750877697999</v>
      </c>
      <c r="K757" s="82">
        <f t="shared" si="116"/>
        <v>83.64750877697999</v>
      </c>
      <c r="L757" s="82">
        <f t="shared" si="117"/>
        <v>0</v>
      </c>
    </row>
    <row r="758" spans="3:13">
      <c r="C758" s="1">
        <v>41276</v>
      </c>
      <c r="D758" s="2">
        <v>1498.1099850000001</v>
      </c>
      <c r="E758" s="81">
        <f t="shared" si="111"/>
        <v>1.1060649195259176E-2</v>
      </c>
      <c r="H758" s="81">
        <f t="shared" si="118"/>
        <v>0.45347385946142027</v>
      </c>
      <c r="I758" s="81">
        <f t="shared" si="114"/>
        <v>1.1060649195259176E-2</v>
      </c>
      <c r="J758" s="82">
        <f t="shared" si="115"/>
        <v>87.86569342320783</v>
      </c>
      <c r="K758" s="82">
        <f t="shared" si="116"/>
        <v>87.86569342320783</v>
      </c>
      <c r="L758" s="82">
        <f t="shared" si="117"/>
        <v>0</v>
      </c>
    </row>
    <row r="759" spans="3:13">
      <c r="C759" s="1">
        <v>41306</v>
      </c>
      <c r="D759" s="2">
        <v>1514.6800539999999</v>
      </c>
      <c r="E759" s="81">
        <f t="shared" si="111"/>
        <v>3.5987723516956116E-2</v>
      </c>
      <c r="H759" s="81">
        <f t="shared" si="118"/>
        <v>0.46955022393540236</v>
      </c>
      <c r="I759" s="81">
        <f t="shared" si="114"/>
        <v>3.5987723516956116E-2</v>
      </c>
      <c r="J759" s="82">
        <f t="shared" si="115"/>
        <v>88.837545034460121</v>
      </c>
      <c r="K759" s="82">
        <f t="shared" si="116"/>
        <v>88.837545034460121</v>
      </c>
      <c r="L759" s="82">
        <f t="shared" si="117"/>
        <v>0</v>
      </c>
    </row>
    <row r="760" spans="3:13">
      <c r="C760" s="1">
        <v>41334</v>
      </c>
      <c r="D760" s="2">
        <v>1569.1899410000001</v>
      </c>
      <c r="E760" s="81">
        <f t="shared" si="111"/>
        <v>1.8085767859252311E-2</v>
      </c>
      <c r="H760" s="81">
        <f t="shared" si="118"/>
        <v>0.52243599108867067</v>
      </c>
      <c r="I760" s="81">
        <f t="shared" si="114"/>
        <v>1.8085767859252311E-2</v>
      </c>
      <c r="J760" s="82">
        <f t="shared" si="115"/>
        <v>92.034606043085404</v>
      </c>
      <c r="K760" s="82">
        <f t="shared" si="116"/>
        <v>92.034606043085404</v>
      </c>
      <c r="L760" s="82">
        <f t="shared" si="117"/>
        <v>0</v>
      </c>
    </row>
    <row r="761" spans="3:13">
      <c r="C761" s="1">
        <v>41365</v>
      </c>
      <c r="D761" s="2">
        <v>1597.5699460000001</v>
      </c>
      <c r="E761" s="81">
        <f t="shared" si="111"/>
        <v>2.0762811721046104E-2</v>
      </c>
      <c r="H761" s="81">
        <f t="shared" si="118"/>
        <v>0.54997041500407118</v>
      </c>
      <c r="I761" s="81">
        <f t="shared" si="114"/>
        <v>2.0762811721046104E-2</v>
      </c>
      <c r="J761" s="82">
        <f t="shared" si="115"/>
        <v>93.699122562998383</v>
      </c>
      <c r="K761" s="82">
        <f t="shared" si="116"/>
        <v>93.699122562998383</v>
      </c>
      <c r="L761" s="82">
        <f t="shared" si="117"/>
        <v>0</v>
      </c>
    </row>
    <row r="762" spans="3:13">
      <c r="C762" s="1">
        <v>41395</v>
      </c>
      <c r="D762" s="2">
        <v>1630.73999</v>
      </c>
      <c r="E762" s="81">
        <f t="shared" si="111"/>
        <v>-1.4999301636062778E-2</v>
      </c>
      <c r="H762" s="81">
        <f t="shared" si="118"/>
        <v>0.58215215890399263</v>
      </c>
      <c r="I762" s="81">
        <f t="shared" si="114"/>
        <v>-1.4999301636062889E-2</v>
      </c>
      <c r="J762" s="82">
        <f t="shared" si="115"/>
        <v>95.64457980320114</v>
      </c>
      <c r="K762" s="82">
        <f t="shared" si="116"/>
        <v>95.64457980320114</v>
      </c>
      <c r="L762" s="82">
        <f t="shared" si="117"/>
        <v>0</v>
      </c>
    </row>
    <row r="763" spans="3:13">
      <c r="C763" s="1">
        <v>41428</v>
      </c>
      <c r="D763" s="2">
        <v>1606.280029</v>
      </c>
      <c r="E763" s="81">
        <f t="shared" si="111"/>
        <v>4.9462079815224991E-2</v>
      </c>
      <c r="H763" s="81">
        <f t="shared" si="118"/>
        <v>0.55842098143844354</v>
      </c>
      <c r="I763" s="81">
        <f t="shared" si="114"/>
        <v>4.9462079815224991E-2</v>
      </c>
      <c r="J763" s="82">
        <f t="shared" si="115"/>
        <v>94.209977900878442</v>
      </c>
      <c r="K763" s="82">
        <f t="shared" si="116"/>
        <v>94.209977900878442</v>
      </c>
      <c r="L763" s="82">
        <f t="shared" si="117"/>
        <v>0</v>
      </c>
    </row>
    <row r="764" spans="3:13">
      <c r="C764" s="1">
        <v>41456</v>
      </c>
      <c r="D764" s="2">
        <v>1685.7299800000001</v>
      </c>
      <c r="E764" s="81">
        <f t="shared" si="111"/>
        <v>-3.1298019033866864E-2</v>
      </c>
      <c r="H764" s="81">
        <f t="shared" si="118"/>
        <v>0.60648227982161984</v>
      </c>
      <c r="I764" s="81">
        <f t="shared" si="114"/>
        <v>-3.1298019033866975E-2</v>
      </c>
      <c r="J764" s="82">
        <f t="shared" si="115"/>
        <v>98.869799347202274</v>
      </c>
      <c r="K764" s="82">
        <f t="shared" si="116"/>
        <v>98.869799347202274</v>
      </c>
      <c r="L764" s="82">
        <f t="shared" si="117"/>
        <v>0</v>
      </c>
    </row>
    <row r="765" spans="3:13">
      <c r="C765" s="1">
        <v>41487</v>
      </c>
      <c r="D765" s="2">
        <v>1632.969971</v>
      </c>
      <c r="E765" s="81">
        <f t="shared" si="111"/>
        <v>2.9749523177239112E-2</v>
      </c>
      <c r="H765" s="81">
        <f t="shared" si="118"/>
        <v>0.55620256685019287</v>
      </c>
      <c r="I765" s="81">
        <f t="shared" si="114"/>
        <v>2.9749523177239112E-2</v>
      </c>
      <c r="J765" s="82">
        <f t="shared" si="115"/>
        <v>95.775370485358934</v>
      </c>
      <c r="K765" s="82">
        <f t="shared" si="116"/>
        <v>95.775370485358934</v>
      </c>
      <c r="L765" s="82">
        <f t="shared" si="117"/>
        <v>0</v>
      </c>
    </row>
    <row r="766" spans="3:13">
      <c r="C766" s="1">
        <v>41520</v>
      </c>
      <c r="D766" s="2">
        <v>1681.5500489999999</v>
      </c>
      <c r="E766" s="81">
        <f t="shared" si="111"/>
        <v>4.4595752618006079E-2</v>
      </c>
      <c r="F766" s="81">
        <f t="shared" si="112"/>
        <v>0.16719998170517947</v>
      </c>
      <c r="H766" s="81">
        <f t="shared" si="118"/>
        <v>0.48622967916944559</v>
      </c>
      <c r="I766" s="81">
        <f t="shared" si="114"/>
        <v>4.4595752618006079E-2</v>
      </c>
      <c r="J766" s="82">
        <f t="shared" si="115"/>
        <v>98.624642089421783</v>
      </c>
      <c r="K766" s="82">
        <f t="shared" si="116"/>
        <v>98.624642089421783</v>
      </c>
      <c r="L766" s="82">
        <f t="shared" si="117"/>
        <v>0</v>
      </c>
      <c r="M766" s="81">
        <f t="shared" si="113"/>
        <v>0.16719998170517925</v>
      </c>
    </row>
    <row r="767" spans="3:13">
      <c r="C767" s="1">
        <v>41548</v>
      </c>
      <c r="D767" s="2">
        <v>1756.540039</v>
      </c>
      <c r="E767" s="81">
        <f t="shared" si="111"/>
        <v>2.8049471635186451E-2</v>
      </c>
      <c r="H767" s="81">
        <f t="shared" si="118"/>
        <v>0.5525092102752247</v>
      </c>
      <c r="I767" s="81">
        <f t="shared" si="114"/>
        <v>2.8049471635186451E-2</v>
      </c>
      <c r="J767" s="82">
        <f t="shared" si="115"/>
        <v>103.02288223008102</v>
      </c>
      <c r="K767" s="82">
        <f t="shared" si="116"/>
        <v>103.02288223008102</v>
      </c>
      <c r="L767" s="82">
        <f t="shared" si="117"/>
        <v>0</v>
      </c>
    </row>
    <row r="768" spans="3:13">
      <c r="C768" s="1">
        <v>41579</v>
      </c>
      <c r="D768" s="2">
        <v>1805.8100589999999</v>
      </c>
      <c r="E768" s="81">
        <f t="shared" si="111"/>
        <v>2.356279155049279E-2</v>
      </c>
      <c r="H768" s="81">
        <f t="shared" si="118"/>
        <v>0.59605627333220546</v>
      </c>
      <c r="I768" s="81">
        <f t="shared" si="114"/>
        <v>2.356279155049279E-2</v>
      </c>
      <c r="J768" s="82">
        <f t="shared" si="115"/>
        <v>105.91261964296883</v>
      </c>
      <c r="K768" s="82">
        <f t="shared" si="116"/>
        <v>105.91261964296883</v>
      </c>
      <c r="L768" s="82">
        <f t="shared" si="117"/>
        <v>0</v>
      </c>
    </row>
    <row r="769" spans="3:13">
      <c r="C769" s="1">
        <v>41610</v>
      </c>
      <c r="D769" s="2">
        <v>1848.3599850000001</v>
      </c>
      <c r="E769" s="81">
        <f t="shared" si="111"/>
        <v>-3.5582905675162646E-2</v>
      </c>
      <c r="H769" s="81">
        <f t="shared" si="118"/>
        <v>0.63366381460358867</v>
      </c>
      <c r="I769" s="81">
        <f t="shared" si="114"/>
        <v>-3.5582905675162535E-2</v>
      </c>
      <c r="J769" s="82">
        <f t="shared" si="115"/>
        <v>108.40821662218274</v>
      </c>
      <c r="K769" s="82">
        <f t="shared" si="116"/>
        <v>108.40821662218274</v>
      </c>
      <c r="L769" s="82">
        <f t="shared" si="117"/>
        <v>0</v>
      </c>
    </row>
    <row r="770" spans="3:13">
      <c r="C770" s="1">
        <v>41641</v>
      </c>
      <c r="D770" s="2">
        <v>1782.589966</v>
      </c>
      <c r="E770" s="81">
        <f t="shared" si="111"/>
        <v>4.3117029976595278E-2</v>
      </c>
      <c r="H770" s="81">
        <f t="shared" si="118"/>
        <v>0.57553330918362278</v>
      </c>
      <c r="I770" s="81">
        <f t="shared" si="114"/>
        <v>4.3117029976595278E-2</v>
      </c>
      <c r="J770" s="82">
        <f t="shared" si="115"/>
        <v>104.55073727570301</v>
      </c>
      <c r="K770" s="82">
        <f t="shared" si="116"/>
        <v>104.55073727570301</v>
      </c>
      <c r="L770" s="82">
        <f t="shared" si="117"/>
        <v>0</v>
      </c>
    </row>
    <row r="771" spans="3:13">
      <c r="C771" s="1">
        <v>41673</v>
      </c>
      <c r="D771" s="2">
        <v>1859.4499510000001</v>
      </c>
      <c r="E771" s="81">
        <f t="shared" ref="E771:E790" si="119">D772/D771-1</f>
        <v>6.9321656079357474E-3</v>
      </c>
      <c r="H771" s="81">
        <f t="shared" si="118"/>
        <v>0.6434656261048175</v>
      </c>
      <c r="I771" s="81">
        <f t="shared" si="114"/>
        <v>6.9321656079357474E-3</v>
      </c>
      <c r="J771" s="82">
        <f t="shared" si="115"/>
        <v>109.05865454889464</v>
      </c>
      <c r="K771" s="82">
        <f t="shared" si="116"/>
        <v>109.05865454889464</v>
      </c>
      <c r="L771" s="82">
        <f t="shared" si="117"/>
        <v>0</v>
      </c>
    </row>
    <row r="772" spans="3:13">
      <c r="C772" s="1">
        <v>41701</v>
      </c>
      <c r="D772" s="2">
        <v>1872.339966</v>
      </c>
      <c r="E772" s="81">
        <f t="shared" si="119"/>
        <v>6.2007889650528281E-3</v>
      </c>
      <c r="H772" s="81">
        <f t="shared" si="118"/>
        <v>0.65485840199592582</v>
      </c>
      <c r="I772" s="81">
        <f t="shared" si="114"/>
        <v>6.2007889650528281E-3</v>
      </c>
      <c r="J772" s="82">
        <f t="shared" si="115"/>
        <v>109.81466720320623</v>
      </c>
      <c r="K772" s="82">
        <f t="shared" si="116"/>
        <v>109.81466720320623</v>
      </c>
      <c r="L772" s="82">
        <f t="shared" si="117"/>
        <v>0</v>
      </c>
    </row>
    <row r="773" spans="3:13">
      <c r="C773" s="1">
        <v>41730</v>
      </c>
      <c r="D773" s="2">
        <v>1883.9499510000001</v>
      </c>
      <c r="E773" s="81">
        <f t="shared" si="119"/>
        <v>2.1030280012996005E-2</v>
      </c>
      <c r="H773" s="81">
        <f t="shared" si="118"/>
        <v>0.66511982971374706</v>
      </c>
      <c r="I773" s="81">
        <f t="shared" si="114"/>
        <v>2.1030280012996005E-2</v>
      </c>
      <c r="J773" s="82">
        <f t="shared" si="115"/>
        <v>110.49560477980081</v>
      </c>
      <c r="K773" s="82">
        <f t="shared" si="116"/>
        <v>110.49560477980081</v>
      </c>
      <c r="L773" s="82">
        <f t="shared" si="117"/>
        <v>0</v>
      </c>
    </row>
    <row r="774" spans="3:13">
      <c r="C774" s="1">
        <v>41760</v>
      </c>
      <c r="D774" s="2">
        <v>1923.5699460000001</v>
      </c>
      <c r="E774" s="81">
        <f t="shared" si="119"/>
        <v>1.9058331658920569E-2</v>
      </c>
      <c r="H774" s="81">
        <f t="shared" si="118"/>
        <v>0.70013776598781918</v>
      </c>
      <c r="I774" s="81">
        <f t="shared" si="114"/>
        <v>1.9058331658920569E-2</v>
      </c>
      <c r="J774" s="82">
        <f t="shared" si="115"/>
        <v>112.81935828852536</v>
      </c>
      <c r="K774" s="82">
        <f t="shared" si="116"/>
        <v>112.81935828852536</v>
      </c>
      <c r="L774" s="82">
        <f t="shared" si="117"/>
        <v>0</v>
      </c>
    </row>
    <row r="775" spans="3:13">
      <c r="C775" s="1">
        <v>41792</v>
      </c>
      <c r="D775" s="2">
        <v>1960.2299800000001</v>
      </c>
      <c r="E775" s="81">
        <f t="shared" si="119"/>
        <v>-1.5079830581919862E-2</v>
      </c>
      <c r="H775" s="81">
        <f t="shared" si="118"/>
        <v>0.73253955539787152</v>
      </c>
      <c r="I775" s="81">
        <f t="shared" si="114"/>
        <v>-1.5079830581919862E-2</v>
      </c>
      <c r="J775" s="82">
        <f t="shared" si="115"/>
        <v>114.96950703633468</v>
      </c>
      <c r="K775" s="82">
        <f t="shared" si="116"/>
        <v>114.96950703633468</v>
      </c>
      <c r="L775" s="82">
        <f t="shared" si="117"/>
        <v>0</v>
      </c>
    </row>
    <row r="776" spans="3:13">
      <c r="C776" s="1">
        <v>41821</v>
      </c>
      <c r="D776" s="2">
        <v>1930.670044</v>
      </c>
      <c r="E776" s="81">
        <f t="shared" si="119"/>
        <v>3.7655295489735119E-2</v>
      </c>
      <c r="H776" s="81">
        <f t="shared" si="118"/>
        <v>0.70641315242599689</v>
      </c>
      <c r="I776" s="81">
        <f t="shared" si="114"/>
        <v>3.7655295489735119E-2</v>
      </c>
      <c r="J776" s="82">
        <f t="shared" si="115"/>
        <v>113.23578634813991</v>
      </c>
      <c r="K776" s="82">
        <f t="shared" si="116"/>
        <v>113.23578634813991</v>
      </c>
      <c r="L776" s="82">
        <f t="shared" si="117"/>
        <v>0</v>
      </c>
    </row>
    <row r="777" spans="3:13">
      <c r="C777" s="1">
        <v>41852</v>
      </c>
      <c r="D777" s="2">
        <v>2003.369995</v>
      </c>
      <c r="E777" s="81">
        <f t="shared" si="119"/>
        <v>-1.5513837223063764E-2</v>
      </c>
      <c r="H777" s="81">
        <f t="shared" si="118"/>
        <v>0.77066864390816825</v>
      </c>
      <c r="I777" s="81">
        <f t="shared" si="114"/>
        <v>-1.5513837223063764E-2</v>
      </c>
      <c r="J777" s="82">
        <f t="shared" si="115"/>
        <v>117.49971334309163</v>
      </c>
      <c r="K777" s="82">
        <f t="shared" si="116"/>
        <v>117.49971334309163</v>
      </c>
      <c r="L777" s="82">
        <f t="shared" si="117"/>
        <v>0</v>
      </c>
    </row>
    <row r="778" spans="3:13">
      <c r="C778" s="1">
        <v>41884</v>
      </c>
      <c r="D778" s="2">
        <v>1972.290039</v>
      </c>
      <c r="E778" s="81">
        <f t="shared" si="119"/>
        <v>2.3201460786772321E-2</v>
      </c>
      <c r="F778" s="81">
        <f t="shared" si="112"/>
        <v>0.17289999198828498</v>
      </c>
      <c r="H778" s="81">
        <f t="shared" si="118"/>
        <v>0.74319877879059382</v>
      </c>
      <c r="I778" s="81">
        <f t="shared" si="114"/>
        <v>2.3201460786772321E-2</v>
      </c>
      <c r="J778" s="82">
        <f t="shared" si="115"/>
        <v>115.67684191653025</v>
      </c>
      <c r="K778" s="82">
        <f t="shared" si="116"/>
        <v>115.67684191653025</v>
      </c>
      <c r="L778" s="82">
        <f t="shared" si="117"/>
        <v>0</v>
      </c>
      <c r="M778" s="81">
        <f t="shared" si="113"/>
        <v>0.17289999198828454</v>
      </c>
    </row>
    <row r="779" spans="3:13">
      <c r="C779" s="1">
        <v>41913</v>
      </c>
      <c r="D779" s="2">
        <v>2018.0500489999999</v>
      </c>
      <c r="E779" s="81">
        <f t="shared" si="119"/>
        <v>2.4533588760364822E-2</v>
      </c>
      <c r="H779" s="81">
        <f t="shared" si="118"/>
        <v>0.61837598007687755</v>
      </c>
      <c r="I779" s="81">
        <f t="shared" si="114"/>
        <v>2.4533588760364822E-2</v>
      </c>
      <c r="J779" s="82">
        <f t="shared" si="115"/>
        <v>118.36071362819429</v>
      </c>
      <c r="K779" s="82">
        <f t="shared" si="116"/>
        <v>118.36071362819429</v>
      </c>
      <c r="L779" s="82">
        <f t="shared" si="117"/>
        <v>0</v>
      </c>
    </row>
    <row r="780" spans="3:13">
      <c r="C780" s="1">
        <v>41946</v>
      </c>
      <c r="D780" s="2">
        <v>2067.5600589999999</v>
      </c>
      <c r="E780" s="81">
        <f t="shared" si="119"/>
        <v>-4.1885878779204244E-3</v>
      </c>
      <c r="H780" s="81">
        <f t="shared" si="118"/>
        <v>0.65808055083173578</v>
      </c>
      <c r="I780" s="81">
        <f t="shared" si="114"/>
        <v>-4.1885878779203134E-3</v>
      </c>
      <c r="J780" s="82">
        <f t="shared" si="115"/>
        <v>121.26452670173171</v>
      </c>
      <c r="K780" s="82">
        <f t="shared" si="116"/>
        <v>121.26452670173171</v>
      </c>
      <c r="L780" s="82">
        <f t="shared" si="117"/>
        <v>0</v>
      </c>
    </row>
    <row r="781" spans="3:13">
      <c r="C781" s="1">
        <v>41974</v>
      </c>
      <c r="D781" s="2">
        <v>2058.8999020000001</v>
      </c>
      <c r="E781" s="81">
        <f t="shared" si="119"/>
        <v>-3.1040805790470194E-2</v>
      </c>
      <c r="H781" s="81">
        <f t="shared" si="118"/>
        <v>0.63716598385176826</v>
      </c>
      <c r="I781" s="81">
        <f t="shared" si="114"/>
        <v>-3.1040805790470194E-2</v>
      </c>
      <c r="J781" s="82">
        <f t="shared" si="115"/>
        <v>120.75659957516709</v>
      </c>
      <c r="K781" s="82">
        <f t="shared" si="116"/>
        <v>120.75659957516709</v>
      </c>
      <c r="L781" s="82">
        <f t="shared" si="117"/>
        <v>0</v>
      </c>
    </row>
    <row r="782" spans="3:13">
      <c r="C782" s="1">
        <v>42006</v>
      </c>
      <c r="D782" s="2">
        <v>1994.98999</v>
      </c>
      <c r="E782" s="81">
        <f t="shared" si="119"/>
        <v>5.4892511014553946E-2</v>
      </c>
      <c r="H782" s="81">
        <f t="shared" si="118"/>
        <v>0.52250964031230618</v>
      </c>
      <c r="I782" s="81">
        <f t="shared" si="114"/>
        <v>5.4892511014553946E-2</v>
      </c>
      <c r="J782" s="82">
        <f t="shared" si="115"/>
        <v>117.00821741983675</v>
      </c>
      <c r="K782" s="82">
        <f t="shared" si="116"/>
        <v>117.00821741983675</v>
      </c>
      <c r="L782" s="82">
        <f t="shared" si="117"/>
        <v>0</v>
      </c>
    </row>
    <row r="783" spans="3:13">
      <c r="C783" s="1">
        <v>42037</v>
      </c>
      <c r="D783" s="2">
        <v>2104.5</v>
      </c>
      <c r="E783" s="81">
        <f t="shared" si="119"/>
        <v>-1.739610691375626E-2</v>
      </c>
      <c r="H783" s="81">
        <f t="shared" si="118"/>
        <v>0.60608401751291407</v>
      </c>
      <c r="I783" s="81">
        <f t="shared" si="114"/>
        <v>-1.739610691375626E-2</v>
      </c>
      <c r="J783" s="82">
        <f t="shared" si="115"/>
        <v>123.43109228334846</v>
      </c>
      <c r="K783" s="82">
        <f t="shared" si="116"/>
        <v>123.43109228334846</v>
      </c>
      <c r="L783" s="82">
        <f t="shared" si="117"/>
        <v>0</v>
      </c>
    </row>
    <row r="784" spans="3:13">
      <c r="C784" s="1">
        <v>42065</v>
      </c>
      <c r="D784" s="2">
        <v>2067.889893</v>
      </c>
      <c r="E784" s="81">
        <f t="shared" si="119"/>
        <v>8.5208197301247512E-3</v>
      </c>
      <c r="H784" s="81">
        <f t="shared" si="118"/>
        <v>0.57814440823178437</v>
      </c>
      <c r="I784" s="81">
        <f t="shared" si="114"/>
        <v>8.5208197301247512E-3</v>
      </c>
      <c r="J784" s="82">
        <f t="shared" si="115"/>
        <v>121.28387180550561</v>
      </c>
      <c r="K784" s="82">
        <f t="shared" si="116"/>
        <v>121.28387180550561</v>
      </c>
      <c r="L784" s="82">
        <f t="shared" si="117"/>
        <v>0</v>
      </c>
    </row>
    <row r="785" spans="3:13">
      <c r="C785" s="1">
        <v>42095</v>
      </c>
      <c r="D785" s="2">
        <v>2085.51001</v>
      </c>
      <c r="E785" s="81">
        <f t="shared" si="119"/>
        <v>1.0491382393316817E-2</v>
      </c>
      <c r="H785" s="81">
        <f t="shared" si="118"/>
        <v>0.59159149224243168</v>
      </c>
      <c r="I785" s="81">
        <f t="shared" si="114"/>
        <v>1.0491382393316817E-2</v>
      </c>
      <c r="J785" s="82">
        <f t="shared" si="115"/>
        <v>122.31730981333189</v>
      </c>
      <c r="K785" s="82">
        <f t="shared" si="116"/>
        <v>122.31730981333189</v>
      </c>
      <c r="L785" s="82">
        <f t="shared" si="117"/>
        <v>0</v>
      </c>
    </row>
    <row r="786" spans="3:13">
      <c r="C786" s="1">
        <v>42125</v>
      </c>
      <c r="D786" s="2">
        <v>2107.389893</v>
      </c>
      <c r="E786" s="81">
        <f t="shared" si="119"/>
        <v>-2.1011672375900514E-2</v>
      </c>
      <c r="H786" s="81">
        <f t="shared" si="118"/>
        <v>0.60828948720149678</v>
      </c>
      <c r="I786" s="81">
        <f t="shared" si="114"/>
        <v>-2.1011672375900514E-2</v>
      </c>
      <c r="J786" s="82">
        <f t="shared" si="115"/>
        <v>123.60058748390536</v>
      </c>
      <c r="K786" s="82">
        <f t="shared" si="116"/>
        <v>123.60058748390536</v>
      </c>
      <c r="L786" s="82">
        <f t="shared" si="117"/>
        <v>0</v>
      </c>
    </row>
    <row r="787" spans="3:13">
      <c r="C787" s="1">
        <v>42156</v>
      </c>
      <c r="D787" s="2">
        <v>2063.110107</v>
      </c>
      <c r="E787" s="81">
        <f t="shared" si="119"/>
        <v>1.9742029696721453E-2</v>
      </c>
      <c r="H787" s="81">
        <f>D787/MIN(D751:D787)-1</f>
        <v>0.51458716707584751</v>
      </c>
      <c r="I787" s="81">
        <f t="shared" si="114"/>
        <v>1.9742029696721453E-2</v>
      </c>
      <c r="J787" s="82">
        <f t="shared" si="115"/>
        <v>121.00353243422471</v>
      </c>
      <c r="K787" s="82">
        <f t="shared" si="116"/>
        <v>121.00353243422471</v>
      </c>
      <c r="L787" s="82">
        <f t="shared" si="117"/>
        <v>0</v>
      </c>
    </row>
    <row r="788" spans="3:13">
      <c r="C788" s="1">
        <v>42186</v>
      </c>
      <c r="D788" s="2">
        <v>2103.8400879999999</v>
      </c>
      <c r="E788" s="81">
        <f t="shared" si="119"/>
        <v>-6.2580818167202845E-2</v>
      </c>
      <c r="H788" s="81">
        <f t="shared" si="118"/>
        <v>0.52527344660032904</v>
      </c>
      <c r="I788" s="81">
        <f t="shared" si="114"/>
        <v>-6.2580818167202845E-2</v>
      </c>
      <c r="J788" s="82">
        <f t="shared" si="115"/>
        <v>123.39238776494938</v>
      </c>
      <c r="K788" s="82">
        <f t="shared" si="116"/>
        <v>123.39238776494938</v>
      </c>
      <c r="L788" s="82">
        <f t="shared" si="117"/>
        <v>0</v>
      </c>
    </row>
    <row r="789" spans="3:13">
      <c r="C789" s="1">
        <v>42219</v>
      </c>
      <c r="D789" s="2">
        <v>1972.1800539999999</v>
      </c>
      <c r="E789" s="81">
        <f t="shared" si="119"/>
        <v>-2.6442831573227132E-2</v>
      </c>
      <c r="H789" s="81">
        <f t="shared" si="118"/>
        <v>0.40211016486289242</v>
      </c>
      <c r="I789" s="81">
        <f t="shared" si="114"/>
        <v>-2.6442831573227132E-2</v>
      </c>
      <c r="J789" s="82">
        <f t="shared" si="115"/>
        <v>115.67039118301409</v>
      </c>
      <c r="K789" s="82">
        <f t="shared" si="116"/>
        <v>115.67039118301409</v>
      </c>
      <c r="L789" s="82">
        <f t="shared" si="117"/>
        <v>0</v>
      </c>
    </row>
    <row r="790" spans="3:13">
      <c r="C790" s="1">
        <v>42248</v>
      </c>
      <c r="D790" s="2">
        <v>1920.030029</v>
      </c>
      <c r="E790" s="81">
        <f t="shared" si="119"/>
        <v>8.0790336951547692E-2</v>
      </c>
      <c r="F790" s="81">
        <f t="shared" ref="F790" si="120">D790/D778-1</f>
        <v>-2.6497122110142102E-2</v>
      </c>
      <c r="H790" s="81">
        <f t="shared" si="118"/>
        <v>0.35964053844622534</v>
      </c>
      <c r="I790" s="81">
        <f t="shared" si="114"/>
        <v>8.0790336951547692E-2</v>
      </c>
      <c r="J790" s="82">
        <f t="shared" si="115"/>
        <v>112.61173851095235</v>
      </c>
      <c r="K790" s="82">
        <f t="shared" si="116"/>
        <v>112.61173851095235</v>
      </c>
      <c r="L790" s="82">
        <f t="shared" si="117"/>
        <v>0</v>
      </c>
      <c r="M790" s="81">
        <f t="shared" ref="M790" si="121">J790/J778-1</f>
        <v>-2.6497122110142102E-2</v>
      </c>
    </row>
    <row r="791" spans="3:13">
      <c r="C791" s="1">
        <v>42278</v>
      </c>
      <c r="D791" s="2">
        <v>2075.1499020000001</v>
      </c>
      <c r="H791" s="81">
        <f t="shared" si="118"/>
        <v>0.46948635568027997</v>
      </c>
      <c r="J791" s="82">
        <f t="shared" si="115"/>
        <v>121.70967880995177</v>
      </c>
      <c r="K791" s="82">
        <f t="shared" si="116"/>
        <v>121.70967880995177</v>
      </c>
      <c r="L791" s="82">
        <f t="shared" si="117"/>
        <v>0</v>
      </c>
    </row>
    <row r="792" spans="3:13">
      <c r="I792" s="80"/>
      <c r="J792" s="80"/>
      <c r="K792" s="80"/>
      <c r="L792" s="80"/>
    </row>
    <row r="793" spans="3:13">
      <c r="I793" s="80"/>
      <c r="J793" s="80"/>
      <c r="K793" s="80"/>
      <c r="L793" s="80"/>
    </row>
    <row r="794" spans="3:13">
      <c r="D794" s="2">
        <f>D791/D2-1</f>
        <v>120.70967880995184</v>
      </c>
      <c r="H794" s="81">
        <f>MAX(H2:H790)</f>
        <v>1.2003755063876884</v>
      </c>
      <c r="I794" s="80"/>
      <c r="J794" s="80"/>
      <c r="K794" s="80"/>
      <c r="L794" s="80"/>
    </row>
    <row r="795" spans="3:13">
      <c r="H795" s="81">
        <f>_xlfn.PERCENTILE.INC(H2:H791,0.99)</f>
        <v>1.1037049453428331</v>
      </c>
      <c r="I795" s="80"/>
      <c r="J795" s="80"/>
      <c r="K795" s="80"/>
      <c r="L795" s="80"/>
    </row>
    <row r="796" spans="3:13">
      <c r="I796" s="80"/>
      <c r="J796" s="80"/>
      <c r="K796" s="80"/>
      <c r="L796" s="80"/>
    </row>
    <row r="797" spans="3:13">
      <c r="I797" s="80"/>
      <c r="J797" s="80"/>
      <c r="K797" s="80"/>
      <c r="L797" s="80"/>
    </row>
    <row r="798" spans="3:13">
      <c r="I798" s="80"/>
      <c r="J798" s="80"/>
      <c r="K798" s="80"/>
      <c r="L798" s="80"/>
    </row>
    <row r="799" spans="3:13">
      <c r="G799" t="s">
        <v>127</v>
      </c>
      <c r="H799" s="3">
        <v>1</v>
      </c>
      <c r="I799" s="59">
        <v>1</v>
      </c>
      <c r="J799" s="80"/>
      <c r="K799" s="80"/>
      <c r="L799" s="80"/>
    </row>
    <row r="800" spans="3:13">
      <c r="G800" t="s">
        <v>138</v>
      </c>
      <c r="H800" s="3">
        <v>1.5</v>
      </c>
      <c r="I800" s="59">
        <v>0</v>
      </c>
      <c r="J800" s="80"/>
      <c r="K800" s="80"/>
      <c r="L800" s="80"/>
    </row>
    <row r="801" spans="7:12">
      <c r="G801" t="s">
        <v>129</v>
      </c>
      <c r="H801" s="59"/>
      <c r="I801"/>
      <c r="J801" s="80"/>
      <c r="K801" s="80"/>
      <c r="L801" s="80"/>
    </row>
    <row r="802" spans="7:12">
      <c r="I802" s="80"/>
      <c r="J802" s="80"/>
      <c r="K802" s="80"/>
      <c r="L802" s="80"/>
    </row>
    <row r="803" spans="7:12">
      <c r="I803" s="80"/>
      <c r="J803" s="80"/>
      <c r="K803" s="80"/>
      <c r="L803" s="80"/>
    </row>
    <row r="804" spans="7:12">
      <c r="I804" s="80"/>
      <c r="J804" s="80"/>
      <c r="K804" s="80"/>
      <c r="L804" s="80"/>
    </row>
    <row r="805" spans="7:12">
      <c r="I805" s="80"/>
      <c r="J805" s="80"/>
      <c r="K805" s="80"/>
      <c r="L805" s="80"/>
    </row>
    <row r="806" spans="7:12">
      <c r="I806" s="80"/>
      <c r="J806" s="80"/>
      <c r="K806" s="80"/>
      <c r="L806" s="80"/>
    </row>
    <row r="807" spans="7:12">
      <c r="I807" s="80"/>
      <c r="J807" s="80"/>
      <c r="K807" s="80"/>
      <c r="L807" s="80"/>
    </row>
    <row r="808" spans="7:12">
      <c r="I808" s="80"/>
      <c r="J808" s="80"/>
      <c r="K808" s="80"/>
      <c r="L808" s="80"/>
    </row>
    <row r="809" spans="7:12">
      <c r="I809" s="80"/>
      <c r="J809" s="80"/>
      <c r="K809" s="80"/>
      <c r="L809" s="80"/>
    </row>
    <row r="810" spans="7:12">
      <c r="I810" s="80"/>
      <c r="J810" s="80"/>
      <c r="K810" s="80"/>
      <c r="L810" s="80"/>
    </row>
    <row r="811" spans="7:12">
      <c r="I811" s="80"/>
      <c r="J811" s="80"/>
      <c r="K811" s="80"/>
      <c r="L811" s="80"/>
    </row>
    <row r="812" spans="7:12">
      <c r="I812" s="80"/>
      <c r="J812" s="80"/>
      <c r="K812" s="80"/>
      <c r="L812" s="80"/>
    </row>
    <row r="813" spans="7:12">
      <c r="I813" s="80"/>
      <c r="J813" s="80"/>
      <c r="K813" s="80"/>
      <c r="L813" s="80"/>
    </row>
    <row r="814" spans="7:12">
      <c r="I814" s="80"/>
      <c r="J814" s="80"/>
      <c r="K814" s="80"/>
      <c r="L814" s="80"/>
    </row>
    <row r="815" spans="7:12">
      <c r="I815" s="80"/>
      <c r="J815" s="80"/>
      <c r="K815" s="80"/>
      <c r="L815" s="80"/>
    </row>
    <row r="816" spans="7:12">
      <c r="I816" s="80"/>
      <c r="J816" s="80"/>
      <c r="K816" s="80"/>
      <c r="L816" s="80"/>
    </row>
    <row r="817" spans="9:12">
      <c r="I817" s="80"/>
      <c r="J817" s="80"/>
      <c r="K817" s="80"/>
      <c r="L817" s="80"/>
    </row>
    <row r="818" spans="9:12">
      <c r="I818" s="80"/>
      <c r="J818" s="80"/>
      <c r="K818" s="80"/>
      <c r="L818" s="80"/>
    </row>
    <row r="819" spans="9:12">
      <c r="I819" s="80"/>
      <c r="J819" s="80"/>
      <c r="K819" s="80"/>
      <c r="L819" s="80"/>
    </row>
    <row r="820" spans="9:12">
      <c r="I820" s="80"/>
      <c r="J820" s="80"/>
      <c r="K820" s="80"/>
      <c r="L820" s="80"/>
    </row>
    <row r="821" spans="9:12">
      <c r="I821" s="80"/>
      <c r="J821" s="80"/>
      <c r="K821" s="80"/>
      <c r="L821" s="80"/>
    </row>
    <row r="822" spans="9:12">
      <c r="I822" s="80"/>
      <c r="J822" s="80"/>
      <c r="K822" s="80"/>
      <c r="L822" s="80"/>
    </row>
    <row r="823" spans="9:12">
      <c r="I823" s="80"/>
      <c r="J823" s="80"/>
      <c r="K823" s="80"/>
      <c r="L823" s="80"/>
    </row>
    <row r="824" spans="9:12">
      <c r="I824" s="80"/>
      <c r="J824" s="80"/>
      <c r="K824" s="80"/>
      <c r="L824" s="80"/>
    </row>
    <row r="825" spans="9:12">
      <c r="I825" s="80"/>
      <c r="J825" s="80"/>
      <c r="K825" s="80"/>
      <c r="L825" s="80"/>
    </row>
    <row r="826" spans="9:12">
      <c r="I826" s="80"/>
      <c r="J826" s="80"/>
      <c r="K826" s="80"/>
      <c r="L826" s="80"/>
    </row>
    <row r="827" spans="9:12">
      <c r="I827" s="80"/>
      <c r="J827" s="80"/>
      <c r="K827" s="80"/>
      <c r="L827" s="80"/>
    </row>
    <row r="828" spans="9:12">
      <c r="I828" s="80"/>
      <c r="J828" s="80"/>
      <c r="K828" s="80"/>
      <c r="L828" s="80"/>
    </row>
    <row r="829" spans="9:12">
      <c r="I829" s="80"/>
      <c r="J829" s="80"/>
      <c r="K829" s="80"/>
      <c r="L829" s="80"/>
    </row>
    <row r="830" spans="9:12">
      <c r="I830" s="80"/>
      <c r="J830" s="80"/>
      <c r="K830" s="80"/>
      <c r="L830" s="80"/>
    </row>
    <row r="831" spans="9:12">
      <c r="I831" s="80"/>
      <c r="J831" s="80"/>
      <c r="K831" s="80"/>
      <c r="L831" s="80"/>
    </row>
    <row r="832" spans="9:12">
      <c r="I832" s="80"/>
      <c r="J832" s="80"/>
      <c r="K832" s="80"/>
      <c r="L832" s="80"/>
    </row>
    <row r="833" spans="9:12">
      <c r="I833" s="80"/>
      <c r="J833" s="80"/>
      <c r="K833" s="80"/>
      <c r="L833" s="80"/>
    </row>
    <row r="834" spans="9:12">
      <c r="I834" s="80"/>
      <c r="J834" s="80"/>
      <c r="K834" s="80"/>
      <c r="L834" s="80"/>
    </row>
    <row r="835" spans="9:12">
      <c r="I835" s="80"/>
      <c r="J835" s="80"/>
      <c r="K835" s="80"/>
      <c r="L835" s="80"/>
    </row>
    <row r="836" spans="9:12">
      <c r="I836" s="80"/>
      <c r="J836" s="80"/>
      <c r="K836" s="80"/>
      <c r="L836" s="80"/>
    </row>
    <row r="837" spans="9:12">
      <c r="I837" s="80"/>
      <c r="J837" s="80"/>
      <c r="K837" s="80"/>
      <c r="L837" s="80"/>
    </row>
    <row r="838" spans="9:12">
      <c r="I838" s="80"/>
      <c r="J838" s="80"/>
      <c r="K838" s="80"/>
      <c r="L838" s="80"/>
    </row>
    <row r="839" spans="9:12">
      <c r="I839" s="80"/>
      <c r="J839" s="80"/>
      <c r="K839" s="80"/>
      <c r="L839" s="80"/>
    </row>
    <row r="840" spans="9:12">
      <c r="I840" s="80"/>
      <c r="J840" s="80"/>
      <c r="K840" s="80"/>
      <c r="L840" s="80"/>
    </row>
    <row r="841" spans="9:12">
      <c r="I841" s="80"/>
      <c r="J841" s="80"/>
      <c r="K841" s="80"/>
      <c r="L841" s="80"/>
    </row>
    <row r="842" spans="9:12">
      <c r="I842" s="80"/>
      <c r="J842" s="80"/>
      <c r="K842" s="80"/>
      <c r="L842" s="80"/>
    </row>
    <row r="843" spans="9:12">
      <c r="I843" s="80"/>
      <c r="J843" s="80"/>
      <c r="K843" s="80"/>
      <c r="L843" s="80"/>
    </row>
    <row r="844" spans="9:12">
      <c r="I844" s="80"/>
      <c r="J844" s="80"/>
      <c r="K844" s="80"/>
      <c r="L844" s="80"/>
    </row>
    <row r="845" spans="9:12">
      <c r="I845" s="80"/>
      <c r="J845" s="80"/>
      <c r="K845" s="80"/>
      <c r="L845" s="80"/>
    </row>
    <row r="846" spans="9:12">
      <c r="I846" s="80"/>
      <c r="J846" s="80"/>
      <c r="K846" s="80"/>
      <c r="L846" s="80"/>
    </row>
    <row r="847" spans="9:12">
      <c r="I847" s="80"/>
      <c r="J847" s="80"/>
      <c r="K847" s="80"/>
      <c r="L847" s="80"/>
    </row>
    <row r="848" spans="9:12">
      <c r="I848" s="80"/>
      <c r="J848" s="80"/>
      <c r="K848" s="80"/>
      <c r="L848" s="80"/>
    </row>
    <row r="849" spans="9:12">
      <c r="I849" s="80"/>
      <c r="J849" s="80"/>
      <c r="K849" s="80"/>
      <c r="L849" s="80"/>
    </row>
    <row r="850" spans="9:12">
      <c r="I850" s="80"/>
      <c r="J850" s="80"/>
      <c r="K850" s="80"/>
      <c r="L850" s="80"/>
    </row>
    <row r="851" spans="9:12">
      <c r="I851" s="80"/>
      <c r="J851" s="80"/>
      <c r="K851" s="80"/>
      <c r="L851" s="80"/>
    </row>
    <row r="852" spans="9:12">
      <c r="I852" s="80"/>
      <c r="J852" s="80"/>
      <c r="K852" s="80"/>
      <c r="L852" s="80"/>
    </row>
    <row r="853" spans="9:12">
      <c r="I853" s="80"/>
      <c r="J853" s="80"/>
      <c r="K853" s="80"/>
      <c r="L853" s="80"/>
    </row>
    <row r="854" spans="9:12">
      <c r="I854" s="80"/>
      <c r="J854" s="80"/>
      <c r="K854" s="80"/>
      <c r="L854" s="80"/>
    </row>
    <row r="855" spans="9:12">
      <c r="I855" s="80"/>
      <c r="J855" s="80"/>
      <c r="K855" s="80"/>
      <c r="L855" s="80"/>
    </row>
    <row r="856" spans="9:12">
      <c r="I856" s="80"/>
      <c r="J856" s="80"/>
      <c r="K856" s="80"/>
      <c r="L856" s="80"/>
    </row>
    <row r="857" spans="9:12">
      <c r="I857" s="80"/>
      <c r="J857" s="80"/>
      <c r="K857" s="80"/>
      <c r="L857" s="80"/>
    </row>
    <row r="858" spans="9:12">
      <c r="I858" s="80"/>
      <c r="J858" s="80"/>
      <c r="K858" s="80"/>
      <c r="L858" s="80"/>
    </row>
    <row r="859" spans="9:12">
      <c r="I859" s="80"/>
      <c r="J859" s="80"/>
      <c r="K859" s="80"/>
      <c r="L859" s="80"/>
    </row>
    <row r="860" spans="9:12">
      <c r="I860" s="80"/>
      <c r="J860" s="80"/>
      <c r="K860" s="80"/>
      <c r="L860" s="80"/>
    </row>
    <row r="861" spans="9:12">
      <c r="I861" s="80"/>
      <c r="J861" s="80"/>
      <c r="K861" s="80"/>
      <c r="L861" s="80"/>
    </row>
    <row r="862" spans="9:12">
      <c r="I862" s="80"/>
      <c r="J862" s="80"/>
      <c r="K862" s="80"/>
      <c r="L862" s="80"/>
    </row>
    <row r="863" spans="9:12">
      <c r="I863" s="80"/>
      <c r="J863" s="80"/>
      <c r="K863" s="80"/>
      <c r="L863" s="80"/>
    </row>
    <row r="864" spans="9:12">
      <c r="I864" s="80"/>
      <c r="J864" s="80"/>
      <c r="K864" s="80"/>
      <c r="L864" s="80"/>
    </row>
    <row r="865" spans="9:12">
      <c r="I865" s="80"/>
      <c r="J865" s="80"/>
      <c r="K865" s="80"/>
      <c r="L865" s="80"/>
    </row>
    <row r="866" spans="9:12">
      <c r="I866" s="80"/>
      <c r="J866" s="80"/>
      <c r="K866" s="80"/>
      <c r="L866" s="80"/>
    </row>
    <row r="867" spans="9:12">
      <c r="I867" s="80"/>
      <c r="J867" s="80"/>
      <c r="K867" s="80"/>
      <c r="L867" s="80"/>
    </row>
    <row r="868" spans="9:12">
      <c r="I868" s="80"/>
      <c r="J868" s="80"/>
      <c r="K868" s="80"/>
      <c r="L868" s="80"/>
    </row>
    <row r="869" spans="9:12">
      <c r="I869" s="80"/>
      <c r="J869" s="80"/>
      <c r="K869" s="80"/>
      <c r="L869" s="80"/>
    </row>
    <row r="870" spans="9:12">
      <c r="I870" s="80"/>
      <c r="J870" s="80"/>
      <c r="K870" s="80"/>
      <c r="L870" s="80"/>
    </row>
    <row r="871" spans="9:12">
      <c r="I871" s="80"/>
      <c r="J871" s="80"/>
      <c r="K871" s="80"/>
      <c r="L871" s="80"/>
    </row>
    <row r="872" spans="9:12">
      <c r="I872" s="80"/>
      <c r="J872" s="80"/>
      <c r="K872" s="80"/>
      <c r="L872" s="80"/>
    </row>
    <row r="873" spans="9:12">
      <c r="I873" s="80"/>
      <c r="J873" s="80"/>
      <c r="K873" s="80"/>
      <c r="L873" s="80"/>
    </row>
    <row r="874" spans="9:12">
      <c r="I874" s="80"/>
      <c r="J874" s="80"/>
      <c r="K874" s="80"/>
      <c r="L874" s="80"/>
    </row>
    <row r="875" spans="9:12">
      <c r="I875" s="80"/>
      <c r="J875" s="80"/>
      <c r="K875" s="80"/>
      <c r="L875" s="80"/>
    </row>
    <row r="876" spans="9:12">
      <c r="I876" s="80"/>
      <c r="J876" s="80"/>
      <c r="K876" s="80"/>
      <c r="L876" s="80"/>
    </row>
    <row r="877" spans="9:12">
      <c r="I877" s="80"/>
      <c r="J877" s="80"/>
      <c r="K877" s="80"/>
      <c r="L877" s="80"/>
    </row>
    <row r="878" spans="9:12">
      <c r="I878" s="80"/>
      <c r="J878" s="80"/>
      <c r="K878" s="80"/>
      <c r="L878" s="80"/>
    </row>
    <row r="879" spans="9:12">
      <c r="I879" s="80"/>
      <c r="J879" s="80"/>
      <c r="K879" s="80"/>
      <c r="L879" s="80"/>
    </row>
    <row r="880" spans="9:12">
      <c r="I880" s="80"/>
      <c r="J880" s="80"/>
      <c r="K880" s="80"/>
      <c r="L880" s="80"/>
    </row>
    <row r="881" spans="9:12">
      <c r="I881" s="80"/>
      <c r="J881" s="80"/>
      <c r="K881" s="80"/>
      <c r="L881" s="80"/>
    </row>
    <row r="882" spans="9:12">
      <c r="I882" s="80"/>
      <c r="J882" s="80"/>
      <c r="K882" s="80"/>
      <c r="L882" s="80"/>
    </row>
    <row r="883" spans="9:12">
      <c r="I883" s="80"/>
      <c r="J883" s="80"/>
      <c r="K883" s="80"/>
      <c r="L883" s="80"/>
    </row>
    <row r="884" spans="9:12">
      <c r="I884" s="80"/>
      <c r="J884" s="80"/>
      <c r="K884" s="80"/>
      <c r="L884" s="80"/>
    </row>
    <row r="885" spans="9:12">
      <c r="I885" s="80"/>
      <c r="J885" s="80"/>
      <c r="K885" s="80"/>
      <c r="L885" s="80"/>
    </row>
    <row r="886" spans="9:12">
      <c r="I886" s="80"/>
      <c r="J886" s="80"/>
      <c r="K886" s="80"/>
      <c r="L886" s="80"/>
    </row>
    <row r="887" spans="9:12">
      <c r="I887" s="80"/>
      <c r="J887" s="80"/>
      <c r="K887" s="80"/>
      <c r="L887" s="80"/>
    </row>
    <row r="888" spans="9:12">
      <c r="I888" s="80"/>
      <c r="J888" s="80"/>
      <c r="K888" s="80"/>
      <c r="L888" s="80"/>
    </row>
    <row r="889" spans="9:12">
      <c r="I889" s="80"/>
      <c r="J889" s="80"/>
      <c r="K889" s="80"/>
      <c r="L889" s="80"/>
    </row>
    <row r="890" spans="9:12">
      <c r="I890" s="80"/>
      <c r="J890" s="80"/>
      <c r="K890" s="80"/>
      <c r="L890" s="80"/>
    </row>
    <row r="891" spans="9:12">
      <c r="I891" s="80"/>
      <c r="J891" s="80"/>
      <c r="K891" s="80"/>
      <c r="L891" s="80"/>
    </row>
    <row r="892" spans="9:12">
      <c r="I892" s="80"/>
      <c r="J892" s="80"/>
      <c r="K892" s="80"/>
      <c r="L892" s="80"/>
    </row>
    <row r="893" spans="9:12">
      <c r="I893" s="80"/>
      <c r="J893" s="80"/>
      <c r="K893" s="80"/>
      <c r="L893" s="80"/>
    </row>
    <row r="894" spans="9:12">
      <c r="I894" s="80"/>
      <c r="J894" s="80"/>
      <c r="K894" s="80"/>
      <c r="L894" s="80"/>
    </row>
    <row r="895" spans="9:12">
      <c r="I895" s="80"/>
      <c r="J895" s="80"/>
      <c r="K895" s="80"/>
      <c r="L895" s="80"/>
    </row>
    <row r="896" spans="9:12">
      <c r="I896" s="80"/>
      <c r="J896" s="80"/>
      <c r="K896" s="80"/>
      <c r="L896" s="80"/>
    </row>
    <row r="897" spans="9:12">
      <c r="I897" s="80"/>
      <c r="J897" s="80"/>
      <c r="K897" s="80"/>
      <c r="L897" s="80"/>
    </row>
    <row r="898" spans="9:12">
      <c r="I898" s="80"/>
      <c r="J898" s="80"/>
      <c r="K898" s="80"/>
      <c r="L898" s="80"/>
    </row>
    <row r="899" spans="9:12">
      <c r="I899" s="80"/>
      <c r="J899" s="80"/>
      <c r="K899" s="80"/>
      <c r="L899" s="80"/>
    </row>
    <row r="900" spans="9:12">
      <c r="I900" s="80"/>
      <c r="J900" s="80"/>
      <c r="K900" s="80"/>
      <c r="L900" s="80"/>
    </row>
    <row r="901" spans="9:12">
      <c r="I901" s="80"/>
      <c r="J901" s="80"/>
      <c r="K901" s="80"/>
      <c r="L901" s="80"/>
    </row>
    <row r="902" spans="9:12">
      <c r="I902" s="80"/>
      <c r="J902" s="80"/>
      <c r="K902" s="80"/>
      <c r="L902" s="80"/>
    </row>
    <row r="903" spans="9:12">
      <c r="I903" s="80"/>
      <c r="J903" s="80"/>
      <c r="K903" s="80"/>
      <c r="L903" s="80"/>
    </row>
    <row r="904" spans="9:12">
      <c r="I904" s="80"/>
      <c r="J904" s="80"/>
      <c r="K904" s="80"/>
      <c r="L904" s="80"/>
    </row>
    <row r="905" spans="9:12">
      <c r="I905" s="80"/>
      <c r="J905" s="80"/>
      <c r="K905" s="80"/>
      <c r="L905" s="80"/>
    </row>
    <row r="906" spans="9:12">
      <c r="I906" s="80"/>
      <c r="J906" s="80"/>
      <c r="K906" s="80"/>
      <c r="L906" s="80"/>
    </row>
    <row r="907" spans="9:12">
      <c r="I907" s="80"/>
      <c r="J907" s="80"/>
      <c r="K907" s="80"/>
      <c r="L907" s="80"/>
    </row>
    <row r="908" spans="9:12">
      <c r="I908" s="80"/>
      <c r="J908" s="80"/>
      <c r="K908" s="80"/>
      <c r="L908" s="80"/>
    </row>
    <row r="909" spans="9:12">
      <c r="I909" s="80"/>
      <c r="J909" s="80"/>
      <c r="K909" s="80"/>
      <c r="L909" s="80"/>
    </row>
    <row r="910" spans="9:12">
      <c r="I910" s="80"/>
      <c r="J910" s="80"/>
      <c r="K910" s="80"/>
      <c r="L910" s="80"/>
    </row>
    <row r="911" spans="9:12">
      <c r="I911" s="80"/>
      <c r="J911" s="80"/>
      <c r="K911" s="80"/>
      <c r="L911" s="80"/>
    </row>
    <row r="912" spans="9:12">
      <c r="I912" s="80"/>
      <c r="J912" s="80"/>
      <c r="K912" s="80"/>
      <c r="L912" s="80"/>
    </row>
    <row r="913" spans="9:12">
      <c r="I913" s="80"/>
      <c r="J913" s="80"/>
      <c r="K913" s="80"/>
      <c r="L913" s="80"/>
    </row>
    <row r="914" spans="9:12">
      <c r="I914" s="80"/>
      <c r="J914" s="80"/>
      <c r="K914" s="80"/>
      <c r="L914" s="80"/>
    </row>
    <row r="915" spans="9:12">
      <c r="I915" s="80"/>
      <c r="J915" s="80"/>
      <c r="K915" s="80"/>
      <c r="L915" s="80"/>
    </row>
    <row r="916" spans="9:12">
      <c r="I916" s="80"/>
      <c r="J916" s="80"/>
      <c r="K916" s="80"/>
      <c r="L916" s="80"/>
    </row>
    <row r="917" spans="9:12">
      <c r="I917" s="80"/>
      <c r="J917" s="80"/>
      <c r="K917" s="80"/>
      <c r="L917" s="80"/>
    </row>
    <row r="918" spans="9:12">
      <c r="I918" s="80"/>
      <c r="J918" s="80"/>
      <c r="K918" s="80"/>
      <c r="L918" s="80"/>
    </row>
    <row r="919" spans="9:12">
      <c r="I919" s="80"/>
      <c r="J919" s="80"/>
      <c r="K919" s="80"/>
      <c r="L919" s="80"/>
    </row>
    <row r="920" spans="9:12">
      <c r="I920" s="80"/>
      <c r="J920" s="80"/>
      <c r="K920" s="80"/>
      <c r="L920" s="80"/>
    </row>
    <row r="921" spans="9:12">
      <c r="I921" s="80"/>
      <c r="J921" s="80"/>
      <c r="K921" s="80"/>
      <c r="L921" s="80"/>
    </row>
    <row r="922" spans="9:12">
      <c r="I922" s="80"/>
      <c r="J922" s="80"/>
      <c r="K922" s="80"/>
      <c r="L922" s="80"/>
    </row>
    <row r="923" spans="9:12">
      <c r="I923" s="80"/>
      <c r="J923" s="80"/>
      <c r="K923" s="80"/>
      <c r="L923" s="80"/>
    </row>
    <row r="924" spans="9:12">
      <c r="I924" s="80"/>
      <c r="J924" s="80"/>
      <c r="K924" s="80"/>
      <c r="L924" s="80"/>
    </row>
    <row r="925" spans="9:12">
      <c r="I925" s="80"/>
      <c r="J925" s="80"/>
      <c r="K925" s="80"/>
      <c r="L925" s="80"/>
    </row>
    <row r="926" spans="9:12">
      <c r="I926" s="80"/>
      <c r="J926" s="80"/>
      <c r="K926" s="80"/>
      <c r="L926" s="80"/>
    </row>
    <row r="927" spans="9:12">
      <c r="I927" s="80"/>
      <c r="J927" s="80"/>
      <c r="K927" s="80"/>
      <c r="L927" s="80"/>
    </row>
    <row r="928" spans="9:12">
      <c r="I928" s="80"/>
      <c r="J928" s="80"/>
      <c r="K928" s="80"/>
      <c r="L928" s="80"/>
    </row>
    <row r="929" spans="9:12">
      <c r="I929" s="80"/>
      <c r="J929" s="80"/>
      <c r="K929" s="80"/>
      <c r="L929" s="80"/>
    </row>
    <row r="930" spans="9:12">
      <c r="I930" s="80"/>
      <c r="J930" s="80"/>
      <c r="K930" s="80"/>
      <c r="L930" s="80"/>
    </row>
    <row r="931" spans="9:12">
      <c r="I931" s="80"/>
      <c r="J931" s="80"/>
      <c r="K931" s="80"/>
      <c r="L931" s="80"/>
    </row>
    <row r="932" spans="9:12">
      <c r="I932" s="80"/>
      <c r="J932" s="80"/>
      <c r="K932" s="80"/>
      <c r="L932" s="80"/>
    </row>
    <row r="933" spans="9:12">
      <c r="I933" s="80"/>
      <c r="J933" s="80"/>
      <c r="K933" s="80"/>
      <c r="L933" s="80"/>
    </row>
    <row r="934" spans="9:12">
      <c r="I934" s="80"/>
      <c r="J934" s="80"/>
      <c r="K934" s="80"/>
      <c r="L934" s="80"/>
    </row>
    <row r="935" spans="9:12">
      <c r="I935" s="80"/>
      <c r="J935" s="80"/>
      <c r="K935" s="80"/>
      <c r="L935" s="80"/>
    </row>
    <row r="936" spans="9:12">
      <c r="I936" s="80"/>
      <c r="J936" s="80"/>
      <c r="K936" s="80"/>
      <c r="L936" s="80"/>
    </row>
    <row r="937" spans="9:12">
      <c r="I937" s="80"/>
      <c r="J937" s="80"/>
      <c r="K937" s="80"/>
      <c r="L937" s="80"/>
    </row>
    <row r="938" spans="9:12">
      <c r="I938" s="80"/>
      <c r="J938" s="80"/>
      <c r="K938" s="80"/>
      <c r="L938" s="80"/>
    </row>
    <row r="939" spans="9:12">
      <c r="I939" s="80"/>
      <c r="J939" s="80"/>
      <c r="K939" s="80"/>
      <c r="L939" s="80"/>
    </row>
    <row r="940" spans="9:12">
      <c r="I940" s="80"/>
      <c r="J940" s="80"/>
      <c r="K940" s="80"/>
      <c r="L940" s="80"/>
    </row>
    <row r="941" spans="9:12">
      <c r="I941" s="80"/>
      <c r="J941" s="80"/>
      <c r="K941" s="80"/>
      <c r="L941" s="80"/>
    </row>
    <row r="942" spans="9:12">
      <c r="I942" s="80"/>
      <c r="J942" s="80"/>
      <c r="K942" s="80"/>
      <c r="L942" s="80"/>
    </row>
    <row r="943" spans="9:12">
      <c r="I943" s="80"/>
      <c r="J943" s="80"/>
      <c r="K943" s="80"/>
      <c r="L943" s="80"/>
    </row>
    <row r="944" spans="9:12">
      <c r="I944" s="80"/>
      <c r="J944" s="80"/>
      <c r="K944" s="80"/>
      <c r="L944" s="80"/>
    </row>
    <row r="945" spans="9:12">
      <c r="I945" s="80"/>
      <c r="J945" s="80"/>
      <c r="K945" s="80"/>
      <c r="L945" s="80"/>
    </row>
    <row r="946" spans="9:12">
      <c r="I946" s="80"/>
      <c r="J946" s="80"/>
      <c r="K946" s="80"/>
      <c r="L946" s="80"/>
    </row>
    <row r="947" spans="9:12">
      <c r="I947" s="80"/>
      <c r="J947" s="80"/>
      <c r="K947" s="80"/>
      <c r="L947" s="80"/>
    </row>
    <row r="948" spans="9:12">
      <c r="I948" s="80"/>
      <c r="J948" s="80"/>
      <c r="K948" s="80"/>
      <c r="L948" s="80"/>
    </row>
    <row r="949" spans="9:12">
      <c r="I949" s="80"/>
      <c r="J949" s="80"/>
      <c r="K949" s="80"/>
      <c r="L949" s="80"/>
    </row>
    <row r="950" spans="9:12">
      <c r="I950" s="80"/>
      <c r="J950" s="80"/>
      <c r="K950" s="80"/>
      <c r="L950" s="80"/>
    </row>
    <row r="951" spans="9:12">
      <c r="I951" s="80"/>
      <c r="J951" s="80"/>
      <c r="K951" s="80"/>
      <c r="L951" s="80"/>
    </row>
    <row r="952" spans="9:12">
      <c r="I952" s="80"/>
      <c r="J952" s="80"/>
      <c r="K952" s="80"/>
      <c r="L952" s="80"/>
    </row>
    <row r="953" spans="9:12">
      <c r="I953" s="80"/>
      <c r="J953" s="80"/>
      <c r="K953" s="80"/>
      <c r="L953" s="80"/>
    </row>
    <row r="954" spans="9:12">
      <c r="I954" s="80"/>
      <c r="J954" s="80"/>
      <c r="K954" s="80"/>
      <c r="L954" s="80"/>
    </row>
    <row r="955" spans="9:12">
      <c r="I955" s="80"/>
      <c r="J955" s="80"/>
      <c r="K955" s="80"/>
      <c r="L955" s="80"/>
    </row>
    <row r="956" spans="9:12">
      <c r="I956" s="80"/>
      <c r="J956" s="80"/>
      <c r="K956" s="80"/>
      <c r="L956" s="80"/>
    </row>
    <row r="957" spans="9:12">
      <c r="I957" s="80"/>
      <c r="J957" s="80"/>
      <c r="K957" s="80"/>
      <c r="L957" s="80"/>
    </row>
    <row r="958" spans="9:12">
      <c r="I958" s="80"/>
      <c r="J958" s="80"/>
      <c r="K958" s="80"/>
      <c r="L958" s="80"/>
    </row>
    <row r="959" spans="9:12">
      <c r="I959" s="80"/>
      <c r="J959" s="80"/>
      <c r="K959" s="80"/>
      <c r="L959" s="80"/>
    </row>
    <row r="960" spans="9:12">
      <c r="I960" s="80"/>
      <c r="J960" s="80"/>
      <c r="K960" s="80"/>
      <c r="L960" s="80"/>
    </row>
    <row r="961" spans="9:12">
      <c r="I961" s="80"/>
      <c r="J961" s="80"/>
      <c r="K961" s="80"/>
      <c r="L961" s="80"/>
    </row>
    <row r="962" spans="9:12">
      <c r="I962" s="80"/>
      <c r="J962" s="80"/>
      <c r="K962" s="80"/>
      <c r="L962" s="80"/>
    </row>
    <row r="963" spans="9:12">
      <c r="I963" s="80"/>
      <c r="J963" s="80"/>
      <c r="K963" s="80"/>
      <c r="L963" s="80"/>
    </row>
    <row r="964" spans="9:12">
      <c r="I964" s="80"/>
      <c r="J964" s="80"/>
      <c r="K964" s="80"/>
      <c r="L964" s="80"/>
    </row>
    <row r="965" spans="9:12">
      <c r="I965" s="80"/>
      <c r="J965" s="80"/>
      <c r="K965" s="80"/>
      <c r="L965" s="80"/>
    </row>
    <row r="966" spans="9:12">
      <c r="I966" s="80"/>
      <c r="J966" s="80"/>
      <c r="K966" s="80"/>
      <c r="L966" s="80"/>
    </row>
    <row r="967" spans="9:12">
      <c r="I967" s="80"/>
      <c r="J967" s="80"/>
      <c r="K967" s="80"/>
      <c r="L967" s="80"/>
    </row>
    <row r="968" spans="9:12">
      <c r="I968" s="80"/>
      <c r="J968" s="80"/>
      <c r="K968" s="80"/>
      <c r="L968" s="80"/>
    </row>
    <row r="969" spans="9:12">
      <c r="I969" s="80"/>
      <c r="J969" s="80"/>
      <c r="K969" s="80"/>
      <c r="L969" s="80"/>
    </row>
    <row r="970" spans="9:12">
      <c r="I970" s="80"/>
      <c r="J970" s="80"/>
      <c r="K970" s="80"/>
      <c r="L970" s="80"/>
    </row>
    <row r="971" spans="9:12">
      <c r="I971" s="80"/>
      <c r="J971" s="80"/>
      <c r="K971" s="80"/>
      <c r="L971" s="80"/>
    </row>
    <row r="972" spans="9:12">
      <c r="I972" s="80"/>
      <c r="J972" s="80"/>
      <c r="K972" s="80"/>
      <c r="L972" s="80"/>
    </row>
    <row r="973" spans="9:12">
      <c r="I973" s="80"/>
      <c r="J973" s="80"/>
      <c r="K973" s="80"/>
      <c r="L973" s="80"/>
    </row>
    <row r="974" spans="9:12">
      <c r="I974" s="80"/>
      <c r="J974" s="80"/>
      <c r="K974" s="80"/>
      <c r="L974" s="80"/>
    </row>
    <row r="975" spans="9:12">
      <c r="I975" s="80"/>
      <c r="J975" s="80"/>
      <c r="K975" s="80"/>
      <c r="L975" s="80"/>
    </row>
    <row r="976" spans="9:12">
      <c r="I976" s="80"/>
      <c r="J976" s="80"/>
      <c r="K976" s="80"/>
      <c r="L976" s="80"/>
    </row>
    <row r="977" spans="9:12">
      <c r="I977" s="80"/>
      <c r="J977" s="80"/>
      <c r="K977" s="80"/>
      <c r="L977" s="80"/>
    </row>
    <row r="978" spans="9:12">
      <c r="I978" s="80"/>
      <c r="J978" s="80"/>
      <c r="K978" s="80"/>
      <c r="L978" s="80"/>
    </row>
    <row r="979" spans="9:12">
      <c r="I979" s="80"/>
      <c r="J979" s="80"/>
      <c r="K979" s="80"/>
      <c r="L979" s="80"/>
    </row>
    <row r="980" spans="9:12">
      <c r="I980" s="80"/>
      <c r="J980" s="80"/>
      <c r="K980" s="80"/>
      <c r="L980" s="80"/>
    </row>
    <row r="981" spans="9:12">
      <c r="I981" s="80"/>
      <c r="J981" s="80"/>
      <c r="K981" s="80"/>
      <c r="L981" s="80"/>
    </row>
    <row r="982" spans="9:12">
      <c r="I982" s="80"/>
      <c r="J982" s="80"/>
      <c r="K982" s="80"/>
      <c r="L982" s="80"/>
    </row>
    <row r="983" spans="9:12">
      <c r="I983" s="80"/>
      <c r="J983" s="80"/>
      <c r="K983" s="80"/>
      <c r="L983" s="80"/>
    </row>
    <row r="984" spans="9:12">
      <c r="I984" s="80"/>
      <c r="J984" s="80"/>
      <c r="K984" s="80"/>
      <c r="L984" s="80"/>
    </row>
    <row r="985" spans="9:12">
      <c r="I985" s="80"/>
      <c r="J985" s="80"/>
      <c r="K985" s="80"/>
      <c r="L985" s="80"/>
    </row>
    <row r="986" spans="9:12">
      <c r="I986" s="80"/>
      <c r="J986" s="80"/>
      <c r="K986" s="80"/>
      <c r="L986" s="80"/>
    </row>
    <row r="987" spans="9:12">
      <c r="I987" s="80"/>
      <c r="J987" s="80"/>
      <c r="K987" s="80"/>
      <c r="L987" s="80"/>
    </row>
    <row r="988" spans="9:12">
      <c r="I988" s="80"/>
      <c r="J988" s="80"/>
      <c r="K988" s="80"/>
      <c r="L988" s="80"/>
    </row>
    <row r="989" spans="9:12">
      <c r="I989" s="80"/>
      <c r="J989" s="80"/>
      <c r="K989" s="80"/>
      <c r="L989" s="80"/>
    </row>
    <row r="990" spans="9:12">
      <c r="I990" s="80"/>
      <c r="J990" s="80"/>
      <c r="K990" s="80"/>
      <c r="L990" s="80"/>
    </row>
    <row r="991" spans="9:12">
      <c r="I991" s="80"/>
      <c r="J991" s="80"/>
      <c r="K991" s="80"/>
      <c r="L991" s="80"/>
    </row>
    <row r="992" spans="9:12">
      <c r="I992" s="80"/>
      <c r="J992" s="80"/>
      <c r="K992" s="80"/>
      <c r="L992" s="80"/>
    </row>
    <row r="993" spans="9:12">
      <c r="I993" s="80"/>
      <c r="J993" s="80"/>
      <c r="K993" s="80"/>
      <c r="L993" s="80"/>
    </row>
    <row r="994" spans="9:12">
      <c r="I994" s="80"/>
      <c r="J994" s="80"/>
      <c r="K994" s="80"/>
      <c r="L994" s="80"/>
    </row>
    <row r="995" spans="9:12">
      <c r="I995" s="80"/>
      <c r="J995" s="80"/>
      <c r="K995" s="80"/>
      <c r="L995" s="80"/>
    </row>
    <row r="996" spans="9:12">
      <c r="I996" s="80"/>
      <c r="J996" s="80"/>
      <c r="K996" s="80"/>
      <c r="L996" s="80"/>
    </row>
    <row r="997" spans="9:12">
      <c r="I997" s="80"/>
      <c r="J997" s="80"/>
      <c r="K997" s="80"/>
      <c r="L997" s="80"/>
    </row>
    <row r="998" spans="9:12">
      <c r="I998" s="80"/>
      <c r="J998" s="80"/>
      <c r="K998" s="80"/>
      <c r="L998" s="80"/>
    </row>
    <row r="999" spans="9:12">
      <c r="I999" s="80"/>
      <c r="J999" s="80"/>
      <c r="K999" s="80"/>
      <c r="L999" s="80"/>
    </row>
    <row r="1000" spans="9:12">
      <c r="I1000" s="80"/>
      <c r="J1000" s="80"/>
      <c r="K1000" s="80"/>
      <c r="L1000" s="80"/>
    </row>
    <row r="1001" spans="9:12">
      <c r="I1001" s="80"/>
      <c r="J1001" s="80"/>
      <c r="K1001" s="80"/>
      <c r="L1001" s="80"/>
    </row>
    <row r="1002" spans="9:12">
      <c r="I1002" s="80"/>
      <c r="J1002" s="80"/>
      <c r="K1002" s="80"/>
      <c r="L1002" s="80"/>
    </row>
    <row r="1003" spans="9:12">
      <c r="I1003" s="80"/>
      <c r="J1003" s="80"/>
      <c r="K1003" s="80"/>
      <c r="L1003" s="80"/>
    </row>
    <row r="1004" spans="9:12">
      <c r="I1004" s="80"/>
      <c r="J1004" s="80"/>
      <c r="K1004" s="80"/>
      <c r="L1004" s="80"/>
    </row>
    <row r="1005" spans="9:12">
      <c r="I1005" s="80"/>
      <c r="J1005" s="80"/>
      <c r="K1005" s="80"/>
      <c r="L1005" s="80"/>
    </row>
    <row r="1006" spans="9:12">
      <c r="I1006" s="80"/>
      <c r="J1006" s="80"/>
      <c r="K1006" s="80"/>
      <c r="L1006" s="80"/>
    </row>
    <row r="1007" spans="9:12">
      <c r="I1007" s="80"/>
      <c r="J1007" s="80"/>
      <c r="K1007" s="80"/>
      <c r="L1007" s="80"/>
    </row>
    <row r="1008" spans="9:12">
      <c r="I1008" s="80"/>
      <c r="J1008" s="80"/>
      <c r="K1008" s="80"/>
      <c r="L1008" s="80"/>
    </row>
    <row r="1009" spans="9:12">
      <c r="I1009" s="80"/>
      <c r="J1009" s="80"/>
      <c r="K1009" s="80"/>
      <c r="L1009" s="80"/>
    </row>
    <row r="1010" spans="9:12">
      <c r="I1010" s="80"/>
      <c r="J1010" s="80"/>
      <c r="K1010" s="80"/>
      <c r="L1010" s="80"/>
    </row>
    <row r="1011" spans="9:12">
      <c r="I1011" s="80"/>
      <c r="J1011" s="80"/>
      <c r="K1011" s="80"/>
      <c r="L1011" s="80"/>
    </row>
    <row r="1012" spans="9:12">
      <c r="I1012" s="80"/>
      <c r="J1012" s="80"/>
      <c r="K1012" s="80"/>
      <c r="L1012" s="80"/>
    </row>
    <row r="1013" spans="9:12">
      <c r="I1013" s="80"/>
      <c r="J1013" s="80"/>
      <c r="K1013" s="80"/>
      <c r="L1013" s="80"/>
    </row>
    <row r="1014" spans="9:12">
      <c r="I1014" s="80"/>
      <c r="J1014" s="80"/>
      <c r="K1014" s="80"/>
      <c r="L1014" s="80"/>
    </row>
    <row r="1015" spans="9:12">
      <c r="I1015" s="80"/>
      <c r="J1015" s="80"/>
      <c r="K1015" s="80"/>
      <c r="L1015" s="80"/>
    </row>
    <row r="1016" spans="9:12">
      <c r="I1016" s="80"/>
      <c r="J1016" s="80"/>
      <c r="K1016" s="80"/>
      <c r="L1016" s="80"/>
    </row>
    <row r="1017" spans="9:12">
      <c r="I1017" s="80"/>
      <c r="J1017" s="80"/>
      <c r="K1017" s="80"/>
      <c r="L1017" s="80"/>
    </row>
    <row r="1018" spans="9:12">
      <c r="I1018" s="80"/>
      <c r="J1018" s="80"/>
      <c r="K1018" s="80"/>
      <c r="L1018" s="80"/>
    </row>
    <row r="1019" spans="9:12">
      <c r="I1019" s="80"/>
      <c r="J1019" s="80"/>
      <c r="K1019" s="80"/>
      <c r="L1019" s="80"/>
    </row>
    <row r="1020" spans="9:12">
      <c r="I1020" s="80"/>
      <c r="J1020" s="80"/>
      <c r="K1020" s="80"/>
      <c r="L1020" s="80"/>
    </row>
    <row r="1021" spans="9:12">
      <c r="I1021" s="80"/>
      <c r="J1021" s="80"/>
      <c r="K1021" s="80"/>
      <c r="L1021" s="80"/>
    </row>
    <row r="1022" spans="9:12">
      <c r="I1022" s="80"/>
      <c r="J1022" s="80"/>
      <c r="K1022" s="80"/>
      <c r="L1022" s="80"/>
    </row>
    <row r="1023" spans="9:12">
      <c r="I1023" s="80"/>
      <c r="J1023" s="80"/>
      <c r="K1023" s="80"/>
      <c r="L1023" s="80"/>
    </row>
    <row r="1024" spans="9:12">
      <c r="I1024" s="80"/>
      <c r="J1024" s="80"/>
      <c r="K1024" s="80"/>
      <c r="L1024" s="80"/>
    </row>
    <row r="1025" spans="9:12">
      <c r="I1025" s="80"/>
      <c r="J1025" s="80"/>
      <c r="K1025" s="80"/>
      <c r="L1025" s="80"/>
    </row>
    <row r="1026" spans="9:12">
      <c r="I1026" s="80"/>
      <c r="J1026" s="80"/>
      <c r="K1026" s="80"/>
      <c r="L1026" s="80"/>
    </row>
    <row r="1027" spans="9:12">
      <c r="I1027" s="80"/>
      <c r="J1027" s="80"/>
      <c r="K1027" s="80"/>
      <c r="L1027" s="80"/>
    </row>
    <row r="1028" spans="9:12">
      <c r="I1028" s="80"/>
      <c r="J1028" s="80"/>
      <c r="K1028" s="80"/>
      <c r="L1028" s="80"/>
    </row>
    <row r="1029" spans="9:12">
      <c r="I1029" s="80"/>
      <c r="J1029" s="80"/>
      <c r="K1029" s="80"/>
      <c r="L1029" s="80"/>
    </row>
    <row r="1030" spans="9:12">
      <c r="I1030" s="80"/>
      <c r="J1030" s="80"/>
      <c r="K1030" s="80"/>
      <c r="L1030" s="80"/>
    </row>
    <row r="1031" spans="9:12">
      <c r="I1031" s="80"/>
      <c r="J1031" s="80"/>
      <c r="K1031" s="80"/>
      <c r="L1031" s="80"/>
    </row>
    <row r="1032" spans="9:12">
      <c r="I1032" s="80"/>
      <c r="J1032" s="80"/>
      <c r="K1032" s="80"/>
      <c r="L1032" s="80"/>
    </row>
    <row r="1033" spans="9:12">
      <c r="I1033" s="80"/>
      <c r="J1033" s="80"/>
      <c r="K1033" s="80"/>
      <c r="L1033" s="80"/>
    </row>
    <row r="1034" spans="9:12">
      <c r="I1034" s="80"/>
      <c r="J1034" s="80"/>
      <c r="K1034" s="80"/>
      <c r="L1034" s="80"/>
    </row>
    <row r="1035" spans="9:12">
      <c r="I1035" s="80"/>
      <c r="J1035" s="80"/>
      <c r="K1035" s="80"/>
      <c r="L1035" s="80"/>
    </row>
    <row r="1036" spans="9:12">
      <c r="I1036" s="80"/>
      <c r="J1036" s="80"/>
      <c r="K1036" s="80"/>
      <c r="L1036" s="80"/>
    </row>
    <row r="1037" spans="9:12">
      <c r="I1037" s="80"/>
      <c r="J1037" s="80"/>
      <c r="K1037" s="80"/>
      <c r="L1037" s="80"/>
    </row>
    <row r="1038" spans="9:12">
      <c r="I1038" s="80"/>
      <c r="J1038" s="80"/>
      <c r="K1038" s="80"/>
      <c r="L1038" s="80"/>
    </row>
    <row r="1039" spans="9:12">
      <c r="I1039" s="80"/>
      <c r="J1039" s="80"/>
      <c r="K1039" s="80"/>
      <c r="L1039" s="80"/>
    </row>
    <row r="1040" spans="9:12">
      <c r="I1040" s="80"/>
      <c r="J1040" s="80"/>
      <c r="K1040" s="80"/>
      <c r="L1040" s="80"/>
    </row>
    <row r="1041" spans="9:12">
      <c r="I1041" s="80"/>
      <c r="J1041" s="80"/>
      <c r="K1041" s="80"/>
      <c r="L1041" s="80"/>
    </row>
    <row r="1042" spans="9:12">
      <c r="I1042" s="80"/>
      <c r="J1042" s="80"/>
      <c r="K1042" s="80"/>
      <c r="L1042" s="80"/>
    </row>
    <row r="1043" spans="9:12">
      <c r="I1043" s="80"/>
      <c r="J1043" s="80"/>
      <c r="K1043" s="80"/>
      <c r="L1043" s="80"/>
    </row>
    <row r="1044" spans="9:12">
      <c r="I1044" s="80"/>
      <c r="J1044" s="80"/>
      <c r="K1044" s="80"/>
      <c r="L1044" s="80"/>
    </row>
    <row r="1045" spans="9:12">
      <c r="I1045" s="80"/>
      <c r="J1045" s="80"/>
      <c r="K1045" s="80"/>
      <c r="L1045" s="80"/>
    </row>
    <row r="1046" spans="9:12">
      <c r="I1046" s="80"/>
      <c r="J1046" s="80"/>
      <c r="K1046" s="80"/>
      <c r="L1046" s="80"/>
    </row>
    <row r="1047" spans="9:12">
      <c r="I1047" s="80"/>
      <c r="J1047" s="80"/>
      <c r="K1047" s="80"/>
      <c r="L1047" s="80"/>
    </row>
    <row r="1048" spans="9:12">
      <c r="I1048" s="80"/>
      <c r="J1048" s="80"/>
      <c r="K1048" s="80"/>
      <c r="L1048" s="80"/>
    </row>
    <row r="1049" spans="9:12">
      <c r="I1049" s="80"/>
      <c r="J1049" s="80"/>
      <c r="K1049" s="80"/>
      <c r="L1049" s="80"/>
    </row>
    <row r="1050" spans="9:12">
      <c r="I1050" s="80"/>
      <c r="J1050" s="80"/>
      <c r="K1050" s="80"/>
      <c r="L1050" s="80"/>
    </row>
    <row r="1051" spans="9:12">
      <c r="I1051" s="80"/>
      <c r="J1051" s="80"/>
      <c r="K1051" s="80"/>
      <c r="L1051" s="80"/>
    </row>
    <row r="1052" spans="9:12">
      <c r="I1052" s="80"/>
      <c r="J1052" s="80"/>
      <c r="K1052" s="80"/>
      <c r="L1052" s="80"/>
    </row>
    <row r="1053" spans="9:12">
      <c r="I1053" s="80"/>
      <c r="J1053" s="80"/>
      <c r="K1053" s="80"/>
      <c r="L1053" s="80"/>
    </row>
    <row r="1054" spans="9:12">
      <c r="I1054" s="80"/>
      <c r="J1054" s="80"/>
      <c r="K1054" s="80"/>
      <c r="L1054" s="80"/>
    </row>
    <row r="1055" spans="9:12">
      <c r="I1055" s="80"/>
      <c r="J1055" s="80"/>
      <c r="K1055" s="80"/>
      <c r="L1055" s="80"/>
    </row>
    <row r="1056" spans="9:12">
      <c r="I1056" s="80"/>
      <c r="J1056" s="80"/>
      <c r="K1056" s="80"/>
      <c r="L1056" s="80"/>
    </row>
    <row r="1057" spans="9:12">
      <c r="I1057" s="80"/>
      <c r="J1057" s="80"/>
      <c r="K1057" s="80"/>
      <c r="L1057" s="80"/>
    </row>
    <row r="1058" spans="9:12">
      <c r="I1058" s="80"/>
      <c r="J1058" s="80"/>
      <c r="K1058" s="80"/>
      <c r="L1058" s="80"/>
    </row>
    <row r="1059" spans="9:12">
      <c r="I1059" s="80"/>
      <c r="J1059" s="80"/>
      <c r="K1059" s="80"/>
      <c r="L1059" s="80"/>
    </row>
    <row r="1060" spans="9:12">
      <c r="I1060" s="80"/>
      <c r="J1060" s="80"/>
      <c r="K1060" s="80"/>
      <c r="L1060" s="80"/>
    </row>
    <row r="1061" spans="9:12">
      <c r="I1061" s="80"/>
      <c r="J1061" s="80"/>
      <c r="K1061" s="80"/>
      <c r="L1061" s="80"/>
    </row>
    <row r="1062" spans="9:12">
      <c r="I1062" s="80"/>
      <c r="J1062" s="80"/>
      <c r="K1062" s="80"/>
      <c r="L1062" s="80"/>
    </row>
    <row r="1063" spans="9:12">
      <c r="I1063" s="80"/>
      <c r="J1063" s="80"/>
      <c r="K1063" s="80"/>
      <c r="L1063" s="80"/>
    </row>
    <row r="1064" spans="9:12">
      <c r="I1064" s="80"/>
      <c r="J1064" s="80"/>
      <c r="K1064" s="80"/>
      <c r="L1064" s="80"/>
    </row>
    <row r="1065" spans="9:12">
      <c r="I1065" s="80"/>
      <c r="J1065" s="80"/>
      <c r="K1065" s="80"/>
      <c r="L1065" s="80"/>
    </row>
    <row r="1066" spans="9:12">
      <c r="I1066" s="80"/>
      <c r="J1066" s="80"/>
      <c r="K1066" s="80"/>
      <c r="L1066" s="80"/>
    </row>
    <row r="1067" spans="9:12">
      <c r="I1067" s="80"/>
      <c r="J1067" s="80"/>
      <c r="K1067" s="80"/>
      <c r="L1067" s="80"/>
    </row>
    <row r="1068" spans="9:12">
      <c r="I1068" s="80"/>
      <c r="J1068" s="80"/>
      <c r="K1068" s="80"/>
      <c r="L1068" s="80"/>
    </row>
    <row r="1069" spans="9:12">
      <c r="I1069" s="80"/>
      <c r="J1069" s="80"/>
      <c r="K1069" s="80"/>
      <c r="L1069" s="80"/>
    </row>
    <row r="1070" spans="9:12">
      <c r="I1070" s="80"/>
      <c r="J1070" s="80"/>
      <c r="K1070" s="80"/>
      <c r="L1070" s="80"/>
    </row>
    <row r="1071" spans="9:12">
      <c r="I1071" s="80"/>
      <c r="J1071" s="80"/>
      <c r="K1071" s="80"/>
      <c r="L1071" s="80"/>
    </row>
    <row r="1072" spans="9:12">
      <c r="I1072" s="80"/>
      <c r="J1072" s="80"/>
      <c r="K1072" s="80"/>
      <c r="L1072" s="80"/>
    </row>
    <row r="1073" spans="9:12">
      <c r="I1073" s="80"/>
      <c r="J1073" s="80"/>
      <c r="K1073" s="80"/>
      <c r="L1073" s="80"/>
    </row>
    <row r="1074" spans="9:12">
      <c r="I1074" s="80"/>
      <c r="J1074" s="80"/>
      <c r="K1074" s="80"/>
      <c r="L1074" s="80"/>
    </row>
    <row r="1075" spans="9:12">
      <c r="I1075" s="80"/>
      <c r="J1075" s="80"/>
      <c r="K1075" s="80"/>
      <c r="L1075" s="80"/>
    </row>
    <row r="1076" spans="9:12">
      <c r="I1076" s="80"/>
      <c r="J1076" s="80"/>
      <c r="K1076" s="80"/>
      <c r="L1076" s="80"/>
    </row>
    <row r="1077" spans="9:12">
      <c r="I1077" s="80"/>
      <c r="J1077" s="80"/>
      <c r="K1077" s="80"/>
      <c r="L1077" s="80"/>
    </row>
    <row r="1078" spans="9:12">
      <c r="I1078" s="80"/>
      <c r="J1078" s="80"/>
      <c r="K1078" s="80"/>
      <c r="L1078" s="80"/>
    </row>
    <row r="1079" spans="9:12">
      <c r="I1079" s="80"/>
      <c r="J1079" s="80"/>
      <c r="K1079" s="80"/>
      <c r="L1079" s="80"/>
    </row>
    <row r="1080" spans="9:12">
      <c r="I1080" s="80"/>
      <c r="J1080" s="80"/>
      <c r="K1080" s="80"/>
      <c r="L1080" s="80"/>
    </row>
    <row r="1081" spans="9:12">
      <c r="I1081" s="80"/>
      <c r="J1081" s="80"/>
      <c r="K1081" s="80"/>
      <c r="L1081" s="80"/>
    </row>
    <row r="1082" spans="9:12">
      <c r="I1082" s="80"/>
      <c r="J1082" s="80"/>
      <c r="K1082" s="80"/>
      <c r="L1082" s="80"/>
    </row>
    <row r="1083" spans="9:12">
      <c r="I1083" s="80"/>
      <c r="J1083" s="80"/>
      <c r="K1083" s="80"/>
      <c r="L1083" s="80"/>
    </row>
    <row r="1084" spans="9:12">
      <c r="I1084" s="80"/>
      <c r="J1084" s="80"/>
      <c r="K1084" s="80"/>
      <c r="L1084" s="80"/>
    </row>
    <row r="1085" spans="9:12">
      <c r="I1085" s="80"/>
      <c r="J1085" s="80"/>
      <c r="K1085" s="80"/>
      <c r="L1085" s="80"/>
    </row>
    <row r="1086" spans="9:12">
      <c r="I1086" s="80"/>
      <c r="J1086" s="80"/>
      <c r="K1086" s="80"/>
      <c r="L1086" s="80"/>
    </row>
    <row r="1087" spans="9:12">
      <c r="I1087" s="80"/>
      <c r="J1087" s="80"/>
      <c r="K1087" s="80"/>
      <c r="L1087" s="80"/>
    </row>
    <row r="1088" spans="9:12">
      <c r="I1088" s="80"/>
      <c r="J1088" s="80"/>
      <c r="K1088" s="80"/>
      <c r="L1088" s="80"/>
    </row>
    <row r="1089" spans="9:12">
      <c r="I1089" s="80"/>
      <c r="J1089" s="80"/>
      <c r="K1089" s="80"/>
      <c r="L1089" s="80"/>
    </row>
    <row r="1090" spans="9:12">
      <c r="I1090" s="80"/>
      <c r="J1090" s="80"/>
      <c r="K1090" s="80"/>
      <c r="L1090" s="80"/>
    </row>
    <row r="1091" spans="9:12">
      <c r="I1091" s="80"/>
      <c r="J1091" s="80"/>
      <c r="K1091" s="80"/>
      <c r="L1091" s="80"/>
    </row>
    <row r="1092" spans="9:12">
      <c r="I1092" s="80"/>
      <c r="J1092" s="80"/>
      <c r="K1092" s="80"/>
      <c r="L1092" s="80"/>
    </row>
    <row r="1093" spans="9:12">
      <c r="I1093" s="80"/>
      <c r="J1093" s="80"/>
      <c r="K1093" s="80"/>
      <c r="L1093" s="80"/>
    </row>
    <row r="1094" spans="9:12">
      <c r="I1094" s="80"/>
      <c r="J1094" s="80"/>
      <c r="K1094" s="80"/>
      <c r="L1094" s="80"/>
    </row>
    <row r="1095" spans="9:12">
      <c r="I1095" s="80"/>
      <c r="J1095" s="80"/>
      <c r="K1095" s="80"/>
      <c r="L1095" s="80"/>
    </row>
    <row r="1096" spans="9:12">
      <c r="I1096" s="80"/>
      <c r="J1096" s="80"/>
      <c r="K1096" s="80"/>
      <c r="L1096" s="80"/>
    </row>
    <row r="1097" spans="9:12">
      <c r="I1097" s="80"/>
      <c r="J1097" s="80"/>
      <c r="K1097" s="80"/>
      <c r="L1097" s="80"/>
    </row>
    <row r="1098" spans="9:12">
      <c r="I1098" s="80"/>
      <c r="J1098" s="80"/>
      <c r="K1098" s="80"/>
      <c r="L1098" s="80"/>
    </row>
    <row r="1099" spans="9:12">
      <c r="I1099" s="80"/>
      <c r="J1099" s="80"/>
      <c r="K1099" s="80"/>
      <c r="L1099" s="80"/>
    </row>
    <row r="1100" spans="9:12">
      <c r="I1100" s="80"/>
      <c r="J1100" s="80"/>
      <c r="K1100" s="80"/>
      <c r="L1100" s="80"/>
    </row>
    <row r="1101" spans="9:12">
      <c r="I1101" s="80"/>
      <c r="J1101" s="80"/>
      <c r="K1101" s="80"/>
      <c r="L1101" s="80"/>
    </row>
    <row r="1102" spans="9:12">
      <c r="I1102" s="80"/>
      <c r="J1102" s="80"/>
      <c r="K1102" s="80"/>
      <c r="L1102" s="80"/>
    </row>
    <row r="1103" spans="9:12">
      <c r="I1103" s="80"/>
      <c r="J1103" s="80"/>
      <c r="K1103" s="80"/>
      <c r="L1103" s="80"/>
    </row>
    <row r="1104" spans="9:12">
      <c r="I1104" s="80"/>
      <c r="J1104" s="80"/>
      <c r="K1104" s="80"/>
      <c r="L1104" s="80"/>
    </row>
    <row r="1105" spans="9:12">
      <c r="I1105" s="80"/>
      <c r="J1105" s="80"/>
      <c r="K1105" s="80"/>
      <c r="L1105" s="80"/>
    </row>
    <row r="1106" spans="9:12">
      <c r="I1106" s="80"/>
      <c r="J1106" s="80"/>
      <c r="K1106" s="80"/>
      <c r="L1106" s="80"/>
    </row>
    <row r="1107" spans="9:12">
      <c r="I1107" s="80"/>
      <c r="J1107" s="80"/>
      <c r="K1107" s="80"/>
      <c r="L1107" s="80"/>
    </row>
    <row r="1108" spans="9:12">
      <c r="I1108" s="80"/>
      <c r="J1108" s="80"/>
      <c r="K1108" s="80"/>
      <c r="L1108" s="80"/>
    </row>
    <row r="1109" spans="9:12">
      <c r="I1109" s="80"/>
      <c r="J1109" s="80"/>
      <c r="K1109" s="80"/>
      <c r="L1109" s="80"/>
    </row>
    <row r="1110" spans="9:12">
      <c r="I1110" s="80"/>
      <c r="J1110" s="80"/>
      <c r="K1110" s="80"/>
      <c r="L1110" s="80"/>
    </row>
    <row r="1111" spans="9:12">
      <c r="I1111" s="80"/>
      <c r="J1111" s="80"/>
      <c r="K1111" s="80"/>
      <c r="L1111" s="80"/>
    </row>
    <row r="1112" spans="9:12">
      <c r="I1112" s="80"/>
      <c r="J1112" s="80"/>
      <c r="K1112" s="80"/>
      <c r="L1112" s="80"/>
    </row>
    <row r="1113" spans="9:12">
      <c r="I1113" s="80"/>
      <c r="J1113" s="80"/>
      <c r="K1113" s="80"/>
      <c r="L1113" s="80"/>
    </row>
    <row r="1114" spans="9:12">
      <c r="I1114" s="80"/>
      <c r="J1114" s="80"/>
      <c r="K1114" s="80"/>
      <c r="L1114" s="80"/>
    </row>
    <row r="1115" spans="9:12">
      <c r="I1115" s="80"/>
      <c r="J1115" s="80"/>
      <c r="K1115" s="80"/>
      <c r="L1115" s="80"/>
    </row>
    <row r="1116" spans="9:12">
      <c r="I1116" s="80"/>
      <c r="J1116" s="80"/>
      <c r="K1116" s="80"/>
      <c r="L1116" s="80"/>
    </row>
    <row r="1117" spans="9:12">
      <c r="I1117" s="80"/>
      <c r="J1117" s="80"/>
      <c r="K1117" s="80"/>
      <c r="L1117" s="80"/>
    </row>
    <row r="1118" spans="9:12">
      <c r="I1118" s="80"/>
      <c r="J1118" s="80"/>
      <c r="K1118" s="80"/>
      <c r="L1118" s="80"/>
    </row>
    <row r="1119" spans="9:12">
      <c r="I1119" s="80"/>
      <c r="J1119" s="80"/>
      <c r="K1119" s="80"/>
      <c r="L1119" s="80"/>
    </row>
    <row r="1120" spans="9: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w>
    <row r="1122" spans="9:12">
      <c r="I1122" s="80"/>
      <c r="J1122" s="80"/>
      <c r="K1122" s="80"/>
      <c r="L1122" s="80"/>
    </row>
    <row r="1123" spans="9:12">
      <c r="I1123" s="80"/>
      <c r="J1123" s="80"/>
      <c r="K1123" s="80"/>
      <c r="L1123" s="80"/>
    </row>
    <row r="1124" spans="9:12">
      <c r="I1124" s="80"/>
      <c r="J1124" s="80"/>
      <c r="K1124" s="80"/>
      <c r="L1124" s="80"/>
    </row>
    <row r="1125" spans="9:12">
      <c r="I1125" s="80"/>
      <c r="J1125" s="80"/>
      <c r="K1125" s="80"/>
      <c r="L1125" s="80"/>
    </row>
    <row r="1126" spans="9:12">
      <c r="I1126" s="80"/>
      <c r="J1126" s="80"/>
      <c r="K1126" s="80"/>
      <c r="L1126" s="80"/>
    </row>
    <row r="1127" spans="9:12">
      <c r="I1127" s="80"/>
      <c r="J1127" s="80"/>
      <c r="K1127" s="80"/>
      <c r="L1127" s="80"/>
    </row>
    <row r="1128" spans="9:12">
      <c r="I1128" s="80"/>
      <c r="J1128" s="80"/>
      <c r="K1128" s="80"/>
      <c r="L1128" s="80"/>
    </row>
    <row r="1129" spans="9:12">
      <c r="I1129" s="80"/>
      <c r="J1129" s="80"/>
      <c r="K1129" s="80"/>
      <c r="L1129" s="80"/>
    </row>
    <row r="1130" spans="9:12">
      <c r="I1130" s="80"/>
      <c r="J1130" s="80"/>
      <c r="K1130" s="80"/>
      <c r="L1130" s="80"/>
    </row>
    <row r="1131" spans="9:12">
      <c r="I1131" s="80"/>
      <c r="J1131" s="80"/>
      <c r="K1131" s="80"/>
      <c r="L1131" s="80"/>
    </row>
    <row r="1132" spans="9:12">
      <c r="I1132" s="80"/>
      <c r="J1132" s="80"/>
      <c r="K1132" s="80"/>
      <c r="L1132" s="80"/>
    </row>
    <row r="1133" spans="9:12">
      <c r="I1133" s="80"/>
      <c r="J1133" s="80"/>
      <c r="K1133" s="80"/>
      <c r="L1133" s="80"/>
    </row>
    <row r="1134" spans="9:12">
      <c r="I1134" s="80"/>
      <c r="J1134" s="80"/>
      <c r="K1134" s="80"/>
      <c r="L1134" s="80"/>
    </row>
    <row r="1135" spans="9:12">
      <c r="I1135" s="80"/>
      <c r="J1135" s="80"/>
      <c r="K1135" s="80"/>
      <c r="L1135" s="80"/>
    </row>
    <row r="1136" spans="9:12">
      <c r="I1136" s="80"/>
      <c r="J1136" s="80"/>
      <c r="K1136" s="80"/>
      <c r="L1136" s="80"/>
    </row>
    <row r="1137" spans="9:12">
      <c r="I1137" s="80"/>
      <c r="J1137" s="80"/>
      <c r="K1137" s="80"/>
      <c r="L1137" s="80"/>
    </row>
    <row r="1138" spans="9:12">
      <c r="I1138" s="80"/>
      <c r="J1138" s="80"/>
      <c r="K1138" s="80"/>
      <c r="L1138" s="80"/>
    </row>
    <row r="1139" spans="9:12">
      <c r="I1139" s="80"/>
      <c r="J1139" s="80"/>
      <c r="K1139" s="80"/>
      <c r="L1139" s="80"/>
    </row>
    <row r="1140" spans="9:12">
      <c r="I1140" s="80"/>
      <c r="J1140" s="80"/>
      <c r="K1140" s="80"/>
      <c r="L1140" s="80"/>
    </row>
    <row r="1141" spans="9:12">
      <c r="I1141" s="80"/>
      <c r="J1141" s="80"/>
      <c r="K1141" s="80"/>
      <c r="L1141" s="80"/>
    </row>
    <row r="1142" spans="9:12">
      <c r="I1142" s="80"/>
      <c r="J1142" s="80"/>
      <c r="K1142" s="80"/>
      <c r="L1142" s="80"/>
    </row>
    <row r="1143" spans="9:12">
      <c r="I1143" s="80"/>
      <c r="J1143" s="80"/>
      <c r="K1143" s="80"/>
      <c r="L1143" s="80"/>
    </row>
    <row r="1144" spans="9:12">
      <c r="I1144" s="80"/>
      <c r="J1144" s="80"/>
      <c r="K1144" s="80"/>
      <c r="L1144" s="80"/>
    </row>
    <row r="1145" spans="9:12">
      <c r="I1145" s="80"/>
      <c r="J1145" s="80"/>
      <c r="K1145" s="80"/>
      <c r="L1145" s="80"/>
    </row>
    <row r="1146" spans="9:12">
      <c r="I1146" s="80"/>
      <c r="J1146" s="80"/>
      <c r="K1146" s="80"/>
      <c r="L1146" s="80"/>
    </row>
    <row r="1147" spans="9:12">
      <c r="I1147" s="80"/>
      <c r="J1147" s="80"/>
      <c r="K1147" s="80"/>
      <c r="L1147" s="80"/>
    </row>
    <row r="1148" spans="9:12">
      <c r="I1148" s="80"/>
      <c r="J1148" s="80"/>
      <c r="K1148" s="80"/>
      <c r="L1148" s="80"/>
    </row>
    <row r="1149" spans="9:12">
      <c r="I1149" s="80"/>
      <c r="J1149" s="80"/>
      <c r="K1149" s="80"/>
      <c r="L1149" s="80"/>
    </row>
    <row r="1150" spans="9:12">
      <c r="I1150" s="80"/>
      <c r="J1150" s="80"/>
      <c r="K1150" s="80"/>
      <c r="L1150" s="80"/>
    </row>
    <row r="1151" spans="9:12">
      <c r="I1151" s="80"/>
      <c r="J1151" s="80"/>
      <c r="K1151" s="80"/>
      <c r="L1151" s="80"/>
    </row>
    <row r="1152" spans="9:12">
      <c r="I1152" s="80"/>
      <c r="J1152" s="80"/>
      <c r="K1152" s="80"/>
      <c r="L1152" s="80"/>
    </row>
    <row r="1153" spans="9:12">
      <c r="I1153" s="80"/>
      <c r="J1153" s="80"/>
      <c r="K1153" s="80"/>
      <c r="L1153" s="80"/>
    </row>
    <row r="1154" spans="9:12">
      <c r="I1154" s="80"/>
      <c r="J1154" s="80"/>
      <c r="K1154" s="80"/>
      <c r="L1154" s="80"/>
    </row>
    <row r="1155" spans="9:12">
      <c r="I1155" s="80"/>
      <c r="J1155" s="80"/>
      <c r="K1155" s="80"/>
      <c r="L1155" s="80"/>
    </row>
    <row r="1156" spans="9:12">
      <c r="I1156" s="80"/>
      <c r="J1156" s="80"/>
      <c r="K1156" s="80"/>
      <c r="L1156" s="80"/>
    </row>
    <row r="1157" spans="9:12">
      <c r="I1157" s="80"/>
      <c r="J1157" s="80"/>
      <c r="K1157" s="80"/>
      <c r="L1157" s="80"/>
    </row>
    <row r="1158" spans="9:12">
      <c r="I1158" s="80"/>
      <c r="J1158" s="80"/>
      <c r="K1158" s="80"/>
      <c r="L1158" s="80"/>
    </row>
    <row r="1159" spans="9:12">
      <c r="I1159" s="80"/>
      <c r="J1159" s="80"/>
      <c r="K1159" s="80"/>
      <c r="L1159" s="80"/>
    </row>
    <row r="1160" spans="9:12">
      <c r="I1160" s="80"/>
      <c r="J1160" s="80"/>
      <c r="K1160" s="80"/>
      <c r="L1160" s="80"/>
    </row>
    <row r="1161" spans="9:12">
      <c r="I1161" s="80"/>
      <c r="J1161" s="80"/>
      <c r="K1161" s="80"/>
      <c r="L1161" s="80"/>
    </row>
    <row r="1162" spans="9:12">
      <c r="I1162" s="80"/>
      <c r="J1162" s="80"/>
      <c r="K1162" s="80"/>
      <c r="L1162" s="80"/>
    </row>
    <row r="1163" spans="9:12">
      <c r="I1163" s="80"/>
      <c r="J1163" s="80"/>
      <c r="K1163" s="80"/>
      <c r="L1163" s="80"/>
    </row>
    <row r="1164" spans="9:12">
      <c r="I1164" s="80"/>
      <c r="J1164" s="80"/>
      <c r="K1164" s="80"/>
      <c r="L1164" s="80"/>
    </row>
    <row r="1165" spans="9:12">
      <c r="I1165" s="80"/>
      <c r="J1165" s="80"/>
      <c r="K1165" s="80"/>
      <c r="L1165" s="80"/>
    </row>
    <row r="1166" spans="9:12">
      <c r="I1166" s="80"/>
      <c r="J1166" s="80"/>
      <c r="K1166" s="80"/>
      <c r="L1166" s="80"/>
    </row>
    <row r="1167" spans="9:12">
      <c r="I1167" s="80"/>
      <c r="J1167" s="80"/>
      <c r="K1167" s="80"/>
      <c r="L1167" s="80"/>
    </row>
    <row r="1168" spans="9:12">
      <c r="I1168" s="80"/>
      <c r="J1168" s="80"/>
      <c r="K1168" s="80"/>
      <c r="L1168" s="80"/>
    </row>
    <row r="1169" spans="9:12">
      <c r="I1169" s="80"/>
      <c r="J1169" s="80"/>
      <c r="K1169" s="80"/>
      <c r="L1169" s="80"/>
    </row>
    <row r="1170" spans="9:12">
      <c r="I1170" s="80"/>
      <c r="J1170" s="80"/>
      <c r="K1170" s="80"/>
      <c r="L1170" s="80"/>
    </row>
    <row r="1171" spans="9:12">
      <c r="I1171" s="80"/>
      <c r="J1171" s="80"/>
      <c r="K1171" s="80"/>
      <c r="L1171" s="80"/>
    </row>
    <row r="1172" spans="9:12">
      <c r="I1172" s="80"/>
      <c r="J1172" s="80"/>
      <c r="K1172" s="80"/>
      <c r="L1172" s="80"/>
    </row>
    <row r="1173" spans="9:12">
      <c r="I1173" s="80"/>
      <c r="J1173" s="80"/>
      <c r="K1173" s="80"/>
      <c r="L1173" s="80"/>
    </row>
    <row r="1174" spans="9:12">
      <c r="I1174" s="80"/>
      <c r="J1174" s="80"/>
      <c r="K1174" s="80"/>
      <c r="L1174" s="80"/>
    </row>
    <row r="1175" spans="9:12">
      <c r="I1175" s="80"/>
      <c r="J1175" s="80"/>
      <c r="K1175" s="80"/>
      <c r="L1175" s="80"/>
    </row>
    <row r="1176" spans="9:12">
      <c r="I1176" s="80"/>
      <c r="J1176" s="80"/>
      <c r="K1176" s="80"/>
      <c r="L1176" s="80"/>
    </row>
    <row r="1177" spans="9:12">
      <c r="I1177" s="80"/>
      <c r="J1177" s="80"/>
      <c r="K1177" s="80"/>
      <c r="L1177" s="80"/>
    </row>
    <row r="1178" spans="9:12">
      <c r="I1178" s="80"/>
      <c r="J1178" s="80"/>
      <c r="K1178" s="80"/>
      <c r="L1178" s="80"/>
    </row>
    <row r="1179" spans="9:12">
      <c r="I1179" s="80"/>
      <c r="J1179" s="80"/>
      <c r="K1179" s="80"/>
      <c r="L1179" s="80"/>
    </row>
    <row r="1180" spans="9:12">
      <c r="I1180" s="80"/>
      <c r="J1180" s="80"/>
      <c r="K1180" s="80"/>
      <c r="L1180" s="80"/>
    </row>
    <row r="1181" spans="9:12">
      <c r="I1181" s="80"/>
      <c r="J1181" s="80"/>
      <c r="K1181" s="80"/>
      <c r="L1181" s="80"/>
    </row>
    <row r="1182" spans="9:12">
      <c r="I1182" s="80"/>
      <c r="J1182" s="80"/>
      <c r="K1182" s="80"/>
      <c r="L1182" s="80"/>
    </row>
    <row r="1183" spans="9:12">
      <c r="I1183" s="80"/>
      <c r="J1183" s="80"/>
      <c r="K1183" s="80"/>
      <c r="L1183" s="80"/>
    </row>
    <row r="1184" spans="9:12">
      <c r="I1184" s="80"/>
      <c r="J1184" s="80"/>
      <c r="K1184" s="80"/>
      <c r="L1184" s="80"/>
    </row>
    <row r="1185" spans="9:12">
      <c r="I1185" s="80"/>
      <c r="J1185" s="80"/>
      <c r="K1185" s="80"/>
      <c r="L1185" s="80"/>
    </row>
    <row r="1186" spans="9:12">
      <c r="I1186" s="80"/>
      <c r="J1186" s="80"/>
      <c r="K1186" s="80"/>
      <c r="L1186" s="80"/>
    </row>
    <row r="1187" spans="9:12">
      <c r="I1187" s="80"/>
      <c r="J1187" s="80"/>
      <c r="K1187" s="80"/>
      <c r="L1187" s="80"/>
    </row>
    <row r="1188" spans="9:12">
      <c r="I1188" s="80"/>
      <c r="J1188" s="80"/>
      <c r="K1188" s="80"/>
      <c r="L1188" s="80"/>
    </row>
    <row r="1189" spans="9:12">
      <c r="I1189" s="80"/>
      <c r="J1189" s="80"/>
      <c r="K1189" s="80"/>
      <c r="L1189" s="80"/>
    </row>
    <row r="1190" spans="9:12">
      <c r="I1190" s="80"/>
      <c r="J1190" s="80"/>
      <c r="K1190" s="80"/>
      <c r="L1190" s="80"/>
    </row>
    <row r="1191" spans="9:12">
      <c r="I1191" s="80"/>
      <c r="J1191" s="80"/>
      <c r="K1191" s="80"/>
      <c r="L1191" s="80"/>
    </row>
    <row r="1192" spans="9:12">
      <c r="I1192" s="80"/>
      <c r="J1192" s="80"/>
      <c r="K1192" s="80"/>
      <c r="L1192" s="80"/>
    </row>
    <row r="1193" spans="9:12">
      <c r="I1193" s="80"/>
      <c r="J1193" s="80"/>
      <c r="K1193" s="80"/>
      <c r="L1193" s="80"/>
    </row>
    <row r="1194" spans="9:12">
      <c r="I1194" s="80"/>
      <c r="J1194" s="80"/>
      <c r="K1194" s="80"/>
      <c r="L1194" s="80"/>
    </row>
    <row r="1195" spans="9:12">
      <c r="I1195" s="80"/>
      <c r="J1195" s="80"/>
      <c r="K1195" s="80"/>
      <c r="L1195" s="80"/>
    </row>
    <row r="1196" spans="9:12">
      <c r="I1196" s="80"/>
      <c r="J1196" s="80"/>
      <c r="K1196" s="80"/>
      <c r="L1196" s="80"/>
    </row>
    <row r="1197" spans="9:12">
      <c r="I1197" s="80"/>
      <c r="J1197" s="80"/>
      <c r="K1197" s="80"/>
      <c r="L1197" s="80"/>
    </row>
    <row r="1198" spans="9:12">
      <c r="I1198" s="80"/>
      <c r="J1198" s="80"/>
      <c r="K1198" s="80"/>
      <c r="L1198" s="80"/>
    </row>
    <row r="1199" spans="9:12">
      <c r="I1199" s="80"/>
      <c r="J1199" s="80"/>
      <c r="K1199" s="80"/>
      <c r="L1199" s="80"/>
    </row>
    <row r="1200" spans="9:12">
      <c r="I1200" s="80"/>
      <c r="J1200" s="80"/>
      <c r="K1200" s="80"/>
      <c r="L1200" s="80"/>
    </row>
    <row r="1201" spans="9:12">
      <c r="I1201" s="80"/>
      <c r="J1201" s="80"/>
      <c r="K1201" s="80"/>
      <c r="L1201" s="80"/>
    </row>
    <row r="1202" spans="9:12">
      <c r="I1202" s="80"/>
      <c r="J1202" s="80"/>
      <c r="K1202" s="80"/>
      <c r="L1202" s="80"/>
    </row>
    <row r="1203" spans="9:12">
      <c r="I1203" s="80"/>
      <c r="J1203" s="80"/>
      <c r="K1203" s="80"/>
      <c r="L1203" s="80"/>
    </row>
    <row r="1204" spans="9:12">
      <c r="I1204" s="80"/>
      <c r="J1204" s="80"/>
      <c r="K1204" s="80"/>
      <c r="L1204" s="80"/>
    </row>
    <row r="1205" spans="9:12">
      <c r="I1205" s="80"/>
      <c r="J1205" s="80"/>
      <c r="K1205" s="80"/>
      <c r="L1205" s="80"/>
    </row>
    <row r="1206" spans="9:12">
      <c r="I1206" s="80"/>
      <c r="J1206" s="80"/>
      <c r="K1206" s="80"/>
      <c r="L1206" s="80"/>
    </row>
    <row r="1207" spans="9:12">
      <c r="I1207" s="80"/>
      <c r="J1207" s="80"/>
      <c r="K1207" s="80"/>
      <c r="L1207" s="80"/>
    </row>
    <row r="1208" spans="9:12">
      <c r="I1208" s="80"/>
      <c r="J1208" s="80"/>
      <c r="K1208" s="80"/>
      <c r="L1208" s="80"/>
    </row>
    <row r="1209" spans="9:12">
      <c r="I1209" s="80"/>
      <c r="J1209" s="80"/>
      <c r="K1209" s="80"/>
      <c r="L1209" s="80"/>
    </row>
    <row r="1210" spans="9:12">
      <c r="I1210" s="80"/>
      <c r="J1210" s="80"/>
      <c r="K1210" s="80"/>
      <c r="L1210" s="80"/>
    </row>
    <row r="1211" spans="9:12">
      <c r="I1211" s="80"/>
      <c r="J1211" s="80"/>
      <c r="K1211" s="80"/>
      <c r="L1211" s="80"/>
    </row>
    <row r="1212" spans="9:12">
      <c r="I1212" s="80"/>
      <c r="J1212" s="80"/>
      <c r="K1212" s="80"/>
      <c r="L1212" s="80"/>
    </row>
    <row r="1213" spans="9:12">
      <c r="I1213" s="80"/>
      <c r="J1213" s="80"/>
      <c r="K1213" s="80"/>
      <c r="L1213" s="80"/>
    </row>
    <row r="1214" spans="9:12">
      <c r="I1214" s="80"/>
      <c r="J1214" s="80"/>
      <c r="K1214" s="80"/>
      <c r="L1214" s="80"/>
    </row>
    <row r="1215" spans="9:12">
      <c r="I1215" s="80"/>
      <c r="J1215" s="80"/>
      <c r="K1215" s="80"/>
      <c r="L1215" s="80"/>
    </row>
    <row r="1216" spans="9:12">
      <c r="I1216" s="80"/>
      <c r="J1216" s="80"/>
      <c r="K1216" s="80"/>
      <c r="L1216" s="80"/>
    </row>
    <row r="1217" spans="9:12">
      <c r="I1217" s="80"/>
      <c r="J1217" s="80"/>
      <c r="K1217" s="80"/>
      <c r="L1217" s="80"/>
    </row>
    <row r="1218" spans="9:12">
      <c r="I1218" s="80"/>
      <c r="J1218" s="80"/>
      <c r="K1218" s="80"/>
      <c r="L1218" s="80"/>
    </row>
    <row r="1219" spans="9:12">
      <c r="I1219" s="80"/>
      <c r="J1219" s="80"/>
      <c r="K1219" s="80"/>
      <c r="L1219" s="80"/>
    </row>
    <row r="1220" spans="9:12">
      <c r="I1220" s="80"/>
      <c r="J1220" s="80"/>
      <c r="K1220" s="80"/>
      <c r="L1220" s="80"/>
    </row>
    <row r="1221" spans="9:12">
      <c r="I1221" s="80"/>
      <c r="J1221" s="80"/>
      <c r="K1221" s="80"/>
      <c r="L1221" s="80"/>
    </row>
    <row r="1222" spans="9:12">
      <c r="I1222" s="80"/>
      <c r="J1222" s="80"/>
      <c r="K1222" s="80"/>
      <c r="L1222" s="80"/>
    </row>
    <row r="1223" spans="9:12">
      <c r="I1223" s="80"/>
      <c r="J1223" s="80"/>
      <c r="K1223" s="80"/>
      <c r="L1223" s="80"/>
    </row>
    <row r="1224" spans="9:12">
      <c r="I1224" s="80"/>
      <c r="J1224" s="80"/>
      <c r="K1224" s="80"/>
      <c r="L1224" s="80"/>
    </row>
    <row r="1225" spans="9:12">
      <c r="I1225" s="80"/>
      <c r="J1225" s="80"/>
      <c r="K1225" s="80"/>
      <c r="L1225" s="80"/>
    </row>
    <row r="1226" spans="9:12">
      <c r="I1226" s="80"/>
      <c r="J1226" s="80"/>
      <c r="K1226" s="80"/>
      <c r="L1226" s="80"/>
    </row>
    <row r="1227" spans="9:12">
      <c r="I1227" s="80"/>
      <c r="J1227" s="80"/>
      <c r="K1227" s="80"/>
      <c r="L1227" s="80"/>
    </row>
    <row r="1228" spans="9:12">
      <c r="I1228" s="80"/>
      <c r="J1228" s="80"/>
      <c r="K1228" s="80"/>
      <c r="L1228" s="80"/>
    </row>
    <row r="1229" spans="9:12">
      <c r="I1229" s="80"/>
      <c r="J1229" s="80"/>
      <c r="K1229" s="80"/>
      <c r="L1229" s="80"/>
    </row>
    <row r="1230" spans="9:12">
      <c r="I1230" s="80"/>
      <c r="J1230" s="80"/>
      <c r="K1230" s="80"/>
      <c r="L1230" s="80"/>
    </row>
    <row r="1231" spans="9:12">
      <c r="I1231" s="80"/>
      <c r="J1231" s="80"/>
      <c r="K1231" s="80"/>
      <c r="L1231" s="80"/>
    </row>
    <row r="1232" spans="9:12">
      <c r="I1232" s="80"/>
      <c r="J1232" s="80"/>
      <c r="K1232" s="80"/>
      <c r="L1232" s="80"/>
    </row>
    <row r="1233" spans="9:12">
      <c r="I1233" s="80"/>
      <c r="J1233" s="80"/>
      <c r="K1233" s="80"/>
      <c r="L1233" s="80"/>
    </row>
    <row r="1234" spans="9:12">
      <c r="I1234" s="80"/>
      <c r="J1234" s="80"/>
      <c r="K1234" s="80"/>
      <c r="L1234" s="80"/>
    </row>
    <row r="1235" spans="9:12">
      <c r="I1235" s="80"/>
      <c r="J1235" s="80"/>
      <c r="K1235" s="80"/>
      <c r="L1235" s="80"/>
    </row>
    <row r="1236" spans="9:12">
      <c r="I1236" s="80"/>
      <c r="J1236" s="80"/>
      <c r="K1236" s="80"/>
      <c r="L1236" s="80"/>
    </row>
    <row r="1237" spans="9:12">
      <c r="I1237" s="80"/>
      <c r="J1237" s="80"/>
      <c r="K1237" s="80"/>
      <c r="L1237" s="80"/>
    </row>
    <row r="1238" spans="9:12">
      <c r="I1238" s="80"/>
      <c r="J1238" s="80"/>
      <c r="K1238" s="80"/>
      <c r="L1238" s="80"/>
    </row>
    <row r="1239" spans="9:12">
      <c r="I1239" s="80"/>
      <c r="J1239" s="80"/>
      <c r="K1239" s="80"/>
      <c r="L1239" s="80"/>
    </row>
    <row r="1240" spans="9:12">
      <c r="I1240" s="80"/>
      <c r="J1240" s="80"/>
      <c r="K1240" s="80"/>
      <c r="L1240" s="80"/>
    </row>
    <row r="1241" spans="9:12">
      <c r="I1241" s="80"/>
      <c r="J1241" s="80"/>
      <c r="K1241" s="80"/>
      <c r="L1241" s="80"/>
    </row>
    <row r="1242" spans="9:12">
      <c r="I1242" s="80"/>
      <c r="J1242" s="80"/>
      <c r="K1242" s="80"/>
      <c r="L1242" s="80"/>
    </row>
    <row r="1243" spans="9:12">
      <c r="I1243" s="80"/>
      <c r="J1243" s="80"/>
      <c r="K1243" s="80"/>
      <c r="L1243" s="80"/>
    </row>
    <row r="1244" spans="9:12">
      <c r="I1244" s="80"/>
      <c r="J1244" s="80"/>
      <c r="K1244" s="80"/>
      <c r="L1244" s="80"/>
    </row>
    <row r="1245" spans="9:12">
      <c r="I1245" s="80"/>
      <c r="J1245" s="80"/>
      <c r="K1245" s="80"/>
      <c r="L1245" s="80"/>
    </row>
    <row r="1246" spans="9:12">
      <c r="I1246" s="80"/>
      <c r="J1246" s="80"/>
      <c r="K1246" s="80"/>
      <c r="L1246" s="80"/>
    </row>
    <row r="1247" spans="9:12">
      <c r="I1247" s="80"/>
      <c r="J1247" s="80"/>
      <c r="K1247" s="80"/>
      <c r="L1247" s="80"/>
    </row>
    <row r="1248" spans="9:12">
      <c r="I1248" s="80"/>
      <c r="J1248" s="80"/>
      <c r="K1248" s="80"/>
      <c r="L1248" s="80"/>
    </row>
    <row r="1249" spans="9:12">
      <c r="I1249" s="80"/>
      <c r="J1249" s="80"/>
      <c r="K1249" s="80"/>
      <c r="L1249" s="80"/>
    </row>
    <row r="1250" spans="9:12">
      <c r="I1250" s="80"/>
      <c r="J1250" s="80"/>
      <c r="K1250" s="80"/>
      <c r="L1250" s="80"/>
    </row>
    <row r="1251" spans="9:12">
      <c r="I1251" s="80"/>
      <c r="J1251" s="80"/>
      <c r="K1251" s="80"/>
      <c r="L1251" s="80"/>
    </row>
    <row r="1252" spans="9:12">
      <c r="I1252" s="80"/>
      <c r="J1252" s="80"/>
      <c r="K1252" s="80"/>
      <c r="L1252" s="80"/>
    </row>
    <row r="1253" spans="9:12">
      <c r="I1253" s="80"/>
      <c r="J1253" s="80"/>
      <c r="K1253" s="80"/>
      <c r="L1253" s="80"/>
    </row>
    <row r="1254" spans="9:12">
      <c r="I1254" s="80"/>
      <c r="J1254" s="80"/>
      <c r="K1254" s="80"/>
      <c r="L1254" s="80"/>
    </row>
    <row r="1255" spans="9:12">
      <c r="I1255" s="80"/>
      <c r="J1255" s="80"/>
      <c r="K1255" s="80"/>
      <c r="L1255" s="80"/>
    </row>
    <row r="1256" spans="9:12">
      <c r="I1256" s="80"/>
      <c r="J1256" s="80"/>
      <c r="K1256" s="80"/>
      <c r="L1256" s="80"/>
    </row>
    <row r="1257" spans="9:12">
      <c r="I1257" s="80"/>
      <c r="J1257" s="80"/>
      <c r="K1257" s="80"/>
      <c r="L1257" s="80"/>
    </row>
    <row r="1258" spans="9:12">
      <c r="I1258" s="80"/>
      <c r="J1258" s="80"/>
      <c r="K1258" s="80"/>
      <c r="L1258" s="80"/>
    </row>
    <row r="1259" spans="9:12">
      <c r="I1259" s="80"/>
      <c r="J1259" s="80"/>
      <c r="K1259" s="80"/>
      <c r="L1259" s="80"/>
    </row>
    <row r="1260" spans="9:12">
      <c r="I1260" s="80"/>
      <c r="J1260" s="80"/>
      <c r="K1260" s="80"/>
      <c r="L1260" s="80"/>
    </row>
    <row r="1261" spans="9:12">
      <c r="I1261" s="80"/>
      <c r="J1261" s="80"/>
      <c r="K1261" s="80"/>
      <c r="L1261" s="80"/>
    </row>
    <row r="1262" spans="9:12">
      <c r="I1262" s="80"/>
      <c r="J1262" s="80"/>
      <c r="K1262" s="80"/>
      <c r="L1262" s="80"/>
    </row>
    <row r="1263" spans="9:12">
      <c r="I1263" s="80"/>
      <c r="J1263" s="80"/>
      <c r="K1263" s="80"/>
      <c r="L1263" s="80"/>
    </row>
    <row r="1264" spans="9:12">
      <c r="I1264" s="80"/>
      <c r="J1264" s="80"/>
      <c r="K1264" s="80"/>
      <c r="L1264" s="80"/>
    </row>
    <row r="1265" spans="9:12">
      <c r="I1265" s="80"/>
      <c r="J1265" s="80"/>
      <c r="K1265" s="80"/>
      <c r="L1265" s="80"/>
    </row>
    <row r="1266" spans="9:12">
      <c r="I1266" s="80"/>
      <c r="J1266" s="80"/>
      <c r="K1266" s="80"/>
      <c r="L1266" s="80"/>
    </row>
    <row r="1267" spans="9:12">
      <c r="I1267" s="80"/>
      <c r="J1267" s="80"/>
      <c r="K1267" s="80"/>
      <c r="L1267" s="80"/>
    </row>
    <row r="1268" spans="9:12">
      <c r="I1268" s="80"/>
      <c r="J1268" s="80"/>
      <c r="K1268" s="80"/>
      <c r="L1268" s="80"/>
    </row>
    <row r="1269" spans="9:12">
      <c r="I1269" s="80"/>
      <c r="J1269" s="80"/>
      <c r="K1269" s="80"/>
      <c r="L1269" s="80"/>
    </row>
    <row r="1270" spans="9:12">
      <c r="I1270" s="80"/>
      <c r="J1270" s="80"/>
      <c r="K1270" s="80"/>
      <c r="L1270" s="80"/>
    </row>
    <row r="1271" spans="9:12">
      <c r="I1271" s="80"/>
      <c r="J1271" s="80"/>
      <c r="K1271" s="80"/>
      <c r="L1271" s="80"/>
    </row>
    <row r="1272" spans="9:12">
      <c r="I1272" s="80"/>
      <c r="J1272" s="80"/>
      <c r="K1272" s="80"/>
      <c r="L1272" s="80"/>
    </row>
    <row r="1273" spans="9:12">
      <c r="I1273" s="80"/>
      <c r="J1273" s="80"/>
      <c r="K1273" s="80"/>
      <c r="L1273" s="80"/>
    </row>
    <row r="1274" spans="9:12">
      <c r="I1274" s="80"/>
      <c r="J1274" s="80"/>
      <c r="K1274" s="80"/>
      <c r="L1274" s="80"/>
    </row>
    <row r="1275" spans="9:12">
      <c r="I1275" s="80"/>
      <c r="J1275" s="80"/>
      <c r="K1275" s="80"/>
      <c r="L1275" s="80"/>
    </row>
    <row r="1276" spans="9:12">
      <c r="I1276" s="80"/>
      <c r="J1276" s="80"/>
      <c r="K1276" s="80"/>
      <c r="L1276" s="80"/>
    </row>
    <row r="1277" spans="9:12">
      <c r="I1277" s="80"/>
      <c r="J1277" s="80"/>
      <c r="K1277" s="80"/>
      <c r="L1277" s="80"/>
    </row>
    <row r="1278" spans="9:12">
      <c r="I1278" s="80"/>
      <c r="J1278" s="80"/>
      <c r="K1278" s="80"/>
      <c r="L1278" s="80"/>
    </row>
    <row r="1279" spans="9:12">
      <c r="I1279" s="80"/>
      <c r="J1279" s="80"/>
      <c r="K1279" s="80"/>
      <c r="L1279" s="80"/>
    </row>
    <row r="1280" spans="9:12">
      <c r="I1280" s="80"/>
      <c r="J1280" s="80"/>
      <c r="K1280" s="80"/>
      <c r="L1280" s="80"/>
    </row>
    <row r="1281" spans="9:12">
      <c r="I1281" s="80"/>
      <c r="J1281" s="80"/>
      <c r="K1281" s="80"/>
      <c r="L1281" s="80"/>
    </row>
    <row r="1282" spans="9:12">
      <c r="I1282" s="80"/>
      <c r="J1282" s="80"/>
      <c r="K1282" s="80"/>
      <c r="L1282" s="80"/>
    </row>
    <row r="1283" spans="9:12">
      <c r="I1283" s="80"/>
      <c r="J1283" s="80"/>
      <c r="K1283" s="80"/>
      <c r="L1283" s="80"/>
    </row>
    <row r="1284" spans="9:12">
      <c r="I1284" s="80"/>
      <c r="J1284" s="80"/>
      <c r="K1284" s="80"/>
      <c r="L1284" s="80"/>
    </row>
    <row r="1285" spans="9:12">
      <c r="I1285" s="80"/>
      <c r="J1285" s="80"/>
      <c r="K1285" s="80"/>
      <c r="L1285" s="80"/>
    </row>
    <row r="1286" spans="9:12">
      <c r="I1286" s="80"/>
      <c r="J1286" s="80"/>
      <c r="K1286" s="80"/>
      <c r="L1286" s="80"/>
    </row>
    <row r="1287" spans="9:12">
      <c r="I1287" s="80"/>
      <c r="J1287" s="80"/>
      <c r="K1287" s="80"/>
      <c r="L1287" s="80"/>
    </row>
    <row r="1288" spans="9:12">
      <c r="I1288" s="80"/>
      <c r="J1288" s="80"/>
      <c r="K1288" s="80"/>
      <c r="L1288" s="80"/>
    </row>
    <row r="1289" spans="9:12">
      <c r="I1289" s="80"/>
      <c r="J1289" s="80"/>
      <c r="K1289" s="80"/>
      <c r="L1289" s="80"/>
    </row>
    <row r="1290" spans="9:12">
      <c r="I1290" s="80"/>
      <c r="J1290" s="80"/>
      <c r="K1290" s="80"/>
      <c r="L1290" s="80"/>
    </row>
    <row r="1291" spans="9:12">
      <c r="I1291" s="80"/>
      <c r="J1291" s="80"/>
      <c r="K1291" s="80"/>
      <c r="L1291" s="80"/>
    </row>
    <row r="1292" spans="9:12">
      <c r="I1292" s="80"/>
      <c r="J1292" s="80"/>
      <c r="K1292" s="80"/>
      <c r="L1292" s="80"/>
    </row>
    <row r="1293" spans="9:12">
      <c r="I1293" s="80"/>
      <c r="J1293" s="80"/>
      <c r="K1293" s="80"/>
      <c r="L1293" s="80"/>
    </row>
    <row r="1294" spans="9:12">
      <c r="I1294" s="80"/>
      <c r="J1294" s="80"/>
      <c r="K1294" s="80"/>
      <c r="L1294" s="80"/>
    </row>
    <row r="1295" spans="9:12">
      <c r="I1295" s="80"/>
      <c r="J1295" s="80"/>
      <c r="K1295" s="80"/>
      <c r="L1295" s="80"/>
    </row>
    <row r="1296" spans="9:12">
      <c r="I1296" s="80"/>
      <c r="J1296" s="80"/>
      <c r="K1296" s="80"/>
      <c r="L1296" s="80"/>
    </row>
    <row r="1297" spans="9:12">
      <c r="I1297" s="80"/>
      <c r="J1297" s="80"/>
      <c r="K1297" s="80"/>
      <c r="L1297" s="80"/>
    </row>
    <row r="1298" spans="9:12">
      <c r="I1298" s="80"/>
      <c r="J1298" s="80"/>
      <c r="K1298" s="80"/>
      <c r="L1298" s="80"/>
    </row>
    <row r="1299" spans="9:12">
      <c r="I1299" s="80"/>
      <c r="J1299" s="80"/>
      <c r="K1299" s="80"/>
      <c r="L1299" s="80"/>
    </row>
    <row r="1300" spans="9:12">
      <c r="I1300" s="80"/>
      <c r="J1300" s="80"/>
      <c r="K1300" s="80"/>
      <c r="L1300" s="80"/>
    </row>
    <row r="1301" spans="9:12">
      <c r="I1301" s="80"/>
      <c r="J1301" s="80"/>
      <c r="K1301" s="80"/>
      <c r="L1301" s="80"/>
    </row>
    <row r="1302" spans="9:12">
      <c r="I1302" s="80"/>
      <c r="J1302" s="80"/>
      <c r="K1302" s="80"/>
      <c r="L1302" s="80"/>
    </row>
    <row r="1303" spans="9:12">
      <c r="I1303" s="80"/>
      <c r="J1303" s="80"/>
      <c r="K1303" s="80"/>
      <c r="L1303" s="80"/>
    </row>
    <row r="1304" spans="9:12">
      <c r="I1304" s="80"/>
      <c r="J1304" s="80"/>
      <c r="K1304" s="80"/>
      <c r="L1304" s="80"/>
    </row>
    <row r="1305" spans="9:12">
      <c r="I1305" s="80"/>
      <c r="J1305" s="80"/>
      <c r="K1305" s="80"/>
      <c r="L1305" s="80"/>
    </row>
    <row r="1306" spans="9:12">
      <c r="I1306" s="80"/>
      <c r="J1306" s="80"/>
      <c r="K1306" s="80"/>
      <c r="L1306" s="80"/>
    </row>
    <row r="1307" spans="9:12">
      <c r="I1307" s="80"/>
      <c r="J1307" s="80"/>
      <c r="K1307" s="80"/>
      <c r="L1307" s="80"/>
    </row>
    <row r="1308" spans="9:12">
      <c r="I1308" s="80"/>
      <c r="J1308" s="80"/>
      <c r="K1308" s="80"/>
      <c r="L1308" s="80"/>
    </row>
    <row r="1309" spans="9:12">
      <c r="I1309" s="80"/>
      <c r="J1309" s="80"/>
      <c r="K1309" s="80"/>
      <c r="L1309" s="80"/>
    </row>
    <row r="1310" spans="9:12">
      <c r="I1310" s="80"/>
      <c r="J1310" s="80"/>
      <c r="K1310" s="80"/>
      <c r="L1310" s="80"/>
    </row>
    <row r="1311" spans="9:12">
      <c r="I1311" s="80"/>
      <c r="J1311" s="80"/>
      <c r="K1311" s="80"/>
      <c r="L1311" s="80"/>
    </row>
    <row r="1312" spans="9:12">
      <c r="I1312" s="80"/>
      <c r="J1312" s="80"/>
      <c r="K1312" s="80"/>
      <c r="L1312" s="80"/>
    </row>
    <row r="1313" spans="9:12">
      <c r="I1313" s="80"/>
      <c r="J1313" s="80"/>
      <c r="K1313" s="80"/>
      <c r="L1313" s="80"/>
    </row>
    <row r="1314" spans="9:12">
      <c r="I1314" s="80"/>
      <c r="J1314" s="80"/>
      <c r="K1314" s="80"/>
      <c r="L1314" s="80"/>
    </row>
    <row r="1315" spans="9:12">
      <c r="I1315" s="80"/>
      <c r="J1315" s="80"/>
      <c r="K1315" s="80"/>
      <c r="L1315" s="80"/>
    </row>
    <row r="1316" spans="9:12">
      <c r="I1316" s="80"/>
      <c r="J1316" s="80"/>
      <c r="K1316" s="80"/>
      <c r="L1316" s="80"/>
    </row>
    <row r="1317" spans="9:12">
      <c r="I1317" s="80"/>
      <c r="J1317" s="80"/>
      <c r="K1317" s="80"/>
      <c r="L1317" s="80"/>
    </row>
    <row r="1318" spans="9:12">
      <c r="I1318" s="80"/>
      <c r="J1318" s="80"/>
      <c r="K1318" s="80"/>
      <c r="L1318" s="80"/>
    </row>
    <row r="1319" spans="9:12">
      <c r="I1319" s="80"/>
      <c r="J1319" s="80"/>
      <c r="K1319" s="80"/>
      <c r="L1319" s="80"/>
    </row>
    <row r="1320" spans="9:12">
      <c r="I1320" s="80"/>
      <c r="J1320" s="80"/>
      <c r="K1320" s="80"/>
      <c r="L1320" s="80"/>
    </row>
    <row r="1321" spans="9:12">
      <c r="I1321" s="80"/>
      <c r="J1321" s="80"/>
      <c r="K1321" s="80"/>
      <c r="L1321" s="80"/>
    </row>
    <row r="1322" spans="9:12">
      <c r="I1322" s="80"/>
      <c r="J1322" s="80"/>
      <c r="K1322" s="80"/>
      <c r="L1322" s="80"/>
    </row>
    <row r="1323" spans="9:12">
      <c r="I1323" s="80"/>
      <c r="J1323" s="80"/>
      <c r="K1323" s="80"/>
      <c r="L1323" s="80"/>
    </row>
    <row r="1324" spans="9:12">
      <c r="I1324" s="80"/>
      <c r="J1324" s="80"/>
      <c r="K1324" s="80"/>
      <c r="L1324" s="80"/>
    </row>
    <row r="1325" spans="9:12">
      <c r="I1325" s="80"/>
      <c r="J1325" s="80"/>
      <c r="K1325" s="80"/>
      <c r="L1325" s="80"/>
    </row>
    <row r="1326" spans="9:12">
      <c r="I1326" s="80"/>
      <c r="J1326" s="80"/>
      <c r="K1326" s="80"/>
      <c r="L1326" s="80"/>
    </row>
    <row r="1327" spans="9:12">
      <c r="I1327" s="80"/>
      <c r="J1327" s="80"/>
      <c r="K1327" s="80"/>
      <c r="L1327" s="80"/>
    </row>
    <row r="1328" spans="9:12">
      <c r="I1328" s="80"/>
      <c r="J1328" s="80"/>
      <c r="K1328" s="80"/>
      <c r="L1328" s="80"/>
    </row>
    <row r="1329" spans="9:12">
      <c r="I1329" s="80"/>
      <c r="J1329" s="80"/>
      <c r="K1329" s="80"/>
      <c r="L1329" s="80"/>
    </row>
    <row r="1330" spans="9:12">
      <c r="I1330" s="80"/>
      <c r="J1330" s="80"/>
      <c r="K1330" s="80"/>
      <c r="L1330" s="80"/>
    </row>
    <row r="1331" spans="9:12">
      <c r="I1331" s="80"/>
      <c r="J1331" s="80"/>
      <c r="K1331" s="80"/>
      <c r="L1331" s="80"/>
    </row>
    <row r="1332" spans="9:12">
      <c r="I1332" s="80"/>
      <c r="J1332" s="80"/>
      <c r="K1332" s="80"/>
      <c r="L1332" s="80"/>
    </row>
    <row r="1333" spans="9:12">
      <c r="I1333" s="80"/>
      <c r="J1333" s="80"/>
      <c r="K1333" s="80"/>
      <c r="L1333" s="80"/>
    </row>
    <row r="1334" spans="9:12">
      <c r="I1334" s="80"/>
      <c r="J1334" s="80"/>
      <c r="K1334" s="80"/>
      <c r="L1334" s="80"/>
    </row>
    <row r="1335" spans="9:12">
      <c r="I1335" s="80"/>
      <c r="J1335" s="80"/>
      <c r="K1335" s="80"/>
      <c r="L1335" s="80"/>
    </row>
    <row r="1336" spans="9:12">
      <c r="I1336" s="80"/>
      <c r="J1336" s="80"/>
      <c r="K1336" s="80"/>
      <c r="L1336" s="80"/>
    </row>
    <row r="1337" spans="9:12">
      <c r="I1337" s="80"/>
      <c r="J1337" s="80"/>
      <c r="K1337" s="80"/>
      <c r="L1337" s="80"/>
    </row>
    <row r="1338" spans="9:12">
      <c r="I1338" s="80"/>
      <c r="J1338" s="80"/>
      <c r="K1338" s="80"/>
      <c r="L1338" s="80"/>
    </row>
    <row r="1339" spans="9:12">
      <c r="I1339" s="80"/>
      <c r="J1339" s="80"/>
      <c r="K1339" s="80"/>
      <c r="L1339" s="80"/>
    </row>
    <row r="1340" spans="9:12">
      <c r="I1340" s="80"/>
      <c r="J1340" s="80"/>
      <c r="K1340" s="80"/>
      <c r="L1340" s="80"/>
    </row>
    <row r="1341" spans="9:12">
      <c r="I1341" s="80"/>
      <c r="J1341" s="80"/>
      <c r="K1341" s="80"/>
      <c r="L1341" s="80"/>
    </row>
    <row r="1342" spans="9:12">
      <c r="I1342" s="80"/>
      <c r="J1342" s="80"/>
      <c r="K1342" s="80"/>
      <c r="L1342" s="80"/>
    </row>
    <row r="1343" spans="9:12">
      <c r="I1343" s="80"/>
      <c r="J1343" s="80"/>
      <c r="K1343" s="80"/>
      <c r="L1343" s="80"/>
    </row>
    <row r="1344" spans="9:12">
      <c r="I1344" s="80"/>
      <c r="J1344" s="80"/>
      <c r="K1344" s="80"/>
      <c r="L1344" s="80"/>
    </row>
    <row r="1345" spans="9:12">
      <c r="I1345" s="80"/>
      <c r="J1345" s="80"/>
      <c r="K1345" s="80"/>
      <c r="L1345" s="80"/>
    </row>
    <row r="1346" spans="9:12">
      <c r="I1346" s="80"/>
      <c r="J1346" s="80"/>
      <c r="K1346" s="80"/>
      <c r="L1346" s="80"/>
    </row>
    <row r="1347" spans="9:12">
      <c r="I1347" s="80"/>
      <c r="J1347" s="80"/>
      <c r="K1347" s="80"/>
      <c r="L1347" s="80"/>
    </row>
    <row r="1348" spans="9:12">
      <c r="I1348" s="80"/>
      <c r="J1348" s="80"/>
      <c r="K1348" s="80"/>
      <c r="L1348" s="80"/>
    </row>
    <row r="1349" spans="9:12">
      <c r="I1349" s="80"/>
      <c r="J1349" s="80"/>
      <c r="K1349" s="80"/>
      <c r="L1349" s="80"/>
    </row>
    <row r="1350" spans="9:12">
      <c r="I1350" s="80"/>
      <c r="J1350" s="80"/>
      <c r="K1350" s="80"/>
      <c r="L1350" s="80"/>
    </row>
    <row r="1351" spans="9:12">
      <c r="I1351" s="80"/>
      <c r="J1351" s="80"/>
      <c r="K1351" s="80"/>
      <c r="L1351" s="80"/>
    </row>
    <row r="1352" spans="9:12">
      <c r="I1352" s="80"/>
      <c r="J1352" s="80"/>
      <c r="K1352" s="80"/>
      <c r="L1352" s="80"/>
    </row>
    <row r="1353" spans="9:12">
      <c r="I1353" s="80"/>
      <c r="J1353" s="80"/>
      <c r="K1353" s="80"/>
      <c r="L1353" s="80"/>
    </row>
    <row r="1354" spans="9:12">
      <c r="I1354" s="80"/>
      <c r="J1354" s="80"/>
      <c r="K1354" s="80"/>
      <c r="L1354" s="80"/>
    </row>
    <row r="1355" spans="9:12">
      <c r="I1355" s="80"/>
      <c r="J1355" s="80"/>
      <c r="K1355" s="80"/>
      <c r="L1355" s="80"/>
    </row>
    <row r="1356" spans="9:12">
      <c r="I1356" s="80"/>
      <c r="J1356" s="80"/>
      <c r="K1356" s="80"/>
      <c r="L1356" s="80"/>
    </row>
    <row r="1357" spans="9:12">
      <c r="I1357" s="80"/>
      <c r="J1357" s="80"/>
      <c r="K1357" s="80"/>
      <c r="L1357" s="80"/>
    </row>
    <row r="1358" spans="9:12">
      <c r="I1358" s="80"/>
      <c r="J1358" s="80"/>
      <c r="K1358" s="80"/>
      <c r="L1358" s="80"/>
    </row>
    <row r="1359" spans="9:12">
      <c r="I1359" s="80"/>
      <c r="J1359" s="80"/>
      <c r="K1359" s="80"/>
      <c r="L1359" s="80"/>
    </row>
    <row r="1360" spans="9:12">
      <c r="I1360" s="80"/>
      <c r="J1360" s="80"/>
      <c r="K1360" s="80"/>
      <c r="L1360" s="80"/>
    </row>
    <row r="1361" spans="9:12">
      <c r="I1361" s="80"/>
      <c r="J1361" s="80"/>
      <c r="K1361" s="80"/>
      <c r="L1361" s="80"/>
    </row>
    <row r="1362" spans="9:12">
      <c r="I1362" s="80"/>
      <c r="J1362" s="80"/>
      <c r="K1362" s="80"/>
      <c r="L1362" s="80"/>
    </row>
    <row r="1363" spans="9:12">
      <c r="I1363" s="80"/>
      <c r="J1363" s="80"/>
      <c r="K1363" s="80"/>
      <c r="L1363" s="80"/>
    </row>
    <row r="1364" spans="9:12">
      <c r="I1364" s="80"/>
      <c r="J1364" s="80"/>
      <c r="K1364" s="80"/>
      <c r="L1364" s="80"/>
    </row>
    <row r="1365" spans="9:12">
      <c r="I1365" s="80"/>
      <c r="J1365" s="80"/>
      <c r="K1365" s="80"/>
      <c r="L1365" s="80"/>
    </row>
    <row r="1366" spans="9:12">
      <c r="I1366" s="80"/>
      <c r="J1366" s="80"/>
      <c r="K1366" s="80"/>
      <c r="L1366" s="80"/>
    </row>
    <row r="1367" spans="9:12">
      <c r="I1367" s="80"/>
      <c r="J1367" s="80"/>
      <c r="K1367" s="80"/>
      <c r="L1367" s="80"/>
    </row>
    <row r="1368" spans="9:12">
      <c r="I1368" s="80"/>
      <c r="J1368" s="80"/>
      <c r="K1368" s="80"/>
      <c r="L1368" s="80"/>
    </row>
    <row r="1369" spans="9:12">
      <c r="I1369" s="80"/>
      <c r="J1369" s="80"/>
      <c r="K1369" s="80"/>
      <c r="L1369" s="80"/>
    </row>
    <row r="1370" spans="9:12">
      <c r="I1370" s="80"/>
      <c r="J1370" s="80"/>
      <c r="K1370" s="80"/>
      <c r="L1370" s="80"/>
    </row>
    <row r="1371" spans="9:12">
      <c r="I1371" s="80"/>
      <c r="J1371" s="80"/>
      <c r="K1371" s="80"/>
      <c r="L1371" s="80"/>
    </row>
    <row r="1372" spans="9:12">
      <c r="I1372" s="80"/>
      <c r="J1372" s="80"/>
      <c r="K1372" s="80"/>
      <c r="L1372" s="80"/>
    </row>
    <row r="1373" spans="9:12">
      <c r="I1373" s="80"/>
      <c r="J1373" s="80"/>
      <c r="K1373" s="80"/>
      <c r="L1373" s="80"/>
    </row>
    <row r="1374" spans="9:12">
      <c r="I1374" s="80"/>
      <c r="J1374" s="80"/>
      <c r="K1374" s="80"/>
      <c r="L1374" s="80"/>
    </row>
    <row r="1375" spans="9:12">
      <c r="I1375" s="80"/>
      <c r="J1375" s="80"/>
      <c r="K1375" s="80"/>
      <c r="L1375" s="80"/>
    </row>
    <row r="1376" spans="9:12">
      <c r="I1376" s="80"/>
      <c r="J1376" s="80"/>
      <c r="K1376" s="80"/>
      <c r="L1376" s="80"/>
    </row>
    <row r="1377" spans="9:12">
      <c r="I1377" s="80"/>
      <c r="J1377" s="80"/>
      <c r="K1377" s="80"/>
      <c r="L1377" s="80"/>
    </row>
    <row r="1378" spans="9:12">
      <c r="I1378" s="80"/>
      <c r="J1378" s="80"/>
      <c r="K1378" s="80"/>
      <c r="L1378" s="80"/>
    </row>
    <row r="1379" spans="9:12">
      <c r="I1379" s="80"/>
      <c r="J1379" s="80"/>
      <c r="K1379" s="80"/>
      <c r="L1379" s="80"/>
    </row>
    <row r="1380" spans="9:12">
      <c r="I1380" s="80"/>
      <c r="J1380" s="80"/>
      <c r="K1380" s="80"/>
      <c r="L1380" s="80"/>
    </row>
    <row r="1381" spans="9:12">
      <c r="I1381" s="80"/>
      <c r="J1381" s="80"/>
      <c r="K1381" s="80"/>
      <c r="L1381" s="80"/>
    </row>
    <row r="1382" spans="9:12">
      <c r="I1382" s="80"/>
      <c r="J1382" s="80"/>
      <c r="K1382" s="80"/>
      <c r="L1382" s="80"/>
    </row>
    <row r="1383" spans="9:12">
      <c r="I1383" s="80"/>
      <c r="J1383" s="80"/>
      <c r="K1383" s="80"/>
      <c r="L1383" s="80"/>
    </row>
    <row r="1384" spans="9:12">
      <c r="I1384" s="80"/>
      <c r="J1384" s="80"/>
      <c r="K1384" s="80"/>
      <c r="L1384" s="80"/>
    </row>
    <row r="1385" spans="9:12">
      <c r="I1385" s="80"/>
      <c r="J1385" s="80"/>
      <c r="K1385" s="80"/>
      <c r="L1385" s="80"/>
    </row>
    <row r="1386" spans="9:12">
      <c r="I1386" s="80"/>
      <c r="J1386" s="80"/>
      <c r="K1386" s="80"/>
      <c r="L1386" s="80"/>
    </row>
    <row r="1387" spans="9:12">
      <c r="I1387" s="80"/>
      <c r="J1387" s="80"/>
      <c r="K1387" s="80"/>
      <c r="L1387" s="80"/>
    </row>
    <row r="1388" spans="9:12">
      <c r="I1388" s="80"/>
      <c r="J1388" s="80"/>
      <c r="K1388" s="80"/>
      <c r="L1388" s="80"/>
    </row>
    <row r="1389" spans="9:12">
      <c r="I1389" s="80"/>
      <c r="J1389" s="80"/>
      <c r="K1389" s="80"/>
      <c r="L1389" s="80"/>
    </row>
    <row r="1390" spans="9:12">
      <c r="I1390" s="80"/>
      <c r="J1390" s="80"/>
      <c r="K1390" s="80"/>
      <c r="L1390" s="80"/>
    </row>
    <row r="1391" spans="9:12">
      <c r="I1391" s="80"/>
      <c r="J1391" s="80"/>
      <c r="K1391" s="80"/>
      <c r="L1391" s="80"/>
    </row>
    <row r="1392" spans="9:12">
      <c r="I1392" s="80"/>
      <c r="J1392" s="80"/>
      <c r="K1392" s="80"/>
      <c r="L1392" s="80"/>
    </row>
    <row r="1393" spans="9:12">
      <c r="I1393" s="80"/>
      <c r="J1393" s="80"/>
      <c r="K1393" s="80"/>
      <c r="L1393" s="80"/>
    </row>
    <row r="1394" spans="9:12">
      <c r="I1394" s="80"/>
      <c r="J1394" s="80"/>
      <c r="K1394" s="80"/>
      <c r="L1394" s="80"/>
    </row>
    <row r="1395" spans="9:12">
      <c r="I1395" s="80"/>
      <c r="J1395" s="80"/>
      <c r="K1395" s="80"/>
      <c r="L1395" s="80"/>
    </row>
    <row r="1396" spans="9:12">
      <c r="I1396" s="80"/>
      <c r="J1396" s="80"/>
      <c r="K1396" s="80"/>
      <c r="L1396" s="80"/>
    </row>
    <row r="1397" spans="9:12">
      <c r="I1397" s="80"/>
      <c r="J1397" s="80"/>
      <c r="K1397" s="80"/>
      <c r="L1397" s="80"/>
    </row>
    <row r="1398" spans="9:12">
      <c r="I1398" s="80"/>
      <c r="J1398" s="80"/>
      <c r="K1398" s="80"/>
      <c r="L1398" s="80"/>
    </row>
    <row r="1399" spans="9:12">
      <c r="I1399" s="80"/>
      <c r="J1399" s="80"/>
      <c r="K1399" s="80"/>
      <c r="L1399" s="80"/>
    </row>
    <row r="1400" spans="9:12">
      <c r="I1400" s="80"/>
      <c r="J1400" s="80"/>
      <c r="K1400" s="80"/>
      <c r="L1400" s="80"/>
    </row>
    <row r="1401" spans="9:12">
      <c r="I1401" s="80"/>
      <c r="J1401" s="80"/>
      <c r="K1401" s="80"/>
      <c r="L1401" s="80"/>
    </row>
    <row r="1402" spans="9:12">
      <c r="I1402" s="80"/>
      <c r="J1402" s="80"/>
      <c r="K1402" s="80"/>
      <c r="L1402" s="80"/>
    </row>
    <row r="1403" spans="9:12">
      <c r="I1403" s="80"/>
      <c r="J1403" s="80"/>
      <c r="K1403" s="80"/>
      <c r="L1403" s="80"/>
    </row>
    <row r="1404" spans="9:12">
      <c r="I1404" s="80"/>
      <c r="J1404" s="80"/>
      <c r="K1404" s="80"/>
      <c r="L1404" s="80"/>
    </row>
    <row r="1405" spans="9:12">
      <c r="I1405" s="80"/>
      <c r="J1405" s="80"/>
      <c r="K1405" s="80"/>
      <c r="L1405" s="80"/>
    </row>
    <row r="1406" spans="9:12">
      <c r="I1406" s="80"/>
      <c r="J1406" s="80"/>
      <c r="K1406" s="80"/>
      <c r="L1406" s="80"/>
    </row>
    <row r="1407" spans="9:12">
      <c r="I1407" s="80"/>
      <c r="J1407" s="80"/>
      <c r="K1407" s="80"/>
      <c r="L1407" s="80"/>
    </row>
    <row r="1408" spans="9:12">
      <c r="I1408" s="80"/>
      <c r="J1408" s="80"/>
      <c r="K1408" s="80"/>
      <c r="L1408" s="80"/>
    </row>
    <row r="1409" spans="9:12">
      <c r="I1409" s="80"/>
      <c r="J1409" s="80"/>
      <c r="K1409" s="80"/>
      <c r="L1409" s="80"/>
    </row>
    <row r="1410" spans="9:12">
      <c r="I1410" s="80"/>
      <c r="J1410" s="80"/>
      <c r="K1410" s="80"/>
      <c r="L1410" s="80"/>
    </row>
    <row r="1411" spans="9:12">
      <c r="I1411" s="80"/>
      <c r="J1411" s="80"/>
      <c r="K1411" s="80"/>
      <c r="L1411" s="80"/>
    </row>
    <row r="1412" spans="9:12">
      <c r="I1412" s="80"/>
      <c r="J1412" s="80"/>
      <c r="K1412" s="80"/>
      <c r="L1412" s="80"/>
    </row>
    <row r="1413" spans="9:12">
      <c r="I1413" s="80"/>
      <c r="J1413" s="80"/>
      <c r="K1413" s="80"/>
      <c r="L1413" s="80"/>
    </row>
    <row r="1414" spans="9:12">
      <c r="I1414" s="80"/>
      <c r="J1414" s="80"/>
      <c r="K1414" s="80"/>
      <c r="L1414" s="80"/>
    </row>
    <row r="1415" spans="9:12">
      <c r="I1415" s="80"/>
      <c r="J1415" s="80"/>
      <c r="K1415" s="80"/>
      <c r="L1415" s="80"/>
    </row>
    <row r="1416" spans="9:12">
      <c r="I1416" s="80"/>
      <c r="J1416" s="80"/>
      <c r="K1416" s="80"/>
      <c r="L1416" s="80"/>
    </row>
    <row r="1417" spans="9:12">
      <c r="I1417" s="80"/>
      <c r="J1417" s="80"/>
      <c r="K1417" s="80"/>
      <c r="L1417" s="80"/>
    </row>
    <row r="1418" spans="9:12">
      <c r="I1418" s="80"/>
      <c r="J1418" s="80"/>
      <c r="K1418" s="80"/>
      <c r="L1418" s="80"/>
    </row>
    <row r="1419" spans="9:12">
      <c r="I1419" s="80"/>
      <c r="J1419" s="80"/>
      <c r="K1419" s="80"/>
      <c r="L1419" s="80"/>
    </row>
    <row r="1420" spans="9:12">
      <c r="I1420" s="80"/>
      <c r="J1420" s="80"/>
      <c r="K1420" s="80"/>
      <c r="L1420" s="80"/>
    </row>
    <row r="1421" spans="9:12">
      <c r="I1421" s="80"/>
      <c r="J1421" s="80"/>
      <c r="K1421" s="80"/>
      <c r="L1421" s="80"/>
    </row>
    <row r="1422" spans="9:12">
      <c r="I1422" s="80"/>
      <c r="J1422" s="80"/>
      <c r="K1422" s="80"/>
      <c r="L1422" s="80"/>
    </row>
    <row r="1423" spans="9:12">
      <c r="I1423" s="80"/>
      <c r="J1423" s="80"/>
      <c r="K1423" s="80"/>
      <c r="L1423" s="80"/>
    </row>
    <row r="1424" spans="9:12">
      <c r="I1424" s="80"/>
      <c r="J1424" s="80"/>
      <c r="K1424" s="80"/>
      <c r="L1424" s="80"/>
    </row>
    <row r="1425" spans="9:12">
      <c r="I1425" s="80"/>
      <c r="J1425" s="80"/>
      <c r="K1425" s="80"/>
      <c r="L1425" s="80"/>
    </row>
    <row r="1426" spans="9:12">
      <c r="I1426" s="80"/>
      <c r="J1426" s="80"/>
      <c r="K1426" s="80"/>
      <c r="L1426" s="80"/>
    </row>
    <row r="1427" spans="9:12">
      <c r="I1427" s="80"/>
      <c r="J1427" s="80"/>
      <c r="K1427" s="80"/>
      <c r="L1427" s="80"/>
    </row>
    <row r="1428" spans="9:12">
      <c r="I1428" s="80"/>
      <c r="J1428" s="80"/>
      <c r="K1428" s="80"/>
      <c r="L1428" s="80"/>
    </row>
    <row r="1429" spans="9:12">
      <c r="I1429" s="80"/>
      <c r="J1429" s="80"/>
      <c r="K1429" s="80"/>
      <c r="L1429" s="80"/>
    </row>
    <row r="1430" spans="9:12">
      <c r="I1430" s="80"/>
      <c r="J1430" s="80"/>
      <c r="K1430" s="80"/>
      <c r="L1430" s="80"/>
    </row>
    <row r="1431" spans="9:12">
      <c r="I1431" s="80"/>
      <c r="J1431" s="80"/>
      <c r="K1431" s="80"/>
      <c r="L1431" s="80"/>
    </row>
    <row r="1432" spans="9:12">
      <c r="I1432" s="80"/>
      <c r="J1432" s="80"/>
      <c r="K1432" s="80"/>
      <c r="L1432" s="80"/>
    </row>
    <row r="1433" spans="9:12">
      <c r="I1433" s="80"/>
      <c r="J1433" s="80"/>
      <c r="K1433" s="80"/>
      <c r="L1433" s="80"/>
    </row>
    <row r="1434" spans="9:12">
      <c r="I1434" s="80"/>
      <c r="J1434" s="80"/>
      <c r="K1434" s="80"/>
      <c r="L1434" s="80"/>
    </row>
    <row r="1435" spans="9:12">
      <c r="I1435" s="80"/>
      <c r="J1435" s="80"/>
      <c r="K1435" s="80"/>
      <c r="L1435" s="80"/>
    </row>
    <row r="1436" spans="9:12">
      <c r="I1436" s="80"/>
      <c r="J1436" s="80"/>
      <c r="K1436" s="80"/>
      <c r="L1436" s="80"/>
    </row>
    <row r="1437" spans="9:12">
      <c r="I1437" s="80"/>
      <c r="J1437" s="80"/>
      <c r="K1437" s="80"/>
      <c r="L1437" s="80"/>
    </row>
    <row r="1438" spans="9:12">
      <c r="I1438" s="80"/>
      <c r="J1438" s="80"/>
      <c r="K1438" s="80"/>
      <c r="L1438" s="80"/>
    </row>
    <row r="1439" spans="9:12">
      <c r="I1439" s="80"/>
      <c r="J1439" s="80"/>
      <c r="K1439" s="80"/>
      <c r="L1439" s="80"/>
    </row>
    <row r="1440" spans="9:12">
      <c r="I1440" s="80"/>
      <c r="J1440" s="80"/>
      <c r="K1440" s="80"/>
      <c r="L1440" s="80"/>
    </row>
    <row r="1441" spans="9:12">
      <c r="I1441" s="80"/>
      <c r="J1441" s="80"/>
      <c r="K1441" s="80"/>
      <c r="L1441" s="80"/>
    </row>
    <row r="1442" spans="9:12">
      <c r="I1442" s="80"/>
      <c r="J1442" s="80"/>
      <c r="K1442" s="80"/>
      <c r="L1442" s="80"/>
    </row>
    <row r="1443" spans="9:12">
      <c r="I1443" s="80"/>
      <c r="J1443" s="80"/>
      <c r="K1443" s="80"/>
      <c r="L1443" s="80"/>
    </row>
    <row r="1444" spans="9:12">
      <c r="I1444" s="80"/>
      <c r="J1444" s="80"/>
      <c r="K1444" s="80"/>
      <c r="L1444" s="80"/>
    </row>
    <row r="1445" spans="9:12">
      <c r="I1445" s="80"/>
      <c r="J1445" s="80"/>
      <c r="K1445" s="80"/>
      <c r="L1445" s="80"/>
    </row>
    <row r="1446" spans="9:12">
      <c r="I1446" s="80"/>
      <c r="J1446" s="80"/>
      <c r="K1446" s="80"/>
      <c r="L1446" s="80"/>
    </row>
    <row r="1447" spans="9:12">
      <c r="I1447" s="80"/>
      <c r="J1447" s="80"/>
      <c r="K1447" s="80"/>
      <c r="L1447" s="80"/>
    </row>
    <row r="1448" spans="9:12">
      <c r="I1448" s="80"/>
      <c r="J1448" s="80"/>
      <c r="K1448" s="80"/>
      <c r="L1448" s="80"/>
    </row>
    <row r="1449" spans="9:12">
      <c r="I1449" s="80"/>
      <c r="J1449" s="80"/>
      <c r="K1449" s="80"/>
      <c r="L1449" s="80"/>
    </row>
    <row r="1450" spans="9:12">
      <c r="I1450" s="80"/>
      <c r="J1450" s="80"/>
      <c r="K1450" s="80"/>
      <c r="L1450" s="80"/>
    </row>
    <row r="1451" spans="9:12">
      <c r="I1451" s="80"/>
      <c r="J1451" s="80"/>
      <c r="K1451" s="80"/>
      <c r="L1451" s="80"/>
    </row>
    <row r="1452" spans="9:12">
      <c r="I1452" s="80"/>
      <c r="J1452" s="80"/>
      <c r="K1452" s="80"/>
      <c r="L1452" s="80"/>
    </row>
    <row r="1453" spans="9:12">
      <c r="I1453" s="80"/>
      <c r="J1453" s="80"/>
      <c r="K1453" s="80"/>
      <c r="L1453" s="80"/>
    </row>
    <row r="1454" spans="9:12">
      <c r="I1454" s="80"/>
      <c r="J1454" s="80"/>
      <c r="K1454" s="80"/>
      <c r="L1454" s="80"/>
    </row>
    <row r="1455" spans="9:12">
      <c r="I1455" s="80"/>
      <c r="J1455" s="80"/>
      <c r="K1455" s="80"/>
      <c r="L1455" s="80"/>
    </row>
    <row r="1456" spans="9:12">
      <c r="I1456" s="80"/>
      <c r="J1456" s="80"/>
      <c r="K1456" s="80"/>
      <c r="L1456" s="80"/>
    </row>
    <row r="1457" spans="9:12">
      <c r="I1457" s="80"/>
      <c r="J1457" s="80"/>
      <c r="K1457" s="80"/>
      <c r="L1457" s="80"/>
    </row>
    <row r="1458" spans="9:12">
      <c r="I1458" s="80"/>
      <c r="J1458" s="80"/>
      <c r="K1458" s="80"/>
      <c r="L1458" s="80"/>
    </row>
    <row r="1459" spans="9:12">
      <c r="I1459" s="80"/>
      <c r="J1459" s="80"/>
      <c r="K1459" s="80"/>
      <c r="L1459" s="80"/>
    </row>
    <row r="1460" spans="9:12">
      <c r="I1460" s="80"/>
      <c r="J1460" s="80"/>
      <c r="K1460" s="80"/>
      <c r="L1460" s="80"/>
    </row>
    <row r="1461" spans="9:12">
      <c r="I1461" s="80"/>
      <c r="J1461" s="80"/>
      <c r="K1461" s="80"/>
      <c r="L1461" s="80"/>
    </row>
    <row r="1462" spans="9:12">
      <c r="I1462" s="80"/>
      <c r="J1462" s="80"/>
      <c r="K1462" s="80"/>
      <c r="L1462" s="80"/>
    </row>
    <row r="1463" spans="9:12">
      <c r="I1463" s="80"/>
      <c r="J1463" s="80"/>
      <c r="K1463" s="80"/>
      <c r="L1463" s="80"/>
    </row>
    <row r="1464" spans="9:12">
      <c r="I1464" s="80"/>
      <c r="J1464" s="80"/>
      <c r="K1464" s="80"/>
      <c r="L1464" s="80"/>
    </row>
    <row r="1465" spans="9:12">
      <c r="I1465" s="80"/>
      <c r="J1465" s="80"/>
      <c r="K1465" s="80"/>
      <c r="L1465" s="80"/>
    </row>
    <row r="1466" spans="9:12">
      <c r="I1466" s="80"/>
      <c r="J1466" s="80"/>
      <c r="K1466" s="80"/>
      <c r="L1466" s="80"/>
    </row>
    <row r="1467" spans="9:12">
      <c r="I1467" s="80"/>
      <c r="J1467" s="80"/>
      <c r="K1467" s="80"/>
      <c r="L1467" s="80"/>
    </row>
    <row r="1468" spans="9:12">
      <c r="I1468" s="80"/>
      <c r="J1468" s="80"/>
      <c r="K1468" s="80"/>
      <c r="L1468" s="80"/>
    </row>
    <row r="1469" spans="9:12">
      <c r="I1469" s="80"/>
      <c r="J1469" s="80"/>
      <c r="K1469" s="80"/>
      <c r="L1469" s="80"/>
    </row>
    <row r="1470" spans="9:12">
      <c r="I1470" s="80"/>
      <c r="J1470" s="80"/>
      <c r="K1470" s="80"/>
      <c r="L1470" s="80"/>
    </row>
    <row r="1471" spans="9:12">
      <c r="I1471" s="80"/>
      <c r="J1471" s="80"/>
      <c r="K1471" s="80"/>
      <c r="L1471" s="80"/>
    </row>
    <row r="1472" spans="9:12">
      <c r="I1472" s="80"/>
      <c r="J1472" s="80"/>
      <c r="K1472" s="80"/>
      <c r="L1472" s="80"/>
    </row>
    <row r="1473" spans="9:12">
      <c r="I1473" s="80"/>
      <c r="J1473" s="80"/>
      <c r="K1473" s="80"/>
      <c r="L1473" s="80"/>
    </row>
    <row r="1474" spans="9:12">
      <c r="I1474" s="80"/>
      <c r="J1474" s="80"/>
      <c r="K1474" s="80"/>
      <c r="L1474" s="80"/>
    </row>
    <row r="1475" spans="9:12">
      <c r="I1475" s="80"/>
      <c r="J1475" s="80"/>
      <c r="K1475" s="80"/>
      <c r="L1475" s="80"/>
    </row>
    <row r="1476" spans="9:12">
      <c r="I1476" s="80"/>
      <c r="J1476" s="80"/>
      <c r="K1476" s="80"/>
      <c r="L1476" s="80"/>
    </row>
    <row r="1477" spans="9:12">
      <c r="I1477" s="80"/>
      <c r="J1477" s="80"/>
      <c r="K1477" s="80"/>
      <c r="L1477" s="80"/>
    </row>
    <row r="1478" spans="9:12">
      <c r="I1478" s="80"/>
      <c r="J1478" s="80"/>
      <c r="K1478" s="80"/>
      <c r="L1478" s="80"/>
    </row>
    <row r="1479" spans="9:12">
      <c r="I1479" s="80"/>
      <c r="J1479" s="80"/>
      <c r="K1479" s="80"/>
      <c r="L1479" s="80"/>
    </row>
    <row r="1480" spans="9:12">
      <c r="I1480" s="80"/>
      <c r="J1480" s="80"/>
      <c r="K1480" s="80"/>
      <c r="L1480" s="80"/>
    </row>
    <row r="1481" spans="9:12">
      <c r="I1481" s="80"/>
      <c r="J1481" s="80"/>
      <c r="K1481" s="80"/>
      <c r="L1481" s="80"/>
    </row>
    <row r="1482" spans="9:12">
      <c r="I1482" s="80"/>
      <c r="J1482" s="80"/>
      <c r="K1482" s="80"/>
      <c r="L1482" s="80"/>
    </row>
    <row r="1483" spans="9:12">
      <c r="I1483" s="80"/>
      <c r="J1483" s="80"/>
      <c r="K1483" s="80"/>
      <c r="L1483" s="80"/>
    </row>
    <row r="1484" spans="9:12">
      <c r="I1484" s="80"/>
      <c r="J1484" s="80"/>
      <c r="K1484" s="80"/>
      <c r="L1484" s="80"/>
    </row>
    <row r="1485" spans="9:12">
      <c r="I1485" s="80"/>
      <c r="J1485" s="80"/>
      <c r="K1485" s="80"/>
      <c r="L1485" s="80"/>
    </row>
    <row r="1486" spans="9:12">
      <c r="I1486" s="80"/>
      <c r="J1486" s="80"/>
      <c r="K1486" s="80"/>
      <c r="L1486" s="80"/>
    </row>
    <row r="1487" spans="9:12">
      <c r="I1487" s="80"/>
      <c r="J1487" s="80"/>
      <c r="K1487" s="80"/>
      <c r="L1487" s="80"/>
    </row>
    <row r="1488" spans="9:12">
      <c r="I1488" s="80"/>
      <c r="J1488" s="80"/>
      <c r="K1488" s="80"/>
      <c r="L1488" s="80"/>
    </row>
    <row r="1489" spans="9:12">
      <c r="I1489" s="80"/>
      <c r="J1489" s="80"/>
      <c r="K1489" s="80"/>
      <c r="L1489" s="80"/>
    </row>
    <row r="1490" spans="9:12">
      <c r="I1490" s="80"/>
      <c r="J1490" s="80"/>
      <c r="K1490" s="80"/>
      <c r="L1490" s="80"/>
    </row>
    <row r="1491" spans="9:12">
      <c r="I1491" s="80"/>
      <c r="J1491" s="80"/>
      <c r="K1491" s="80"/>
      <c r="L1491" s="80"/>
    </row>
    <row r="1492" spans="9:12">
      <c r="I1492" s="80"/>
      <c r="J1492" s="80"/>
      <c r="K1492" s="80"/>
      <c r="L1492" s="80"/>
    </row>
    <row r="1493" spans="9:12">
      <c r="I1493" s="80"/>
      <c r="J1493" s="80"/>
      <c r="K1493" s="80"/>
      <c r="L1493" s="80"/>
    </row>
    <row r="1494" spans="9:12">
      <c r="I1494" s="80"/>
      <c r="J1494" s="80"/>
      <c r="K1494" s="80"/>
      <c r="L1494" s="80"/>
    </row>
    <row r="1495" spans="9:12">
      <c r="I1495" s="80"/>
      <c r="J1495" s="80"/>
      <c r="K1495" s="80"/>
      <c r="L1495" s="80"/>
    </row>
    <row r="1496" spans="9:12">
      <c r="I1496" s="80"/>
      <c r="J1496" s="80"/>
      <c r="K1496" s="80"/>
      <c r="L1496" s="80"/>
    </row>
    <row r="1497" spans="9:12">
      <c r="I1497" s="80"/>
      <c r="J1497" s="80"/>
      <c r="K1497" s="80"/>
      <c r="L1497" s="80"/>
    </row>
    <row r="1498" spans="9:12">
      <c r="I1498" s="80"/>
      <c r="J1498" s="80"/>
      <c r="K1498" s="80"/>
      <c r="L1498" s="80"/>
    </row>
    <row r="1499" spans="9:12">
      <c r="I1499" s="80"/>
      <c r="J1499" s="80"/>
      <c r="K1499" s="80"/>
      <c r="L1499" s="80"/>
    </row>
    <row r="1500" spans="9:12">
      <c r="I1500" s="80"/>
      <c r="J1500" s="80"/>
      <c r="K1500" s="80"/>
      <c r="L1500" s="80"/>
    </row>
    <row r="1501" spans="9:12">
      <c r="I1501" s="80"/>
      <c r="J1501" s="80"/>
      <c r="K1501" s="80"/>
      <c r="L1501" s="80"/>
    </row>
    <row r="1502" spans="9:12">
      <c r="I1502" s="80"/>
      <c r="J1502" s="80"/>
      <c r="K1502" s="80"/>
      <c r="L1502" s="80"/>
    </row>
    <row r="1503" spans="9:12">
      <c r="I1503" s="80"/>
      <c r="J1503" s="80"/>
      <c r="K1503" s="80"/>
      <c r="L1503" s="80"/>
    </row>
    <row r="1504" spans="9:12">
      <c r="I1504" s="80"/>
      <c r="J1504" s="80"/>
      <c r="K1504" s="80"/>
      <c r="L1504" s="80"/>
    </row>
    <row r="1505" spans="9:12">
      <c r="I1505" s="80"/>
      <c r="J1505" s="80"/>
      <c r="K1505" s="80"/>
      <c r="L1505" s="80"/>
    </row>
    <row r="1506" spans="9:12">
      <c r="I1506" s="80"/>
      <c r="J1506" s="80"/>
      <c r="K1506" s="80"/>
      <c r="L1506" s="80"/>
    </row>
    <row r="1507" spans="9:12">
      <c r="I1507" s="80"/>
      <c r="J1507" s="80"/>
      <c r="K1507" s="80"/>
      <c r="L1507" s="80"/>
    </row>
    <row r="1508" spans="9:12">
      <c r="I1508" s="80"/>
      <c r="J1508" s="80"/>
      <c r="K1508" s="80"/>
      <c r="L1508" s="80"/>
    </row>
    <row r="1509" spans="9:12">
      <c r="I1509" s="80"/>
      <c r="J1509" s="80"/>
      <c r="K1509" s="80"/>
      <c r="L1509" s="80"/>
    </row>
    <row r="1510" spans="9:12">
      <c r="I1510" s="80"/>
      <c r="J1510" s="80"/>
      <c r="K1510" s="80"/>
      <c r="L1510" s="80"/>
    </row>
    <row r="1511" spans="9:12">
      <c r="I1511" s="80"/>
      <c r="J1511" s="80"/>
      <c r="K1511" s="80"/>
      <c r="L1511" s="80"/>
    </row>
    <row r="1512" spans="9:12">
      <c r="I1512" s="80"/>
      <c r="J1512" s="80"/>
      <c r="K1512" s="80"/>
      <c r="L1512" s="80"/>
    </row>
    <row r="1513" spans="9:12">
      <c r="I1513" s="80"/>
      <c r="J1513" s="80"/>
      <c r="K1513" s="80"/>
      <c r="L1513" s="80"/>
    </row>
    <row r="1514" spans="9:12">
      <c r="I1514" s="80"/>
      <c r="J1514" s="80"/>
      <c r="K1514" s="80"/>
      <c r="L1514" s="80"/>
    </row>
    <row r="1515" spans="9:12">
      <c r="I1515" s="80"/>
      <c r="J1515" s="80"/>
      <c r="K1515" s="80"/>
      <c r="L1515" s="80"/>
    </row>
    <row r="1516" spans="9:12">
      <c r="I1516" s="80"/>
      <c r="J1516" s="80"/>
      <c r="K1516" s="80"/>
      <c r="L1516" s="80"/>
    </row>
    <row r="1517" spans="9:12">
      <c r="I1517" s="80"/>
      <c r="J1517" s="80"/>
      <c r="K1517" s="80"/>
      <c r="L1517" s="80"/>
    </row>
    <row r="1518" spans="9:12">
      <c r="I1518" s="80"/>
      <c r="J1518" s="80"/>
      <c r="K1518" s="80"/>
      <c r="L1518" s="80"/>
    </row>
    <row r="1519" spans="9:12">
      <c r="I1519" s="80"/>
      <c r="J1519" s="80"/>
      <c r="K1519" s="80"/>
      <c r="L1519" s="80"/>
    </row>
    <row r="1520" spans="9:12">
      <c r="I1520" s="80"/>
      <c r="J1520" s="80"/>
      <c r="K1520" s="80"/>
      <c r="L1520" s="80"/>
    </row>
    <row r="1521" spans="9:12">
      <c r="I1521" s="80"/>
      <c r="J1521" s="80"/>
      <c r="K1521" s="80"/>
      <c r="L1521" s="80"/>
    </row>
    <row r="1522" spans="9:12">
      <c r="I1522" s="80"/>
      <c r="J1522" s="80"/>
      <c r="K1522" s="80"/>
      <c r="L1522" s="80"/>
    </row>
    <row r="1523" spans="9:12">
      <c r="I1523" s="80"/>
      <c r="J1523" s="80"/>
      <c r="K1523" s="80"/>
      <c r="L1523" s="80"/>
    </row>
    <row r="1524" spans="9:12">
      <c r="I1524" s="80"/>
      <c r="J1524" s="80"/>
      <c r="K1524" s="80"/>
      <c r="L1524" s="80"/>
    </row>
    <row r="1525" spans="9:12">
      <c r="I1525" s="80"/>
      <c r="J1525" s="80"/>
      <c r="K1525" s="80"/>
      <c r="L1525" s="80"/>
    </row>
    <row r="1526" spans="9:12">
      <c r="I1526" s="80"/>
      <c r="J1526" s="80"/>
      <c r="K1526" s="80"/>
      <c r="L1526" s="80"/>
    </row>
    <row r="1527" spans="9:12">
      <c r="I1527" s="80"/>
      <c r="J1527" s="80"/>
      <c r="K1527" s="80"/>
      <c r="L1527" s="80"/>
    </row>
    <row r="1528" spans="9:12">
      <c r="I1528" s="80"/>
      <c r="J1528" s="80"/>
      <c r="K1528" s="80"/>
      <c r="L1528" s="80"/>
    </row>
    <row r="1529" spans="9:12">
      <c r="I1529" s="80"/>
      <c r="J1529" s="80"/>
      <c r="K1529" s="80"/>
      <c r="L1529" s="80"/>
    </row>
    <row r="1530" spans="9:12">
      <c r="I1530" s="80"/>
      <c r="J1530" s="80"/>
      <c r="K1530" s="80"/>
      <c r="L1530" s="80"/>
    </row>
    <row r="1531" spans="9:12">
      <c r="I1531" s="80"/>
      <c r="J1531" s="80"/>
      <c r="K1531" s="80"/>
      <c r="L1531" s="80"/>
    </row>
    <row r="1532" spans="9:12">
      <c r="I1532" s="80"/>
      <c r="J1532" s="80"/>
      <c r="K1532" s="80"/>
      <c r="L1532" s="80"/>
    </row>
    <row r="1533" spans="9:12">
      <c r="I1533" s="80"/>
      <c r="J1533" s="80"/>
      <c r="K1533" s="80"/>
      <c r="L1533" s="80"/>
    </row>
    <row r="1534" spans="9:12">
      <c r="I1534" s="80"/>
      <c r="J1534" s="80"/>
      <c r="K1534" s="80"/>
      <c r="L1534" s="80"/>
    </row>
    <row r="1535" spans="9:12">
      <c r="I1535" s="80"/>
      <c r="J1535" s="80"/>
      <c r="K1535" s="80"/>
      <c r="L1535" s="80"/>
    </row>
    <row r="1536" spans="9:12">
      <c r="I1536" s="80"/>
      <c r="J1536" s="80"/>
      <c r="K1536" s="80"/>
      <c r="L1536" s="80"/>
    </row>
    <row r="1537" spans="9:12">
      <c r="I1537" s="80"/>
      <c r="J1537" s="80"/>
      <c r="K1537" s="80"/>
      <c r="L1537" s="80"/>
    </row>
    <row r="1538" spans="9:12">
      <c r="I1538" s="80"/>
      <c r="J1538" s="80"/>
      <c r="K1538" s="80"/>
      <c r="L1538" s="80"/>
    </row>
    <row r="1539" spans="9:12">
      <c r="I1539" s="80"/>
      <c r="J1539" s="80"/>
      <c r="K1539" s="80"/>
      <c r="L1539" s="80"/>
    </row>
    <row r="1540" spans="9:12">
      <c r="I1540" s="80"/>
      <c r="J1540" s="80"/>
      <c r="K1540" s="80"/>
      <c r="L1540" s="80"/>
    </row>
    <row r="1541" spans="9:12">
      <c r="I1541" s="80"/>
      <c r="J1541" s="80"/>
      <c r="K1541" s="80"/>
      <c r="L1541" s="80"/>
    </row>
    <row r="1542" spans="9:12">
      <c r="I1542" s="80"/>
      <c r="J1542" s="80"/>
      <c r="K1542" s="80"/>
      <c r="L1542" s="80"/>
    </row>
    <row r="1543" spans="9:12">
      <c r="I1543" s="80"/>
      <c r="J1543" s="80"/>
      <c r="K1543" s="80"/>
      <c r="L1543" s="80"/>
    </row>
    <row r="1544" spans="9:12">
      <c r="I1544" s="80"/>
      <c r="J1544" s="80"/>
      <c r="K1544" s="80"/>
      <c r="L1544" s="80"/>
    </row>
    <row r="1545" spans="9:12">
      <c r="I1545" s="80"/>
      <c r="J1545" s="80"/>
      <c r="K1545" s="80"/>
      <c r="L1545" s="80"/>
    </row>
    <row r="1546" spans="9:12">
      <c r="I1546" s="80"/>
      <c r="J1546" s="80"/>
      <c r="K1546" s="80"/>
      <c r="L1546" s="80"/>
    </row>
    <row r="1547" spans="9:12">
      <c r="I1547" s="80"/>
      <c r="J1547" s="80"/>
      <c r="K1547" s="80"/>
      <c r="L1547" s="80"/>
    </row>
    <row r="1548" spans="9:12">
      <c r="I1548" s="80"/>
      <c r="J1548" s="80"/>
      <c r="K1548" s="80"/>
      <c r="L1548" s="80"/>
    </row>
    <row r="1549" spans="9:12">
      <c r="I1549" s="80"/>
      <c r="J1549" s="80"/>
      <c r="K1549" s="80"/>
      <c r="L1549" s="80"/>
    </row>
    <row r="1550" spans="9:12">
      <c r="I1550" s="80"/>
      <c r="J1550" s="80"/>
      <c r="K1550" s="80"/>
      <c r="L1550" s="80"/>
    </row>
    <row r="1551" spans="9:12">
      <c r="I1551" s="80"/>
      <c r="J1551" s="80"/>
      <c r="K1551" s="80"/>
      <c r="L1551" s="80"/>
    </row>
    <row r="1552" spans="9:12">
      <c r="I1552" s="80"/>
      <c r="J1552" s="80"/>
      <c r="K1552" s="80"/>
      <c r="L1552" s="80"/>
    </row>
    <row r="1553" spans="9:12">
      <c r="I1553" s="80"/>
      <c r="J1553" s="80"/>
      <c r="K1553" s="80"/>
      <c r="L1553" s="80"/>
    </row>
    <row r="1554" spans="9:12">
      <c r="I1554" s="80"/>
      <c r="J1554" s="80"/>
      <c r="K1554" s="80"/>
      <c r="L1554" s="80"/>
    </row>
    <row r="1555" spans="9:12">
      <c r="I1555" s="80"/>
      <c r="J1555" s="80"/>
      <c r="K1555" s="80"/>
      <c r="L1555" s="80"/>
    </row>
    <row r="1556" spans="9:12">
      <c r="I1556" s="80"/>
      <c r="J1556" s="80"/>
      <c r="K1556" s="80"/>
      <c r="L1556" s="80"/>
    </row>
    <row r="1557" spans="9:12">
      <c r="I1557" s="80"/>
      <c r="J1557" s="80"/>
      <c r="K1557" s="80"/>
      <c r="L1557" s="80"/>
    </row>
    <row r="1558" spans="9:12">
      <c r="I1558" s="80"/>
      <c r="J1558" s="80"/>
      <c r="K1558" s="80"/>
      <c r="L1558" s="80"/>
    </row>
    <row r="1559" spans="9:12">
      <c r="I1559" s="80"/>
      <c r="J1559" s="80"/>
      <c r="K1559" s="80"/>
      <c r="L1559" s="80"/>
    </row>
    <row r="1560" spans="9:12">
      <c r="I1560" s="80"/>
      <c r="J1560" s="80"/>
      <c r="K1560" s="80"/>
      <c r="L1560" s="80"/>
    </row>
    <row r="1561" spans="9:12">
      <c r="I1561" s="80"/>
      <c r="J1561" s="80"/>
      <c r="K1561" s="80"/>
      <c r="L1561" s="80"/>
    </row>
    <row r="1562" spans="9:12">
      <c r="I1562" s="80"/>
      <c r="J1562" s="80"/>
      <c r="K1562" s="80"/>
      <c r="L1562" s="80"/>
    </row>
    <row r="1563" spans="9:12">
      <c r="I1563" s="80"/>
      <c r="J1563" s="80"/>
      <c r="K1563" s="80"/>
      <c r="L1563" s="80"/>
    </row>
    <row r="1564" spans="9:12">
      <c r="I1564" s="80"/>
      <c r="J1564" s="80"/>
      <c r="K1564" s="80"/>
      <c r="L1564" s="80"/>
    </row>
    <row r="1565" spans="9:12">
      <c r="I1565" s="80"/>
      <c r="J1565" s="80"/>
      <c r="K1565" s="80"/>
      <c r="L1565" s="80"/>
    </row>
    <row r="1566" spans="9:12">
      <c r="I1566" s="80"/>
      <c r="J1566" s="80"/>
      <c r="K1566" s="80"/>
      <c r="L1566" s="80"/>
    </row>
    <row r="1567" spans="9:12">
      <c r="I1567" s="80"/>
      <c r="J1567" s="80"/>
      <c r="K1567" s="80"/>
      <c r="L1567" s="80"/>
    </row>
    <row r="1568" spans="9:12">
      <c r="I1568" s="80"/>
      <c r="J1568" s="80"/>
      <c r="K1568" s="80"/>
      <c r="L1568" s="80"/>
    </row>
    <row r="1569" spans="9:12">
      <c r="I1569" s="80"/>
      <c r="J1569" s="80"/>
      <c r="K1569" s="80"/>
      <c r="L1569" s="80"/>
    </row>
    <row r="1570" spans="9:12">
      <c r="I1570" s="80"/>
      <c r="J1570" s="80"/>
      <c r="K1570" s="80"/>
      <c r="L1570" s="80"/>
    </row>
    <row r="1571" spans="9:12">
      <c r="I1571" s="80"/>
      <c r="J1571" s="80"/>
      <c r="K1571" s="80"/>
      <c r="L1571" s="80"/>
    </row>
    <row r="1572" spans="9:12">
      <c r="I1572" s="80"/>
      <c r="J1572" s="80"/>
      <c r="K1572" s="80"/>
      <c r="L1572" s="80"/>
    </row>
    <row r="1573" spans="9:12">
      <c r="I1573" s="80"/>
      <c r="J1573" s="80"/>
      <c r="K1573" s="80"/>
      <c r="L1573" s="80"/>
    </row>
    <row r="1574" spans="9:12">
      <c r="I1574" s="80"/>
      <c r="J1574" s="80"/>
      <c r="K1574" s="80"/>
      <c r="L1574" s="80"/>
    </row>
    <row r="1575" spans="9:12">
      <c r="I1575" s="80"/>
      <c r="J1575" s="80"/>
      <c r="K1575" s="80"/>
      <c r="L1575" s="80"/>
    </row>
    <row r="1576" spans="9:12">
      <c r="I1576" s="80"/>
      <c r="J1576" s="80"/>
      <c r="K1576" s="80"/>
      <c r="L1576" s="80"/>
    </row>
    <row r="1577" spans="9:12">
      <c r="I1577" s="80"/>
      <c r="J1577" s="80"/>
      <c r="K1577" s="80"/>
      <c r="L1577" s="80"/>
    </row>
    <row r="1578" spans="9:12">
      <c r="I1578" s="80"/>
      <c r="J1578" s="80"/>
      <c r="K1578" s="80"/>
      <c r="L1578" s="80"/>
    </row>
    <row r="1579" spans="9:12">
      <c r="I1579" s="80"/>
      <c r="J1579" s="80"/>
      <c r="K1579" s="80"/>
      <c r="L1579" s="80"/>
    </row>
    <row r="1580" spans="9:12">
      <c r="I1580" s="80"/>
      <c r="J1580" s="80"/>
      <c r="K1580" s="80"/>
      <c r="L1580" s="80"/>
    </row>
    <row r="1581" spans="9:12">
      <c r="I1581" s="80"/>
      <c r="J1581" s="80"/>
      <c r="K1581" s="80"/>
      <c r="L1581" s="80"/>
    </row>
    <row r="1582" spans="9:12">
      <c r="I1582" s="80"/>
      <c r="J1582" s="80"/>
      <c r="K1582" s="80"/>
      <c r="L1582" s="80"/>
    </row>
    <row r="1583" spans="9:12">
      <c r="I1583" s="80"/>
      <c r="J1583" s="80"/>
      <c r="K1583" s="80"/>
      <c r="L1583" s="80"/>
    </row>
    <row r="1584" spans="9:12">
      <c r="I1584" s="80"/>
      <c r="J1584" s="80"/>
      <c r="K1584" s="80"/>
      <c r="L1584" s="80"/>
    </row>
    <row r="1585" spans="9:12">
      <c r="I1585" s="80"/>
      <c r="J1585" s="80"/>
      <c r="K1585" s="80"/>
      <c r="L1585" s="80"/>
    </row>
    <row r="1586" spans="9:12">
      <c r="I1586" s="80"/>
      <c r="J1586" s="80"/>
      <c r="K1586" s="80"/>
      <c r="L1586" s="80"/>
    </row>
    <row r="1587" spans="9:12">
      <c r="I1587" s="80"/>
      <c r="J1587" s="80"/>
      <c r="K1587" s="80"/>
      <c r="L1587" s="80"/>
    </row>
    <row r="1588" spans="9:12">
      <c r="I1588" s="80"/>
      <c r="J1588" s="80"/>
      <c r="K1588" s="80"/>
      <c r="L1588" s="80"/>
    </row>
    <row r="1589" spans="9:12">
      <c r="I1589" s="80"/>
      <c r="J1589" s="80"/>
      <c r="K1589" s="80"/>
      <c r="L1589" s="80"/>
    </row>
    <row r="1590" spans="9:12">
      <c r="I1590" s="80"/>
      <c r="J1590" s="80"/>
      <c r="K1590" s="80"/>
      <c r="L1590" s="80"/>
    </row>
    <row r="1591" spans="9:12">
      <c r="I1591" s="80"/>
      <c r="J1591" s="80"/>
      <c r="K1591" s="80"/>
      <c r="L1591" s="80"/>
    </row>
    <row r="1592" spans="9:12">
      <c r="I1592" s="80"/>
      <c r="J1592" s="80"/>
      <c r="K1592" s="80"/>
      <c r="L1592" s="80"/>
    </row>
    <row r="1593" spans="9:12">
      <c r="I1593" s="80"/>
      <c r="J1593" s="80"/>
      <c r="K1593" s="80"/>
      <c r="L1593" s="80"/>
    </row>
    <row r="1594" spans="9:12">
      <c r="I1594" s="80"/>
      <c r="J1594" s="80"/>
      <c r="K1594" s="80"/>
      <c r="L1594" s="80"/>
    </row>
    <row r="1595" spans="9:12">
      <c r="I1595" s="80"/>
      <c r="J1595" s="80"/>
      <c r="K1595" s="80"/>
      <c r="L1595" s="80"/>
    </row>
    <row r="1596" spans="9:12">
      <c r="I1596" s="80"/>
      <c r="J1596" s="80"/>
      <c r="K1596" s="80"/>
      <c r="L1596" s="80"/>
    </row>
    <row r="1597" spans="9:12">
      <c r="I1597" s="80"/>
      <c r="J1597" s="80"/>
      <c r="K1597" s="80"/>
      <c r="L1597" s="80"/>
    </row>
    <row r="1598" spans="9:12">
      <c r="I1598" s="80"/>
      <c r="J1598" s="80"/>
      <c r="K1598" s="80"/>
      <c r="L1598" s="80"/>
    </row>
    <row r="1599" spans="9:12">
      <c r="I1599" s="80"/>
      <c r="J1599" s="80"/>
      <c r="K1599" s="80"/>
      <c r="L1599" s="80"/>
    </row>
    <row r="1600" spans="9:12">
      <c r="I1600" s="80"/>
      <c r="J1600" s="80"/>
      <c r="K1600" s="80"/>
      <c r="L1600" s="80"/>
    </row>
    <row r="1601" spans="9:12">
      <c r="I1601" s="80"/>
      <c r="J1601" s="80"/>
      <c r="K1601" s="80"/>
      <c r="L1601" s="80"/>
    </row>
    <row r="1602" spans="9:12">
      <c r="I1602" s="80"/>
      <c r="J1602" s="80"/>
      <c r="K1602" s="80"/>
      <c r="L1602" s="80"/>
    </row>
    <row r="1603" spans="9:12">
      <c r="I1603" s="80"/>
      <c r="J1603" s="80"/>
      <c r="K1603" s="80"/>
      <c r="L1603" s="80"/>
    </row>
    <row r="1604" spans="9:12">
      <c r="I1604" s="80"/>
      <c r="J1604" s="80"/>
      <c r="K1604" s="80"/>
      <c r="L1604" s="80"/>
    </row>
    <row r="1605" spans="9:12">
      <c r="I1605" s="80"/>
      <c r="J1605" s="80"/>
      <c r="K1605" s="80"/>
      <c r="L1605" s="80"/>
    </row>
    <row r="1606" spans="9:12">
      <c r="I1606" s="80"/>
      <c r="J1606" s="80"/>
      <c r="K1606" s="80"/>
      <c r="L1606" s="80"/>
    </row>
    <row r="1607" spans="9:12">
      <c r="I1607" s="80"/>
      <c r="J1607" s="80"/>
      <c r="K1607" s="80"/>
      <c r="L1607" s="80"/>
    </row>
    <row r="1608" spans="9:12">
      <c r="I1608" s="80"/>
      <c r="J1608" s="80"/>
      <c r="K1608" s="80"/>
      <c r="L1608" s="80"/>
    </row>
    <row r="1609" spans="9:12">
      <c r="I1609" s="80"/>
      <c r="J1609" s="80"/>
      <c r="K1609" s="80"/>
      <c r="L1609" s="80"/>
    </row>
    <row r="1610" spans="9:12">
      <c r="I1610" s="80"/>
      <c r="J1610" s="80"/>
      <c r="K1610" s="80"/>
      <c r="L1610" s="80"/>
    </row>
    <row r="1611" spans="9:12">
      <c r="I1611" s="80"/>
      <c r="J1611" s="80"/>
      <c r="K1611" s="80"/>
      <c r="L1611" s="80"/>
    </row>
    <row r="1612" spans="9:12">
      <c r="I1612" s="80"/>
      <c r="J1612" s="80"/>
      <c r="K1612" s="80"/>
      <c r="L1612" s="80"/>
    </row>
    <row r="1613" spans="9:12">
      <c r="I1613" s="80"/>
      <c r="J1613" s="80"/>
      <c r="K1613" s="80"/>
      <c r="L1613" s="80"/>
    </row>
    <row r="1614" spans="9:12">
      <c r="I1614" s="80"/>
      <c r="J1614" s="80"/>
      <c r="K1614" s="80"/>
      <c r="L1614" s="80"/>
    </row>
    <row r="1615" spans="9:12">
      <c r="I1615" s="80"/>
      <c r="J1615" s="80"/>
      <c r="K1615" s="80"/>
      <c r="L1615" s="80"/>
    </row>
    <row r="1616" spans="9:12">
      <c r="I1616" s="80"/>
      <c r="J1616" s="80"/>
      <c r="K1616" s="80"/>
      <c r="L1616" s="80"/>
    </row>
    <row r="1617" spans="9:12">
      <c r="I1617" s="80"/>
      <c r="J1617" s="80"/>
      <c r="K1617" s="80"/>
      <c r="L1617" s="80"/>
    </row>
    <row r="1618" spans="9:12">
      <c r="I1618" s="80"/>
      <c r="J1618" s="80"/>
      <c r="K1618" s="80"/>
      <c r="L1618" s="80"/>
    </row>
    <row r="1619" spans="9:12">
      <c r="I1619" s="80"/>
      <c r="J1619" s="80"/>
      <c r="K1619" s="80"/>
      <c r="L1619" s="80"/>
    </row>
    <row r="1620" spans="9:12">
      <c r="I1620" s="80"/>
      <c r="J1620" s="80"/>
      <c r="K1620" s="80"/>
      <c r="L1620" s="80"/>
    </row>
    <row r="1621" spans="9:12">
      <c r="I1621" s="80"/>
      <c r="J1621" s="80"/>
      <c r="K1621" s="80"/>
      <c r="L1621" s="80"/>
    </row>
    <row r="1622" spans="9:12">
      <c r="I1622" s="80"/>
      <c r="J1622" s="80"/>
      <c r="K1622" s="80"/>
      <c r="L1622" s="80"/>
    </row>
    <row r="1623" spans="9:12">
      <c r="I1623" s="80"/>
      <c r="J1623" s="80"/>
      <c r="K1623" s="80"/>
      <c r="L1623" s="80"/>
    </row>
    <row r="1624" spans="9:12">
      <c r="I1624" s="80"/>
      <c r="J1624" s="80"/>
      <c r="K1624" s="80"/>
      <c r="L1624" s="80"/>
    </row>
    <row r="1625" spans="9:12">
      <c r="I1625" s="80"/>
      <c r="J1625" s="80"/>
      <c r="K1625" s="80"/>
      <c r="L1625" s="80"/>
    </row>
    <row r="1626" spans="9:12">
      <c r="I1626" s="80"/>
      <c r="J1626" s="80"/>
      <c r="K1626" s="80"/>
      <c r="L1626" s="80"/>
    </row>
    <row r="1627" spans="9:12">
      <c r="I1627" s="80"/>
      <c r="J1627" s="80"/>
      <c r="K1627" s="80"/>
      <c r="L1627" s="80"/>
    </row>
    <row r="1628" spans="9:12">
      <c r="I1628" s="80"/>
      <c r="J1628" s="80"/>
      <c r="K1628" s="80"/>
      <c r="L1628" s="80"/>
    </row>
    <row r="1629" spans="9:12">
      <c r="I1629" s="80"/>
      <c r="J1629" s="80"/>
      <c r="K1629" s="80"/>
      <c r="L1629" s="80"/>
    </row>
    <row r="1630" spans="9:12">
      <c r="I1630" s="80"/>
      <c r="J1630" s="80"/>
      <c r="K1630" s="80"/>
      <c r="L1630" s="80"/>
    </row>
    <row r="1631" spans="9:12">
      <c r="I1631" s="80"/>
      <c r="J1631" s="80"/>
      <c r="K1631" s="80"/>
      <c r="L1631" s="80"/>
    </row>
    <row r="1632" spans="9:12">
      <c r="I1632" s="80"/>
      <c r="J1632" s="80"/>
      <c r="K1632" s="80"/>
      <c r="L1632" s="80"/>
    </row>
    <row r="1633" spans="9:12">
      <c r="I1633" s="80"/>
      <c r="J1633" s="80"/>
      <c r="K1633" s="80"/>
      <c r="L1633" s="80"/>
    </row>
    <row r="1634" spans="9:12">
      <c r="I1634" s="80"/>
      <c r="J1634" s="80"/>
      <c r="K1634" s="80"/>
      <c r="L1634" s="80"/>
    </row>
    <row r="1635" spans="9:12">
      <c r="I1635" s="80"/>
      <c r="J1635" s="80"/>
      <c r="K1635" s="80"/>
      <c r="L1635" s="80"/>
    </row>
    <row r="1636" spans="9:12">
      <c r="I1636" s="80"/>
      <c r="J1636" s="80"/>
      <c r="K1636" s="80"/>
      <c r="L1636" s="80"/>
    </row>
    <row r="1637" spans="9:12">
      <c r="I1637" s="80"/>
      <c r="J1637" s="80"/>
      <c r="K1637" s="80"/>
      <c r="L1637" s="80"/>
    </row>
    <row r="1638" spans="9:12">
      <c r="I1638" s="80"/>
      <c r="J1638" s="80"/>
      <c r="K1638" s="80"/>
      <c r="L1638" s="80"/>
    </row>
    <row r="1639" spans="9:12">
      <c r="I1639" s="80"/>
      <c r="J1639" s="80"/>
      <c r="K1639" s="80"/>
      <c r="L1639" s="80"/>
    </row>
    <row r="1640" spans="9:12">
      <c r="I1640" s="80"/>
      <c r="J1640" s="80"/>
      <c r="K1640" s="80"/>
      <c r="L1640" s="80"/>
    </row>
    <row r="1641" spans="9:12">
      <c r="I1641" s="80"/>
      <c r="J1641" s="80"/>
      <c r="K1641" s="80"/>
      <c r="L1641" s="80"/>
    </row>
    <row r="1642" spans="9:12">
      <c r="I1642" s="80"/>
      <c r="J1642" s="80"/>
      <c r="K1642" s="80"/>
      <c r="L1642" s="80"/>
    </row>
    <row r="1643" spans="9:12">
      <c r="I1643" s="80"/>
      <c r="J1643" s="80"/>
      <c r="K1643" s="80"/>
      <c r="L1643" s="80"/>
    </row>
    <row r="1644" spans="9:12">
      <c r="I1644" s="80"/>
      <c r="J1644" s="80"/>
      <c r="K1644" s="80"/>
      <c r="L1644" s="80"/>
    </row>
    <row r="1645" spans="9:12">
      <c r="I1645" s="80"/>
      <c r="J1645" s="80"/>
      <c r="K1645" s="80"/>
      <c r="L1645" s="80"/>
    </row>
    <row r="1646" spans="9:12">
      <c r="I1646" s="80"/>
      <c r="J1646" s="80"/>
      <c r="K1646" s="80"/>
      <c r="L1646" s="80"/>
    </row>
    <row r="1647" spans="9:12">
      <c r="I1647" s="80"/>
      <c r="J1647" s="80"/>
      <c r="K1647" s="80"/>
      <c r="L1647" s="80"/>
    </row>
    <row r="1648" spans="9:12">
      <c r="I1648" s="80"/>
      <c r="J1648" s="80"/>
      <c r="K1648" s="80"/>
      <c r="L1648" s="80"/>
    </row>
    <row r="1649" spans="9:12">
      <c r="I1649" s="80"/>
      <c r="J1649" s="80"/>
      <c r="K1649" s="80"/>
      <c r="L1649" s="80"/>
    </row>
    <row r="1650" spans="9:12">
      <c r="I1650" s="80"/>
      <c r="J1650" s="80"/>
      <c r="K1650" s="80"/>
      <c r="L1650" s="80"/>
    </row>
    <row r="1651" spans="9:12">
      <c r="I1651" s="80"/>
      <c r="J1651" s="80"/>
      <c r="K1651" s="80"/>
      <c r="L1651" s="80"/>
    </row>
    <row r="1652" spans="9:12">
      <c r="I1652" s="80"/>
      <c r="J1652" s="80"/>
      <c r="K1652" s="80"/>
      <c r="L1652" s="80"/>
    </row>
    <row r="1653" spans="9:12">
      <c r="I1653" s="80"/>
      <c r="J1653" s="80"/>
      <c r="K1653" s="80"/>
      <c r="L1653" s="80"/>
    </row>
    <row r="1654" spans="9:12">
      <c r="I1654" s="80"/>
      <c r="J1654" s="80"/>
      <c r="K1654" s="80"/>
      <c r="L1654" s="80"/>
    </row>
    <row r="1655" spans="9:12">
      <c r="I1655" s="80"/>
      <c r="J1655" s="80"/>
      <c r="K1655" s="80"/>
      <c r="L1655" s="80"/>
    </row>
    <row r="1656" spans="9:12">
      <c r="I1656" s="80"/>
      <c r="J1656" s="80"/>
      <c r="K1656" s="80"/>
      <c r="L1656" s="80"/>
    </row>
    <row r="1657" spans="9:12">
      <c r="I1657" s="80"/>
      <c r="J1657" s="80"/>
      <c r="K1657" s="80"/>
      <c r="L1657" s="80"/>
    </row>
    <row r="1658" spans="9:12">
      <c r="I1658" s="80"/>
      <c r="J1658" s="80"/>
      <c r="K1658" s="80"/>
      <c r="L1658" s="80"/>
    </row>
    <row r="1659" spans="9:12">
      <c r="I1659" s="80"/>
      <c r="J1659" s="80"/>
      <c r="K1659" s="80"/>
      <c r="L1659" s="80"/>
    </row>
    <row r="1660" spans="9:12">
      <c r="I1660" s="80"/>
      <c r="J1660" s="80"/>
      <c r="K1660" s="80"/>
      <c r="L1660" s="80"/>
    </row>
    <row r="1661" spans="9:12">
      <c r="I1661" s="80"/>
      <c r="J1661" s="80"/>
      <c r="K1661" s="80"/>
      <c r="L1661" s="80"/>
    </row>
    <row r="1662" spans="9:12">
      <c r="I1662" s="80"/>
      <c r="J1662" s="80"/>
      <c r="K1662" s="80"/>
      <c r="L1662" s="80"/>
    </row>
    <row r="1663" spans="9:12">
      <c r="I1663" s="80"/>
      <c r="J1663" s="80"/>
      <c r="K1663" s="80"/>
      <c r="L1663" s="80"/>
    </row>
    <row r="1664" spans="9:12">
      <c r="I1664" s="80"/>
      <c r="J1664" s="80"/>
      <c r="K1664" s="80"/>
      <c r="L1664" s="80"/>
    </row>
    <row r="1665" spans="9:12">
      <c r="I1665" s="80"/>
      <c r="J1665" s="80"/>
      <c r="K1665" s="80"/>
      <c r="L1665" s="80"/>
    </row>
    <row r="1666" spans="9:12">
      <c r="I1666" s="80"/>
      <c r="J1666" s="80"/>
      <c r="K1666" s="80"/>
      <c r="L1666" s="80"/>
    </row>
    <row r="1667" spans="9:12">
      <c r="I1667" s="80"/>
      <c r="J1667" s="80"/>
      <c r="K1667" s="80"/>
      <c r="L1667" s="80"/>
    </row>
    <row r="1668" spans="9:12">
      <c r="I1668" s="80"/>
      <c r="J1668" s="80"/>
      <c r="K1668" s="80"/>
      <c r="L1668" s="80"/>
    </row>
    <row r="1669" spans="9:12">
      <c r="I1669" s="80"/>
      <c r="J1669" s="80"/>
      <c r="K1669" s="80"/>
      <c r="L1669" s="80"/>
    </row>
    <row r="1670" spans="9:12">
      <c r="I1670" s="80"/>
      <c r="J1670" s="80"/>
      <c r="K1670" s="80"/>
      <c r="L1670" s="80"/>
    </row>
    <row r="1671" spans="9:12">
      <c r="I1671" s="80"/>
      <c r="J1671" s="80"/>
      <c r="K1671" s="80"/>
      <c r="L1671" s="80"/>
    </row>
    <row r="1672" spans="9:12">
      <c r="I1672" s="80"/>
      <c r="J1672" s="80"/>
      <c r="K1672" s="80"/>
      <c r="L1672" s="80"/>
    </row>
    <row r="1673" spans="9:12">
      <c r="I1673" s="80"/>
      <c r="J1673" s="80"/>
      <c r="K1673" s="80"/>
      <c r="L1673" s="80"/>
    </row>
    <row r="1674" spans="9:12">
      <c r="I1674" s="80"/>
      <c r="J1674" s="80"/>
      <c r="K1674" s="80"/>
      <c r="L1674" s="80"/>
    </row>
    <row r="1675" spans="9:12">
      <c r="I1675" s="80"/>
      <c r="J1675" s="80"/>
      <c r="K1675" s="80"/>
      <c r="L1675" s="80"/>
    </row>
    <row r="1676" spans="9:12">
      <c r="I1676" s="80"/>
      <c r="J1676" s="80"/>
      <c r="K1676" s="80"/>
      <c r="L1676" s="80"/>
    </row>
    <row r="1677" spans="9:12">
      <c r="I1677" s="80"/>
      <c r="J1677" s="80"/>
      <c r="K1677" s="80"/>
      <c r="L1677" s="80"/>
    </row>
    <row r="1678" spans="9:12">
      <c r="I1678" s="80"/>
      <c r="J1678" s="80"/>
      <c r="K1678" s="80"/>
      <c r="L1678" s="80"/>
    </row>
    <row r="1679" spans="9:12">
      <c r="I1679" s="80"/>
      <c r="J1679" s="80"/>
      <c r="K1679" s="80"/>
      <c r="L1679" s="80"/>
    </row>
    <row r="1680" spans="9:12">
      <c r="I1680" s="80"/>
      <c r="J1680" s="80"/>
      <c r="K1680" s="80"/>
      <c r="L1680" s="80"/>
    </row>
    <row r="1681" spans="9:12">
      <c r="I1681" s="80"/>
      <c r="J1681" s="80"/>
      <c r="K1681" s="80"/>
      <c r="L1681" s="80"/>
    </row>
    <row r="1682" spans="9:12">
      <c r="I1682" s="80"/>
      <c r="J1682" s="80"/>
      <c r="K1682" s="80"/>
      <c r="L1682" s="80"/>
    </row>
    <row r="1683" spans="9:12">
      <c r="I1683" s="80"/>
      <c r="J1683" s="80"/>
      <c r="K1683" s="80"/>
      <c r="L1683" s="80"/>
    </row>
    <row r="1684" spans="9:12">
      <c r="I1684" s="80"/>
      <c r="J1684" s="80"/>
      <c r="K1684" s="80"/>
      <c r="L1684" s="80"/>
    </row>
    <row r="1685" spans="9:12">
      <c r="I1685" s="80"/>
      <c r="J1685" s="80"/>
      <c r="K1685" s="80"/>
      <c r="L1685" s="80"/>
    </row>
    <row r="1686" spans="9:12">
      <c r="I1686" s="80"/>
      <c r="J1686" s="80"/>
      <c r="K1686" s="80"/>
      <c r="L1686" s="80"/>
    </row>
    <row r="1687" spans="9:12">
      <c r="I1687" s="80"/>
      <c r="J1687" s="80"/>
      <c r="K1687" s="80"/>
      <c r="L1687" s="80"/>
    </row>
    <row r="1688" spans="9:12">
      <c r="I1688" s="80"/>
      <c r="J1688" s="80"/>
      <c r="K1688" s="80"/>
      <c r="L1688" s="80"/>
    </row>
    <row r="1689" spans="9:12">
      <c r="I1689" s="80"/>
      <c r="J1689" s="80"/>
      <c r="K1689" s="80"/>
      <c r="L1689" s="80"/>
    </row>
    <row r="1690" spans="9:12">
      <c r="I1690" s="80"/>
      <c r="J1690" s="80"/>
      <c r="K1690" s="80"/>
      <c r="L1690" s="80"/>
    </row>
    <row r="1691" spans="9:12">
      <c r="I1691" s="80"/>
      <c r="J1691" s="80"/>
      <c r="K1691" s="80"/>
      <c r="L1691" s="80"/>
    </row>
    <row r="1692" spans="9:12">
      <c r="I1692" s="80"/>
      <c r="J1692" s="80"/>
      <c r="K1692" s="80"/>
      <c r="L1692" s="80"/>
    </row>
    <row r="1693" spans="9:12">
      <c r="I1693" s="80"/>
      <c r="J1693" s="80"/>
      <c r="K1693" s="80"/>
      <c r="L1693" s="80"/>
    </row>
    <row r="1694" spans="9:12">
      <c r="I1694" s="80"/>
      <c r="J1694" s="80"/>
      <c r="K1694" s="80"/>
      <c r="L1694" s="80"/>
    </row>
    <row r="1695" spans="9:12">
      <c r="I1695" s="80"/>
      <c r="J1695" s="80"/>
      <c r="K1695" s="80"/>
      <c r="L1695" s="80"/>
    </row>
    <row r="1696" spans="9:12">
      <c r="I1696" s="80"/>
      <c r="J1696" s="80"/>
      <c r="K1696" s="80"/>
      <c r="L1696" s="80"/>
    </row>
    <row r="1697" spans="9:12">
      <c r="I1697" s="80"/>
      <c r="J1697" s="80"/>
      <c r="K1697" s="80"/>
      <c r="L1697" s="80"/>
    </row>
    <row r="1698" spans="9:12">
      <c r="I1698" s="80"/>
      <c r="J1698" s="80"/>
      <c r="K1698" s="80"/>
      <c r="L1698" s="80"/>
    </row>
    <row r="1699" spans="9:12">
      <c r="I1699" s="80"/>
      <c r="J1699" s="80"/>
      <c r="K1699" s="80"/>
      <c r="L1699" s="80"/>
    </row>
    <row r="1700" spans="9:12">
      <c r="I1700" s="80"/>
      <c r="J1700" s="80"/>
      <c r="K1700" s="80"/>
      <c r="L1700" s="80"/>
    </row>
    <row r="1701" spans="9:12">
      <c r="I1701" s="80"/>
      <c r="J1701" s="80"/>
      <c r="K1701" s="80"/>
      <c r="L1701" s="80"/>
    </row>
    <row r="1702" spans="9:12">
      <c r="I1702" s="80"/>
      <c r="J1702" s="80"/>
      <c r="K1702" s="80"/>
      <c r="L1702" s="80"/>
    </row>
    <row r="1703" spans="9:12">
      <c r="I1703" s="80"/>
      <c r="J1703" s="80"/>
      <c r="K1703" s="80"/>
      <c r="L1703" s="80"/>
    </row>
    <row r="1704" spans="9:12">
      <c r="I1704" s="80"/>
      <c r="J1704" s="80"/>
      <c r="K1704" s="80"/>
      <c r="L1704" s="80"/>
    </row>
    <row r="1705" spans="9:12">
      <c r="I1705" s="80"/>
      <c r="J1705" s="80"/>
      <c r="K1705" s="80"/>
      <c r="L1705" s="80"/>
    </row>
    <row r="1706" spans="9:12">
      <c r="I1706" s="80"/>
      <c r="J1706" s="80"/>
      <c r="K1706" s="80"/>
      <c r="L1706" s="80"/>
    </row>
    <row r="1707" spans="9:12">
      <c r="I1707" s="80"/>
      <c r="J1707" s="80"/>
      <c r="K1707" s="80"/>
      <c r="L1707" s="80"/>
    </row>
    <row r="1708" spans="9:12">
      <c r="I1708" s="80"/>
      <c r="J1708" s="80"/>
      <c r="K1708" s="80"/>
      <c r="L1708" s="80"/>
    </row>
    <row r="1709" spans="9:12">
      <c r="I1709" s="80"/>
      <c r="J1709" s="80"/>
      <c r="K1709" s="80"/>
      <c r="L1709" s="80"/>
    </row>
    <row r="1710" spans="9:12">
      <c r="I1710" s="80"/>
      <c r="J1710" s="80"/>
      <c r="K1710" s="80"/>
      <c r="L1710" s="80"/>
    </row>
    <row r="1711" spans="9:12">
      <c r="I1711" s="80"/>
      <c r="J1711" s="80"/>
      <c r="K1711" s="80"/>
      <c r="L1711" s="80"/>
    </row>
    <row r="1712" spans="9:12">
      <c r="I1712" s="80"/>
      <c r="J1712" s="80"/>
      <c r="K1712" s="80"/>
      <c r="L1712" s="80"/>
    </row>
    <row r="1713" spans="9:12">
      <c r="I1713" s="80"/>
      <c r="J1713" s="80"/>
      <c r="K1713" s="80"/>
      <c r="L1713" s="80"/>
    </row>
    <row r="1714" spans="9:12">
      <c r="I1714" s="80"/>
      <c r="J1714" s="80"/>
      <c r="K1714" s="80"/>
      <c r="L1714" s="80"/>
    </row>
    <row r="1715" spans="9:12">
      <c r="I1715" s="80"/>
      <c r="J1715" s="80"/>
      <c r="K1715" s="80"/>
      <c r="L1715" s="80"/>
    </row>
    <row r="1716" spans="9:12">
      <c r="I1716" s="80"/>
      <c r="J1716" s="80"/>
      <c r="K1716" s="80"/>
      <c r="L1716" s="80"/>
    </row>
    <row r="1717" spans="9:12">
      <c r="I1717" s="80"/>
      <c r="J1717" s="80"/>
      <c r="K1717" s="80"/>
      <c r="L1717" s="80"/>
    </row>
    <row r="1718" spans="9:12">
      <c r="I1718" s="80"/>
      <c r="J1718" s="80"/>
      <c r="K1718" s="80"/>
      <c r="L1718" s="80"/>
    </row>
    <row r="1719" spans="9:12">
      <c r="I1719" s="80"/>
      <c r="J1719" s="80"/>
      <c r="K1719" s="80"/>
      <c r="L1719" s="80"/>
    </row>
    <row r="1720" spans="9:12">
      <c r="I1720" s="80"/>
      <c r="J1720" s="80"/>
      <c r="K1720" s="80"/>
      <c r="L1720" s="80"/>
    </row>
    <row r="1721" spans="9:12">
      <c r="I1721" s="80"/>
      <c r="J1721" s="80"/>
      <c r="K1721" s="80"/>
      <c r="L1721" s="80"/>
    </row>
    <row r="1722" spans="9:12">
      <c r="I1722" s="80"/>
      <c r="J1722" s="80"/>
      <c r="K1722" s="80"/>
      <c r="L1722" s="80"/>
    </row>
    <row r="1723" spans="9:12">
      <c r="I1723" s="80"/>
      <c r="J1723" s="80"/>
      <c r="K1723" s="80"/>
      <c r="L1723" s="80"/>
    </row>
    <row r="1724" spans="9:12">
      <c r="I1724" s="80"/>
      <c r="J1724" s="80"/>
      <c r="K1724" s="80"/>
      <c r="L1724" s="80"/>
    </row>
    <row r="1725" spans="9:12">
      <c r="I1725" s="80"/>
      <c r="J1725" s="80"/>
      <c r="K1725" s="80"/>
      <c r="L1725" s="80"/>
    </row>
    <row r="1726" spans="9:12">
      <c r="I1726" s="80"/>
      <c r="J1726" s="80"/>
      <c r="K1726" s="80"/>
      <c r="L1726" s="80"/>
    </row>
    <row r="1727" spans="9:12">
      <c r="I1727" s="80"/>
      <c r="J1727" s="80"/>
      <c r="K1727" s="80"/>
      <c r="L1727" s="80"/>
    </row>
    <row r="1728" spans="9:12">
      <c r="I1728" s="80"/>
      <c r="J1728" s="80"/>
      <c r="K1728" s="80"/>
      <c r="L1728" s="80"/>
    </row>
    <row r="1729" spans="9:12">
      <c r="I1729" s="80"/>
      <c r="J1729" s="80"/>
      <c r="K1729" s="80"/>
      <c r="L1729" s="80"/>
    </row>
    <row r="1730" spans="9:12">
      <c r="I1730" s="80"/>
      <c r="J1730" s="80"/>
      <c r="K1730" s="80"/>
      <c r="L1730" s="80"/>
    </row>
    <row r="1731" spans="9:12">
      <c r="I1731" s="80"/>
      <c r="J1731" s="80"/>
      <c r="K1731" s="80"/>
      <c r="L1731" s="80"/>
    </row>
    <row r="1732" spans="9:12">
      <c r="I1732" s="80"/>
      <c r="J1732" s="80"/>
      <c r="K1732" s="80"/>
      <c r="L1732" s="80"/>
    </row>
    <row r="1733" spans="9:12">
      <c r="I1733" s="80"/>
      <c r="J1733" s="80"/>
      <c r="K1733" s="80"/>
      <c r="L1733" s="80"/>
    </row>
    <row r="1734" spans="9:12">
      <c r="I1734" s="80"/>
      <c r="J1734" s="80"/>
      <c r="K1734" s="80"/>
      <c r="L1734" s="80"/>
    </row>
    <row r="1735" spans="9:12">
      <c r="I1735" s="80"/>
      <c r="J1735" s="80"/>
      <c r="K1735" s="80"/>
      <c r="L1735" s="80"/>
    </row>
    <row r="1736" spans="9:12">
      <c r="I1736" s="80"/>
      <c r="J1736" s="80"/>
      <c r="K1736" s="80"/>
      <c r="L1736" s="80"/>
    </row>
    <row r="1737" spans="9:12">
      <c r="I1737" s="80"/>
      <c r="J1737" s="80"/>
      <c r="K1737" s="80"/>
      <c r="L1737" s="80"/>
    </row>
    <row r="1738" spans="9:12">
      <c r="I1738" s="80"/>
      <c r="J1738" s="80"/>
      <c r="K1738" s="80"/>
      <c r="L1738" s="80"/>
    </row>
    <row r="1739" spans="9:12">
      <c r="I1739" s="80"/>
      <c r="J1739" s="80"/>
      <c r="K1739" s="80"/>
      <c r="L1739" s="80"/>
    </row>
    <row r="1740" spans="9:12">
      <c r="I1740" s="80"/>
      <c r="J1740" s="80"/>
      <c r="K1740" s="80"/>
      <c r="L1740" s="80"/>
    </row>
    <row r="1741" spans="9:12">
      <c r="I1741" s="80"/>
      <c r="J1741" s="80"/>
      <c r="K1741" s="80"/>
      <c r="L1741" s="80"/>
    </row>
    <row r="1742" spans="9:12">
      <c r="I1742" s="80"/>
      <c r="J1742" s="80"/>
      <c r="K1742" s="80"/>
      <c r="L1742" s="80"/>
    </row>
    <row r="1743" spans="9:12">
      <c r="I1743" s="80"/>
      <c r="J1743" s="80"/>
      <c r="K1743" s="80"/>
      <c r="L1743" s="80"/>
    </row>
    <row r="1744" spans="9:12">
      <c r="I1744" s="80"/>
      <c r="J1744" s="80"/>
      <c r="K1744" s="80"/>
      <c r="L1744" s="80"/>
    </row>
    <row r="1745" spans="9:12">
      <c r="I1745" s="80"/>
      <c r="J1745" s="80"/>
      <c r="K1745" s="80"/>
      <c r="L1745" s="80"/>
    </row>
    <row r="1746" spans="9:12">
      <c r="I1746" s="80"/>
      <c r="J1746" s="80"/>
      <c r="K1746" s="80"/>
      <c r="L1746" s="80"/>
    </row>
    <row r="1747" spans="9:12">
      <c r="I1747" s="80"/>
      <c r="J1747" s="80"/>
      <c r="K1747" s="80"/>
      <c r="L1747" s="80"/>
    </row>
    <row r="1748" spans="9:12">
      <c r="I1748" s="80"/>
      <c r="J1748" s="80"/>
      <c r="K1748" s="80"/>
      <c r="L1748" s="80"/>
    </row>
    <row r="1749" spans="9:12">
      <c r="I1749" s="80"/>
      <c r="J1749" s="80"/>
      <c r="K1749" s="80"/>
      <c r="L1749" s="80"/>
    </row>
    <row r="1750" spans="9:12">
      <c r="I1750" s="80"/>
      <c r="J1750" s="80"/>
      <c r="K1750" s="80"/>
      <c r="L1750" s="80"/>
    </row>
    <row r="1751" spans="9:12">
      <c r="I1751" s="80"/>
      <c r="J1751" s="80"/>
      <c r="K1751" s="80"/>
      <c r="L1751" s="80"/>
    </row>
    <row r="1752" spans="9:12">
      <c r="I1752" s="80"/>
      <c r="J1752" s="80"/>
      <c r="K1752" s="80"/>
      <c r="L1752" s="80"/>
    </row>
    <row r="1753" spans="9:12">
      <c r="I1753" s="80"/>
      <c r="J1753" s="80"/>
      <c r="K1753" s="80"/>
      <c r="L1753" s="80"/>
    </row>
    <row r="1754" spans="9:12">
      <c r="I1754" s="80"/>
      <c r="J1754" s="80"/>
      <c r="K1754" s="80"/>
      <c r="L1754" s="80"/>
    </row>
    <row r="1755" spans="9:12">
      <c r="I1755" s="80"/>
      <c r="J1755" s="80"/>
      <c r="K1755" s="80"/>
      <c r="L1755" s="80"/>
    </row>
    <row r="1756" spans="9:12">
      <c r="I1756" s="80"/>
      <c r="J1756" s="80"/>
      <c r="K1756" s="80"/>
      <c r="L1756" s="80"/>
    </row>
    <row r="1757" spans="9:12">
      <c r="I1757" s="80"/>
      <c r="J1757" s="80"/>
      <c r="K1757" s="80"/>
      <c r="L1757" s="80"/>
    </row>
    <row r="1758" spans="9:12">
      <c r="I1758" s="80"/>
      <c r="J1758" s="80"/>
      <c r="K1758" s="80"/>
      <c r="L1758" s="80"/>
    </row>
    <row r="1759" spans="9:12">
      <c r="I1759" s="80"/>
      <c r="J1759" s="80"/>
      <c r="K1759" s="80"/>
      <c r="L1759" s="80"/>
    </row>
    <row r="1760" spans="9:12">
      <c r="I1760" s="80"/>
      <c r="J1760" s="80"/>
      <c r="K1760" s="80"/>
      <c r="L1760" s="80"/>
    </row>
    <row r="1761" spans="9:12">
      <c r="I1761" s="80"/>
      <c r="J1761" s="80"/>
      <c r="K1761" s="80"/>
      <c r="L1761" s="80"/>
    </row>
    <row r="1762" spans="9:12">
      <c r="I1762" s="80"/>
      <c r="J1762" s="80"/>
      <c r="K1762" s="80"/>
      <c r="L1762" s="80"/>
    </row>
    <row r="1763" spans="9:12">
      <c r="I1763" s="80"/>
      <c r="J1763" s="80"/>
      <c r="K1763" s="80"/>
      <c r="L1763" s="80"/>
    </row>
    <row r="1764" spans="9:12">
      <c r="I1764" s="80"/>
      <c r="J1764" s="80"/>
      <c r="K1764" s="80"/>
      <c r="L1764" s="80"/>
    </row>
    <row r="1765" spans="9:12">
      <c r="I1765" s="80"/>
      <c r="J1765" s="80"/>
      <c r="K1765" s="80"/>
      <c r="L1765" s="80"/>
    </row>
    <row r="1766" spans="9:12">
      <c r="I1766" s="80"/>
      <c r="J1766" s="80"/>
      <c r="K1766" s="80"/>
      <c r="L1766" s="80"/>
    </row>
    <row r="1767" spans="9:12">
      <c r="I1767" s="80"/>
      <c r="J1767" s="80"/>
      <c r="K1767" s="80"/>
      <c r="L1767" s="80"/>
    </row>
    <row r="1768" spans="9:12">
      <c r="I1768" s="80"/>
      <c r="J1768" s="80"/>
      <c r="K1768" s="80"/>
      <c r="L1768" s="80"/>
    </row>
    <row r="1769" spans="9:12">
      <c r="I1769" s="80"/>
      <c r="J1769" s="80"/>
      <c r="K1769" s="80"/>
      <c r="L1769" s="80"/>
    </row>
    <row r="1770" spans="9:12">
      <c r="I1770" s="80"/>
      <c r="J1770" s="80"/>
      <c r="K1770" s="80"/>
      <c r="L1770" s="80"/>
    </row>
    <row r="1771" spans="9:12">
      <c r="I1771" s="80"/>
      <c r="J1771" s="80"/>
      <c r="K1771" s="80"/>
      <c r="L1771" s="80"/>
    </row>
    <row r="1772" spans="9:12">
      <c r="I1772" s="80"/>
      <c r="J1772" s="80"/>
      <c r="K1772" s="80"/>
      <c r="L1772" s="80"/>
    </row>
    <row r="1773" spans="9:12">
      <c r="I1773" s="80"/>
      <c r="J1773" s="80"/>
      <c r="K1773" s="80"/>
      <c r="L1773" s="80"/>
    </row>
    <row r="1774" spans="9:12">
      <c r="I1774" s="80"/>
      <c r="J1774" s="80"/>
      <c r="K1774" s="80"/>
      <c r="L1774" s="80"/>
    </row>
    <row r="1775" spans="9:12">
      <c r="I1775" s="80"/>
      <c r="J1775" s="80"/>
      <c r="K1775" s="80"/>
      <c r="L1775" s="80"/>
    </row>
    <row r="1776" spans="9:12">
      <c r="I1776" s="80"/>
      <c r="J1776" s="80"/>
      <c r="K1776" s="80"/>
      <c r="L1776" s="80"/>
    </row>
    <row r="1777" spans="9:12">
      <c r="I1777" s="80"/>
      <c r="J1777" s="80"/>
      <c r="K1777" s="80"/>
      <c r="L1777" s="80"/>
    </row>
    <row r="1778" spans="9:12">
      <c r="I1778" s="80"/>
      <c r="J1778" s="80"/>
      <c r="K1778" s="80"/>
      <c r="L1778" s="80"/>
    </row>
    <row r="1779" spans="9:12">
      <c r="I1779" s="80"/>
      <c r="J1779" s="80"/>
      <c r="K1779" s="80"/>
      <c r="L1779" s="80"/>
    </row>
    <row r="1780" spans="9:12">
      <c r="I1780" s="80"/>
      <c r="J1780" s="80"/>
      <c r="K1780" s="80"/>
      <c r="L1780" s="80"/>
    </row>
    <row r="1781" spans="9:12">
      <c r="I1781" s="80"/>
      <c r="J1781" s="80"/>
      <c r="K1781" s="80"/>
      <c r="L1781" s="80"/>
    </row>
    <row r="1782" spans="9:12">
      <c r="I1782" s="80"/>
      <c r="J1782" s="80"/>
      <c r="K1782" s="80"/>
      <c r="L1782" s="80"/>
    </row>
    <row r="1783" spans="9:12">
      <c r="I1783" s="80"/>
      <c r="J1783" s="80"/>
      <c r="K1783" s="80"/>
      <c r="L1783" s="80"/>
    </row>
    <row r="1784" spans="9:12">
      <c r="I1784" s="80"/>
      <c r="J1784" s="80"/>
      <c r="K1784" s="80"/>
      <c r="L1784" s="80"/>
    </row>
    <row r="1785" spans="9:12">
      <c r="I1785" s="80"/>
      <c r="J1785" s="80"/>
      <c r="K1785" s="80"/>
      <c r="L1785" s="80"/>
    </row>
    <row r="1786" spans="9:12">
      <c r="I1786" s="80"/>
      <c r="J1786" s="80"/>
      <c r="K1786" s="80"/>
      <c r="L1786" s="80"/>
    </row>
    <row r="1787" spans="9:12">
      <c r="I1787" s="80"/>
      <c r="J1787" s="80"/>
      <c r="K1787" s="80"/>
      <c r="L1787" s="80"/>
    </row>
    <row r="1788" spans="9:12">
      <c r="I1788" s="80"/>
      <c r="J1788" s="80"/>
      <c r="K1788" s="80"/>
      <c r="L1788" s="80"/>
    </row>
    <row r="1789" spans="9:12">
      <c r="I1789" s="80"/>
      <c r="J1789" s="80"/>
      <c r="K1789" s="80"/>
      <c r="L1789" s="80"/>
    </row>
    <row r="1790" spans="9:12">
      <c r="I1790" s="80"/>
      <c r="J1790" s="80"/>
      <c r="K1790" s="80"/>
      <c r="L1790" s="80"/>
    </row>
    <row r="1791" spans="9:12">
      <c r="I1791" s="80"/>
      <c r="J1791" s="80"/>
      <c r="K1791" s="80"/>
      <c r="L1791" s="80"/>
    </row>
    <row r="1792" spans="9:12">
      <c r="I1792" s="80"/>
      <c r="J1792" s="80"/>
      <c r="K1792" s="80"/>
      <c r="L1792" s="80"/>
    </row>
    <row r="1793" spans="9:12">
      <c r="I1793" s="80"/>
      <c r="J1793" s="80"/>
      <c r="K1793" s="80"/>
      <c r="L1793" s="80"/>
    </row>
    <row r="1794" spans="9:12">
      <c r="I1794" s="80"/>
      <c r="J1794" s="80"/>
      <c r="K1794" s="80"/>
      <c r="L1794" s="80"/>
    </row>
    <row r="1795" spans="9:12">
      <c r="I1795" s="80"/>
      <c r="J1795" s="80"/>
      <c r="K1795" s="80"/>
      <c r="L1795" s="80"/>
    </row>
    <row r="1796" spans="9:12">
      <c r="I1796" s="80"/>
      <c r="J1796" s="80"/>
      <c r="K1796" s="80"/>
      <c r="L1796" s="80"/>
    </row>
    <row r="1797" spans="9:12">
      <c r="I1797" s="80"/>
      <c r="J1797" s="80"/>
      <c r="K1797" s="80"/>
      <c r="L1797" s="80"/>
    </row>
    <row r="1798" spans="9:12">
      <c r="I1798" s="80"/>
      <c r="J1798" s="80"/>
      <c r="K1798" s="80"/>
      <c r="L1798" s="80"/>
    </row>
    <row r="1799" spans="9:12">
      <c r="I1799" s="80"/>
      <c r="J1799" s="80"/>
      <c r="K1799" s="80"/>
      <c r="L1799" s="80"/>
    </row>
    <row r="1800" spans="9:12">
      <c r="I1800" s="80"/>
      <c r="J1800" s="80"/>
      <c r="K1800" s="80"/>
      <c r="L1800" s="80"/>
    </row>
    <row r="1801" spans="9:12">
      <c r="I1801" s="80"/>
      <c r="J1801" s="80"/>
      <c r="K1801" s="80"/>
      <c r="L1801" s="80"/>
    </row>
    <row r="1802" spans="9:12">
      <c r="I1802" s="80"/>
      <c r="J1802" s="80"/>
      <c r="K1802" s="80"/>
      <c r="L1802" s="80"/>
    </row>
    <row r="1803" spans="9:12">
      <c r="I1803" s="80"/>
      <c r="J1803" s="80"/>
      <c r="K1803" s="80"/>
      <c r="L1803" s="80"/>
    </row>
    <row r="1804" spans="9:12">
      <c r="I1804" s="80"/>
      <c r="J1804" s="80"/>
      <c r="K1804" s="80"/>
      <c r="L1804" s="80"/>
    </row>
    <row r="1805" spans="9:12">
      <c r="I1805" s="80"/>
      <c r="J1805" s="80"/>
      <c r="K1805" s="80"/>
      <c r="L1805" s="80"/>
    </row>
    <row r="1806" spans="9:12">
      <c r="I1806" s="80"/>
      <c r="J1806" s="80"/>
      <c r="K1806" s="80"/>
      <c r="L1806" s="80"/>
    </row>
    <row r="1807" spans="9:12">
      <c r="I1807" s="80"/>
      <c r="J1807" s="80"/>
      <c r="K1807" s="80"/>
      <c r="L1807" s="80"/>
    </row>
    <row r="1808" spans="9:12">
      <c r="I1808" s="80"/>
      <c r="J1808" s="80"/>
      <c r="K1808" s="80"/>
      <c r="L1808" s="80"/>
    </row>
    <row r="1809" spans="9:12">
      <c r="I1809" s="80"/>
      <c r="J1809" s="80"/>
      <c r="K1809" s="80"/>
      <c r="L1809" s="80"/>
    </row>
    <row r="1810" spans="9:12">
      <c r="I1810" s="80"/>
      <c r="J1810" s="80"/>
      <c r="K1810" s="80"/>
      <c r="L1810" s="80"/>
    </row>
    <row r="1811" spans="9:12">
      <c r="I1811" s="80"/>
      <c r="J1811" s="80"/>
      <c r="K1811" s="80"/>
      <c r="L1811" s="80"/>
    </row>
    <row r="1812" spans="9:12">
      <c r="I1812" s="80"/>
      <c r="J1812" s="80"/>
      <c r="K1812" s="80"/>
      <c r="L1812" s="80"/>
    </row>
    <row r="1813" spans="9:12">
      <c r="I1813" s="80"/>
      <c r="J1813" s="80"/>
      <c r="K1813" s="80"/>
      <c r="L1813" s="80"/>
    </row>
    <row r="1814" spans="9:12">
      <c r="I1814" s="80"/>
      <c r="J1814" s="80"/>
      <c r="K1814" s="80"/>
      <c r="L1814" s="80"/>
    </row>
    <row r="1815" spans="9:12">
      <c r="I1815" s="80"/>
      <c r="J1815" s="80"/>
      <c r="K1815" s="80"/>
      <c r="L1815" s="80"/>
    </row>
    <row r="1816" spans="9:12">
      <c r="I1816" s="80"/>
      <c r="J1816" s="80"/>
      <c r="K1816" s="80"/>
      <c r="L1816" s="80"/>
    </row>
    <row r="1817" spans="9:12">
      <c r="I1817" s="80"/>
      <c r="J1817" s="80"/>
      <c r="K1817" s="80"/>
      <c r="L1817" s="80"/>
    </row>
    <row r="1818" spans="9:12">
      <c r="I1818" s="80"/>
      <c r="J1818" s="80"/>
      <c r="K1818" s="80"/>
      <c r="L1818" s="80"/>
    </row>
    <row r="1819" spans="9:12">
      <c r="I1819" s="80"/>
      <c r="J1819" s="80"/>
      <c r="K1819" s="80"/>
      <c r="L1819" s="80"/>
    </row>
    <row r="1820" spans="9:12">
      <c r="I1820" s="80"/>
      <c r="J1820" s="80"/>
      <c r="K1820" s="80"/>
      <c r="L1820" s="80"/>
    </row>
    <row r="1821" spans="9:12">
      <c r="I1821" s="80"/>
      <c r="J1821" s="80"/>
      <c r="K1821" s="80"/>
      <c r="L1821" s="80"/>
    </row>
    <row r="1822" spans="9:12">
      <c r="I1822" s="80"/>
      <c r="J1822" s="80"/>
      <c r="K1822" s="80"/>
      <c r="L1822" s="80"/>
    </row>
    <row r="1823" spans="9:12">
      <c r="I1823" s="80"/>
      <c r="J1823" s="80"/>
      <c r="K1823" s="80"/>
      <c r="L1823" s="80"/>
    </row>
    <row r="1824" spans="9:12">
      <c r="I1824" s="80"/>
      <c r="J1824" s="80"/>
      <c r="K1824" s="80"/>
      <c r="L1824" s="80"/>
    </row>
    <row r="1825" spans="9:12">
      <c r="I1825" s="80"/>
      <c r="J1825" s="80"/>
      <c r="K1825" s="80"/>
      <c r="L1825" s="80"/>
    </row>
    <row r="1826" spans="9:12">
      <c r="I1826" s="80"/>
      <c r="J1826" s="80"/>
      <c r="K1826" s="80"/>
      <c r="L1826" s="80"/>
    </row>
    <row r="1827" spans="9:12">
      <c r="I1827" s="80"/>
      <c r="J1827" s="80"/>
      <c r="K1827" s="80"/>
      <c r="L1827" s="80"/>
    </row>
    <row r="1828" spans="9:12">
      <c r="I1828" s="80"/>
      <c r="J1828" s="80"/>
      <c r="K1828" s="80"/>
      <c r="L1828" s="80"/>
    </row>
    <row r="1829" spans="9:12">
      <c r="I1829" s="80"/>
      <c r="J1829" s="80"/>
      <c r="K1829" s="80"/>
      <c r="L1829" s="80"/>
    </row>
    <row r="1830" spans="9:12">
      <c r="I1830" s="80"/>
      <c r="J1830" s="80"/>
      <c r="K1830" s="80"/>
      <c r="L1830" s="80"/>
    </row>
    <row r="1831" spans="9:12">
      <c r="I1831" s="80"/>
      <c r="J1831" s="80"/>
      <c r="K1831" s="80"/>
      <c r="L1831" s="80"/>
    </row>
    <row r="1832" spans="9:12">
      <c r="I1832" s="80"/>
      <c r="J1832" s="80"/>
      <c r="K1832" s="80"/>
      <c r="L1832" s="80"/>
    </row>
    <row r="1833" spans="9:12">
      <c r="I1833" s="80"/>
      <c r="J1833" s="80"/>
      <c r="K1833" s="80"/>
      <c r="L1833" s="80"/>
    </row>
    <row r="1834" spans="9:12">
      <c r="I1834" s="80"/>
      <c r="J1834" s="80"/>
      <c r="K1834" s="80"/>
      <c r="L1834" s="80"/>
    </row>
    <row r="1835" spans="9:12">
      <c r="I1835" s="80"/>
      <c r="J1835" s="80"/>
      <c r="K1835" s="80"/>
      <c r="L1835" s="80"/>
    </row>
    <row r="1836" spans="9:12">
      <c r="I1836" s="80"/>
      <c r="J1836" s="80"/>
      <c r="K1836" s="80"/>
      <c r="L1836" s="80"/>
    </row>
    <row r="1837" spans="9:12">
      <c r="I1837" s="80"/>
      <c r="J1837" s="80"/>
      <c r="K1837" s="80"/>
      <c r="L1837" s="80"/>
    </row>
    <row r="1838" spans="9:12">
      <c r="I1838" s="80"/>
      <c r="J1838" s="80"/>
      <c r="K1838" s="80"/>
      <c r="L1838" s="80"/>
    </row>
    <row r="1839" spans="9:12">
      <c r="I1839" s="80"/>
      <c r="J1839" s="80"/>
      <c r="K1839" s="80"/>
      <c r="L1839" s="80"/>
    </row>
    <row r="1840" spans="9:12">
      <c r="I1840" s="80"/>
      <c r="J1840" s="80"/>
      <c r="K1840" s="80"/>
      <c r="L1840" s="80"/>
    </row>
    <row r="1841" spans="9:12">
      <c r="I1841" s="80"/>
      <c r="J1841" s="80"/>
      <c r="K1841" s="80"/>
      <c r="L1841" s="80"/>
    </row>
    <row r="1842" spans="9:12">
      <c r="I1842" s="80"/>
      <c r="J1842" s="80"/>
      <c r="K1842" s="80"/>
      <c r="L1842" s="80"/>
    </row>
    <row r="1843" spans="9:12">
      <c r="I1843" s="80"/>
      <c r="J1843" s="80"/>
      <c r="K1843" s="80"/>
      <c r="L1843" s="80"/>
    </row>
    <row r="1844" spans="9:12">
      <c r="I1844" s="80"/>
      <c r="J1844" s="80"/>
      <c r="K1844" s="80"/>
      <c r="L1844" s="80"/>
    </row>
    <row r="1845" spans="9:12">
      <c r="I1845" s="80"/>
      <c r="J1845" s="80"/>
      <c r="K1845" s="80"/>
      <c r="L1845" s="80"/>
    </row>
    <row r="1846" spans="9:12">
      <c r="I1846" s="80"/>
      <c r="J1846" s="80"/>
      <c r="K1846" s="80"/>
      <c r="L1846" s="80"/>
    </row>
    <row r="1847" spans="9:12">
      <c r="I1847" s="80"/>
      <c r="J1847" s="80"/>
      <c r="K1847" s="80"/>
      <c r="L1847" s="80"/>
    </row>
    <row r="1848" spans="9:12">
      <c r="I1848" s="80"/>
      <c r="J1848" s="80"/>
      <c r="K1848" s="80"/>
      <c r="L1848" s="80"/>
    </row>
    <row r="1849" spans="9:12">
      <c r="I1849" s="80"/>
      <c r="J1849" s="80"/>
      <c r="K1849" s="80"/>
      <c r="L1849" s="80"/>
    </row>
    <row r="1850" spans="9:12">
      <c r="I1850" s="80"/>
      <c r="J1850" s="80"/>
      <c r="K1850" s="80"/>
      <c r="L1850" s="80"/>
    </row>
    <row r="1851" spans="9:12">
      <c r="I1851" s="80"/>
      <c r="J1851" s="80"/>
      <c r="K1851" s="80"/>
      <c r="L1851" s="80"/>
    </row>
    <row r="1852" spans="9:12">
      <c r="I1852" s="80"/>
      <c r="J1852" s="80"/>
      <c r="K1852" s="80"/>
      <c r="L1852" s="80"/>
    </row>
    <row r="1853" spans="9:12">
      <c r="I1853" s="80"/>
      <c r="J1853" s="80"/>
      <c r="K1853" s="80"/>
      <c r="L1853" s="80"/>
    </row>
    <row r="1854" spans="9:12">
      <c r="I1854" s="80"/>
      <c r="J1854" s="80"/>
      <c r="K1854" s="80"/>
      <c r="L1854" s="80"/>
    </row>
    <row r="1855" spans="9:12">
      <c r="I1855" s="80"/>
      <c r="J1855" s="80"/>
      <c r="K1855" s="80"/>
      <c r="L1855" s="80"/>
    </row>
    <row r="1856" spans="9:12">
      <c r="I1856" s="80"/>
      <c r="J1856" s="80"/>
      <c r="K1856" s="80"/>
      <c r="L1856" s="80"/>
    </row>
    <row r="1857" spans="9:12">
      <c r="I1857" s="80"/>
      <c r="J1857" s="80"/>
      <c r="K1857" s="80"/>
      <c r="L1857" s="80"/>
    </row>
    <row r="1858" spans="9:12">
      <c r="I1858" s="80"/>
      <c r="J1858" s="80"/>
      <c r="K1858" s="80"/>
      <c r="L1858" s="80"/>
    </row>
    <row r="1859" spans="9:12">
      <c r="I1859" s="80"/>
      <c r="J1859" s="80"/>
      <c r="K1859" s="80"/>
      <c r="L1859" s="80"/>
    </row>
    <row r="1860" spans="9:12">
      <c r="I1860" s="80"/>
      <c r="J1860" s="80"/>
      <c r="K1860" s="80"/>
      <c r="L1860" s="80"/>
    </row>
    <row r="1861" spans="9:12">
      <c r="I1861" s="80"/>
      <c r="J1861" s="80"/>
      <c r="K1861" s="80"/>
      <c r="L1861" s="80"/>
    </row>
    <row r="1862" spans="9:12">
      <c r="I1862" s="80"/>
      <c r="J1862" s="80"/>
      <c r="K1862" s="80"/>
      <c r="L1862" s="80"/>
    </row>
    <row r="1863" spans="9:12">
      <c r="I1863" s="80"/>
      <c r="J1863" s="80"/>
      <c r="K1863" s="80"/>
      <c r="L1863" s="80"/>
    </row>
    <row r="1864" spans="9:12">
      <c r="I1864" s="80"/>
      <c r="J1864" s="80"/>
      <c r="K1864" s="80"/>
      <c r="L1864" s="80"/>
    </row>
    <row r="1865" spans="9:12">
      <c r="I1865" s="80"/>
      <c r="J1865" s="80"/>
      <c r="K1865" s="80"/>
      <c r="L1865" s="80"/>
    </row>
    <row r="1866" spans="9:12">
      <c r="I1866" s="80"/>
      <c r="J1866" s="80"/>
      <c r="K1866" s="80"/>
      <c r="L1866" s="80"/>
    </row>
    <row r="1867" spans="9:12">
      <c r="I1867" s="80"/>
      <c r="J1867" s="80"/>
      <c r="K1867" s="80"/>
      <c r="L1867" s="80"/>
    </row>
    <row r="1868" spans="9:12">
      <c r="I1868" s="80"/>
      <c r="J1868" s="80"/>
      <c r="K1868" s="80"/>
      <c r="L1868" s="80"/>
    </row>
    <row r="1869" spans="9:12">
      <c r="I1869" s="80"/>
      <c r="J1869" s="80"/>
      <c r="K1869" s="80"/>
      <c r="L1869" s="80"/>
    </row>
    <row r="1870" spans="9:12">
      <c r="I1870" s="80"/>
      <c r="J1870" s="80"/>
      <c r="K1870" s="80"/>
      <c r="L1870" s="80"/>
    </row>
    <row r="1871" spans="9:12">
      <c r="I1871" s="80"/>
      <c r="J1871" s="80"/>
      <c r="K1871" s="80"/>
      <c r="L1871" s="80"/>
    </row>
    <row r="1872" spans="9:12">
      <c r="I1872" s="80"/>
      <c r="J1872" s="80"/>
      <c r="K1872" s="80"/>
      <c r="L1872" s="80"/>
    </row>
    <row r="1873" spans="9:12">
      <c r="I1873" s="80"/>
      <c r="J1873" s="80"/>
      <c r="K1873" s="80"/>
      <c r="L1873" s="80"/>
    </row>
    <row r="1874" spans="9:12">
      <c r="I1874" s="80"/>
      <c r="J1874" s="80"/>
      <c r="K1874" s="80"/>
      <c r="L1874" s="80"/>
    </row>
    <row r="1875" spans="9:12">
      <c r="I1875" s="80"/>
      <c r="J1875" s="80"/>
      <c r="K1875" s="80"/>
      <c r="L1875" s="80"/>
    </row>
    <row r="1876" spans="9:12">
      <c r="I1876" s="80"/>
      <c r="J1876" s="80"/>
      <c r="K1876" s="80"/>
      <c r="L1876" s="80"/>
    </row>
    <row r="1877" spans="9:12">
      <c r="I1877" s="80"/>
      <c r="J1877" s="80"/>
      <c r="K1877" s="80"/>
      <c r="L1877" s="80"/>
    </row>
    <row r="1878" spans="9:12">
      <c r="I1878" s="80"/>
      <c r="J1878" s="80"/>
      <c r="K1878" s="80"/>
      <c r="L1878" s="80"/>
    </row>
    <row r="1879" spans="9:12">
      <c r="I1879" s="80"/>
      <c r="J1879" s="80"/>
      <c r="K1879" s="80"/>
      <c r="L1879" s="80"/>
    </row>
    <row r="1880" spans="9:12">
      <c r="I1880" s="80"/>
      <c r="J1880" s="80"/>
      <c r="K1880" s="80"/>
      <c r="L1880" s="80"/>
    </row>
    <row r="1881" spans="9:12">
      <c r="I1881" s="80"/>
      <c r="J1881" s="80"/>
      <c r="K1881" s="80"/>
      <c r="L1881" s="80"/>
    </row>
    <row r="1882" spans="9:12">
      <c r="I1882" s="80"/>
      <c r="J1882" s="80"/>
      <c r="K1882" s="80"/>
      <c r="L1882" s="80"/>
    </row>
    <row r="1883" spans="9:12">
      <c r="I1883" s="80"/>
      <c r="J1883" s="80"/>
      <c r="K1883" s="80"/>
      <c r="L1883" s="80"/>
    </row>
    <row r="1884" spans="9:12">
      <c r="I1884" s="80"/>
      <c r="J1884" s="80"/>
      <c r="K1884" s="80"/>
      <c r="L1884" s="80"/>
    </row>
    <row r="1885" spans="9:12">
      <c r="I1885" s="80"/>
      <c r="J1885" s="80"/>
      <c r="K1885" s="80"/>
      <c r="L1885" s="80"/>
    </row>
    <row r="1886" spans="9:12">
      <c r="I1886" s="80"/>
      <c r="J1886" s="80"/>
      <c r="K1886" s="80"/>
      <c r="L1886" s="80"/>
    </row>
    <row r="1887" spans="9:12">
      <c r="I1887" s="80"/>
      <c r="J1887" s="80"/>
      <c r="K1887" s="80"/>
      <c r="L1887" s="80"/>
    </row>
    <row r="1888" spans="9:12">
      <c r="I1888" s="80"/>
      <c r="J1888" s="80"/>
      <c r="K1888" s="80"/>
      <c r="L1888" s="80"/>
    </row>
    <row r="1889" spans="9:12">
      <c r="I1889" s="80"/>
      <c r="J1889" s="80"/>
      <c r="K1889" s="80"/>
      <c r="L1889" s="80"/>
    </row>
    <row r="1890" spans="9:12">
      <c r="I1890" s="80"/>
      <c r="J1890" s="80"/>
      <c r="K1890" s="80"/>
      <c r="L1890" s="80"/>
    </row>
    <row r="1891" spans="9:12">
      <c r="I1891" s="80"/>
      <c r="J1891" s="80"/>
      <c r="K1891" s="80"/>
      <c r="L1891" s="80"/>
    </row>
    <row r="1892" spans="9:12">
      <c r="I1892" s="80"/>
      <c r="J1892" s="80"/>
      <c r="K1892" s="80"/>
      <c r="L1892" s="80"/>
    </row>
    <row r="1893" spans="9:12">
      <c r="I1893" s="80"/>
      <c r="J1893" s="80"/>
      <c r="K1893" s="80"/>
      <c r="L1893" s="80"/>
    </row>
    <row r="1894" spans="9:12">
      <c r="I1894" s="80"/>
      <c r="J1894" s="80"/>
      <c r="K1894" s="80"/>
      <c r="L1894" s="80"/>
    </row>
    <row r="1895" spans="9:12">
      <c r="I1895" s="80"/>
      <c r="J1895" s="80"/>
      <c r="K1895" s="80"/>
      <c r="L1895" s="80"/>
    </row>
    <row r="1896" spans="9:12">
      <c r="I1896" s="80"/>
      <c r="J1896" s="80"/>
      <c r="K1896" s="80"/>
      <c r="L1896" s="80"/>
    </row>
    <row r="1897" spans="9:12">
      <c r="I1897" s="80"/>
      <c r="J1897" s="80"/>
      <c r="K1897" s="80"/>
      <c r="L1897" s="80"/>
    </row>
    <row r="1898" spans="9:12">
      <c r="I1898" s="80"/>
      <c r="J1898" s="80"/>
      <c r="K1898" s="80"/>
      <c r="L1898" s="80"/>
    </row>
    <row r="1899" spans="9:12">
      <c r="I1899" s="80"/>
      <c r="J1899" s="80"/>
      <c r="K1899" s="80"/>
      <c r="L1899" s="80"/>
    </row>
    <row r="1900" spans="9:12">
      <c r="I1900" s="80"/>
      <c r="J1900" s="80"/>
      <c r="K1900" s="80"/>
      <c r="L1900" s="80"/>
    </row>
    <row r="1901" spans="9:12">
      <c r="I1901" s="80"/>
      <c r="J1901" s="80"/>
      <c r="K1901" s="80"/>
      <c r="L1901" s="80"/>
    </row>
    <row r="1902" spans="9:12">
      <c r="I1902" s="80"/>
      <c r="J1902" s="80"/>
      <c r="K1902" s="80"/>
      <c r="L1902" s="80"/>
    </row>
    <row r="1903" spans="9:12">
      <c r="I1903" s="80"/>
      <c r="J1903" s="80"/>
      <c r="K1903" s="80"/>
      <c r="L1903" s="80"/>
    </row>
    <row r="1904" spans="9:12">
      <c r="I1904" s="80"/>
      <c r="J1904" s="80"/>
      <c r="K1904" s="80"/>
      <c r="L1904" s="80"/>
    </row>
    <row r="1905" spans="9:12">
      <c r="I1905" s="80"/>
      <c r="J1905" s="80"/>
      <c r="K1905" s="80"/>
      <c r="L1905" s="80"/>
    </row>
    <row r="1906" spans="9:12">
      <c r="I1906" s="80"/>
      <c r="J1906" s="80"/>
      <c r="K1906" s="80"/>
      <c r="L1906" s="80"/>
    </row>
    <row r="1907" spans="9:12">
      <c r="I1907" s="80"/>
      <c r="J1907" s="80"/>
      <c r="K1907" s="80"/>
      <c r="L1907" s="80"/>
    </row>
    <row r="1908" spans="9:12">
      <c r="I1908" s="80"/>
      <c r="J1908" s="80"/>
      <c r="K1908" s="80"/>
      <c r="L1908" s="80"/>
    </row>
    <row r="1909" spans="9:12">
      <c r="I1909" s="80"/>
      <c r="J1909" s="80"/>
      <c r="K1909" s="80"/>
      <c r="L1909" s="80"/>
    </row>
    <row r="1910" spans="9:12">
      <c r="I1910" s="80"/>
      <c r="J1910" s="80"/>
      <c r="K1910" s="80"/>
      <c r="L1910" s="80"/>
    </row>
    <row r="1911" spans="9:12">
      <c r="I1911" s="80"/>
      <c r="J1911" s="80"/>
      <c r="K1911" s="80"/>
      <c r="L1911" s="80"/>
    </row>
    <row r="1912" spans="9:12">
      <c r="I1912" s="80"/>
      <c r="J1912" s="80"/>
      <c r="K1912" s="80"/>
      <c r="L1912" s="80"/>
    </row>
    <row r="1913" spans="9:12">
      <c r="I1913" s="80"/>
      <c r="J1913" s="80"/>
      <c r="K1913" s="80"/>
      <c r="L1913" s="80"/>
    </row>
    <row r="1914" spans="9:12">
      <c r="I1914" s="80"/>
      <c r="J1914" s="80"/>
      <c r="K1914" s="80"/>
      <c r="L1914" s="80"/>
    </row>
    <row r="1915" spans="9:12">
      <c r="I1915" s="80"/>
      <c r="J1915" s="80"/>
      <c r="K1915" s="80"/>
      <c r="L1915" s="80"/>
    </row>
    <row r="1916" spans="9:12">
      <c r="I1916" s="80"/>
      <c r="J1916" s="80"/>
      <c r="K1916" s="80"/>
      <c r="L1916" s="80"/>
    </row>
    <row r="1917" spans="9:12">
      <c r="I1917" s="80"/>
      <c r="J1917" s="80"/>
      <c r="K1917" s="80"/>
      <c r="L1917" s="80"/>
    </row>
    <row r="1918" spans="9:12">
      <c r="I1918" s="80"/>
      <c r="J1918" s="80"/>
      <c r="K1918" s="80"/>
      <c r="L1918" s="80"/>
    </row>
    <row r="1919" spans="9:12">
      <c r="I1919" s="80"/>
      <c r="J1919" s="80"/>
      <c r="K1919" s="80"/>
      <c r="L1919" s="80"/>
    </row>
    <row r="1920" spans="9:12">
      <c r="I1920" s="80"/>
      <c r="J1920" s="80"/>
      <c r="K1920" s="80"/>
      <c r="L1920" s="80"/>
    </row>
    <row r="1921" spans="9:12">
      <c r="I1921" s="80"/>
      <c r="J1921" s="80"/>
      <c r="K1921" s="80"/>
      <c r="L1921" s="80"/>
    </row>
    <row r="1922" spans="9:12">
      <c r="I1922" s="80"/>
      <c r="J1922" s="80"/>
      <c r="K1922" s="80"/>
      <c r="L1922" s="80"/>
    </row>
    <row r="1923" spans="9:12">
      <c r="I1923" s="80"/>
      <c r="J1923" s="80"/>
      <c r="K1923" s="80"/>
      <c r="L1923" s="80"/>
    </row>
    <row r="1924" spans="9:12">
      <c r="I1924" s="80"/>
      <c r="J1924" s="80"/>
      <c r="K1924" s="80"/>
      <c r="L1924" s="80"/>
    </row>
    <row r="1925" spans="9:12">
      <c r="I1925" s="80"/>
      <c r="J1925" s="80"/>
      <c r="K1925" s="80"/>
      <c r="L1925" s="80"/>
    </row>
    <row r="1926" spans="9:12">
      <c r="I1926" s="80"/>
      <c r="J1926" s="80"/>
      <c r="K1926" s="80"/>
      <c r="L1926" s="80"/>
    </row>
    <row r="1927" spans="9:12">
      <c r="I1927" s="80"/>
      <c r="J1927" s="80"/>
      <c r="K1927" s="80"/>
      <c r="L1927" s="80"/>
    </row>
    <row r="1928" spans="9:12">
      <c r="I1928" s="80"/>
      <c r="J1928" s="80"/>
      <c r="K1928" s="80"/>
      <c r="L1928" s="80"/>
    </row>
    <row r="1929" spans="9:12">
      <c r="I1929" s="80"/>
      <c r="J1929" s="80"/>
      <c r="K1929" s="80"/>
      <c r="L1929" s="80"/>
    </row>
    <row r="1930" spans="9:12">
      <c r="I1930" s="80"/>
      <c r="J1930" s="80"/>
      <c r="K1930" s="80"/>
      <c r="L1930" s="80"/>
    </row>
    <row r="1931" spans="9:12">
      <c r="I1931" s="80"/>
      <c r="J1931" s="80"/>
      <c r="K1931" s="80"/>
      <c r="L1931" s="80"/>
    </row>
    <row r="1932" spans="9:12">
      <c r="I1932" s="80"/>
      <c r="J1932" s="80"/>
      <c r="K1932" s="80"/>
      <c r="L1932" s="80"/>
    </row>
    <row r="1933" spans="9:12">
      <c r="I1933" s="80"/>
      <c r="J1933" s="80"/>
      <c r="K1933" s="80"/>
      <c r="L1933" s="80"/>
    </row>
    <row r="1934" spans="9:12">
      <c r="I1934" s="80"/>
      <c r="J1934" s="80"/>
      <c r="K1934" s="80"/>
      <c r="L1934" s="80"/>
    </row>
    <row r="1935" spans="9:12">
      <c r="I1935" s="80"/>
      <c r="J1935" s="80"/>
      <c r="K1935" s="80"/>
      <c r="L1935" s="80"/>
    </row>
    <row r="1936" spans="9:12">
      <c r="I1936" s="80"/>
      <c r="J1936" s="80"/>
      <c r="K1936" s="80"/>
      <c r="L1936" s="80"/>
    </row>
    <row r="1937" spans="9:12">
      <c r="I1937" s="80"/>
      <c r="J1937" s="80"/>
      <c r="K1937" s="80"/>
      <c r="L1937" s="80"/>
    </row>
    <row r="1938" spans="9:12">
      <c r="I1938" s="80"/>
      <c r="J1938" s="80"/>
      <c r="K1938" s="80"/>
      <c r="L1938" s="80"/>
    </row>
    <row r="1939" spans="9:12">
      <c r="I1939" s="80"/>
      <c r="J1939" s="80"/>
      <c r="K1939" s="80"/>
      <c r="L1939" s="80"/>
    </row>
    <row r="1940" spans="9:12">
      <c r="I1940" s="80"/>
      <c r="J1940" s="80"/>
      <c r="K1940" s="80"/>
      <c r="L1940" s="80"/>
    </row>
    <row r="1941" spans="9:12">
      <c r="I1941" s="80"/>
      <c r="J1941" s="80"/>
      <c r="K1941" s="80"/>
      <c r="L1941" s="80"/>
    </row>
    <row r="1942" spans="9:12">
      <c r="I1942" s="80"/>
      <c r="J1942" s="80"/>
      <c r="K1942" s="80"/>
      <c r="L1942" s="80"/>
    </row>
    <row r="1943" spans="9:12">
      <c r="I1943" s="80"/>
      <c r="J1943" s="80"/>
      <c r="K1943" s="80"/>
      <c r="L1943" s="80"/>
    </row>
    <row r="1944" spans="9:12">
      <c r="I1944" s="80"/>
      <c r="J1944" s="80"/>
      <c r="K1944" s="80"/>
      <c r="L1944" s="80"/>
    </row>
    <row r="1945" spans="9:12">
      <c r="I1945" s="80"/>
      <c r="J1945" s="80"/>
      <c r="K1945" s="80"/>
      <c r="L1945" s="80"/>
    </row>
    <row r="1946" spans="9:12">
      <c r="I1946" s="80"/>
      <c r="J1946" s="80"/>
      <c r="K1946" s="80"/>
      <c r="L1946" s="80"/>
    </row>
    <row r="1947" spans="9:12">
      <c r="I1947" s="80"/>
      <c r="J1947" s="80"/>
      <c r="K1947" s="80"/>
      <c r="L1947" s="80"/>
    </row>
    <row r="1948" spans="9:12">
      <c r="I1948" s="80"/>
      <c r="J1948" s="80"/>
      <c r="K1948" s="80"/>
      <c r="L1948" s="80"/>
    </row>
    <row r="1949" spans="9:12">
      <c r="I1949" s="80"/>
      <c r="J1949" s="80"/>
      <c r="K1949" s="80"/>
      <c r="L1949" s="80"/>
    </row>
    <row r="1950" spans="9:12">
      <c r="I1950" s="80"/>
      <c r="J1950" s="80"/>
      <c r="K1950" s="80"/>
      <c r="L1950" s="80"/>
    </row>
    <row r="1951" spans="9:12">
      <c r="I1951" s="80"/>
      <c r="J1951" s="80"/>
      <c r="K1951" s="80"/>
      <c r="L1951" s="80"/>
    </row>
    <row r="1952" spans="9:12">
      <c r="I1952" s="80"/>
      <c r="J1952" s="80"/>
      <c r="K1952" s="80"/>
      <c r="L1952" s="80"/>
    </row>
    <row r="1953" spans="9:12">
      <c r="I1953" s="80"/>
      <c r="J1953" s="80"/>
      <c r="K1953" s="80"/>
      <c r="L1953" s="80"/>
    </row>
    <row r="1954" spans="9:12">
      <c r="I1954" s="80"/>
      <c r="J1954" s="80"/>
      <c r="K1954" s="80"/>
      <c r="L1954" s="80"/>
    </row>
    <row r="1955" spans="9:12">
      <c r="I1955" s="80"/>
      <c r="J1955" s="80"/>
      <c r="K1955" s="80"/>
      <c r="L1955" s="80"/>
    </row>
    <row r="1956" spans="9:12">
      <c r="I1956" s="80"/>
      <c r="J1956" s="80"/>
      <c r="K1956" s="80"/>
      <c r="L1956" s="80"/>
    </row>
    <row r="1957" spans="9:12">
      <c r="I1957" s="80"/>
      <c r="J1957" s="80"/>
      <c r="K1957" s="80"/>
      <c r="L1957" s="80"/>
    </row>
    <row r="1958" spans="9:12">
      <c r="I1958" s="80"/>
      <c r="J1958" s="80"/>
      <c r="K1958" s="80"/>
      <c r="L1958" s="80"/>
    </row>
    <row r="1959" spans="9:12">
      <c r="I1959" s="80"/>
      <c r="J1959" s="80"/>
      <c r="K1959" s="80"/>
      <c r="L1959" s="80"/>
    </row>
    <row r="1960" spans="9:12">
      <c r="I1960" s="80"/>
      <c r="J1960" s="80"/>
      <c r="K1960" s="80"/>
      <c r="L1960" s="80"/>
    </row>
    <row r="1961" spans="9:12">
      <c r="I1961" s="80"/>
      <c r="J1961" s="80"/>
      <c r="K1961" s="80"/>
      <c r="L1961" s="80"/>
    </row>
    <row r="1962" spans="9:12">
      <c r="I1962" s="80"/>
      <c r="J1962" s="80"/>
      <c r="K1962" s="80"/>
      <c r="L1962" s="80"/>
    </row>
    <row r="1963" spans="9:12">
      <c r="I1963" s="80"/>
      <c r="J1963" s="80"/>
      <c r="K1963" s="80"/>
      <c r="L1963" s="80"/>
    </row>
    <row r="1964" spans="9:12">
      <c r="I1964" s="80"/>
      <c r="J1964" s="80"/>
      <c r="K1964" s="80"/>
      <c r="L1964" s="80"/>
    </row>
    <row r="1965" spans="9:12">
      <c r="I1965" s="80"/>
      <c r="J1965" s="80"/>
      <c r="K1965" s="80"/>
      <c r="L1965" s="80"/>
    </row>
    <row r="1966" spans="9:12">
      <c r="I1966" s="80"/>
      <c r="J1966" s="80"/>
      <c r="K1966" s="80"/>
      <c r="L1966" s="80"/>
    </row>
    <row r="1967" spans="9:12">
      <c r="I1967" s="80"/>
      <c r="J1967" s="80"/>
      <c r="K1967" s="80"/>
      <c r="L1967" s="80"/>
    </row>
    <row r="1968" spans="9:12">
      <c r="I1968" s="80"/>
      <c r="J1968" s="80"/>
      <c r="K1968" s="80"/>
      <c r="L1968" s="80"/>
    </row>
    <row r="1969" spans="9:12">
      <c r="I1969" s="80"/>
      <c r="J1969" s="80"/>
      <c r="K1969" s="80"/>
      <c r="L1969" s="80"/>
    </row>
    <row r="1970" spans="9:12">
      <c r="I1970" s="80"/>
      <c r="J1970" s="80"/>
      <c r="K1970" s="80"/>
      <c r="L1970" s="80"/>
    </row>
    <row r="1971" spans="9:12">
      <c r="I1971" s="80"/>
      <c r="J1971" s="80"/>
      <c r="K1971" s="80"/>
      <c r="L1971" s="80"/>
    </row>
    <row r="1972" spans="9:12">
      <c r="I1972" s="80"/>
      <c r="J1972" s="80"/>
      <c r="K1972" s="80"/>
      <c r="L1972" s="80"/>
    </row>
    <row r="1973" spans="9:12">
      <c r="I1973" s="80"/>
      <c r="J1973" s="80"/>
      <c r="K1973" s="80"/>
      <c r="L1973" s="80"/>
    </row>
    <row r="1974" spans="9:12">
      <c r="I1974" s="80"/>
      <c r="J1974" s="80"/>
      <c r="K1974" s="80"/>
      <c r="L1974" s="80"/>
    </row>
    <row r="1975" spans="9:12">
      <c r="I1975" s="80"/>
      <c r="J1975" s="80"/>
      <c r="K1975" s="80"/>
      <c r="L1975" s="80"/>
    </row>
    <row r="1976" spans="9:12">
      <c r="I1976" s="80"/>
      <c r="J1976" s="80"/>
      <c r="K1976" s="80"/>
      <c r="L1976" s="80"/>
    </row>
    <row r="1977" spans="9:12">
      <c r="I1977" s="80"/>
      <c r="J1977" s="80"/>
      <c r="K1977" s="80"/>
      <c r="L1977" s="80"/>
    </row>
    <row r="1978" spans="9:12">
      <c r="I1978" s="80"/>
      <c r="J1978" s="80"/>
      <c r="K1978" s="80"/>
      <c r="L1978" s="80"/>
    </row>
    <row r="1979" spans="9:12">
      <c r="I1979" s="80"/>
      <c r="J1979" s="80"/>
      <c r="K1979" s="80"/>
      <c r="L1979" s="80"/>
    </row>
    <row r="1980" spans="9:12">
      <c r="I1980" s="80"/>
      <c r="J1980" s="80"/>
      <c r="K1980" s="80"/>
      <c r="L1980" s="80"/>
    </row>
    <row r="1981" spans="9:12">
      <c r="I1981" s="80"/>
      <c r="J1981" s="80"/>
      <c r="K1981" s="80"/>
      <c r="L1981" s="80"/>
    </row>
    <row r="1982" spans="9:12">
      <c r="I1982" s="80"/>
      <c r="J1982" s="80"/>
      <c r="K1982" s="80"/>
      <c r="L1982" s="80"/>
    </row>
    <row r="1983" spans="9:12">
      <c r="I1983" s="80"/>
      <c r="J1983" s="80"/>
      <c r="K1983" s="80"/>
      <c r="L1983" s="80"/>
    </row>
    <row r="1984" spans="9:12">
      <c r="I1984" s="80"/>
      <c r="J1984" s="80"/>
      <c r="K1984" s="80"/>
      <c r="L1984" s="80"/>
    </row>
    <row r="1985" spans="9:12">
      <c r="I1985" s="80"/>
      <c r="J1985" s="80"/>
      <c r="K1985" s="80"/>
      <c r="L1985" s="80"/>
    </row>
    <row r="1986" spans="9:12">
      <c r="I1986" s="80"/>
      <c r="J1986" s="80"/>
      <c r="K1986" s="80"/>
      <c r="L1986" s="80"/>
    </row>
    <row r="1987" spans="9:12">
      <c r="I1987" s="80"/>
      <c r="J1987" s="80"/>
      <c r="K1987" s="80"/>
      <c r="L1987" s="80"/>
    </row>
    <row r="1988" spans="9:12">
      <c r="I1988" s="80"/>
      <c r="J1988" s="80"/>
      <c r="K1988" s="80"/>
      <c r="L1988" s="80"/>
    </row>
    <row r="1989" spans="9:12">
      <c r="I1989" s="80"/>
      <c r="J1989" s="80"/>
      <c r="K1989" s="80"/>
      <c r="L1989" s="80"/>
    </row>
    <row r="1990" spans="9:12">
      <c r="I1990" s="80"/>
      <c r="J1990" s="80"/>
      <c r="K1990" s="80"/>
      <c r="L1990" s="80"/>
    </row>
    <row r="1991" spans="9:12">
      <c r="I1991" s="80"/>
      <c r="J1991" s="80"/>
      <c r="K1991" s="80"/>
      <c r="L1991" s="80"/>
    </row>
    <row r="1992" spans="9:12">
      <c r="I1992" s="80"/>
      <c r="J1992" s="80"/>
      <c r="K1992" s="80"/>
      <c r="L1992" s="80"/>
    </row>
    <row r="1993" spans="9:12">
      <c r="I1993" s="80"/>
      <c r="J1993" s="80"/>
      <c r="K1993" s="80"/>
      <c r="L1993" s="80"/>
    </row>
    <row r="1994" spans="9:12">
      <c r="I1994" s="80"/>
      <c r="J1994" s="80"/>
      <c r="K1994" s="80"/>
      <c r="L1994" s="80"/>
    </row>
    <row r="1995" spans="9:12">
      <c r="I1995" s="80"/>
      <c r="J1995" s="80"/>
      <c r="K1995" s="80"/>
      <c r="L1995" s="80"/>
    </row>
    <row r="1996" spans="9:12">
      <c r="I1996" s="80"/>
      <c r="J1996" s="80"/>
      <c r="K1996" s="80"/>
      <c r="L1996" s="80"/>
    </row>
    <row r="1997" spans="9:12">
      <c r="I1997" s="80"/>
      <c r="J1997" s="80"/>
      <c r="K1997" s="80"/>
      <c r="L1997" s="80"/>
    </row>
    <row r="1998" spans="9:12">
      <c r="I1998" s="80"/>
      <c r="J1998" s="80"/>
      <c r="K1998" s="80"/>
      <c r="L1998" s="80"/>
    </row>
    <row r="1999" spans="9:12">
      <c r="I1999" s="80"/>
      <c r="J1999" s="80"/>
      <c r="K1999" s="80"/>
      <c r="L1999" s="80"/>
    </row>
    <row r="2000" spans="9:12">
      <c r="I2000" s="80"/>
      <c r="J2000" s="80"/>
      <c r="K2000" s="80"/>
      <c r="L2000" s="80"/>
    </row>
    <row r="2001" spans="9:12">
      <c r="I2001" s="80"/>
      <c r="J2001" s="80"/>
      <c r="K2001" s="80"/>
      <c r="L2001" s="80"/>
    </row>
    <row r="2002" spans="9:12">
      <c r="I2002" s="80"/>
      <c r="J2002" s="80"/>
      <c r="K2002" s="80"/>
      <c r="L2002" s="80"/>
    </row>
    <row r="2003" spans="9:12">
      <c r="I2003" s="80"/>
      <c r="J2003" s="80"/>
      <c r="K2003" s="80"/>
      <c r="L2003" s="80"/>
    </row>
    <row r="2004" spans="9:12">
      <c r="I2004" s="80"/>
      <c r="J2004" s="80"/>
      <c r="K2004" s="80"/>
      <c r="L2004" s="80"/>
    </row>
    <row r="2005" spans="9:12">
      <c r="I2005" s="80"/>
      <c r="J2005" s="80"/>
      <c r="K2005" s="80"/>
      <c r="L2005" s="80"/>
    </row>
    <row r="2006" spans="9:12">
      <c r="I2006" s="80"/>
      <c r="J2006" s="80"/>
      <c r="K2006" s="80"/>
      <c r="L2006" s="80"/>
    </row>
    <row r="2007" spans="9:12">
      <c r="I2007" s="80"/>
      <c r="J2007" s="80"/>
      <c r="K2007" s="80"/>
      <c r="L2007" s="80"/>
    </row>
    <row r="2008" spans="9:12">
      <c r="I2008" s="80"/>
      <c r="J2008" s="80"/>
      <c r="K2008" s="80"/>
      <c r="L2008" s="80"/>
    </row>
    <row r="2009" spans="9:12">
      <c r="I2009" s="80"/>
      <c r="J2009" s="80"/>
      <c r="K2009" s="80"/>
      <c r="L2009" s="80"/>
    </row>
    <row r="2010" spans="9:12">
      <c r="I2010" s="80"/>
      <c r="J2010" s="80"/>
      <c r="K2010" s="80"/>
      <c r="L2010" s="80"/>
    </row>
    <row r="2011" spans="9:12">
      <c r="I2011" s="80"/>
      <c r="J2011" s="80"/>
      <c r="K2011" s="80"/>
      <c r="L2011" s="80"/>
    </row>
    <row r="2012" spans="9:12">
      <c r="I2012" s="80"/>
      <c r="J2012" s="80"/>
      <c r="K2012" s="80"/>
      <c r="L2012" s="80"/>
    </row>
    <row r="2013" spans="9:12">
      <c r="I2013" s="80"/>
      <c r="J2013" s="80"/>
      <c r="K2013" s="80"/>
      <c r="L2013" s="80"/>
    </row>
    <row r="2014" spans="9:12">
      <c r="I2014" s="80"/>
      <c r="J2014" s="80"/>
      <c r="K2014" s="80"/>
      <c r="L2014" s="80"/>
    </row>
    <row r="2015" spans="9:12">
      <c r="I2015" s="80"/>
      <c r="J2015" s="80"/>
      <c r="K2015" s="80"/>
      <c r="L2015" s="80"/>
    </row>
    <row r="2016" spans="9:12">
      <c r="I2016" s="80"/>
      <c r="J2016" s="80"/>
      <c r="K2016" s="80"/>
      <c r="L2016" s="80"/>
    </row>
    <row r="2017" spans="9:12">
      <c r="I2017" s="80"/>
      <c r="J2017" s="80"/>
      <c r="K2017" s="80"/>
      <c r="L2017" s="80"/>
    </row>
    <row r="2018" spans="9:12">
      <c r="I2018" s="80"/>
      <c r="J2018" s="80"/>
      <c r="K2018" s="80"/>
      <c r="L2018" s="80"/>
    </row>
    <row r="2019" spans="9:12">
      <c r="I2019" s="80"/>
      <c r="J2019" s="80"/>
      <c r="K2019" s="80"/>
      <c r="L2019" s="80"/>
    </row>
    <row r="2020" spans="9:12">
      <c r="I2020" s="80"/>
      <c r="J2020" s="80"/>
      <c r="K2020" s="80"/>
      <c r="L2020" s="80"/>
    </row>
    <row r="2021" spans="9:12">
      <c r="I2021" s="80"/>
      <c r="J2021" s="80"/>
      <c r="K2021" s="80"/>
      <c r="L2021" s="80"/>
    </row>
    <row r="2022" spans="9:12">
      <c r="I2022" s="80"/>
      <c r="J2022" s="80"/>
      <c r="K2022" s="80"/>
      <c r="L2022" s="80"/>
    </row>
    <row r="2023" spans="9:12">
      <c r="I2023" s="80"/>
      <c r="J2023" s="80"/>
      <c r="K2023" s="80"/>
      <c r="L2023" s="80"/>
    </row>
    <row r="2024" spans="9:12">
      <c r="I2024" s="80"/>
      <c r="J2024" s="80"/>
      <c r="K2024" s="80"/>
      <c r="L2024" s="80"/>
    </row>
    <row r="2025" spans="9:12">
      <c r="I2025" s="80"/>
      <c r="J2025" s="80"/>
      <c r="K2025" s="80"/>
      <c r="L2025" s="80"/>
    </row>
    <row r="2026" spans="9:12">
      <c r="I2026" s="80"/>
      <c r="J2026" s="80"/>
      <c r="K2026" s="80"/>
      <c r="L2026" s="80"/>
    </row>
    <row r="2027" spans="9:12">
      <c r="I2027" s="80"/>
      <c r="J2027" s="80"/>
      <c r="K2027" s="80"/>
      <c r="L2027" s="80"/>
    </row>
    <row r="2028" spans="9:12">
      <c r="I2028" s="80"/>
      <c r="J2028" s="80"/>
      <c r="K2028" s="80"/>
      <c r="L2028" s="80"/>
    </row>
    <row r="2029" spans="9:12">
      <c r="I2029" s="80"/>
      <c r="J2029" s="80"/>
      <c r="K2029" s="80"/>
      <c r="L2029" s="80"/>
    </row>
    <row r="2030" spans="9:12">
      <c r="I2030" s="80"/>
      <c r="J2030" s="80"/>
      <c r="K2030" s="80"/>
      <c r="L2030" s="80"/>
    </row>
    <row r="2031" spans="9:12">
      <c r="I2031" s="80"/>
      <c r="J2031" s="80"/>
      <c r="K2031" s="80"/>
      <c r="L2031" s="80"/>
    </row>
    <row r="2032" spans="9:12">
      <c r="I2032" s="80"/>
      <c r="J2032" s="80"/>
      <c r="K2032" s="80"/>
      <c r="L2032" s="80"/>
    </row>
    <row r="2033" spans="9:12">
      <c r="I2033" s="80"/>
      <c r="J2033" s="80"/>
      <c r="K2033" s="80"/>
      <c r="L2033" s="80"/>
    </row>
    <row r="2034" spans="9:12">
      <c r="I2034" s="80"/>
      <c r="J2034" s="80"/>
      <c r="K2034" s="80"/>
      <c r="L2034" s="80"/>
    </row>
    <row r="2035" spans="9:12">
      <c r="I2035" s="80"/>
      <c r="J2035" s="80"/>
      <c r="K2035" s="80"/>
      <c r="L2035" s="80"/>
    </row>
    <row r="2036" spans="9:12">
      <c r="I2036" s="80"/>
      <c r="J2036" s="80"/>
      <c r="K2036" s="80"/>
      <c r="L2036" s="80"/>
    </row>
    <row r="2037" spans="9:12">
      <c r="I2037" s="80"/>
      <c r="J2037" s="80"/>
      <c r="K2037" s="80"/>
      <c r="L2037" s="80"/>
    </row>
    <row r="2038" spans="9:12">
      <c r="I2038" s="80"/>
      <c r="J2038" s="80"/>
      <c r="K2038" s="80"/>
      <c r="L2038" s="80"/>
    </row>
    <row r="2039" spans="9:12">
      <c r="I2039" s="80"/>
      <c r="J2039" s="80"/>
      <c r="K2039" s="80"/>
      <c r="L2039" s="80"/>
    </row>
    <row r="2040" spans="9:12">
      <c r="I2040" s="80"/>
      <c r="J2040" s="80"/>
      <c r="K2040" s="80"/>
      <c r="L2040" s="80"/>
    </row>
    <row r="2041" spans="9:12">
      <c r="I2041" s="80"/>
      <c r="J2041" s="80"/>
      <c r="K2041" s="80"/>
      <c r="L2041" s="80"/>
    </row>
    <row r="2042" spans="9:12">
      <c r="I2042" s="80"/>
      <c r="J2042" s="80"/>
      <c r="K2042" s="80"/>
      <c r="L2042" s="80"/>
    </row>
    <row r="2043" spans="9:12">
      <c r="I2043" s="80"/>
      <c r="J2043" s="80"/>
      <c r="K2043" s="80"/>
      <c r="L2043" s="80"/>
    </row>
    <row r="2044" spans="9:12">
      <c r="I2044" s="80"/>
      <c r="J2044" s="80"/>
      <c r="K2044" s="80"/>
      <c r="L2044" s="80"/>
    </row>
    <row r="2045" spans="9:12">
      <c r="I2045" s="80"/>
      <c r="J2045" s="80"/>
      <c r="K2045" s="80"/>
      <c r="L2045" s="80"/>
    </row>
    <row r="2046" spans="9:12">
      <c r="I2046" s="80"/>
      <c r="J2046" s="80"/>
      <c r="K2046" s="80"/>
      <c r="L2046" s="80"/>
    </row>
    <row r="2047" spans="9:12">
      <c r="I2047" s="80"/>
      <c r="J2047" s="80"/>
      <c r="K2047" s="80"/>
      <c r="L2047" s="80"/>
    </row>
    <row r="2048" spans="9:12">
      <c r="I2048" s="80"/>
      <c r="J2048" s="80"/>
      <c r="K2048" s="80"/>
      <c r="L2048" s="80"/>
    </row>
    <row r="2049" spans="9:12">
      <c r="I2049" s="80"/>
      <c r="J2049" s="80"/>
      <c r="K2049" s="80"/>
      <c r="L2049" s="80"/>
    </row>
    <row r="2050" spans="9:12">
      <c r="I2050" s="80"/>
      <c r="J2050" s="80"/>
      <c r="K2050" s="80"/>
      <c r="L2050" s="80"/>
    </row>
    <row r="2051" spans="9:12">
      <c r="I2051" s="80"/>
      <c r="J2051" s="80"/>
      <c r="K2051" s="80"/>
      <c r="L2051" s="80"/>
    </row>
    <row r="2052" spans="9:12">
      <c r="I2052" s="80"/>
      <c r="J2052" s="80"/>
      <c r="K2052" s="80"/>
      <c r="L2052" s="80"/>
    </row>
    <row r="2053" spans="9:12">
      <c r="I2053" s="80"/>
      <c r="J2053" s="80"/>
      <c r="K2053" s="80"/>
      <c r="L2053" s="80"/>
    </row>
    <row r="2054" spans="9:12">
      <c r="I2054" s="80"/>
      <c r="J2054" s="80"/>
      <c r="K2054" s="80"/>
      <c r="L2054" s="80"/>
    </row>
    <row r="2055" spans="9:12">
      <c r="I2055" s="80"/>
      <c r="J2055" s="80"/>
      <c r="K2055" s="80"/>
      <c r="L2055" s="80"/>
    </row>
    <row r="2056" spans="9:12">
      <c r="I2056" s="80"/>
      <c r="J2056" s="80"/>
      <c r="K2056" s="80"/>
      <c r="L2056" s="80"/>
    </row>
    <row r="2057" spans="9:12">
      <c r="I2057" s="80"/>
      <c r="J2057" s="80"/>
      <c r="K2057" s="80"/>
      <c r="L2057" s="80"/>
    </row>
    <row r="2058" spans="9:12">
      <c r="I2058" s="80"/>
      <c r="J2058" s="80"/>
      <c r="K2058" s="80"/>
      <c r="L2058" s="80"/>
    </row>
    <row r="2059" spans="9:12">
      <c r="I2059" s="80"/>
      <c r="J2059" s="80"/>
      <c r="K2059" s="80"/>
      <c r="L2059" s="80"/>
    </row>
    <row r="2060" spans="9:12">
      <c r="I2060" s="80"/>
      <c r="J2060" s="80"/>
      <c r="K2060" s="80"/>
      <c r="L2060" s="80"/>
    </row>
    <row r="2061" spans="9:12">
      <c r="I2061" s="80"/>
      <c r="J2061" s="80"/>
      <c r="K2061" s="80"/>
      <c r="L2061" s="80"/>
    </row>
    <row r="2062" spans="9:12">
      <c r="I2062" s="80"/>
      <c r="J2062" s="80"/>
      <c r="K2062" s="80"/>
      <c r="L2062" s="80"/>
    </row>
    <row r="2063" spans="9:12">
      <c r="I2063" s="80"/>
      <c r="J2063" s="80"/>
      <c r="K2063" s="80"/>
      <c r="L2063" s="80"/>
    </row>
    <row r="2064" spans="9:12">
      <c r="I2064" s="80"/>
      <c r="J2064" s="80"/>
      <c r="K2064" s="80"/>
      <c r="L2064" s="80"/>
    </row>
    <row r="2065" spans="9:12">
      <c r="I2065" s="80"/>
      <c r="J2065" s="80"/>
      <c r="K2065" s="80"/>
      <c r="L2065" s="80"/>
    </row>
    <row r="2066" spans="9:12">
      <c r="I2066" s="80"/>
      <c r="J2066" s="80"/>
      <c r="K2066" s="80"/>
      <c r="L2066" s="80"/>
    </row>
    <row r="2067" spans="9:12">
      <c r="I2067" s="80"/>
      <c r="J2067" s="80"/>
      <c r="K2067" s="80"/>
      <c r="L2067" s="80"/>
    </row>
    <row r="2068" spans="9:12">
      <c r="I2068" s="80"/>
      <c r="J2068" s="80"/>
      <c r="K2068" s="80"/>
      <c r="L2068" s="80"/>
    </row>
    <row r="2069" spans="9:12">
      <c r="I2069" s="80"/>
      <c r="J2069" s="80"/>
      <c r="K2069" s="80"/>
      <c r="L2069" s="80"/>
    </row>
    <row r="2070" spans="9:12">
      <c r="I2070" s="80"/>
      <c r="J2070" s="80"/>
      <c r="K2070" s="80"/>
      <c r="L2070" s="80"/>
    </row>
    <row r="2071" spans="9:12">
      <c r="I2071" s="80"/>
      <c r="J2071" s="80"/>
      <c r="K2071" s="80"/>
      <c r="L2071" s="80"/>
    </row>
    <row r="2072" spans="9:12">
      <c r="I2072" s="80"/>
      <c r="J2072" s="80"/>
      <c r="K2072" s="80"/>
      <c r="L2072" s="80"/>
    </row>
    <row r="2073" spans="9:12">
      <c r="I2073" s="80"/>
      <c r="J2073" s="80"/>
      <c r="K2073" s="80"/>
      <c r="L2073" s="80"/>
    </row>
    <row r="2074" spans="9:12">
      <c r="I2074" s="80"/>
      <c r="J2074" s="80"/>
      <c r="K2074" s="80"/>
      <c r="L2074" s="80"/>
    </row>
    <row r="2075" spans="9:12">
      <c r="I2075" s="80"/>
      <c r="J2075" s="80"/>
      <c r="K2075" s="80"/>
      <c r="L2075" s="80"/>
    </row>
    <row r="2076" spans="9:12">
      <c r="I2076" s="80"/>
      <c r="J2076" s="80"/>
      <c r="K2076" s="80"/>
      <c r="L2076" s="80"/>
    </row>
    <row r="2077" spans="9:12">
      <c r="I2077" s="80"/>
      <c r="J2077" s="80"/>
      <c r="K2077" s="80"/>
      <c r="L2077" s="80"/>
    </row>
    <row r="2078" spans="9:12">
      <c r="I2078" s="80"/>
      <c r="J2078" s="80"/>
      <c r="K2078" s="80"/>
      <c r="L2078" s="80"/>
    </row>
    <row r="2079" spans="9:12">
      <c r="I2079" s="80"/>
      <c r="J2079" s="80"/>
      <c r="K2079" s="80"/>
      <c r="L2079" s="80"/>
    </row>
    <row r="2080" spans="9:12">
      <c r="I2080" s="80"/>
      <c r="J2080" s="80"/>
      <c r="K2080" s="80"/>
      <c r="L2080" s="80"/>
    </row>
    <row r="2081" spans="9:12">
      <c r="I2081" s="80"/>
      <c r="J2081" s="80"/>
      <c r="K2081" s="80"/>
      <c r="L2081" s="80"/>
    </row>
    <row r="2082" spans="9:12">
      <c r="I2082" s="80"/>
      <c r="J2082" s="80"/>
      <c r="K2082" s="80"/>
      <c r="L2082" s="80"/>
    </row>
    <row r="2083" spans="9:12">
      <c r="I2083" s="80"/>
      <c r="J2083" s="80"/>
      <c r="K2083" s="80"/>
      <c r="L2083" s="80"/>
    </row>
    <row r="2084" spans="9:12">
      <c r="I2084" s="80"/>
      <c r="J2084" s="80"/>
      <c r="K2084" s="80"/>
      <c r="L2084" s="80"/>
    </row>
    <row r="2085" spans="9:12">
      <c r="I2085" s="80"/>
      <c r="J2085" s="80"/>
      <c r="K2085" s="80"/>
      <c r="L2085" s="80"/>
    </row>
    <row r="2086" spans="9:12">
      <c r="I2086" s="80"/>
      <c r="J2086" s="80"/>
      <c r="K2086" s="80"/>
      <c r="L2086" s="80"/>
    </row>
    <row r="2087" spans="9:12">
      <c r="I2087" s="80"/>
      <c r="J2087" s="80"/>
      <c r="K2087" s="80"/>
      <c r="L2087" s="80"/>
    </row>
    <row r="2088" spans="9:12">
      <c r="I2088" s="80"/>
      <c r="J2088" s="80"/>
      <c r="K2088" s="80"/>
      <c r="L2088" s="80"/>
    </row>
    <row r="2089" spans="9:12">
      <c r="I2089" s="80"/>
      <c r="J2089" s="80"/>
      <c r="K2089" s="80"/>
      <c r="L2089" s="80"/>
    </row>
    <row r="2090" spans="9:12">
      <c r="I2090" s="80"/>
      <c r="J2090" s="80"/>
      <c r="K2090" s="80"/>
      <c r="L2090" s="80"/>
    </row>
    <row r="2091" spans="9:12">
      <c r="I2091" s="80"/>
      <c r="J2091" s="80"/>
      <c r="K2091" s="80"/>
      <c r="L2091" s="80"/>
    </row>
    <row r="2092" spans="9:12">
      <c r="I2092" s="80"/>
      <c r="J2092" s="80"/>
      <c r="K2092" s="80"/>
      <c r="L2092" s="80"/>
    </row>
    <row r="2093" spans="9:12">
      <c r="I2093" s="80"/>
      <c r="J2093" s="80"/>
      <c r="K2093" s="80"/>
      <c r="L2093" s="80"/>
    </row>
    <row r="2094" spans="9:12">
      <c r="I2094" s="80"/>
      <c r="J2094" s="80"/>
      <c r="K2094" s="80"/>
      <c r="L2094" s="80"/>
    </row>
    <row r="2095" spans="9:12">
      <c r="I2095" s="80"/>
      <c r="J2095" s="80"/>
      <c r="K2095" s="80"/>
      <c r="L2095" s="80"/>
    </row>
    <row r="2096" spans="9:12">
      <c r="I2096" s="80"/>
      <c r="J2096" s="80"/>
      <c r="K2096" s="80"/>
      <c r="L2096" s="80"/>
    </row>
    <row r="2097" spans="9:12">
      <c r="I2097" s="80"/>
      <c r="J2097" s="80"/>
      <c r="K2097" s="80"/>
      <c r="L2097" s="80"/>
    </row>
    <row r="2098" spans="9:12">
      <c r="I2098" s="80"/>
      <c r="J2098" s="80"/>
      <c r="K2098" s="80"/>
      <c r="L2098" s="80"/>
    </row>
    <row r="2099" spans="9:12">
      <c r="I2099" s="80"/>
      <c r="J2099" s="80"/>
      <c r="K2099" s="80"/>
      <c r="L2099" s="80"/>
    </row>
    <row r="2100" spans="9:12">
      <c r="I2100" s="80"/>
      <c r="J2100" s="80"/>
      <c r="K2100" s="80"/>
      <c r="L2100" s="80"/>
    </row>
    <row r="2101" spans="9:12">
      <c r="I2101" s="80"/>
      <c r="J2101" s="80"/>
      <c r="K2101" s="80"/>
      <c r="L2101" s="80"/>
    </row>
    <row r="2102" spans="9:12">
      <c r="I2102" s="80"/>
      <c r="J2102" s="80"/>
      <c r="K2102" s="80"/>
      <c r="L2102" s="80"/>
    </row>
    <row r="2103" spans="9:12">
      <c r="I2103" s="80"/>
      <c r="J2103" s="80"/>
      <c r="K2103" s="80"/>
      <c r="L2103" s="80"/>
    </row>
    <row r="2104" spans="9:12">
      <c r="I2104" s="80"/>
      <c r="J2104" s="80"/>
      <c r="K2104" s="80"/>
      <c r="L2104" s="80"/>
    </row>
    <row r="2105" spans="9:12">
      <c r="I2105" s="80"/>
      <c r="J2105" s="80"/>
      <c r="K2105" s="80"/>
      <c r="L2105" s="8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6"/>
  <sheetViews>
    <sheetView workbookViewId="0">
      <selection sqref="A1:F1048576"/>
    </sheetView>
  </sheetViews>
  <sheetFormatPr defaultRowHeight="14.4"/>
  <cols>
    <col min="1" max="4" width="12.6640625" customWidth="1"/>
    <col min="5" max="5" width="10.5546875" style="81" bestFit="1" customWidth="1"/>
    <col min="6" max="7" width="10.109375" style="81" customWidth="1"/>
    <col min="8" max="8" width="11.6640625" style="81" bestFit="1" customWidth="1"/>
    <col min="9" max="9" width="8.77734375" style="81"/>
    <col min="10" max="12" width="8.77734375" style="82"/>
    <col min="13" max="13" width="10.109375" style="81" customWidth="1"/>
  </cols>
  <sheetData>
    <row r="1" spans="1:13">
      <c r="A1" t="s">
        <v>132</v>
      </c>
      <c r="B1" t="s">
        <v>116</v>
      </c>
      <c r="C1" t="s">
        <v>115</v>
      </c>
      <c r="D1" t="s">
        <v>114</v>
      </c>
      <c r="E1" s="81" t="s">
        <v>134</v>
      </c>
      <c r="F1" s="81" t="s">
        <v>135</v>
      </c>
      <c r="H1" s="81" t="s">
        <v>133</v>
      </c>
      <c r="I1" s="81" t="s">
        <v>120</v>
      </c>
      <c r="J1" s="82" t="s">
        <v>118</v>
      </c>
      <c r="K1" s="82" t="s">
        <v>117</v>
      </c>
      <c r="L1" s="82" t="s">
        <v>119</v>
      </c>
      <c r="M1" s="81" t="s">
        <v>135</v>
      </c>
    </row>
    <row r="2" spans="1:13">
      <c r="A2" t="s">
        <v>139</v>
      </c>
      <c r="B2" t="s">
        <v>140</v>
      </c>
      <c r="C2" s="1">
        <v>38776</v>
      </c>
      <c r="D2" s="51">
        <v>1087.72</v>
      </c>
      <c r="E2" s="81">
        <f>D3/D2-1</f>
        <v>3.0136432170043692E-2</v>
      </c>
      <c r="H2" s="81">
        <f>D2/MIN(D2:D$2)-1</f>
        <v>0</v>
      </c>
      <c r="I2" s="81">
        <f>J3/J2-1</f>
        <v>3.0136432170043692E-2</v>
      </c>
      <c r="J2" s="82">
        <v>1</v>
      </c>
      <c r="K2" s="82">
        <f t="shared" ref="K2:K33" si="0">IF(H2&gt;H$125,J2*I$125,IF(H2&gt;H$124,J2*I$124,J2))</f>
        <v>1</v>
      </c>
      <c r="L2" s="82">
        <f>J2-K2</f>
        <v>0</v>
      </c>
    </row>
    <row r="3" spans="1:13">
      <c r="A3" t="s">
        <v>139</v>
      </c>
      <c r="B3" t="s">
        <v>140</v>
      </c>
      <c r="C3" s="1">
        <v>38807</v>
      </c>
      <c r="D3" s="51">
        <v>1120.5</v>
      </c>
      <c r="E3" s="81">
        <f t="shared" ref="E3:E66" si="1">D4/D3-1</f>
        <v>9.3975903614457845E-2</v>
      </c>
      <c r="H3" s="81">
        <f>D3/MIN(D$2:D3)-1</f>
        <v>3.0136432170043692E-2</v>
      </c>
      <c r="I3" s="81">
        <f t="shared" ref="I3:I66" si="2">J4/J3-1</f>
        <v>9.3975903614457845E-2</v>
      </c>
      <c r="J3" s="82">
        <f t="shared" ref="J3:J66" si="3">K2*(1+E2)+L2</f>
        <v>1.0301364321700437</v>
      </c>
      <c r="K3" s="82">
        <f t="shared" si="0"/>
        <v>1.0301364321700437</v>
      </c>
      <c r="L3" s="82">
        <f t="shared" ref="L3:L66" si="4">J3-K3</f>
        <v>0</v>
      </c>
    </row>
    <row r="4" spans="1:13">
      <c r="A4" t="s">
        <v>139</v>
      </c>
      <c r="B4" t="s">
        <v>140</v>
      </c>
      <c r="C4" s="1">
        <v>38835</v>
      </c>
      <c r="D4" s="51">
        <v>1225.8</v>
      </c>
      <c r="E4" s="81">
        <f t="shared" si="1"/>
        <v>0.16194322075379342</v>
      </c>
      <c r="H4" s="81">
        <f>D4/MIN(D$2:D4)-1</f>
        <v>0.12694443422939727</v>
      </c>
      <c r="I4" s="81">
        <f t="shared" si="2"/>
        <v>0.16194322075379342</v>
      </c>
      <c r="J4" s="82">
        <f t="shared" si="3"/>
        <v>1.1269444342293973</v>
      </c>
      <c r="K4" s="82">
        <f t="shared" si="0"/>
        <v>1.1269444342293973</v>
      </c>
      <c r="L4" s="82">
        <f t="shared" si="4"/>
        <v>0</v>
      </c>
    </row>
    <row r="5" spans="1:13">
      <c r="A5" t="s">
        <v>139</v>
      </c>
      <c r="B5" t="s">
        <v>140</v>
      </c>
      <c r="C5" s="1">
        <v>38868</v>
      </c>
      <c r="D5" s="51">
        <v>1424.31</v>
      </c>
      <c r="E5" s="81">
        <f t="shared" si="1"/>
        <v>3.9738540065014094E-2</v>
      </c>
      <c r="H5" s="81">
        <f>D5/MIN(D$2:D5)-1</f>
        <v>0.30944544551906739</v>
      </c>
      <c r="I5" s="81">
        <f t="shared" si="2"/>
        <v>3.9738540065014094E-2</v>
      </c>
      <c r="J5" s="82">
        <f t="shared" si="3"/>
        <v>1.3094454455190674</v>
      </c>
      <c r="K5" s="82">
        <f t="shared" si="0"/>
        <v>1.3094454455190674</v>
      </c>
      <c r="L5" s="82">
        <f t="shared" si="4"/>
        <v>0</v>
      </c>
    </row>
    <row r="6" spans="1:13">
      <c r="A6" t="s">
        <v>139</v>
      </c>
      <c r="B6" t="s">
        <v>140</v>
      </c>
      <c r="C6" s="1">
        <v>38898</v>
      </c>
      <c r="D6" s="51">
        <v>1480.91</v>
      </c>
      <c r="E6" s="81">
        <f t="shared" si="1"/>
        <v>-6.9099405095515709E-2</v>
      </c>
      <c r="H6" s="81">
        <f>D6/MIN(D$2:D6)-1</f>
        <v>0.36148089581877696</v>
      </c>
      <c r="I6" s="81">
        <f t="shared" si="2"/>
        <v>-6.9099405095515709E-2</v>
      </c>
      <c r="J6" s="82">
        <f t="shared" si="3"/>
        <v>1.3614808958187772</v>
      </c>
      <c r="K6" s="82">
        <f t="shared" si="0"/>
        <v>1.3614808958187772</v>
      </c>
      <c r="L6" s="82">
        <f t="shared" si="4"/>
        <v>0</v>
      </c>
    </row>
    <row r="7" spans="1:13">
      <c r="A7" t="s">
        <v>139</v>
      </c>
      <c r="B7" t="s">
        <v>140</v>
      </c>
      <c r="C7" s="1">
        <v>38929</v>
      </c>
      <c r="D7" s="51">
        <v>1378.58</v>
      </c>
      <c r="E7" s="81">
        <f t="shared" si="1"/>
        <v>4.2239115611716338E-2</v>
      </c>
      <c r="H7" s="81">
        <f>D7/MIN(D$2:D7)-1</f>
        <v>0.26740337586878971</v>
      </c>
      <c r="I7" s="81">
        <f t="shared" si="2"/>
        <v>4.2239115611716338E-2</v>
      </c>
      <c r="J7" s="82">
        <f t="shared" si="3"/>
        <v>1.2674033758687899</v>
      </c>
      <c r="K7" s="82">
        <f t="shared" si="0"/>
        <v>1.2674033758687899</v>
      </c>
      <c r="L7" s="82">
        <f t="shared" si="4"/>
        <v>0</v>
      </c>
    </row>
    <row r="8" spans="1:13">
      <c r="A8" t="s">
        <v>139</v>
      </c>
      <c r="B8" t="s">
        <v>140</v>
      </c>
      <c r="C8" s="1">
        <v>38960</v>
      </c>
      <c r="D8" s="51">
        <v>1436.81</v>
      </c>
      <c r="E8" s="81">
        <f t="shared" si="1"/>
        <v>4.0429841106339737E-2</v>
      </c>
      <c r="H8" s="81">
        <f>D8/MIN(D$2:D8)-1</f>
        <v>0.32093737358879104</v>
      </c>
      <c r="I8" s="81">
        <f t="shared" si="2"/>
        <v>4.0429841106339737E-2</v>
      </c>
      <c r="J8" s="82">
        <f t="shared" si="3"/>
        <v>1.3209373735887913</v>
      </c>
      <c r="K8" s="82">
        <f t="shared" si="0"/>
        <v>1.3209373735887913</v>
      </c>
      <c r="L8" s="82">
        <f t="shared" si="4"/>
        <v>0</v>
      </c>
    </row>
    <row r="9" spans="1:13">
      <c r="A9" t="s">
        <v>139</v>
      </c>
      <c r="B9" t="s">
        <v>140</v>
      </c>
      <c r="C9" s="1">
        <v>38989</v>
      </c>
      <c r="D9" s="51">
        <v>1494.9</v>
      </c>
      <c r="E9" s="81">
        <f t="shared" si="1"/>
        <v>2.697839320355877E-2</v>
      </c>
      <c r="H9" s="81">
        <f>D9/MIN(D$2:D9)-1</f>
        <v>0.37434266171441188</v>
      </c>
      <c r="I9" s="81">
        <f t="shared" si="2"/>
        <v>2.697839320355877E-2</v>
      </c>
      <c r="J9" s="82">
        <f t="shared" si="3"/>
        <v>1.3743426617144119</v>
      </c>
      <c r="K9" s="82">
        <f t="shared" si="0"/>
        <v>1.3743426617144119</v>
      </c>
      <c r="L9" s="82">
        <f t="shared" si="4"/>
        <v>0</v>
      </c>
    </row>
    <row r="10" spans="1:13">
      <c r="A10" t="s">
        <v>139</v>
      </c>
      <c r="B10" t="s">
        <v>140</v>
      </c>
      <c r="C10" s="1">
        <v>39021</v>
      </c>
      <c r="D10" s="51">
        <v>1535.23</v>
      </c>
      <c r="E10" s="81">
        <f t="shared" si="1"/>
        <v>0.12932915589195093</v>
      </c>
      <c r="F10" s="81">
        <f>D10/D2-1</f>
        <v>0.41142021843856869</v>
      </c>
      <c r="H10" s="81">
        <f>D10/MIN(D$2:D10)-1</f>
        <v>0.41142021843856869</v>
      </c>
      <c r="I10" s="81">
        <f t="shared" si="2"/>
        <v>0.12932915589195093</v>
      </c>
      <c r="J10" s="82">
        <f t="shared" si="3"/>
        <v>1.4114202184385689</v>
      </c>
      <c r="K10" s="82">
        <f t="shared" si="0"/>
        <v>1.4114202184385689</v>
      </c>
      <c r="L10" s="82">
        <f t="shared" si="4"/>
        <v>0</v>
      </c>
      <c r="M10" s="81">
        <f>J10/J2-1</f>
        <v>0.41142021843856891</v>
      </c>
    </row>
    <row r="11" spans="1:13">
      <c r="A11" t="s">
        <v>139</v>
      </c>
      <c r="B11" t="s">
        <v>140</v>
      </c>
      <c r="C11" s="1">
        <v>39051</v>
      </c>
      <c r="D11" s="51">
        <v>1733.78</v>
      </c>
      <c r="E11" s="81">
        <f t="shared" si="1"/>
        <v>0.14535869602833107</v>
      </c>
      <c r="H11" s="81">
        <f>D11/MIN(D$2:D11)-1</f>
        <v>0.59395800389806186</v>
      </c>
      <c r="I11" s="81">
        <f t="shared" si="2"/>
        <v>0.14535869602833107</v>
      </c>
      <c r="J11" s="82">
        <f t="shared" si="3"/>
        <v>1.5939580038980621</v>
      </c>
      <c r="K11" s="82">
        <f t="shared" si="0"/>
        <v>1.5939580038980621</v>
      </c>
      <c r="L11" s="82">
        <f t="shared" si="4"/>
        <v>0</v>
      </c>
    </row>
    <row r="12" spans="1:13">
      <c r="A12" t="s">
        <v>139</v>
      </c>
      <c r="B12" t="s">
        <v>140</v>
      </c>
      <c r="C12" s="1">
        <v>39080</v>
      </c>
      <c r="D12" s="51">
        <v>1985.8</v>
      </c>
      <c r="E12" s="81">
        <f t="shared" si="1"/>
        <v>0.188432873401148</v>
      </c>
      <c r="H12" s="81">
        <f>D12/MIN(D$2:D12)-1</f>
        <v>0.82565366086860581</v>
      </c>
      <c r="I12" s="81">
        <f t="shared" si="2"/>
        <v>0.188432873401148</v>
      </c>
      <c r="J12" s="82">
        <f t="shared" si="3"/>
        <v>1.8256536608686058</v>
      </c>
      <c r="K12" s="82">
        <f t="shared" si="0"/>
        <v>1.8256536608686058</v>
      </c>
      <c r="L12" s="82">
        <f t="shared" si="4"/>
        <v>0</v>
      </c>
    </row>
    <row r="13" spans="1:13">
      <c r="A13" t="s">
        <v>139</v>
      </c>
      <c r="B13" t="s">
        <v>140</v>
      </c>
      <c r="C13" s="1">
        <v>39113</v>
      </c>
      <c r="D13" s="51">
        <v>2359.9899999999998</v>
      </c>
      <c r="E13" s="81">
        <f t="shared" si="1"/>
        <v>0.10222924673409639</v>
      </c>
      <c r="H13" s="81">
        <f>D13/MIN(D$2:D13)-1</f>
        <v>1.1696668260214023</v>
      </c>
      <c r="I13" s="81">
        <f t="shared" si="2"/>
        <v>0</v>
      </c>
      <c r="J13" s="82">
        <f t="shared" si="3"/>
        <v>2.1696668260214023</v>
      </c>
      <c r="K13" s="82">
        <f t="shared" si="0"/>
        <v>0</v>
      </c>
      <c r="L13" s="82">
        <f t="shared" si="4"/>
        <v>2.1696668260214023</v>
      </c>
    </row>
    <row r="14" spans="1:13">
      <c r="A14" t="s">
        <v>139</v>
      </c>
      <c r="B14" t="s">
        <v>140</v>
      </c>
      <c r="C14" s="1">
        <v>39141</v>
      </c>
      <c r="D14" s="51">
        <v>2601.25</v>
      </c>
      <c r="E14" s="81">
        <f t="shared" si="1"/>
        <v>0.11789332051898138</v>
      </c>
      <c r="H14" s="81">
        <f>D14/MIN(D$2:D14)-1</f>
        <v>1.391470231309528</v>
      </c>
      <c r="I14" s="81">
        <f t="shared" si="2"/>
        <v>0</v>
      </c>
      <c r="J14" s="82">
        <f t="shared" si="3"/>
        <v>2.1696668260214023</v>
      </c>
      <c r="K14" s="82">
        <f t="shared" si="0"/>
        <v>0</v>
      </c>
      <c r="L14" s="82">
        <f t="shared" si="4"/>
        <v>2.1696668260214023</v>
      </c>
    </row>
    <row r="15" spans="1:13">
      <c r="A15" t="s">
        <v>139</v>
      </c>
      <c r="B15" t="s">
        <v>140</v>
      </c>
      <c r="C15" s="1">
        <v>39171</v>
      </c>
      <c r="D15" s="51">
        <v>2907.92</v>
      </c>
      <c r="E15" s="81">
        <f t="shared" si="1"/>
        <v>0.29107747118215066</v>
      </c>
      <c r="H15" s="81">
        <f>D15/MIN(D$2:D15)-1</f>
        <v>1.6734085978009046</v>
      </c>
      <c r="I15" s="81">
        <f t="shared" si="2"/>
        <v>0</v>
      </c>
      <c r="J15" s="82">
        <f t="shared" si="3"/>
        <v>2.1696668260214023</v>
      </c>
      <c r="K15" s="82">
        <f t="shared" si="0"/>
        <v>0</v>
      </c>
      <c r="L15" s="82">
        <f t="shared" si="4"/>
        <v>2.1696668260214023</v>
      </c>
    </row>
    <row r="16" spans="1:13">
      <c r="A16" t="s">
        <v>139</v>
      </c>
      <c r="B16" t="s">
        <v>140</v>
      </c>
      <c r="C16" s="1">
        <v>39202</v>
      </c>
      <c r="D16" s="51">
        <v>3754.35</v>
      </c>
      <c r="E16" s="81">
        <f t="shared" si="1"/>
        <v>9.8064911369478258E-2</v>
      </c>
      <c r="H16" s="81">
        <f>D16/MIN(D$2:D16)-1</f>
        <v>2.4515776118854116</v>
      </c>
      <c r="I16" s="81">
        <f t="shared" si="2"/>
        <v>0</v>
      </c>
      <c r="J16" s="82">
        <f t="shared" si="3"/>
        <v>2.1696668260214023</v>
      </c>
      <c r="K16" s="82">
        <f t="shared" si="0"/>
        <v>0</v>
      </c>
      <c r="L16" s="82">
        <f t="shared" si="4"/>
        <v>2.1696668260214023</v>
      </c>
    </row>
    <row r="17" spans="1:13">
      <c r="A17" t="s">
        <v>139</v>
      </c>
      <c r="B17" t="s">
        <v>140</v>
      </c>
      <c r="C17" s="1">
        <v>39233</v>
      </c>
      <c r="D17" s="51">
        <v>4122.5200000000004</v>
      </c>
      <c r="E17" s="81">
        <f t="shared" si="1"/>
        <v>-8.6442273172719686E-2</v>
      </c>
      <c r="H17" s="81">
        <f>D17/MIN(D$2:D17)-1</f>
        <v>2.7900562644798295</v>
      </c>
      <c r="I17" s="81">
        <f t="shared" si="2"/>
        <v>0</v>
      </c>
      <c r="J17" s="82">
        <f t="shared" si="3"/>
        <v>2.1696668260214023</v>
      </c>
      <c r="K17" s="82">
        <f t="shared" si="0"/>
        <v>0</v>
      </c>
      <c r="L17" s="82">
        <f t="shared" si="4"/>
        <v>2.1696668260214023</v>
      </c>
    </row>
    <row r="18" spans="1:13">
      <c r="A18" t="s">
        <v>139</v>
      </c>
      <c r="B18" t="s">
        <v>140</v>
      </c>
      <c r="C18" s="1">
        <v>39262</v>
      </c>
      <c r="D18" s="51">
        <v>3766.16</v>
      </c>
      <c r="E18" s="81">
        <f t="shared" si="1"/>
        <v>0.19602990844786206</v>
      </c>
      <c r="H18" s="81">
        <f>D18/MIN(D$2:D18)-1</f>
        <v>2.4624351855256865</v>
      </c>
      <c r="I18" s="81">
        <f t="shared" si="2"/>
        <v>0</v>
      </c>
      <c r="J18" s="82">
        <f t="shared" si="3"/>
        <v>2.1696668260214023</v>
      </c>
      <c r="K18" s="82">
        <f t="shared" si="0"/>
        <v>0</v>
      </c>
      <c r="L18" s="82">
        <f t="shared" si="4"/>
        <v>2.1696668260214023</v>
      </c>
    </row>
    <row r="19" spans="1:13">
      <c r="A19" t="s">
        <v>139</v>
      </c>
      <c r="B19" t="s">
        <v>140</v>
      </c>
      <c r="C19" s="1">
        <v>39294</v>
      </c>
      <c r="D19" s="51">
        <v>4504.4399999999996</v>
      </c>
      <c r="E19" s="81">
        <f t="shared" si="1"/>
        <v>0.1591229986413405</v>
      </c>
      <c r="H19" s="81">
        <f>D19/MIN(D$2:D19)-1</f>
        <v>3.1411760379509426</v>
      </c>
      <c r="I19" s="81">
        <f t="shared" si="2"/>
        <v>0</v>
      </c>
      <c r="J19" s="82">
        <f t="shared" si="3"/>
        <v>2.1696668260214023</v>
      </c>
      <c r="K19" s="82">
        <f t="shared" si="0"/>
        <v>0</v>
      </c>
      <c r="L19" s="82">
        <f t="shared" si="4"/>
        <v>2.1696668260214023</v>
      </c>
    </row>
    <row r="20" spans="1:13">
      <c r="A20" t="s">
        <v>139</v>
      </c>
      <c r="B20" t="s">
        <v>140</v>
      </c>
      <c r="C20" s="1">
        <v>39325</v>
      </c>
      <c r="D20" s="51">
        <v>5221.2</v>
      </c>
      <c r="E20" s="81">
        <f t="shared" si="1"/>
        <v>4.77744579790087E-2</v>
      </c>
      <c r="H20" s="81">
        <f>D20/MIN(D$2:D20)-1</f>
        <v>3.800132387011363</v>
      </c>
      <c r="I20" s="81">
        <f t="shared" si="2"/>
        <v>0</v>
      </c>
      <c r="J20" s="82">
        <f t="shared" si="3"/>
        <v>2.1696668260214023</v>
      </c>
      <c r="K20" s="82">
        <f t="shared" si="0"/>
        <v>0</v>
      </c>
      <c r="L20" s="82">
        <f t="shared" si="4"/>
        <v>2.1696668260214023</v>
      </c>
    </row>
    <row r="21" spans="1:13">
      <c r="A21" t="s">
        <v>139</v>
      </c>
      <c r="B21" t="s">
        <v>140</v>
      </c>
      <c r="C21" s="1">
        <v>39353</v>
      </c>
      <c r="D21" s="51">
        <v>5470.64</v>
      </c>
      <c r="E21" s="81">
        <f t="shared" si="1"/>
        <v>-1.2726116139976318E-2</v>
      </c>
      <c r="H21" s="81">
        <f>D21/MIN(D$2:D21)-1</f>
        <v>4.0294561100283159</v>
      </c>
      <c r="I21" s="81">
        <f t="shared" si="2"/>
        <v>0</v>
      </c>
      <c r="J21" s="82">
        <f t="shared" si="3"/>
        <v>2.1696668260214023</v>
      </c>
      <c r="K21" s="82">
        <f t="shared" si="0"/>
        <v>0</v>
      </c>
      <c r="L21" s="82">
        <f t="shared" si="4"/>
        <v>2.1696668260214023</v>
      </c>
    </row>
    <row r="22" spans="1:13">
      <c r="A22" t="s">
        <v>139</v>
      </c>
      <c r="B22" t="s">
        <v>140</v>
      </c>
      <c r="C22" s="1">
        <v>39386</v>
      </c>
      <c r="D22" s="51">
        <v>5401.02</v>
      </c>
      <c r="E22" s="81">
        <f t="shared" si="1"/>
        <v>-0.14714257677253562</v>
      </c>
      <c r="F22" s="81">
        <f>D22/D10-1</f>
        <v>2.5180526696325636</v>
      </c>
      <c r="H22" s="81">
        <f>D22/MIN(D$2:D22)-1</f>
        <v>3.9654506674511829</v>
      </c>
      <c r="I22" s="81">
        <f t="shared" si="2"/>
        <v>0</v>
      </c>
      <c r="J22" s="82">
        <f t="shared" si="3"/>
        <v>2.1696668260214023</v>
      </c>
      <c r="K22" s="82">
        <f t="shared" si="0"/>
        <v>0</v>
      </c>
      <c r="L22" s="82">
        <f t="shared" si="4"/>
        <v>2.1696668260214023</v>
      </c>
      <c r="M22" s="81">
        <f>J22/J10-1</f>
        <v>0.53722243572624251</v>
      </c>
    </row>
    <row r="23" spans="1:13">
      <c r="A23" t="s">
        <v>139</v>
      </c>
      <c r="B23" t="s">
        <v>140</v>
      </c>
      <c r="C23" s="1">
        <v>39416</v>
      </c>
      <c r="D23" s="51">
        <v>4606.3</v>
      </c>
      <c r="E23" s="81">
        <f t="shared" si="1"/>
        <v>0.1480255302520459</v>
      </c>
      <c r="H23" s="81">
        <f>D23/MIN(D$2:D23)-1</f>
        <v>3.2348214614055086</v>
      </c>
      <c r="I23" s="81">
        <f t="shared" si="2"/>
        <v>0</v>
      </c>
      <c r="J23" s="82">
        <f t="shared" si="3"/>
        <v>2.1696668260214023</v>
      </c>
      <c r="K23" s="82">
        <f t="shared" si="0"/>
        <v>0</v>
      </c>
      <c r="L23" s="82">
        <f t="shared" si="4"/>
        <v>2.1696668260214023</v>
      </c>
    </row>
    <row r="24" spans="1:13">
      <c r="A24" t="s">
        <v>139</v>
      </c>
      <c r="B24" t="s">
        <v>140</v>
      </c>
      <c r="C24" s="1">
        <v>39444</v>
      </c>
      <c r="D24" s="51">
        <v>5288.15</v>
      </c>
      <c r="E24" s="81">
        <f t="shared" si="1"/>
        <v>-0.11438404735115293</v>
      </c>
      <c r="H24" s="81">
        <f>D24/MIN(D$2:D24)-1</f>
        <v>3.8616831537528036</v>
      </c>
      <c r="I24" s="81">
        <f t="shared" si="2"/>
        <v>0</v>
      </c>
      <c r="J24" s="82">
        <f t="shared" si="3"/>
        <v>2.1696668260214023</v>
      </c>
      <c r="K24" s="82">
        <f t="shared" si="0"/>
        <v>0</v>
      </c>
      <c r="L24" s="82">
        <f t="shared" si="4"/>
        <v>2.1696668260214023</v>
      </c>
    </row>
    <row r="25" spans="1:13">
      <c r="A25" t="s">
        <v>139</v>
      </c>
      <c r="B25" t="s">
        <v>140</v>
      </c>
      <c r="C25" s="1">
        <v>39478</v>
      </c>
      <c r="D25" s="51">
        <v>4683.2700000000004</v>
      </c>
      <c r="E25" s="81">
        <f t="shared" si="1"/>
        <v>3.2850978055930957E-2</v>
      </c>
      <c r="H25" s="81">
        <f>D25/MIN(D$2:D25)-1</f>
        <v>3.3055841576876404</v>
      </c>
      <c r="I25" s="81">
        <f t="shared" si="2"/>
        <v>0</v>
      </c>
      <c r="J25" s="82">
        <f t="shared" si="3"/>
        <v>2.1696668260214023</v>
      </c>
      <c r="K25" s="82">
        <f t="shared" si="0"/>
        <v>0</v>
      </c>
      <c r="L25" s="82">
        <f t="shared" si="4"/>
        <v>2.1696668260214023</v>
      </c>
    </row>
    <row r="26" spans="1:13">
      <c r="A26" t="s">
        <v>139</v>
      </c>
      <c r="B26" t="s">
        <v>140</v>
      </c>
      <c r="C26" s="1">
        <v>39507</v>
      </c>
      <c r="D26" s="51">
        <v>4837.12</v>
      </c>
      <c r="E26" s="81">
        <f t="shared" si="1"/>
        <v>-0.19190551402487432</v>
      </c>
      <c r="H26" s="81">
        <f>D26/MIN(D$2:D26)-1</f>
        <v>3.4470268083698006</v>
      </c>
      <c r="I26" s="81">
        <f t="shared" si="2"/>
        <v>0</v>
      </c>
      <c r="J26" s="82">
        <f t="shared" si="3"/>
        <v>2.1696668260214023</v>
      </c>
      <c r="K26" s="82">
        <f t="shared" si="0"/>
        <v>0</v>
      </c>
      <c r="L26" s="82">
        <f t="shared" si="4"/>
        <v>2.1696668260214023</v>
      </c>
    </row>
    <row r="27" spans="1:13">
      <c r="A27" t="s">
        <v>139</v>
      </c>
      <c r="B27" t="s">
        <v>140</v>
      </c>
      <c r="C27" s="1">
        <v>39538</v>
      </c>
      <c r="D27" s="51">
        <v>3908.85</v>
      </c>
      <c r="E27" s="81">
        <f t="shared" si="1"/>
        <v>2.0550801386597151E-2</v>
      </c>
      <c r="H27" s="81">
        <f>D27/MIN(D$2:D27)-1</f>
        <v>2.5936178428271979</v>
      </c>
      <c r="I27" s="81">
        <f t="shared" si="2"/>
        <v>0</v>
      </c>
      <c r="J27" s="82">
        <f t="shared" si="3"/>
        <v>2.1696668260214023</v>
      </c>
      <c r="K27" s="82">
        <f t="shared" si="0"/>
        <v>0</v>
      </c>
      <c r="L27" s="82">
        <f t="shared" si="4"/>
        <v>2.1696668260214023</v>
      </c>
    </row>
    <row r="28" spans="1:13">
      <c r="A28" t="s">
        <v>139</v>
      </c>
      <c r="B28" t="s">
        <v>140</v>
      </c>
      <c r="C28" s="1">
        <v>39568</v>
      </c>
      <c r="D28" s="51">
        <v>3989.18</v>
      </c>
      <c r="E28" s="81">
        <f t="shared" si="1"/>
        <v>-7.2052401746724892E-2</v>
      </c>
      <c r="H28" s="81">
        <f>D28/MIN(D$2:D28)-1</f>
        <v>2.6674695693744712</v>
      </c>
      <c r="I28" s="81">
        <f t="shared" si="2"/>
        <v>0</v>
      </c>
      <c r="J28" s="82">
        <f t="shared" si="3"/>
        <v>2.1696668260214023</v>
      </c>
      <c r="K28" s="82">
        <f t="shared" si="0"/>
        <v>0</v>
      </c>
      <c r="L28" s="82">
        <f t="shared" si="4"/>
        <v>2.1696668260214023</v>
      </c>
    </row>
    <row r="29" spans="1:13">
      <c r="A29" t="s">
        <v>139</v>
      </c>
      <c r="B29" t="s">
        <v>140</v>
      </c>
      <c r="C29" s="1">
        <v>39598</v>
      </c>
      <c r="D29" s="51">
        <v>3701.75</v>
      </c>
      <c r="E29" s="81">
        <f t="shared" si="1"/>
        <v>-0.23181468224488411</v>
      </c>
      <c r="H29" s="81">
        <f>D29/MIN(D$2:D29)-1</f>
        <v>2.4032195785680139</v>
      </c>
      <c r="I29" s="81">
        <f t="shared" si="2"/>
        <v>0</v>
      </c>
      <c r="J29" s="82">
        <f t="shared" si="3"/>
        <v>2.1696668260214023</v>
      </c>
      <c r="K29" s="82">
        <f t="shared" si="0"/>
        <v>0</v>
      </c>
      <c r="L29" s="82">
        <f t="shared" si="4"/>
        <v>2.1696668260214023</v>
      </c>
    </row>
    <row r="30" spans="1:13">
      <c r="A30" t="s">
        <v>139</v>
      </c>
      <c r="B30" t="s">
        <v>140</v>
      </c>
      <c r="C30" s="1">
        <v>39629</v>
      </c>
      <c r="D30" s="51">
        <v>2843.63</v>
      </c>
      <c r="E30" s="81">
        <f t="shared" si="1"/>
        <v>2.7148398349996272E-2</v>
      </c>
      <c r="H30" s="81">
        <f>D30/MIN(D$2:D30)-1</f>
        <v>1.6143033133527012</v>
      </c>
      <c r="I30" s="81">
        <f t="shared" si="2"/>
        <v>0</v>
      </c>
      <c r="J30" s="82">
        <f t="shared" si="3"/>
        <v>2.1696668260214023</v>
      </c>
      <c r="K30" s="82">
        <f t="shared" si="0"/>
        <v>0</v>
      </c>
      <c r="L30" s="82">
        <f t="shared" si="4"/>
        <v>2.1696668260214023</v>
      </c>
    </row>
    <row r="31" spans="1:13">
      <c r="A31" t="s">
        <v>139</v>
      </c>
      <c r="B31" t="s">
        <v>140</v>
      </c>
      <c r="C31" s="1">
        <v>39660</v>
      </c>
      <c r="D31" s="51">
        <v>2920.83</v>
      </c>
      <c r="E31" s="81">
        <f t="shared" si="1"/>
        <v>-0.17632659209882118</v>
      </c>
      <c r="H31" s="81">
        <f>D31/MIN(D$2:D31)-1</f>
        <v>1.6852774611113155</v>
      </c>
      <c r="I31" s="81">
        <f t="shared" si="2"/>
        <v>0</v>
      </c>
      <c r="J31" s="82">
        <f t="shared" si="3"/>
        <v>2.1696668260214023</v>
      </c>
      <c r="K31" s="82">
        <f t="shared" si="0"/>
        <v>0</v>
      </c>
      <c r="L31" s="82">
        <f t="shared" si="4"/>
        <v>2.1696668260214023</v>
      </c>
    </row>
    <row r="32" spans="1:13">
      <c r="A32" t="s">
        <v>139</v>
      </c>
      <c r="B32" t="s">
        <v>140</v>
      </c>
      <c r="C32" s="1">
        <v>39689</v>
      </c>
      <c r="D32" s="51">
        <v>2405.81</v>
      </c>
      <c r="E32" s="81">
        <f t="shared" si="1"/>
        <v>-6.7748492191818888E-2</v>
      </c>
      <c r="H32" s="81">
        <f>D32/MIN(D$2:D32)-1</f>
        <v>1.2117916375537821</v>
      </c>
      <c r="I32" s="81">
        <f t="shared" si="2"/>
        <v>0</v>
      </c>
      <c r="J32" s="82">
        <f t="shared" si="3"/>
        <v>2.1696668260214023</v>
      </c>
      <c r="K32" s="82">
        <f t="shared" si="0"/>
        <v>0</v>
      </c>
      <c r="L32" s="82">
        <f t="shared" si="4"/>
        <v>2.1696668260214023</v>
      </c>
    </row>
    <row r="33" spans="1:13">
      <c r="A33" t="s">
        <v>139</v>
      </c>
      <c r="B33" t="s">
        <v>140</v>
      </c>
      <c r="C33" s="1">
        <v>39717</v>
      </c>
      <c r="D33" s="51">
        <v>2242.8200000000002</v>
      </c>
      <c r="E33" s="81">
        <f t="shared" si="1"/>
        <v>-0.25716285747407286</v>
      </c>
      <c r="H33" s="81">
        <f>D33/MIN(D$2:D33)-1</f>
        <v>1.0619460890670394</v>
      </c>
      <c r="I33" s="81">
        <f t="shared" si="2"/>
        <v>0</v>
      </c>
      <c r="J33" s="82">
        <f t="shared" si="3"/>
        <v>2.1696668260214023</v>
      </c>
      <c r="K33" s="82">
        <f t="shared" si="0"/>
        <v>0</v>
      </c>
      <c r="L33" s="82">
        <f t="shared" si="4"/>
        <v>2.1696668260214023</v>
      </c>
    </row>
    <row r="34" spans="1:13">
      <c r="A34" t="s">
        <v>139</v>
      </c>
      <c r="B34" t="s">
        <v>140</v>
      </c>
      <c r="C34" s="1">
        <v>39752</v>
      </c>
      <c r="D34" s="51">
        <v>1666.05</v>
      </c>
      <c r="E34" s="81">
        <f t="shared" si="1"/>
        <v>0.12428798655502526</v>
      </c>
      <c r="F34" s="81">
        <f t="shared" ref="F34" si="5">D34/D22-1</f>
        <v>-0.69153048868547051</v>
      </c>
      <c r="H34" s="81">
        <f>D34/MIN(D$2:D34)-1</f>
        <v>0.53169014084507027</v>
      </c>
      <c r="I34" s="81">
        <f t="shared" si="2"/>
        <v>0.12428798655502526</v>
      </c>
      <c r="J34" s="82">
        <f t="shared" si="3"/>
        <v>2.1696668260214023</v>
      </c>
      <c r="K34" s="82">
        <f t="shared" ref="K34:K65" si="6">IF(H34&gt;H$125,J34*I$125,IF(H34&gt;H$124,J34*I$124,J34))</f>
        <v>2.1696668260214023</v>
      </c>
      <c r="L34" s="82">
        <f t="shared" si="4"/>
        <v>0</v>
      </c>
      <c r="M34" s="81">
        <f t="shared" ref="M34" si="7">J34/J22-1</f>
        <v>0</v>
      </c>
    </row>
    <row r="35" spans="1:13">
      <c r="A35" t="s">
        <v>139</v>
      </c>
      <c r="B35" t="s">
        <v>140</v>
      </c>
      <c r="C35" s="1">
        <v>39780</v>
      </c>
      <c r="D35" s="51">
        <v>1873.12</v>
      </c>
      <c r="E35" s="81">
        <f t="shared" si="1"/>
        <v>1.8541257367387098E-2</v>
      </c>
      <c r="H35" s="81">
        <f>D35/MIN(D$2:D35)-1</f>
        <v>0.72206082447688735</v>
      </c>
      <c r="I35" s="81">
        <f t="shared" si="2"/>
        <v>1.8541257367387098E-2</v>
      </c>
      <c r="J35" s="82">
        <f t="shared" si="3"/>
        <v>2.4393303473228345</v>
      </c>
      <c r="K35" s="82">
        <f t="shared" si="6"/>
        <v>2.4393303473228345</v>
      </c>
      <c r="L35" s="82">
        <f t="shared" si="4"/>
        <v>0</v>
      </c>
    </row>
    <row r="36" spans="1:13">
      <c r="A36" t="s">
        <v>139</v>
      </c>
      <c r="B36" t="s">
        <v>140</v>
      </c>
      <c r="C36" s="1">
        <v>39813</v>
      </c>
      <c r="D36" s="51">
        <v>1907.85</v>
      </c>
      <c r="E36" s="81">
        <f t="shared" si="1"/>
        <v>0.12694918363603014</v>
      </c>
      <c r="H36" s="81">
        <f>D36/MIN(D$2:D36)-1</f>
        <v>0.75398999742580797</v>
      </c>
      <c r="I36" s="81">
        <f t="shared" si="2"/>
        <v>0.12694918363603014</v>
      </c>
      <c r="J36" s="82">
        <f t="shared" si="3"/>
        <v>2.484558599096625</v>
      </c>
      <c r="K36" s="82">
        <f t="shared" si="6"/>
        <v>2.484558599096625</v>
      </c>
      <c r="L36" s="82">
        <f t="shared" si="4"/>
        <v>0</v>
      </c>
    </row>
    <row r="37" spans="1:13">
      <c r="A37" t="s">
        <v>139</v>
      </c>
      <c r="B37" t="s">
        <v>140</v>
      </c>
      <c r="C37" s="1">
        <v>39836</v>
      </c>
      <c r="D37" s="51">
        <v>2150.0500000000002</v>
      </c>
      <c r="E37" s="81">
        <f t="shared" si="1"/>
        <v>6.1705541731587488E-2</v>
      </c>
      <c r="H37" s="81">
        <f>D37/MIN(D$2:D37)-1</f>
        <v>0.97665759570477717</v>
      </c>
      <c r="I37" s="81">
        <f t="shared" si="2"/>
        <v>6.1705541731587488E-2</v>
      </c>
      <c r="J37" s="82">
        <f t="shared" si="3"/>
        <v>2.7999712849478202</v>
      </c>
      <c r="K37" s="82">
        <f t="shared" si="6"/>
        <v>2.7999712849478202</v>
      </c>
      <c r="L37" s="82">
        <f t="shared" si="4"/>
        <v>0</v>
      </c>
    </row>
    <row r="38" spans="1:13">
      <c r="A38" t="s">
        <v>139</v>
      </c>
      <c r="B38" t="s">
        <v>140</v>
      </c>
      <c r="C38" s="1">
        <v>39871</v>
      </c>
      <c r="D38" s="51">
        <v>2282.7199999999998</v>
      </c>
      <c r="E38" s="81">
        <f t="shared" si="1"/>
        <v>0.18321125674633776</v>
      </c>
      <c r="H38" s="81">
        <f>D38/MIN(D2:D38)-1</f>
        <v>1.0986283234655976</v>
      </c>
      <c r="I38" s="81">
        <f t="shared" si="2"/>
        <v>0</v>
      </c>
      <c r="J38" s="82">
        <f t="shared" si="3"/>
        <v>2.9727450299184146</v>
      </c>
      <c r="K38" s="82">
        <f t="shared" si="6"/>
        <v>0</v>
      </c>
      <c r="L38" s="82">
        <f t="shared" si="4"/>
        <v>2.9727450299184146</v>
      </c>
    </row>
    <row r="39" spans="1:13">
      <c r="A39" t="s">
        <v>139</v>
      </c>
      <c r="B39" t="s">
        <v>140</v>
      </c>
      <c r="C39" s="1">
        <v>39903</v>
      </c>
      <c r="D39" s="51">
        <v>2700.94</v>
      </c>
      <c r="E39" s="81">
        <f t="shared" si="1"/>
        <v>5.0086266262856505E-2</v>
      </c>
      <c r="H39" s="81">
        <f t="shared" ref="H39:H102" si="8">D39/MIN(D3:D39)-1</f>
        <v>1.4104774654172245</v>
      </c>
      <c r="I39" s="81">
        <f t="shared" si="2"/>
        <v>0</v>
      </c>
      <c r="J39" s="82">
        <f t="shared" si="3"/>
        <v>2.9727450299184146</v>
      </c>
      <c r="K39" s="82">
        <f t="shared" si="6"/>
        <v>0</v>
      </c>
      <c r="L39" s="82">
        <f t="shared" si="4"/>
        <v>2.9727450299184146</v>
      </c>
    </row>
    <row r="40" spans="1:13">
      <c r="A40" t="s">
        <v>139</v>
      </c>
      <c r="B40" t="s">
        <v>140</v>
      </c>
      <c r="C40" s="1">
        <v>39933</v>
      </c>
      <c r="D40" s="51">
        <v>2836.22</v>
      </c>
      <c r="E40" s="81">
        <f t="shared" si="1"/>
        <v>5.5655062019166479E-2</v>
      </c>
      <c r="H40" s="81">
        <f t="shared" si="8"/>
        <v>1.3137705987926251</v>
      </c>
      <c r="I40" s="81">
        <f t="shared" si="2"/>
        <v>0</v>
      </c>
      <c r="J40" s="82">
        <f t="shared" si="3"/>
        <v>2.9727450299184146</v>
      </c>
      <c r="K40" s="82">
        <f t="shared" si="6"/>
        <v>0</v>
      </c>
      <c r="L40" s="82">
        <f t="shared" si="4"/>
        <v>2.9727450299184146</v>
      </c>
    </row>
    <row r="41" spans="1:13">
      <c r="A41" t="s">
        <v>139</v>
      </c>
      <c r="B41" t="s">
        <v>140</v>
      </c>
      <c r="C41" s="1">
        <v>39960</v>
      </c>
      <c r="D41" s="51">
        <v>2994.07</v>
      </c>
      <c r="E41" s="81">
        <f t="shared" si="1"/>
        <v>0.1158924140050166</v>
      </c>
      <c r="H41" s="81">
        <f t="shared" si="8"/>
        <v>1.1718507449694617</v>
      </c>
      <c r="I41" s="81">
        <f t="shared" si="2"/>
        <v>0</v>
      </c>
      <c r="J41" s="82">
        <f t="shared" si="3"/>
        <v>2.9727450299184146</v>
      </c>
      <c r="K41" s="82">
        <f t="shared" si="6"/>
        <v>0</v>
      </c>
      <c r="L41" s="82">
        <f t="shared" si="4"/>
        <v>2.9727450299184146</v>
      </c>
    </row>
    <row r="42" spans="1:13">
      <c r="A42" t="s">
        <v>139</v>
      </c>
      <c r="B42" t="s">
        <v>140</v>
      </c>
      <c r="C42" s="1">
        <v>39994</v>
      </c>
      <c r="D42" s="51">
        <v>3341.06</v>
      </c>
      <c r="E42" s="81">
        <f t="shared" si="1"/>
        <v>0.16475010924676603</v>
      </c>
      <c r="H42" s="81">
        <f t="shared" si="8"/>
        <v>1.423551770662566</v>
      </c>
      <c r="I42" s="81">
        <f t="shared" si="2"/>
        <v>0</v>
      </c>
      <c r="J42" s="82">
        <f t="shared" si="3"/>
        <v>2.9727450299184146</v>
      </c>
      <c r="K42" s="82">
        <f t="shared" si="6"/>
        <v>0</v>
      </c>
      <c r="L42" s="82">
        <f t="shared" si="4"/>
        <v>2.9727450299184146</v>
      </c>
    </row>
    <row r="43" spans="1:13">
      <c r="A43" t="s">
        <v>139</v>
      </c>
      <c r="B43" t="s">
        <v>140</v>
      </c>
      <c r="C43" s="1">
        <v>40025</v>
      </c>
      <c r="D43" s="51">
        <v>3891.5</v>
      </c>
      <c r="E43" s="81">
        <f t="shared" si="1"/>
        <v>-0.21712193241680577</v>
      </c>
      <c r="H43" s="81">
        <f t="shared" si="8"/>
        <v>1.8228321896444171</v>
      </c>
      <c r="I43" s="81">
        <f t="shared" si="2"/>
        <v>0</v>
      </c>
      <c r="J43" s="82">
        <f t="shared" si="3"/>
        <v>2.9727450299184146</v>
      </c>
      <c r="K43" s="82">
        <f t="shared" si="6"/>
        <v>0</v>
      </c>
      <c r="L43" s="82">
        <f t="shared" si="4"/>
        <v>2.9727450299184146</v>
      </c>
    </row>
    <row r="44" spans="1:13">
      <c r="A44" t="s">
        <v>139</v>
      </c>
      <c r="B44" t="s">
        <v>140</v>
      </c>
      <c r="C44" s="1">
        <v>40056</v>
      </c>
      <c r="D44" s="51">
        <v>3046.57</v>
      </c>
      <c r="E44" s="81">
        <f t="shared" si="1"/>
        <v>5.2308005396232371E-2</v>
      </c>
      <c r="H44" s="81">
        <f t="shared" si="8"/>
        <v>1.1203708214725681</v>
      </c>
      <c r="I44" s="81">
        <f t="shared" si="2"/>
        <v>0</v>
      </c>
      <c r="J44" s="82">
        <f t="shared" si="3"/>
        <v>2.9727450299184146</v>
      </c>
      <c r="K44" s="82">
        <f t="shared" si="6"/>
        <v>0</v>
      </c>
      <c r="L44" s="82">
        <f t="shared" si="4"/>
        <v>2.9727450299184146</v>
      </c>
    </row>
    <row r="45" spans="1:13">
      <c r="A45" t="s">
        <v>139</v>
      </c>
      <c r="B45" t="s">
        <v>140</v>
      </c>
      <c r="C45" s="1">
        <v>40086</v>
      </c>
      <c r="D45" s="51">
        <v>3205.93</v>
      </c>
      <c r="E45" s="81">
        <f t="shared" si="1"/>
        <v>0.10115629474130761</v>
      </c>
      <c r="H45" s="81">
        <f t="shared" si="8"/>
        <v>1.1445782326577025</v>
      </c>
      <c r="I45" s="81">
        <f t="shared" si="2"/>
        <v>0</v>
      </c>
      <c r="J45" s="82">
        <f t="shared" si="3"/>
        <v>2.9727450299184146</v>
      </c>
      <c r="K45" s="82">
        <f t="shared" si="6"/>
        <v>0</v>
      </c>
      <c r="L45" s="82">
        <f t="shared" si="4"/>
        <v>2.9727450299184146</v>
      </c>
    </row>
    <row r="46" spans="1:13">
      <c r="A46" t="s">
        <v>139</v>
      </c>
      <c r="B46" t="s">
        <v>140</v>
      </c>
      <c r="C46" s="1">
        <v>40116</v>
      </c>
      <c r="D46" s="51">
        <v>3530.23</v>
      </c>
      <c r="E46" s="81">
        <f t="shared" si="1"/>
        <v>9.5852111618789815E-2</v>
      </c>
      <c r="F46" s="81">
        <f t="shared" ref="F46" si="9">D46/D34-1</f>
        <v>1.118922001140422</v>
      </c>
      <c r="H46" s="81">
        <f t="shared" si="8"/>
        <v>1.2994795568090773</v>
      </c>
      <c r="I46" s="81">
        <f t="shared" si="2"/>
        <v>0</v>
      </c>
      <c r="J46" s="82">
        <f t="shared" si="3"/>
        <v>2.9727450299184146</v>
      </c>
      <c r="K46" s="82">
        <f t="shared" si="6"/>
        <v>0</v>
      </c>
      <c r="L46" s="82">
        <f t="shared" si="4"/>
        <v>2.9727450299184146</v>
      </c>
      <c r="M46" s="81">
        <f t="shared" ref="M46" si="10">J46/J34-1</f>
        <v>0.37013895141202235</v>
      </c>
    </row>
    <row r="47" spans="1:13">
      <c r="A47" t="s">
        <v>139</v>
      </c>
      <c r="B47" t="s">
        <v>140</v>
      </c>
      <c r="C47" s="1">
        <v>40147</v>
      </c>
      <c r="D47" s="51">
        <v>3868.61</v>
      </c>
      <c r="E47" s="81">
        <f t="shared" si="1"/>
        <v>1.7481731164423309E-2</v>
      </c>
      <c r="H47" s="81">
        <f t="shared" si="8"/>
        <v>1.3220251493052433</v>
      </c>
      <c r="I47" s="81">
        <f t="shared" si="2"/>
        <v>0</v>
      </c>
      <c r="J47" s="82">
        <f t="shared" si="3"/>
        <v>2.9727450299184146</v>
      </c>
      <c r="K47" s="82">
        <f t="shared" si="6"/>
        <v>0</v>
      </c>
      <c r="L47" s="82">
        <f t="shared" si="4"/>
        <v>2.9727450299184146</v>
      </c>
    </row>
    <row r="48" spans="1:13">
      <c r="A48" t="s">
        <v>139</v>
      </c>
      <c r="B48" t="s">
        <v>140</v>
      </c>
      <c r="C48" s="1">
        <v>40178</v>
      </c>
      <c r="D48" s="51">
        <v>3936.24</v>
      </c>
      <c r="E48" s="81">
        <f t="shared" si="1"/>
        <v>-7.573725179358981E-2</v>
      </c>
      <c r="H48" s="81">
        <f t="shared" si="8"/>
        <v>1.362618168722427</v>
      </c>
      <c r="I48" s="81">
        <f t="shared" si="2"/>
        <v>0</v>
      </c>
      <c r="J48" s="82">
        <f t="shared" si="3"/>
        <v>2.9727450299184146</v>
      </c>
      <c r="K48" s="82">
        <f t="shared" si="6"/>
        <v>0</v>
      </c>
      <c r="L48" s="82">
        <f t="shared" si="4"/>
        <v>2.9727450299184146</v>
      </c>
    </row>
    <row r="49" spans="1:13">
      <c r="A49" t="s">
        <v>139</v>
      </c>
      <c r="B49" t="s">
        <v>140</v>
      </c>
      <c r="C49" s="1">
        <v>40207</v>
      </c>
      <c r="D49" s="51">
        <v>3638.12</v>
      </c>
      <c r="E49" s="81">
        <f t="shared" si="1"/>
        <v>3.9295020505096145E-2</v>
      </c>
      <c r="H49" s="81">
        <f t="shared" si="8"/>
        <v>1.1836799615857867</v>
      </c>
      <c r="I49" s="81">
        <f t="shared" si="2"/>
        <v>0</v>
      </c>
      <c r="J49" s="82">
        <f t="shared" si="3"/>
        <v>2.9727450299184146</v>
      </c>
      <c r="K49" s="82">
        <f t="shared" si="6"/>
        <v>0</v>
      </c>
      <c r="L49" s="82">
        <f t="shared" si="4"/>
        <v>2.9727450299184146</v>
      </c>
    </row>
    <row r="50" spans="1:13">
      <c r="A50" t="s">
        <v>139</v>
      </c>
      <c r="B50" t="s">
        <v>140</v>
      </c>
      <c r="C50" s="1">
        <v>40235</v>
      </c>
      <c r="D50" s="51">
        <v>3781.08</v>
      </c>
      <c r="E50" s="81">
        <f t="shared" si="1"/>
        <v>2.6294074708813397E-2</v>
      </c>
      <c r="H50" s="81">
        <f t="shared" si="8"/>
        <v>1.2694877104528675</v>
      </c>
      <c r="I50" s="81">
        <f t="shared" si="2"/>
        <v>0</v>
      </c>
      <c r="J50" s="82">
        <f t="shared" si="3"/>
        <v>2.9727450299184146</v>
      </c>
      <c r="K50" s="82">
        <f t="shared" si="6"/>
        <v>0</v>
      </c>
      <c r="L50" s="82">
        <f t="shared" si="4"/>
        <v>2.9727450299184146</v>
      </c>
    </row>
    <row r="51" spans="1:13">
      <c r="A51" t="s">
        <v>139</v>
      </c>
      <c r="B51" t="s">
        <v>140</v>
      </c>
      <c r="C51" s="1">
        <v>40268</v>
      </c>
      <c r="D51" s="51">
        <v>3880.5</v>
      </c>
      <c r="E51" s="81">
        <f t="shared" si="1"/>
        <v>-7.7433320448395793E-2</v>
      </c>
      <c r="H51" s="81">
        <f t="shared" si="8"/>
        <v>1.329161789862249</v>
      </c>
      <c r="I51" s="81">
        <f t="shared" si="2"/>
        <v>0</v>
      </c>
      <c r="J51" s="82">
        <f t="shared" si="3"/>
        <v>2.9727450299184146</v>
      </c>
      <c r="K51" s="82">
        <f t="shared" si="6"/>
        <v>0</v>
      </c>
      <c r="L51" s="82">
        <f t="shared" si="4"/>
        <v>2.9727450299184146</v>
      </c>
    </row>
    <row r="52" spans="1:13">
      <c r="A52" t="s">
        <v>139</v>
      </c>
      <c r="B52" t="s">
        <v>140</v>
      </c>
      <c r="C52" s="1">
        <v>40298</v>
      </c>
      <c r="D52" s="51">
        <v>3580.02</v>
      </c>
      <c r="E52" s="81">
        <f t="shared" si="1"/>
        <v>-8.8197831297031848E-2</v>
      </c>
      <c r="H52" s="81">
        <f t="shared" si="8"/>
        <v>1.1488070586116863</v>
      </c>
      <c r="I52" s="81">
        <f t="shared" si="2"/>
        <v>0</v>
      </c>
      <c r="J52" s="82">
        <f t="shared" si="3"/>
        <v>2.9727450299184146</v>
      </c>
      <c r="K52" s="82">
        <f t="shared" si="6"/>
        <v>0</v>
      </c>
      <c r="L52" s="82">
        <f t="shared" si="4"/>
        <v>2.9727450299184146</v>
      </c>
    </row>
    <row r="53" spans="1:13">
      <c r="A53" t="s">
        <v>139</v>
      </c>
      <c r="B53" t="s">
        <v>140</v>
      </c>
      <c r="C53" s="1">
        <v>40329</v>
      </c>
      <c r="D53" s="51">
        <v>3264.27</v>
      </c>
      <c r="E53" s="81">
        <f t="shared" si="1"/>
        <v>-8.4839795727681855E-2</v>
      </c>
      <c r="H53" s="81">
        <f t="shared" si="8"/>
        <v>0.95928693616638161</v>
      </c>
      <c r="I53" s="81">
        <f t="shared" si="2"/>
        <v>-8.4839795727681966E-2</v>
      </c>
      <c r="J53" s="82">
        <f t="shared" si="3"/>
        <v>2.9727450299184146</v>
      </c>
      <c r="K53" s="82">
        <f t="shared" si="6"/>
        <v>2.9727450299184146</v>
      </c>
      <c r="L53" s="82">
        <f t="shared" si="4"/>
        <v>0</v>
      </c>
    </row>
    <row r="54" spans="1:13">
      <c r="A54" t="s">
        <v>139</v>
      </c>
      <c r="B54" t="s">
        <v>140</v>
      </c>
      <c r="C54" s="1">
        <v>40359</v>
      </c>
      <c r="D54" s="51">
        <v>2987.33</v>
      </c>
      <c r="E54" s="81">
        <f t="shared" si="1"/>
        <v>0.12714698409616609</v>
      </c>
      <c r="H54" s="81">
        <f t="shared" si="8"/>
        <v>0.79306143273011021</v>
      </c>
      <c r="I54" s="81">
        <f t="shared" si="2"/>
        <v>0.12714698409616609</v>
      </c>
      <c r="J54" s="82">
        <f t="shared" si="3"/>
        <v>2.7205379488296546</v>
      </c>
      <c r="K54" s="82">
        <f t="shared" si="6"/>
        <v>2.7205379488296546</v>
      </c>
      <c r="L54" s="82">
        <f t="shared" si="4"/>
        <v>0</v>
      </c>
    </row>
    <row r="55" spans="1:13">
      <c r="A55" t="s">
        <v>139</v>
      </c>
      <c r="B55" t="s">
        <v>140</v>
      </c>
      <c r="C55" s="1">
        <v>40389</v>
      </c>
      <c r="D55" s="51">
        <v>3367.16</v>
      </c>
      <c r="E55" s="81">
        <f t="shared" si="1"/>
        <v>4.6944606136922529E-2</v>
      </c>
      <c r="H55" s="81">
        <f t="shared" si="8"/>
        <v>1.0210437862008943</v>
      </c>
      <c r="I55" s="81">
        <f t="shared" si="2"/>
        <v>0</v>
      </c>
      <c r="J55" s="82">
        <f t="shared" si="3"/>
        <v>3.0664461441425148</v>
      </c>
      <c r="K55" s="82">
        <f t="shared" si="6"/>
        <v>0</v>
      </c>
      <c r="L55" s="82">
        <f t="shared" si="4"/>
        <v>3.0664461441425148</v>
      </c>
    </row>
    <row r="56" spans="1:13">
      <c r="A56" t="s">
        <v>139</v>
      </c>
      <c r="B56" t="s">
        <v>140</v>
      </c>
      <c r="C56" s="1">
        <v>40421</v>
      </c>
      <c r="D56" s="51">
        <v>3525.23</v>
      </c>
      <c r="E56" s="81">
        <f t="shared" si="1"/>
        <v>1.1451735064095026E-2</v>
      </c>
      <c r="H56" s="81">
        <f t="shared" si="8"/>
        <v>1.1159208907295701</v>
      </c>
      <c r="I56" s="81">
        <f t="shared" si="2"/>
        <v>0</v>
      </c>
      <c r="J56" s="82">
        <f t="shared" si="3"/>
        <v>3.0664461441425148</v>
      </c>
      <c r="K56" s="82">
        <f t="shared" si="6"/>
        <v>0</v>
      </c>
      <c r="L56" s="82">
        <f t="shared" si="4"/>
        <v>3.0664461441425148</v>
      </c>
    </row>
    <row r="57" spans="1:13">
      <c r="A57" t="s">
        <v>139</v>
      </c>
      <c r="B57" t="s">
        <v>140</v>
      </c>
      <c r="C57" s="1">
        <v>40451</v>
      </c>
      <c r="D57" s="51">
        <v>3565.6</v>
      </c>
      <c r="E57" s="81">
        <f t="shared" si="1"/>
        <v>0.1209389724029617</v>
      </c>
      <c r="H57" s="81">
        <f t="shared" si="8"/>
        <v>1.1401518561867889</v>
      </c>
      <c r="I57" s="81">
        <f t="shared" si="2"/>
        <v>0</v>
      </c>
      <c r="J57" s="82">
        <f t="shared" si="3"/>
        <v>3.0664461441425148</v>
      </c>
      <c r="K57" s="82">
        <f t="shared" si="6"/>
        <v>0</v>
      </c>
      <c r="L57" s="82">
        <f t="shared" si="4"/>
        <v>3.0664461441425148</v>
      </c>
    </row>
    <row r="58" spans="1:13">
      <c r="A58" t="s">
        <v>139</v>
      </c>
      <c r="B58" t="s">
        <v>140</v>
      </c>
      <c r="C58" s="1">
        <v>40480</v>
      </c>
      <c r="D58" s="51">
        <v>3996.82</v>
      </c>
      <c r="E58" s="81">
        <f t="shared" si="1"/>
        <v>-3.2548375958887377E-2</v>
      </c>
      <c r="F58" s="81">
        <f t="shared" ref="F58" si="11">D58/D46-1</f>
        <v>0.13216985862110975</v>
      </c>
      <c r="H58" s="81">
        <f t="shared" si="8"/>
        <v>1.3989796224603106</v>
      </c>
      <c r="I58" s="81">
        <f t="shared" si="2"/>
        <v>0</v>
      </c>
      <c r="J58" s="82">
        <f t="shared" si="3"/>
        <v>3.0664461441425148</v>
      </c>
      <c r="K58" s="82">
        <f t="shared" si="6"/>
        <v>0</v>
      </c>
      <c r="L58" s="82">
        <f t="shared" si="4"/>
        <v>3.0664461441425148</v>
      </c>
      <c r="M58" s="81">
        <f t="shared" ref="M58" si="12">J58/J46-1</f>
        <v>3.1520064210374565E-2</v>
      </c>
    </row>
    <row r="59" spans="1:13">
      <c r="A59" t="s">
        <v>139</v>
      </c>
      <c r="B59" t="s">
        <v>140</v>
      </c>
      <c r="C59" s="1">
        <v>40512</v>
      </c>
      <c r="D59" s="51">
        <v>3866.73</v>
      </c>
      <c r="E59" s="81">
        <f t="shared" si="1"/>
        <v>-1.4060976587452423E-2</v>
      </c>
      <c r="H59" s="81">
        <f t="shared" si="8"/>
        <v>1.3208967317907625</v>
      </c>
      <c r="I59" s="81">
        <f t="shared" si="2"/>
        <v>0</v>
      </c>
      <c r="J59" s="82">
        <f t="shared" si="3"/>
        <v>3.0664461441425148</v>
      </c>
      <c r="K59" s="82">
        <f t="shared" si="6"/>
        <v>0</v>
      </c>
      <c r="L59" s="82">
        <f t="shared" si="4"/>
        <v>3.0664461441425148</v>
      </c>
    </row>
    <row r="60" spans="1:13">
      <c r="A60" t="s">
        <v>139</v>
      </c>
      <c r="B60" t="s">
        <v>140</v>
      </c>
      <c r="C60" s="1">
        <v>40543</v>
      </c>
      <c r="D60" s="51">
        <v>3812.36</v>
      </c>
      <c r="E60" s="81">
        <f t="shared" si="1"/>
        <v>-3.6969226410937028E-2</v>
      </c>
      <c r="H60" s="81">
        <f t="shared" si="8"/>
        <v>1.2882626571831577</v>
      </c>
      <c r="I60" s="81">
        <f t="shared" si="2"/>
        <v>0</v>
      </c>
      <c r="J60" s="82">
        <f t="shared" si="3"/>
        <v>3.0664461441425148</v>
      </c>
      <c r="K60" s="82">
        <f t="shared" si="6"/>
        <v>0</v>
      </c>
      <c r="L60" s="82">
        <f t="shared" si="4"/>
        <v>3.0664461441425148</v>
      </c>
    </row>
    <row r="61" spans="1:13">
      <c r="A61" t="s">
        <v>139</v>
      </c>
      <c r="B61" t="s">
        <v>140</v>
      </c>
      <c r="C61" s="1">
        <v>40574</v>
      </c>
      <c r="D61" s="51">
        <v>3671.42</v>
      </c>
      <c r="E61" s="81">
        <f t="shared" si="1"/>
        <v>7.3263206061959574E-2</v>
      </c>
      <c r="H61" s="81">
        <f t="shared" si="8"/>
        <v>1.2036673569220611</v>
      </c>
      <c r="I61" s="81">
        <f t="shared" si="2"/>
        <v>0</v>
      </c>
      <c r="J61" s="82">
        <f t="shared" si="3"/>
        <v>3.0664461441425148</v>
      </c>
      <c r="K61" s="82">
        <f t="shared" si="6"/>
        <v>0</v>
      </c>
      <c r="L61" s="82">
        <f t="shared" si="4"/>
        <v>3.0664461441425148</v>
      </c>
    </row>
    <row r="62" spans="1:13">
      <c r="A62" t="s">
        <v>139</v>
      </c>
      <c r="B62" t="s">
        <v>140</v>
      </c>
      <c r="C62" s="1">
        <v>40602</v>
      </c>
      <c r="D62" s="51">
        <v>3940.4</v>
      </c>
      <c r="E62" s="81">
        <f t="shared" si="1"/>
        <v>-9.3264643183432749E-3</v>
      </c>
      <c r="H62" s="81">
        <f t="shared" si="8"/>
        <v>1.3651150925842561</v>
      </c>
      <c r="I62" s="81">
        <f t="shared" si="2"/>
        <v>0</v>
      </c>
      <c r="J62" s="82">
        <f t="shared" si="3"/>
        <v>3.0664461441425148</v>
      </c>
      <c r="K62" s="82">
        <f t="shared" si="6"/>
        <v>0</v>
      </c>
      <c r="L62" s="82">
        <f t="shared" si="4"/>
        <v>3.0664461441425148</v>
      </c>
    </row>
    <row r="63" spans="1:13">
      <c r="A63" t="s">
        <v>139</v>
      </c>
      <c r="B63" t="s">
        <v>140</v>
      </c>
      <c r="C63" s="1">
        <v>40633</v>
      </c>
      <c r="D63" s="51">
        <v>3903.65</v>
      </c>
      <c r="E63" s="81">
        <f t="shared" si="1"/>
        <v>-2.0332253147695045E-2</v>
      </c>
      <c r="H63" s="81">
        <f t="shared" si="8"/>
        <v>1.3430569310644942</v>
      </c>
      <c r="I63" s="81">
        <f t="shared" si="2"/>
        <v>0</v>
      </c>
      <c r="J63" s="82">
        <f t="shared" si="3"/>
        <v>3.0664461441425148</v>
      </c>
      <c r="K63" s="82">
        <f t="shared" si="6"/>
        <v>0</v>
      </c>
      <c r="L63" s="82">
        <f t="shared" si="4"/>
        <v>3.0664461441425148</v>
      </c>
    </row>
    <row r="64" spans="1:13">
      <c r="A64" t="s">
        <v>139</v>
      </c>
      <c r="B64" t="s">
        <v>140</v>
      </c>
      <c r="C64" s="1">
        <v>40662</v>
      </c>
      <c r="D64" s="51">
        <v>3824.28</v>
      </c>
      <c r="E64" s="81">
        <f t="shared" si="1"/>
        <v>-6.7455834823810013E-2</v>
      </c>
      <c r="H64" s="81">
        <f t="shared" si="8"/>
        <v>1.2954173044026294</v>
      </c>
      <c r="I64" s="81">
        <f t="shared" si="2"/>
        <v>0</v>
      </c>
      <c r="J64" s="82">
        <f t="shared" si="3"/>
        <v>3.0664461441425148</v>
      </c>
      <c r="K64" s="82">
        <f t="shared" si="6"/>
        <v>0</v>
      </c>
      <c r="L64" s="82">
        <f t="shared" si="4"/>
        <v>3.0664461441425148</v>
      </c>
    </row>
    <row r="65" spans="1:13">
      <c r="A65" t="s">
        <v>139</v>
      </c>
      <c r="B65" t="s">
        <v>140</v>
      </c>
      <c r="C65" s="1">
        <v>40694</v>
      </c>
      <c r="D65" s="51">
        <v>3566.31</v>
      </c>
      <c r="E65" s="81">
        <f t="shared" si="1"/>
        <v>2.2541506487097296E-2</v>
      </c>
      <c r="H65" s="81">
        <f t="shared" si="8"/>
        <v>1.14057801386513</v>
      </c>
      <c r="I65" s="81">
        <f t="shared" si="2"/>
        <v>0</v>
      </c>
      <c r="J65" s="82">
        <f t="shared" si="3"/>
        <v>3.0664461441425148</v>
      </c>
      <c r="K65" s="82">
        <f t="shared" si="6"/>
        <v>0</v>
      </c>
      <c r="L65" s="82">
        <f t="shared" si="4"/>
        <v>3.0664461441425148</v>
      </c>
    </row>
    <row r="66" spans="1:13">
      <c r="A66" t="s">
        <v>139</v>
      </c>
      <c r="B66" t="s">
        <v>140</v>
      </c>
      <c r="C66" s="1">
        <v>40724</v>
      </c>
      <c r="D66" s="51">
        <v>3646.7</v>
      </c>
      <c r="E66" s="81">
        <f t="shared" si="1"/>
        <v>-5.1827679820110051E-3</v>
      </c>
      <c r="H66" s="81">
        <f t="shared" si="8"/>
        <v>1.1888298670508086</v>
      </c>
      <c r="I66" s="81">
        <f t="shared" si="2"/>
        <v>0</v>
      </c>
      <c r="J66" s="82">
        <f t="shared" si="3"/>
        <v>3.0664461441425148</v>
      </c>
      <c r="K66" s="82">
        <f t="shared" ref="K66:K97" si="13">IF(H66&gt;H$125,J66*I$125,IF(H66&gt;H$124,J66*I$124,J66))</f>
        <v>0</v>
      </c>
      <c r="L66" s="82">
        <f t="shared" si="4"/>
        <v>3.0664461441425148</v>
      </c>
    </row>
    <row r="67" spans="1:13">
      <c r="A67" t="s">
        <v>139</v>
      </c>
      <c r="B67" t="s">
        <v>140</v>
      </c>
      <c r="C67" s="1">
        <v>40753</v>
      </c>
      <c r="D67" s="51">
        <v>3627.8</v>
      </c>
      <c r="E67" s="81">
        <f t="shared" ref="E67:E117" si="14">D68/D67-1</f>
        <v>-3.8965764375103351E-2</v>
      </c>
      <c r="H67" s="81">
        <f t="shared" si="8"/>
        <v>1.1774856696977882</v>
      </c>
      <c r="I67" s="81">
        <f t="shared" ref="I67:I117" si="15">J68/J67-1</f>
        <v>0</v>
      </c>
      <c r="J67" s="82">
        <f t="shared" ref="J67:J118" si="16">K66*(1+E66)+L66</f>
        <v>3.0664461441425148</v>
      </c>
      <c r="K67" s="82">
        <f t="shared" si="13"/>
        <v>0</v>
      </c>
      <c r="L67" s="82">
        <f t="shared" ref="L67:L118" si="17">J67-K67</f>
        <v>3.0664461441425148</v>
      </c>
    </row>
    <row r="68" spans="1:13">
      <c r="A68" t="s">
        <v>139</v>
      </c>
      <c r="B68" t="s">
        <v>140</v>
      </c>
      <c r="C68" s="1">
        <v>40786</v>
      </c>
      <c r="D68" s="51">
        <v>3486.44</v>
      </c>
      <c r="E68" s="81">
        <f t="shared" si="14"/>
        <v>-0.10892773143951995</v>
      </c>
      <c r="H68" s="81">
        <f t="shared" si="8"/>
        <v>1.0926382761621802</v>
      </c>
      <c r="I68" s="81">
        <f t="shared" si="15"/>
        <v>0</v>
      </c>
      <c r="J68" s="82">
        <f t="shared" si="16"/>
        <v>3.0664461441425148</v>
      </c>
      <c r="K68" s="82">
        <f t="shared" si="13"/>
        <v>0</v>
      </c>
      <c r="L68" s="82">
        <f t="shared" si="17"/>
        <v>3.0664461441425148</v>
      </c>
    </row>
    <row r="69" spans="1:13">
      <c r="A69" t="s">
        <v>139</v>
      </c>
      <c r="B69" t="s">
        <v>140</v>
      </c>
      <c r="C69" s="1">
        <v>40816</v>
      </c>
      <c r="D69" s="51">
        <v>3106.67</v>
      </c>
      <c r="E69" s="81">
        <f t="shared" si="14"/>
        <v>4.1829354260349394E-2</v>
      </c>
      <c r="H69" s="81">
        <f t="shared" si="8"/>
        <v>0.8646919360163261</v>
      </c>
      <c r="I69" s="81">
        <f t="shared" si="15"/>
        <v>4.1829354260349394E-2</v>
      </c>
      <c r="J69" s="82">
        <f t="shared" si="16"/>
        <v>3.0664461441425148</v>
      </c>
      <c r="K69" s="82">
        <f t="shared" si="13"/>
        <v>3.0664461441425148</v>
      </c>
      <c r="L69" s="82">
        <f t="shared" si="17"/>
        <v>0</v>
      </c>
    </row>
    <row r="70" spans="1:13">
      <c r="A70" t="s">
        <v>139</v>
      </c>
      <c r="B70" t="s">
        <v>140</v>
      </c>
      <c r="C70" s="1">
        <v>40847</v>
      </c>
      <c r="D70" s="51">
        <v>3236.62</v>
      </c>
      <c r="E70" s="81">
        <f t="shared" si="14"/>
        <v>-5.4757741100283641E-2</v>
      </c>
      <c r="F70" s="81">
        <f t="shared" ref="F70" si="18">D70/D58-1</f>
        <v>-0.1902012099619198</v>
      </c>
      <c r="H70" s="81">
        <f t="shared" si="8"/>
        <v>0.94269079559436997</v>
      </c>
      <c r="I70" s="81">
        <f t="shared" si="15"/>
        <v>-5.4757741100283641E-2</v>
      </c>
      <c r="J70" s="82">
        <f t="shared" si="16"/>
        <v>3.1947136062261343</v>
      </c>
      <c r="K70" s="82">
        <f t="shared" si="13"/>
        <v>3.1947136062261343</v>
      </c>
      <c r="L70" s="82">
        <f t="shared" si="17"/>
        <v>0</v>
      </c>
      <c r="M70" s="81">
        <f t="shared" ref="M70" si="19">J70/J58-1</f>
        <v>4.1829354260349394E-2</v>
      </c>
    </row>
    <row r="71" spans="1:13">
      <c r="A71" t="s">
        <v>139</v>
      </c>
      <c r="B71" t="s">
        <v>140</v>
      </c>
      <c r="C71" s="1">
        <v>40877</v>
      </c>
      <c r="D71" s="51">
        <v>3059.39</v>
      </c>
      <c r="E71" s="81">
        <f t="shared" si="14"/>
        <v>-0.10682848541702761</v>
      </c>
      <c r="H71" s="81">
        <f t="shared" si="8"/>
        <v>0.6333123345007261</v>
      </c>
      <c r="I71" s="81">
        <f t="shared" si="15"/>
        <v>-0.10682848541702761</v>
      </c>
      <c r="J71" s="82">
        <f t="shared" si="16"/>
        <v>3.0197783056868501</v>
      </c>
      <c r="K71" s="82">
        <f t="shared" si="13"/>
        <v>3.0197783056868501</v>
      </c>
      <c r="L71" s="82">
        <f t="shared" si="17"/>
        <v>0</v>
      </c>
    </row>
    <row r="72" spans="1:13">
      <c r="A72" t="s">
        <v>139</v>
      </c>
      <c r="B72" t="s">
        <v>140</v>
      </c>
      <c r="C72" s="1">
        <v>40907</v>
      </c>
      <c r="D72" s="51">
        <v>2732.56</v>
      </c>
      <c r="E72" s="81">
        <f t="shared" si="14"/>
        <v>2.6184237491583051E-2</v>
      </c>
      <c r="H72" s="81">
        <f t="shared" si="8"/>
        <v>0.43227192913489021</v>
      </c>
      <c r="I72" s="81">
        <f t="shared" si="15"/>
        <v>2.6184237491583051E-2</v>
      </c>
      <c r="J72" s="82">
        <f t="shared" si="16"/>
        <v>2.6971799629951261</v>
      </c>
      <c r="K72" s="82">
        <f t="shared" si="13"/>
        <v>2.6971799629951261</v>
      </c>
      <c r="L72" s="82">
        <f t="shared" si="17"/>
        <v>0</v>
      </c>
    </row>
    <row r="73" spans="1:13">
      <c r="A73" t="s">
        <v>139</v>
      </c>
      <c r="B73" t="s">
        <v>140</v>
      </c>
      <c r="C73" s="1">
        <v>40939</v>
      </c>
      <c r="D73" s="51">
        <v>2804.11</v>
      </c>
      <c r="E73" s="81">
        <f t="shared" si="14"/>
        <v>9.2414348937809088E-2</v>
      </c>
      <c r="H73" s="81">
        <f t="shared" si="8"/>
        <v>0.3042068789097927</v>
      </c>
      <c r="I73" s="81">
        <f t="shared" si="15"/>
        <v>9.2414348937809088E-2</v>
      </c>
      <c r="J73" s="82">
        <f t="shared" si="16"/>
        <v>2.7678035637037297</v>
      </c>
      <c r="K73" s="82">
        <f t="shared" si="13"/>
        <v>2.7678035637037297</v>
      </c>
      <c r="L73" s="82">
        <f t="shared" si="17"/>
        <v>0</v>
      </c>
    </row>
    <row r="74" spans="1:13">
      <c r="A74" t="s">
        <v>139</v>
      </c>
      <c r="B74" t="s">
        <v>140</v>
      </c>
      <c r="C74" s="1">
        <v>40968</v>
      </c>
      <c r="D74" s="51">
        <v>3063.25</v>
      </c>
      <c r="E74" s="81">
        <f t="shared" si="14"/>
        <v>-6.9942055006937065E-2</v>
      </c>
      <c r="H74" s="81">
        <f t="shared" si="8"/>
        <v>0.34192980304198506</v>
      </c>
      <c r="I74" s="81">
        <f t="shared" si="15"/>
        <v>-6.9942055006937065E-2</v>
      </c>
      <c r="J74" s="82">
        <f t="shared" si="16"/>
        <v>3.0235883280311575</v>
      </c>
      <c r="K74" s="82">
        <f t="shared" si="13"/>
        <v>3.0235883280311575</v>
      </c>
      <c r="L74" s="82">
        <f t="shared" si="17"/>
        <v>0</v>
      </c>
    </row>
    <row r="75" spans="1:13">
      <c r="A75" t="s">
        <v>139</v>
      </c>
      <c r="B75" t="s">
        <v>140</v>
      </c>
      <c r="C75" s="1">
        <v>40998</v>
      </c>
      <c r="D75" s="51">
        <v>2849</v>
      </c>
      <c r="E75" s="81">
        <f t="shared" si="14"/>
        <v>6.846612846612854E-2</v>
      </c>
      <c r="H75" s="81">
        <f t="shared" si="8"/>
        <v>5.4817952268469528E-2</v>
      </c>
      <c r="I75" s="81">
        <f t="shared" si="15"/>
        <v>6.846612846612854E-2</v>
      </c>
      <c r="J75" s="82">
        <f t="shared" si="16"/>
        <v>2.8121123468736693</v>
      </c>
      <c r="K75" s="82">
        <f t="shared" si="13"/>
        <v>2.8121123468736693</v>
      </c>
      <c r="L75" s="82">
        <f t="shared" si="17"/>
        <v>0</v>
      </c>
    </row>
    <row r="76" spans="1:13">
      <c r="A76" t="s">
        <v>139</v>
      </c>
      <c r="B76" t="s">
        <v>140</v>
      </c>
      <c r="C76" s="1">
        <v>41026</v>
      </c>
      <c r="D76" s="51">
        <v>3044.06</v>
      </c>
      <c r="E76" s="81">
        <f t="shared" si="14"/>
        <v>1.1018179667943384E-2</v>
      </c>
      <c r="H76" s="81">
        <f t="shared" si="8"/>
        <v>0.11399566706677988</v>
      </c>
      <c r="I76" s="81">
        <f t="shared" si="15"/>
        <v>1.1018179667943384E-2</v>
      </c>
      <c r="J76" s="82">
        <f t="shared" si="16"/>
        <v>3.0046467920759081</v>
      </c>
      <c r="K76" s="82">
        <f t="shared" si="13"/>
        <v>3.0046467920759081</v>
      </c>
      <c r="L76" s="82">
        <f t="shared" si="17"/>
        <v>0</v>
      </c>
    </row>
    <row r="77" spans="1:13">
      <c r="A77" t="s">
        <v>139</v>
      </c>
      <c r="B77" t="s">
        <v>140</v>
      </c>
      <c r="C77" s="1">
        <v>41060</v>
      </c>
      <c r="D77" s="51">
        <v>3077.6</v>
      </c>
      <c r="E77" s="81">
        <f t="shared" si="14"/>
        <v>-6.2993891343904318E-2</v>
      </c>
      <c r="H77" s="81">
        <f t="shared" si="8"/>
        <v>0.12626987147583213</v>
      </c>
      <c r="I77" s="81">
        <f t="shared" si="15"/>
        <v>-6.2993891343904318E-2</v>
      </c>
      <c r="J77" s="82">
        <f t="shared" si="16"/>
        <v>3.0377525302697101</v>
      </c>
      <c r="K77" s="82">
        <f t="shared" si="13"/>
        <v>3.0377525302697101</v>
      </c>
      <c r="L77" s="82">
        <f t="shared" si="17"/>
        <v>0</v>
      </c>
    </row>
    <row r="78" spans="1:13">
      <c r="A78" t="s">
        <v>139</v>
      </c>
      <c r="B78" t="s">
        <v>140</v>
      </c>
      <c r="C78" s="1">
        <v>41089</v>
      </c>
      <c r="D78" s="51">
        <v>2883.73</v>
      </c>
      <c r="E78" s="81">
        <f t="shared" si="14"/>
        <v>-6.909800848207015E-2</v>
      </c>
      <c r="H78" s="81">
        <f t="shared" si="8"/>
        <v>5.5321749568170597E-2</v>
      </c>
      <c r="I78" s="81">
        <f t="shared" si="15"/>
        <v>-6.909800848207015E-2</v>
      </c>
      <c r="J78" s="82">
        <f t="shared" si="16"/>
        <v>2.8463926774482298</v>
      </c>
      <c r="K78" s="82">
        <f t="shared" si="13"/>
        <v>2.8463926774482298</v>
      </c>
      <c r="L78" s="82">
        <f t="shared" si="17"/>
        <v>0</v>
      </c>
    </row>
    <row r="79" spans="1:13">
      <c r="A79" t="s">
        <v>139</v>
      </c>
      <c r="B79" t="s">
        <v>140</v>
      </c>
      <c r="C79" s="1">
        <v>41121</v>
      </c>
      <c r="D79" s="51">
        <v>2684.47</v>
      </c>
      <c r="E79" s="81">
        <f t="shared" si="14"/>
        <v>-2.6664481257007822E-2</v>
      </c>
      <c r="H79" s="81">
        <f t="shared" si="8"/>
        <v>0</v>
      </c>
      <c r="I79" s="81">
        <f t="shared" si="15"/>
        <v>-2.6664481257007822E-2</v>
      </c>
      <c r="J79" s="82">
        <f t="shared" si="16"/>
        <v>2.6497126120786096</v>
      </c>
      <c r="K79" s="82">
        <f t="shared" si="13"/>
        <v>2.6497126120786096</v>
      </c>
      <c r="L79" s="82">
        <f t="shared" si="17"/>
        <v>0</v>
      </c>
    </row>
    <row r="80" spans="1:13">
      <c r="A80" t="s">
        <v>139</v>
      </c>
      <c r="B80" t="s">
        <v>140</v>
      </c>
      <c r="C80" s="1">
        <v>41152</v>
      </c>
      <c r="D80" s="51">
        <v>2612.89</v>
      </c>
      <c r="E80" s="81">
        <f t="shared" si="14"/>
        <v>2.6063094887270433E-2</v>
      </c>
      <c r="H80" s="81">
        <f t="shared" si="8"/>
        <v>0</v>
      </c>
      <c r="I80" s="81">
        <f t="shared" si="15"/>
        <v>2.6063094887270433E-2</v>
      </c>
      <c r="J80" s="82">
        <f t="shared" si="16"/>
        <v>2.5790593997973823</v>
      </c>
      <c r="K80" s="82">
        <f t="shared" si="13"/>
        <v>2.5790593997973823</v>
      </c>
      <c r="L80" s="82">
        <f t="shared" si="17"/>
        <v>0</v>
      </c>
    </row>
    <row r="81" spans="1:13">
      <c r="A81" t="s">
        <v>139</v>
      </c>
      <c r="B81" t="s">
        <v>140</v>
      </c>
      <c r="C81" s="1">
        <v>41180</v>
      </c>
      <c r="D81" s="51">
        <v>2680.99</v>
      </c>
      <c r="E81" s="81">
        <f t="shared" si="14"/>
        <v>-1.07721401422608E-2</v>
      </c>
      <c r="H81" s="81">
        <f t="shared" si="8"/>
        <v>2.6063094887270433E-2</v>
      </c>
      <c r="I81" s="81">
        <f t="shared" si="15"/>
        <v>-1.0772140142260911E-2</v>
      </c>
      <c r="J81" s="82">
        <f t="shared" si="16"/>
        <v>2.6462776696542081</v>
      </c>
      <c r="K81" s="82">
        <f t="shared" si="13"/>
        <v>2.6462776696542081</v>
      </c>
      <c r="L81" s="82">
        <f t="shared" si="17"/>
        <v>0</v>
      </c>
    </row>
    <row r="82" spans="1:13">
      <c r="A82" t="s">
        <v>139</v>
      </c>
      <c r="B82" t="s">
        <v>140</v>
      </c>
      <c r="C82" s="1">
        <v>41213</v>
      </c>
      <c r="D82" s="51">
        <v>2652.11</v>
      </c>
      <c r="E82" s="81">
        <f t="shared" si="14"/>
        <v>-7.8028437734483092E-2</v>
      </c>
      <c r="F82" s="81">
        <f t="shared" ref="F82" si="20">D82/D70-1</f>
        <v>-0.18059271709375824</v>
      </c>
      <c r="H82" s="81">
        <f t="shared" si="8"/>
        <v>1.5010199434343008E-2</v>
      </c>
      <c r="I82" s="81">
        <f t="shared" si="15"/>
        <v>-7.8028437734483092E-2</v>
      </c>
      <c r="J82" s="82">
        <f t="shared" si="16"/>
        <v>2.6177715957413574</v>
      </c>
      <c r="K82" s="82">
        <f t="shared" si="13"/>
        <v>2.6177715957413574</v>
      </c>
      <c r="L82" s="82">
        <f t="shared" si="17"/>
        <v>0</v>
      </c>
      <c r="M82" s="81">
        <f t="shared" ref="M82" si="21">J82/J70-1</f>
        <v>-0.18059271709375835</v>
      </c>
    </row>
    <row r="83" spans="1:13">
      <c r="A83" t="s">
        <v>139</v>
      </c>
      <c r="B83" t="s">
        <v>140</v>
      </c>
      <c r="C83" s="1">
        <v>41243</v>
      </c>
      <c r="D83" s="51">
        <v>2445.17</v>
      </c>
      <c r="E83" s="81">
        <f t="shared" si="14"/>
        <v>0.17263421357206243</v>
      </c>
      <c r="H83" s="81">
        <f t="shared" si="8"/>
        <v>0</v>
      </c>
      <c r="I83" s="81">
        <f t="shared" si="15"/>
        <v>0.17263421357206243</v>
      </c>
      <c r="J83" s="82">
        <f t="shared" si="16"/>
        <v>2.4135109677799544</v>
      </c>
      <c r="K83" s="82">
        <f t="shared" si="13"/>
        <v>2.4135109677799544</v>
      </c>
      <c r="L83" s="82">
        <f t="shared" si="17"/>
        <v>0</v>
      </c>
    </row>
    <row r="84" spans="1:13">
      <c r="A84" t="s">
        <v>139</v>
      </c>
      <c r="B84" t="s">
        <v>140</v>
      </c>
      <c r="C84" s="1">
        <v>41274</v>
      </c>
      <c r="D84" s="51">
        <v>2867.29</v>
      </c>
      <c r="E84" s="81">
        <f t="shared" si="14"/>
        <v>6.5218376934317757E-2</v>
      </c>
      <c r="H84" s="81">
        <f t="shared" si="8"/>
        <v>0.17263421357206243</v>
      </c>
      <c r="I84" s="81">
        <f t="shared" si="15"/>
        <v>6.5218376934317757E-2</v>
      </c>
      <c r="J84" s="82">
        <f t="shared" si="16"/>
        <v>2.830165535650194</v>
      </c>
      <c r="K84" s="82">
        <f t="shared" si="13"/>
        <v>2.830165535650194</v>
      </c>
      <c r="L84" s="82">
        <f t="shared" si="17"/>
        <v>0</v>
      </c>
    </row>
    <row r="85" spans="1:13">
      <c r="A85" t="s">
        <v>139</v>
      </c>
      <c r="B85" t="s">
        <v>140</v>
      </c>
      <c r="C85" s="1">
        <v>41305</v>
      </c>
      <c r="D85" s="51">
        <v>3054.29</v>
      </c>
      <c r="E85" s="81">
        <f t="shared" si="14"/>
        <v>1.3417193521243931E-2</v>
      </c>
      <c r="H85" s="81">
        <f t="shared" si="8"/>
        <v>0.2491115137188824</v>
      </c>
      <c r="I85" s="81">
        <f t="shared" si="15"/>
        <v>1.3417193521243931E-2</v>
      </c>
      <c r="J85" s="82">
        <f t="shared" si="16"/>
        <v>3.0147443383407437</v>
      </c>
      <c r="K85" s="82">
        <f t="shared" si="13"/>
        <v>3.0147443383407437</v>
      </c>
      <c r="L85" s="82">
        <f t="shared" si="17"/>
        <v>0</v>
      </c>
    </row>
    <row r="86" spans="1:13">
      <c r="A86" t="s">
        <v>139</v>
      </c>
      <c r="B86" t="s">
        <v>140</v>
      </c>
      <c r="C86" s="1">
        <v>41333</v>
      </c>
      <c r="D86" s="51">
        <v>3095.27</v>
      </c>
      <c r="E86" s="81">
        <f t="shared" si="14"/>
        <v>-5.1539930280718682E-2</v>
      </c>
      <c r="H86" s="81">
        <f t="shared" si="8"/>
        <v>0.26587108462806253</v>
      </c>
      <c r="I86" s="81">
        <f t="shared" si="15"/>
        <v>-5.1539930280718682E-2</v>
      </c>
      <c r="J86" s="82">
        <f t="shared" si="16"/>
        <v>3.0551937465453358</v>
      </c>
      <c r="K86" s="82">
        <f t="shared" si="13"/>
        <v>3.0551937465453358</v>
      </c>
      <c r="L86" s="82">
        <f t="shared" si="17"/>
        <v>0</v>
      </c>
    </row>
    <row r="87" spans="1:13">
      <c r="A87" t="s">
        <v>139</v>
      </c>
      <c r="B87" t="s">
        <v>140</v>
      </c>
      <c r="C87" s="1">
        <v>41362</v>
      </c>
      <c r="D87" s="51">
        <v>2935.74</v>
      </c>
      <c r="E87" s="81">
        <f t="shared" si="14"/>
        <v>-2.1561854932657387E-2</v>
      </c>
      <c r="H87" s="81">
        <f t="shared" si="8"/>
        <v>0.20062817718195447</v>
      </c>
      <c r="I87" s="81">
        <f t="shared" si="15"/>
        <v>-2.1561854932657387E-2</v>
      </c>
      <c r="J87" s="82">
        <f t="shared" si="16"/>
        <v>2.8977292738543015</v>
      </c>
      <c r="K87" s="82">
        <f t="shared" si="13"/>
        <v>2.8977292738543015</v>
      </c>
      <c r="L87" s="82">
        <f t="shared" si="17"/>
        <v>0</v>
      </c>
    </row>
    <row r="88" spans="1:13">
      <c r="A88" t="s">
        <v>139</v>
      </c>
      <c r="B88" t="s">
        <v>140</v>
      </c>
      <c r="C88" s="1">
        <v>41390</v>
      </c>
      <c r="D88" s="51">
        <v>2872.44</v>
      </c>
      <c r="E88" s="81">
        <f t="shared" si="14"/>
        <v>9.7321441004859954E-2</v>
      </c>
      <c r="H88" s="81">
        <f t="shared" si="8"/>
        <v>0.17474040659749623</v>
      </c>
      <c r="I88" s="81">
        <f t="shared" si="15"/>
        <v>9.7321441004859954E-2</v>
      </c>
      <c r="J88" s="82">
        <f t="shared" si="16"/>
        <v>2.8352488556173405</v>
      </c>
      <c r="K88" s="82">
        <f t="shared" si="13"/>
        <v>2.8352488556173405</v>
      </c>
      <c r="L88" s="82">
        <f t="shared" si="17"/>
        <v>0</v>
      </c>
    </row>
    <row r="89" spans="1:13">
      <c r="A89" t="s">
        <v>139</v>
      </c>
      <c r="B89" t="s">
        <v>140</v>
      </c>
      <c r="C89" s="1">
        <v>41425</v>
      </c>
      <c r="D89" s="51">
        <v>3151.99</v>
      </c>
      <c r="E89" s="81">
        <f t="shared" si="14"/>
        <v>-0.15348398947966202</v>
      </c>
      <c r="H89" s="81">
        <f t="shared" si="8"/>
        <v>0.28906783577419959</v>
      </c>
      <c r="I89" s="81">
        <f t="shared" si="15"/>
        <v>-0.15348398947966202</v>
      </c>
      <c r="J89" s="82">
        <f t="shared" si="16"/>
        <v>3.1111793598534003</v>
      </c>
      <c r="K89" s="82">
        <f t="shared" si="13"/>
        <v>3.1111793598534003</v>
      </c>
      <c r="L89" s="82">
        <f t="shared" si="17"/>
        <v>0</v>
      </c>
    </row>
    <row r="90" spans="1:13">
      <c r="A90" t="s">
        <v>139</v>
      </c>
      <c r="B90" t="s">
        <v>140</v>
      </c>
      <c r="C90" s="1">
        <v>41453</v>
      </c>
      <c r="D90" s="51">
        <v>2668.21</v>
      </c>
      <c r="E90" s="81">
        <f t="shared" si="14"/>
        <v>3.0316204496647625E-2</v>
      </c>
      <c r="H90" s="81">
        <f t="shared" si="8"/>
        <v>9.121656162966163E-2</v>
      </c>
      <c r="I90" s="81">
        <f t="shared" si="15"/>
        <v>3.0316204496647625E-2</v>
      </c>
      <c r="J90" s="82">
        <f t="shared" si="16"/>
        <v>2.6336631397163193</v>
      </c>
      <c r="K90" s="82">
        <f t="shared" si="13"/>
        <v>2.6336631397163193</v>
      </c>
      <c r="L90" s="82">
        <f t="shared" si="17"/>
        <v>0</v>
      </c>
    </row>
    <row r="91" spans="1:13">
      <c r="A91" t="s">
        <v>139</v>
      </c>
      <c r="B91" t="s">
        <v>140</v>
      </c>
      <c r="C91" s="1">
        <v>41486</v>
      </c>
      <c r="D91" s="51">
        <v>2749.1</v>
      </c>
      <c r="E91" s="81">
        <f t="shared" si="14"/>
        <v>6.4381070168418875E-2</v>
      </c>
      <c r="H91" s="81">
        <f t="shared" si="8"/>
        <v>0.12429810606215508</v>
      </c>
      <c r="I91" s="81">
        <f t="shared" si="15"/>
        <v>6.4381070168418875E-2</v>
      </c>
      <c r="J91" s="82">
        <f t="shared" si="16"/>
        <v>2.713505810035242</v>
      </c>
      <c r="K91" s="82">
        <f t="shared" si="13"/>
        <v>2.713505810035242</v>
      </c>
      <c r="L91" s="82">
        <f t="shared" si="17"/>
        <v>0</v>
      </c>
    </row>
    <row r="92" spans="1:13">
      <c r="A92" t="s">
        <v>139</v>
      </c>
      <c r="B92" t="s">
        <v>140</v>
      </c>
      <c r="C92" s="1">
        <v>41516</v>
      </c>
      <c r="D92" s="51">
        <v>2926.09</v>
      </c>
      <c r="E92" s="81">
        <f t="shared" si="14"/>
        <v>5.1071566493170018E-2</v>
      </c>
      <c r="H92" s="81">
        <f t="shared" si="8"/>
        <v>0.19668162131876321</v>
      </c>
      <c r="I92" s="81">
        <f t="shared" si="15"/>
        <v>5.1071566493170018E-2</v>
      </c>
      <c r="J92" s="82">
        <f t="shared" si="16"/>
        <v>2.8882042179935334</v>
      </c>
      <c r="K92" s="82">
        <f t="shared" si="13"/>
        <v>2.8882042179935334</v>
      </c>
      <c r="L92" s="82">
        <f t="shared" si="17"/>
        <v>0</v>
      </c>
    </row>
    <row r="93" spans="1:13">
      <c r="A93" t="s">
        <v>139</v>
      </c>
      <c r="B93" t="s">
        <v>140</v>
      </c>
      <c r="C93" s="1">
        <v>41547</v>
      </c>
      <c r="D93" s="51">
        <v>3075.53</v>
      </c>
      <c r="E93" s="81">
        <f t="shared" si="14"/>
        <v>-2.6723849222735629E-2</v>
      </c>
      <c r="H93" s="81">
        <f t="shared" si="8"/>
        <v>0.257798026313099</v>
      </c>
      <c r="I93" s="81">
        <f t="shared" si="15"/>
        <v>-2.6723849222735629E-2</v>
      </c>
      <c r="J93" s="82">
        <f t="shared" si="16"/>
        <v>3.0357093317586443</v>
      </c>
      <c r="K93" s="82">
        <f t="shared" si="13"/>
        <v>3.0357093317586443</v>
      </c>
      <c r="L93" s="82">
        <f t="shared" si="17"/>
        <v>0</v>
      </c>
    </row>
    <row r="94" spans="1:13">
      <c r="A94" t="s">
        <v>139</v>
      </c>
      <c r="B94" t="s">
        <v>140</v>
      </c>
      <c r="C94" s="1">
        <v>41578</v>
      </c>
      <c r="D94" s="51">
        <v>2993.34</v>
      </c>
      <c r="E94" s="81">
        <f t="shared" si="14"/>
        <v>4.9810579486459838E-2</v>
      </c>
      <c r="F94" s="81">
        <f t="shared" ref="F94" si="22">D94/D82-1</f>
        <v>0.1286635923849313</v>
      </c>
      <c r="H94" s="81">
        <f t="shared" si="8"/>
        <v>0.22418482150525332</v>
      </c>
      <c r="I94" s="81">
        <f t="shared" si="15"/>
        <v>4.9810579486459838E-2</v>
      </c>
      <c r="J94" s="82">
        <f t="shared" si="16"/>
        <v>2.9545834932926747</v>
      </c>
      <c r="K94" s="82">
        <f t="shared" si="13"/>
        <v>2.9545834932926747</v>
      </c>
      <c r="L94" s="82">
        <f t="shared" si="17"/>
        <v>0</v>
      </c>
      <c r="M94" s="81">
        <f t="shared" ref="M94" si="23">J94/J82-1</f>
        <v>0.1286635923849313</v>
      </c>
    </row>
    <row r="95" spans="1:13">
      <c r="A95" t="s">
        <v>139</v>
      </c>
      <c r="B95" t="s">
        <v>140</v>
      </c>
      <c r="C95" s="1">
        <v>41607</v>
      </c>
      <c r="D95" s="51">
        <v>3142.44</v>
      </c>
      <c r="E95" s="81">
        <f t="shared" si="14"/>
        <v>-3.8645129262611211E-2</v>
      </c>
      <c r="H95" s="81">
        <f t="shared" si="8"/>
        <v>0.28516217686295842</v>
      </c>
      <c r="I95" s="81">
        <f t="shared" si="15"/>
        <v>-3.8645129262611322E-2</v>
      </c>
      <c r="J95" s="82">
        <f t="shared" si="16"/>
        <v>3.1017530092347116</v>
      </c>
      <c r="K95" s="82">
        <f t="shared" si="13"/>
        <v>3.1017530092347116</v>
      </c>
      <c r="L95" s="82">
        <f t="shared" si="17"/>
        <v>0</v>
      </c>
    </row>
    <row r="96" spans="1:13">
      <c r="A96" t="s">
        <v>139</v>
      </c>
      <c r="B96" t="s">
        <v>140</v>
      </c>
      <c r="C96" s="1">
        <v>41639</v>
      </c>
      <c r="D96" s="51">
        <v>3021</v>
      </c>
      <c r="E96" s="81">
        <f t="shared" si="14"/>
        <v>-1.2598477325388879E-2</v>
      </c>
      <c r="H96" s="81">
        <f t="shared" si="8"/>
        <v>0.23549691841467046</v>
      </c>
      <c r="I96" s="81">
        <f t="shared" si="15"/>
        <v>-1.259847732538899E-2</v>
      </c>
      <c r="J96" s="82">
        <f t="shared" si="16"/>
        <v>2.9818853632521427</v>
      </c>
      <c r="K96" s="82">
        <f t="shared" si="13"/>
        <v>2.9818853632521427</v>
      </c>
      <c r="L96" s="82">
        <f t="shared" si="17"/>
        <v>0</v>
      </c>
    </row>
    <row r="97" spans="1:13">
      <c r="A97" t="s">
        <v>139</v>
      </c>
      <c r="B97" t="s">
        <v>140</v>
      </c>
      <c r="C97" s="1">
        <v>41669</v>
      </c>
      <c r="D97" s="51">
        <v>2982.94</v>
      </c>
      <c r="E97" s="81">
        <f t="shared" si="14"/>
        <v>7.7239233776074112E-3</v>
      </c>
      <c r="H97" s="81">
        <f t="shared" si="8"/>
        <v>0.21993153850243541</v>
      </c>
      <c r="I97" s="81">
        <f t="shared" si="15"/>
        <v>7.7239233776074112E-3</v>
      </c>
      <c r="J97" s="82">
        <f t="shared" si="16"/>
        <v>2.9443181481163014</v>
      </c>
      <c r="K97" s="82">
        <f t="shared" si="13"/>
        <v>2.9443181481163014</v>
      </c>
      <c r="L97" s="82">
        <f t="shared" si="17"/>
        <v>0</v>
      </c>
    </row>
    <row r="98" spans="1:13">
      <c r="A98" t="s">
        <v>139</v>
      </c>
      <c r="B98" t="s">
        <v>140</v>
      </c>
      <c r="C98" s="1">
        <v>41698</v>
      </c>
      <c r="D98" s="51">
        <v>3005.98</v>
      </c>
      <c r="E98" s="81">
        <f t="shared" si="14"/>
        <v>-2.6490528879101083E-2</v>
      </c>
      <c r="H98" s="81">
        <f t="shared" si="8"/>
        <v>0.2293541962317549</v>
      </c>
      <c r="I98" s="81">
        <f t="shared" si="15"/>
        <v>-2.6490528879101083E-2</v>
      </c>
      <c r="J98" s="82">
        <f t="shared" si="16"/>
        <v>2.9670598358916509</v>
      </c>
      <c r="K98" s="82">
        <f t="shared" ref="K98:K118" si="24">IF(H98&gt;H$125,J98*I$125,IF(H98&gt;H$124,J98*I$124,J98))</f>
        <v>2.9670598358916509</v>
      </c>
      <c r="L98" s="82">
        <f t="shared" si="17"/>
        <v>0</v>
      </c>
    </row>
    <row r="99" spans="1:13">
      <c r="A99" t="s">
        <v>139</v>
      </c>
      <c r="B99" t="s">
        <v>140</v>
      </c>
      <c r="C99" s="1">
        <v>41729</v>
      </c>
      <c r="D99" s="51">
        <v>2926.35</v>
      </c>
      <c r="E99" s="81">
        <f t="shared" si="14"/>
        <v>-7.1044133476856342E-3</v>
      </c>
      <c r="H99" s="81">
        <f t="shared" si="8"/>
        <v>0.19678795339383348</v>
      </c>
      <c r="I99" s="81">
        <f t="shared" si="15"/>
        <v>-7.1044133476856342E-3</v>
      </c>
      <c r="J99" s="82">
        <f t="shared" si="16"/>
        <v>2.8884608516229422</v>
      </c>
      <c r="K99" s="82">
        <f t="shared" si="24"/>
        <v>2.8884608516229422</v>
      </c>
      <c r="L99" s="82">
        <f t="shared" si="17"/>
        <v>0</v>
      </c>
    </row>
    <row r="100" spans="1:13">
      <c r="A100" t="s">
        <v>139</v>
      </c>
      <c r="B100" t="s">
        <v>140</v>
      </c>
      <c r="C100" s="1">
        <v>41759</v>
      </c>
      <c r="D100" s="51">
        <v>2905.56</v>
      </c>
      <c r="E100" s="81">
        <f t="shared" si="14"/>
        <v>1.1137267858863709E-2</v>
      </c>
      <c r="H100" s="81">
        <f t="shared" si="8"/>
        <v>0.18828547708339283</v>
      </c>
      <c r="I100" s="81">
        <f t="shared" si="15"/>
        <v>1.1137267858863709E-2</v>
      </c>
      <c r="J100" s="82">
        <f t="shared" si="16"/>
        <v>2.8679400317944048</v>
      </c>
      <c r="K100" s="82">
        <f t="shared" si="24"/>
        <v>2.8679400317944048</v>
      </c>
      <c r="L100" s="82">
        <f t="shared" si="17"/>
        <v>0</v>
      </c>
    </row>
    <row r="101" spans="1:13">
      <c r="A101" t="s">
        <v>139</v>
      </c>
      <c r="B101" t="s">
        <v>140</v>
      </c>
      <c r="C101" s="1">
        <v>41789</v>
      </c>
      <c r="D101" s="51">
        <v>2937.92</v>
      </c>
      <c r="E101" s="81">
        <f t="shared" si="14"/>
        <v>2.3067340159024008E-2</v>
      </c>
      <c r="H101" s="81">
        <f t="shared" si="8"/>
        <v>0.20151973073446827</v>
      </c>
      <c r="I101" s="81">
        <f t="shared" si="15"/>
        <v>2.3067340159024008E-2</v>
      </c>
      <c r="J101" s="82">
        <f t="shared" si="16"/>
        <v>2.899881048131657</v>
      </c>
      <c r="K101" s="82">
        <f t="shared" si="24"/>
        <v>2.899881048131657</v>
      </c>
      <c r="L101" s="82">
        <f t="shared" si="17"/>
        <v>0</v>
      </c>
    </row>
    <row r="102" spans="1:13">
      <c r="A102" t="s">
        <v>139</v>
      </c>
      <c r="B102" t="s">
        <v>140</v>
      </c>
      <c r="C102" s="1">
        <v>41820</v>
      </c>
      <c r="D102" s="51">
        <v>3005.69</v>
      </c>
      <c r="E102" s="81">
        <f t="shared" si="14"/>
        <v>7.3866566412371215E-2</v>
      </c>
      <c r="H102" s="81">
        <f t="shared" si="8"/>
        <v>0.22923559507109936</v>
      </c>
      <c r="I102" s="81">
        <f t="shared" si="15"/>
        <v>7.3866566412371215E-2</v>
      </c>
      <c r="J102" s="82">
        <f t="shared" si="16"/>
        <v>2.9667735906896171</v>
      </c>
      <c r="K102" s="82">
        <f t="shared" si="24"/>
        <v>2.9667735906896171</v>
      </c>
      <c r="L102" s="82">
        <f t="shared" si="17"/>
        <v>0</v>
      </c>
    </row>
    <row r="103" spans="1:13">
      <c r="A103" t="s">
        <v>139</v>
      </c>
      <c r="B103" t="s">
        <v>140</v>
      </c>
      <c r="C103" s="1">
        <v>41851</v>
      </c>
      <c r="D103" s="51">
        <v>3227.71</v>
      </c>
      <c r="E103" s="81">
        <f t="shared" si="14"/>
        <v>2.4898457420276188E-2</v>
      </c>
      <c r="H103" s="81">
        <f t="shared" ref="H103:H118" si="25">D103/MIN(D67:D103)-1</f>
        <v>0.32003500779086935</v>
      </c>
      <c r="I103" s="81">
        <f t="shared" si="15"/>
        <v>2.4898457420276188E-2</v>
      </c>
      <c r="J103" s="82">
        <f t="shared" si="16"/>
        <v>3.1859189691567606</v>
      </c>
      <c r="K103" s="82">
        <f t="shared" si="24"/>
        <v>3.1859189691567606</v>
      </c>
      <c r="L103" s="82">
        <f t="shared" si="17"/>
        <v>0</v>
      </c>
    </row>
    <row r="104" spans="1:13">
      <c r="A104" t="s">
        <v>139</v>
      </c>
      <c r="B104" t="s">
        <v>140</v>
      </c>
      <c r="C104" s="1">
        <v>41880</v>
      </c>
      <c r="D104" s="51">
        <v>3308.0749999999998</v>
      </c>
      <c r="E104" s="81">
        <f t="shared" si="14"/>
        <v>9.0542384921744601E-2</v>
      </c>
      <c r="H104" s="81">
        <f t="shared" si="25"/>
        <v>0.35290184322562435</v>
      </c>
      <c r="I104" s="81">
        <f t="shared" si="15"/>
        <v>9.0542384921744601E-2</v>
      </c>
      <c r="J104" s="82">
        <f t="shared" si="16"/>
        <v>3.2652434369547603</v>
      </c>
      <c r="K104" s="82">
        <f t="shared" si="24"/>
        <v>3.2652434369547603</v>
      </c>
      <c r="L104" s="82">
        <f t="shared" si="17"/>
        <v>0</v>
      </c>
    </row>
    <row r="105" spans="1:13">
      <c r="A105" t="s">
        <v>139</v>
      </c>
      <c r="B105" t="s">
        <v>140</v>
      </c>
      <c r="C105" s="1">
        <v>41912</v>
      </c>
      <c r="D105" s="51">
        <v>3607.596</v>
      </c>
      <c r="E105" s="81">
        <f t="shared" si="14"/>
        <v>1.9421797784452632E-2</v>
      </c>
      <c r="H105" s="81">
        <f t="shared" si="25"/>
        <v>0.47539680267629647</v>
      </c>
      <c r="I105" s="81">
        <f t="shared" si="15"/>
        <v>1.9421797784452632E-2</v>
      </c>
      <c r="J105" s="82">
        <f t="shared" si="16"/>
        <v>3.5608863650867186</v>
      </c>
      <c r="K105" s="82">
        <f t="shared" si="24"/>
        <v>3.5608863650867186</v>
      </c>
      <c r="L105" s="82">
        <f t="shared" si="17"/>
        <v>0</v>
      </c>
    </row>
    <row r="106" spans="1:13">
      <c r="A106" t="s">
        <v>139</v>
      </c>
      <c r="B106" t="s">
        <v>140</v>
      </c>
      <c r="C106" s="1">
        <v>41943</v>
      </c>
      <c r="D106" s="51">
        <v>3677.6619999999998</v>
      </c>
      <c r="E106" s="81">
        <f t="shared" si="14"/>
        <v>8.2755293988408862E-2</v>
      </c>
      <c r="F106" s="81">
        <f t="shared" ref="F106" si="26">D106/D94-1</f>
        <v>0.22861485831880102</v>
      </c>
      <c r="H106" s="81">
        <f t="shared" si="25"/>
        <v>0.50405166102970322</v>
      </c>
      <c r="I106" s="81">
        <f t="shared" si="15"/>
        <v>8.2755293988408862E-2</v>
      </c>
      <c r="J106" s="82">
        <f t="shared" si="16"/>
        <v>3.6300451800028473</v>
      </c>
      <c r="K106" s="82">
        <f t="shared" si="24"/>
        <v>3.6300451800028473</v>
      </c>
      <c r="L106" s="82">
        <f t="shared" si="17"/>
        <v>0</v>
      </c>
      <c r="M106" s="81">
        <f t="shared" ref="M106" si="27">J106/J94-1</f>
        <v>0.2286148583188008</v>
      </c>
    </row>
    <row r="107" spans="1:13">
      <c r="A107" t="s">
        <v>139</v>
      </c>
      <c r="B107" t="s">
        <v>140</v>
      </c>
      <c r="C107" s="1">
        <v>41971</v>
      </c>
      <c r="D107" s="51">
        <v>3982.0079999999998</v>
      </c>
      <c r="E107" s="81">
        <f t="shared" si="14"/>
        <v>0.10587874258414365</v>
      </c>
      <c r="H107" s="81">
        <f t="shared" si="25"/>
        <v>0.62851989841197131</v>
      </c>
      <c r="I107" s="81">
        <f t="shared" si="15"/>
        <v>0.10587874258414365</v>
      </c>
      <c r="J107" s="82">
        <f t="shared" si="16"/>
        <v>3.9304506360651894</v>
      </c>
      <c r="K107" s="82">
        <f t="shared" si="24"/>
        <v>3.9304506360651894</v>
      </c>
      <c r="L107" s="82">
        <f t="shared" si="17"/>
        <v>0</v>
      </c>
    </row>
    <row r="108" spans="1:13">
      <c r="A108" t="s">
        <v>139</v>
      </c>
      <c r="B108" t="s">
        <v>140</v>
      </c>
      <c r="C108" s="1">
        <v>42004</v>
      </c>
      <c r="D108" s="51">
        <v>4403.6180000000004</v>
      </c>
      <c r="E108" s="81">
        <f t="shared" si="14"/>
        <v>1.6606345055361293E-2</v>
      </c>
      <c r="H108" s="81">
        <f t="shared" si="25"/>
        <v>0.80094553752908815</v>
      </c>
      <c r="I108" s="81">
        <f t="shared" si="15"/>
        <v>1.6606345055361293E-2</v>
      </c>
      <c r="J108" s="82">
        <f t="shared" si="16"/>
        <v>4.3466018072008197</v>
      </c>
      <c r="K108" s="82">
        <f t="shared" si="24"/>
        <v>4.3466018072008197</v>
      </c>
      <c r="L108" s="82">
        <f t="shared" si="17"/>
        <v>0</v>
      </c>
    </row>
    <row r="109" spans="1:13">
      <c r="A109" t="s">
        <v>139</v>
      </c>
      <c r="B109" t="s">
        <v>140</v>
      </c>
      <c r="C109" s="1">
        <v>42034</v>
      </c>
      <c r="D109" s="51">
        <v>4476.7460000000001</v>
      </c>
      <c r="E109" s="81">
        <f t="shared" si="14"/>
        <v>5.9145638372156917E-2</v>
      </c>
      <c r="H109" s="81">
        <f t="shared" si="25"/>
        <v>0.83085266055120921</v>
      </c>
      <c r="I109" s="81">
        <f t="shared" si="15"/>
        <v>5.9145638372156917E-2</v>
      </c>
      <c r="J109" s="82">
        <f t="shared" si="16"/>
        <v>4.4187829766294531</v>
      </c>
      <c r="K109" s="82">
        <f t="shared" si="24"/>
        <v>4.4187829766294531</v>
      </c>
      <c r="L109" s="82">
        <f t="shared" si="17"/>
        <v>0</v>
      </c>
    </row>
    <row r="110" spans="1:13">
      <c r="A110" t="s">
        <v>139</v>
      </c>
      <c r="B110" t="s">
        <v>140</v>
      </c>
      <c r="C110" s="1">
        <v>42062</v>
      </c>
      <c r="D110" s="51">
        <v>4741.5259999999998</v>
      </c>
      <c r="E110" s="81">
        <f t="shared" si="14"/>
        <v>0.17558650949082644</v>
      </c>
      <c r="H110" s="81">
        <f t="shared" si="25"/>
        <v>0.93913960992487211</v>
      </c>
      <c r="I110" s="81">
        <f t="shared" si="15"/>
        <v>0.17558650949082644</v>
      </c>
      <c r="J110" s="82">
        <f t="shared" si="16"/>
        <v>4.6801347166102216</v>
      </c>
      <c r="K110" s="82">
        <f t="shared" si="24"/>
        <v>4.6801347166102216</v>
      </c>
      <c r="L110" s="82">
        <f t="shared" si="17"/>
        <v>0</v>
      </c>
    </row>
    <row r="111" spans="1:13">
      <c r="A111" t="s">
        <v>139</v>
      </c>
      <c r="B111" t="s">
        <v>140</v>
      </c>
      <c r="C111" s="1">
        <v>42094</v>
      </c>
      <c r="D111" s="51">
        <v>5574.0739999999996</v>
      </c>
      <c r="E111" s="81">
        <f t="shared" si="14"/>
        <v>0.1747881352131313</v>
      </c>
      <c r="H111" s="81">
        <f t="shared" si="25"/>
        <v>1.2796263654469828</v>
      </c>
      <c r="I111" s="81">
        <f t="shared" si="15"/>
        <v>0</v>
      </c>
      <c r="J111" s="82">
        <f t="shared" si="16"/>
        <v>5.5019032354466484</v>
      </c>
      <c r="K111" s="82">
        <f t="shared" si="24"/>
        <v>0</v>
      </c>
      <c r="L111" s="82">
        <f t="shared" si="17"/>
        <v>5.5019032354466484</v>
      </c>
    </row>
    <row r="112" spans="1:13">
      <c r="A112" t="s">
        <v>139</v>
      </c>
      <c r="B112" t="s">
        <v>140</v>
      </c>
      <c r="C112" s="1">
        <v>42124</v>
      </c>
      <c r="D112" s="51">
        <v>6548.3559999999998</v>
      </c>
      <c r="E112" s="81">
        <f t="shared" si="14"/>
        <v>0.13514674522887882</v>
      </c>
      <c r="H112" s="81">
        <f t="shared" si="25"/>
        <v>1.6780780068461496</v>
      </c>
      <c r="I112" s="81">
        <f t="shared" si="15"/>
        <v>0</v>
      </c>
      <c r="J112" s="82">
        <f t="shared" si="16"/>
        <v>5.5019032354466484</v>
      </c>
      <c r="K112" s="82">
        <f t="shared" si="24"/>
        <v>0</v>
      </c>
      <c r="L112" s="82">
        <f t="shared" si="17"/>
        <v>5.5019032354466484</v>
      </c>
    </row>
    <row r="113" spans="1:13">
      <c r="A113" t="s">
        <v>139</v>
      </c>
      <c r="B113" t="s">
        <v>140</v>
      </c>
      <c r="C113" s="1">
        <v>42153</v>
      </c>
      <c r="D113" s="51">
        <v>7433.3450000000003</v>
      </c>
      <c r="E113" s="81">
        <f t="shared" si="14"/>
        <v>-9.8604195015837393E-2</v>
      </c>
      <c r="H113" s="81">
        <f t="shared" si="25"/>
        <v>2.0400115329404498</v>
      </c>
      <c r="I113" s="81">
        <f t="shared" si="15"/>
        <v>0</v>
      </c>
      <c r="J113" s="82">
        <f t="shared" si="16"/>
        <v>5.5019032354466484</v>
      </c>
      <c r="K113" s="82">
        <f t="shared" si="24"/>
        <v>0</v>
      </c>
      <c r="L113" s="82">
        <f t="shared" si="17"/>
        <v>5.5019032354466484</v>
      </c>
    </row>
    <row r="114" spans="1:13">
      <c r="A114" t="s">
        <v>139</v>
      </c>
      <c r="B114" t="s">
        <v>140</v>
      </c>
      <c r="C114" s="1">
        <v>42185</v>
      </c>
      <c r="D114" s="51">
        <v>6700.3860000000004</v>
      </c>
      <c r="E114" s="81">
        <f t="shared" si="14"/>
        <v>-0.15497957878844604</v>
      </c>
      <c r="H114" s="81">
        <f t="shared" si="25"/>
        <v>1.7402536428959952</v>
      </c>
      <c r="I114" s="81">
        <f t="shared" si="15"/>
        <v>0</v>
      </c>
      <c r="J114" s="82">
        <f t="shared" si="16"/>
        <v>5.5019032354466484</v>
      </c>
      <c r="K114" s="82">
        <f t="shared" si="24"/>
        <v>0</v>
      </c>
      <c r="L114" s="82">
        <f t="shared" si="17"/>
        <v>5.5019032354466484</v>
      </c>
    </row>
    <row r="115" spans="1:13">
      <c r="A115" t="s">
        <v>139</v>
      </c>
      <c r="B115" t="s">
        <v>140</v>
      </c>
      <c r="C115" s="1">
        <v>42216</v>
      </c>
      <c r="D115" s="51">
        <v>5661.9629999999997</v>
      </c>
      <c r="E115" s="81">
        <f t="shared" si="14"/>
        <v>-0.13070890784697808</v>
      </c>
      <c r="H115" s="81">
        <f t="shared" si="25"/>
        <v>1.315570287546469</v>
      </c>
      <c r="I115" s="81">
        <f t="shared" si="15"/>
        <v>0</v>
      </c>
      <c r="J115" s="82">
        <f t="shared" si="16"/>
        <v>5.5019032354466484</v>
      </c>
      <c r="K115" s="82">
        <f t="shared" si="24"/>
        <v>0</v>
      </c>
      <c r="L115" s="82">
        <f t="shared" si="17"/>
        <v>5.5019032354466484</v>
      </c>
    </row>
    <row r="116" spans="1:13">
      <c r="A116" t="s">
        <v>139</v>
      </c>
      <c r="B116" t="s">
        <v>140</v>
      </c>
      <c r="C116" s="1">
        <v>42247</v>
      </c>
      <c r="D116" s="51">
        <v>4921.8940000000002</v>
      </c>
      <c r="E116" s="81">
        <f t="shared" si="14"/>
        <v>-4.7640806567553096E-2</v>
      </c>
      <c r="H116" s="81">
        <f t="shared" si="25"/>
        <v>1.0129046242183573</v>
      </c>
      <c r="I116" s="81">
        <f t="shared" si="15"/>
        <v>0</v>
      </c>
      <c r="J116" s="82">
        <f t="shared" si="16"/>
        <v>5.5019032354466484</v>
      </c>
      <c r="K116" s="82">
        <f t="shared" si="24"/>
        <v>0</v>
      </c>
      <c r="L116" s="82">
        <f t="shared" si="17"/>
        <v>5.5019032354466484</v>
      </c>
    </row>
    <row r="117" spans="1:13">
      <c r="A117" t="s">
        <v>139</v>
      </c>
      <c r="B117" t="s">
        <v>140</v>
      </c>
      <c r="C117" s="1">
        <v>42277</v>
      </c>
      <c r="D117" s="51">
        <v>4687.4110000000001</v>
      </c>
      <c r="E117" s="81">
        <f t="shared" si="14"/>
        <v>0.15607058992693412</v>
      </c>
      <c r="H117" s="81">
        <f t="shared" si="25"/>
        <v>0.91700822437703722</v>
      </c>
      <c r="I117" s="81">
        <f t="shared" si="15"/>
        <v>0.15607058992693412</v>
      </c>
      <c r="J117" s="82">
        <f t="shared" si="16"/>
        <v>5.5019032354466484</v>
      </c>
      <c r="K117" s="82">
        <f t="shared" si="24"/>
        <v>5.5019032354466484</v>
      </c>
      <c r="L117" s="82">
        <f t="shared" si="17"/>
        <v>0</v>
      </c>
    </row>
    <row r="118" spans="1:13">
      <c r="A118" t="s">
        <v>139</v>
      </c>
      <c r="B118" t="s">
        <v>140</v>
      </c>
      <c r="C118" s="1">
        <v>42303</v>
      </c>
      <c r="D118" s="51">
        <v>5418.9780000000001</v>
      </c>
      <c r="F118" s="81">
        <f t="shared" ref="F118" si="28">D118/D106-1</f>
        <v>0.47348451271487169</v>
      </c>
      <c r="H118" s="81">
        <f t="shared" si="25"/>
        <v>1.2161968288503457</v>
      </c>
      <c r="J118" s="82">
        <f t="shared" si="16"/>
        <v>6.3605885191237146</v>
      </c>
      <c r="K118" s="82">
        <f t="shared" si="24"/>
        <v>0</v>
      </c>
      <c r="L118" s="82">
        <f t="shared" si="17"/>
        <v>6.3605885191237146</v>
      </c>
      <c r="M118" s="81">
        <f t="shared" ref="M118" si="29">J118/J106-1</f>
        <v>0.75220643372783735</v>
      </c>
    </row>
    <row r="119" spans="1:13">
      <c r="I119" s="80"/>
      <c r="J119" s="80"/>
      <c r="K119" s="80"/>
      <c r="L119" s="80"/>
    </row>
    <row r="120" spans="1:13">
      <c r="I120" s="80"/>
      <c r="J120" s="80"/>
      <c r="K120" s="80"/>
      <c r="L120" s="80"/>
    </row>
    <row r="121" spans="1:13">
      <c r="D121" s="2">
        <f>D118/D2-1</f>
        <v>3.9819604309932704</v>
      </c>
      <c r="I121" s="80"/>
      <c r="J121" s="80"/>
      <c r="K121" s="80"/>
      <c r="L121" s="80"/>
    </row>
    <row r="122" spans="1:13">
      <c r="I122" s="80"/>
      <c r="J122" s="80"/>
      <c r="K122" s="80"/>
      <c r="L122" s="80"/>
    </row>
    <row r="123" spans="1:13">
      <c r="I123" s="80"/>
      <c r="J123" s="80"/>
      <c r="K123" s="80"/>
      <c r="L123" s="80"/>
    </row>
    <row r="124" spans="1:13">
      <c r="F124" s="80"/>
      <c r="G124" t="s">
        <v>127</v>
      </c>
      <c r="H124" s="3">
        <v>1</v>
      </c>
      <c r="I124" s="59">
        <v>1</v>
      </c>
      <c r="J124" s="80"/>
      <c r="K124" s="80"/>
      <c r="L124" s="80"/>
      <c r="M124" s="59"/>
    </row>
    <row r="125" spans="1:13">
      <c r="F125" s="80"/>
      <c r="G125" t="s">
        <v>126</v>
      </c>
      <c r="H125" s="3">
        <v>1</v>
      </c>
      <c r="I125" s="59">
        <v>0</v>
      </c>
      <c r="J125" s="80"/>
      <c r="K125" s="80"/>
      <c r="L125" s="80"/>
      <c r="M125" s="59"/>
    </row>
    <row r="126" spans="1:13">
      <c r="F126" s="80"/>
      <c r="G126" t="s">
        <v>129</v>
      </c>
      <c r="H126" s="59">
        <v>0.03</v>
      </c>
      <c r="I126"/>
      <c r="J126" s="80"/>
      <c r="K126" s="80"/>
      <c r="L126" s="80"/>
      <c r="M126"/>
    </row>
    <row r="127" spans="1:13">
      <c r="I127" s="80"/>
      <c r="J127" s="80"/>
      <c r="K127" s="80"/>
      <c r="L127" s="80"/>
    </row>
    <row r="128" spans="1:13">
      <c r="I128" s="80"/>
      <c r="J128" s="80"/>
      <c r="K128" s="80"/>
      <c r="L128" s="80"/>
    </row>
    <row r="129" spans="9:12">
      <c r="I129" s="80"/>
      <c r="J129" s="80"/>
      <c r="K129" s="80"/>
      <c r="L129" s="80"/>
    </row>
    <row r="130" spans="9:12">
      <c r="I130" s="80"/>
      <c r="J130" s="80"/>
      <c r="K130" s="80"/>
      <c r="L130" s="80"/>
    </row>
    <row r="131" spans="9:12">
      <c r="I131" s="80"/>
      <c r="J131" s="80"/>
      <c r="K131" s="80"/>
      <c r="L131" s="80"/>
    </row>
    <row r="132" spans="9:12">
      <c r="I132" s="80"/>
      <c r="J132" s="80"/>
      <c r="K132" s="80"/>
      <c r="L132" s="80"/>
    </row>
    <row r="133" spans="9:12">
      <c r="I133" s="80"/>
      <c r="J133" s="80"/>
      <c r="K133" s="80"/>
      <c r="L133" s="80"/>
    </row>
    <row r="134" spans="9:12">
      <c r="I134" s="80"/>
      <c r="J134" s="80"/>
      <c r="K134" s="80"/>
      <c r="L134" s="80"/>
    </row>
    <row r="135" spans="9:12">
      <c r="I135" s="80"/>
      <c r="J135" s="80"/>
      <c r="K135" s="80"/>
      <c r="L135" s="80"/>
    </row>
    <row r="136" spans="9:12">
      <c r="I136" s="80"/>
      <c r="J136" s="80"/>
      <c r="K136" s="80"/>
      <c r="L136" s="80"/>
    </row>
    <row r="137" spans="9:12">
      <c r="I137" s="80"/>
      <c r="J137" s="80"/>
      <c r="K137" s="80"/>
      <c r="L137" s="80"/>
    </row>
    <row r="138" spans="9:12">
      <c r="I138" s="80"/>
      <c r="J138" s="80"/>
      <c r="K138" s="80"/>
      <c r="L138" s="80"/>
    </row>
    <row r="139" spans="9:12">
      <c r="I139" s="80"/>
      <c r="J139" s="80"/>
      <c r="K139" s="80"/>
      <c r="L139" s="80"/>
    </row>
    <row r="140" spans="9:12">
      <c r="I140" s="80"/>
      <c r="J140" s="80"/>
      <c r="K140" s="80"/>
      <c r="L140" s="80"/>
    </row>
    <row r="141" spans="9:12">
      <c r="I141" s="80"/>
      <c r="J141" s="80"/>
      <c r="K141" s="80"/>
      <c r="L141" s="80"/>
    </row>
    <row r="142" spans="9:12">
      <c r="I142" s="80"/>
      <c r="J142" s="80"/>
      <c r="K142" s="80"/>
      <c r="L142" s="80"/>
    </row>
    <row r="143" spans="9:12">
      <c r="I143" s="80"/>
      <c r="J143" s="80"/>
      <c r="K143" s="80"/>
      <c r="L143" s="80"/>
    </row>
    <row r="144" spans="9:12">
      <c r="I144" s="80"/>
      <c r="J144" s="80"/>
      <c r="K144" s="80"/>
      <c r="L144" s="80"/>
    </row>
    <row r="145" spans="9:12">
      <c r="I145" s="80"/>
      <c r="J145" s="80"/>
      <c r="K145" s="80"/>
      <c r="L145" s="80"/>
    </row>
    <row r="146" spans="9:12">
      <c r="I146" s="80"/>
      <c r="J146" s="80"/>
      <c r="K146" s="80"/>
      <c r="L146" s="80"/>
    </row>
    <row r="147" spans="9:12">
      <c r="I147" s="80"/>
      <c r="J147" s="80"/>
      <c r="K147" s="80"/>
      <c r="L147" s="80"/>
    </row>
    <row r="148" spans="9:12">
      <c r="I148" s="80"/>
      <c r="J148" s="80"/>
      <c r="K148" s="80"/>
      <c r="L148" s="80"/>
    </row>
    <row r="149" spans="9:12">
      <c r="I149" s="80"/>
      <c r="J149" s="80"/>
      <c r="K149" s="80"/>
      <c r="L149" s="80"/>
    </row>
    <row r="150" spans="9:12">
      <c r="I150" s="80"/>
      <c r="J150" s="80"/>
      <c r="K150" s="80"/>
      <c r="L150" s="80"/>
    </row>
    <row r="151" spans="9:12">
      <c r="I151" s="80"/>
      <c r="J151" s="80"/>
      <c r="K151" s="80"/>
      <c r="L151" s="80"/>
    </row>
    <row r="152" spans="9:12">
      <c r="I152" s="80"/>
      <c r="J152" s="80"/>
      <c r="K152" s="80"/>
      <c r="L152" s="80"/>
    </row>
    <row r="153" spans="9:12">
      <c r="I153" s="80"/>
      <c r="J153" s="80"/>
      <c r="K153" s="80"/>
      <c r="L153" s="80"/>
    </row>
    <row r="154" spans="9:12">
      <c r="I154" s="80"/>
      <c r="J154" s="80"/>
      <c r="K154" s="80"/>
      <c r="L154" s="80"/>
    </row>
    <row r="155" spans="9:12">
      <c r="I155" s="80"/>
      <c r="J155" s="80"/>
      <c r="K155" s="80"/>
      <c r="L155" s="80"/>
    </row>
    <row r="156" spans="9:12">
      <c r="I156" s="80"/>
      <c r="J156" s="80"/>
      <c r="K156" s="80"/>
      <c r="L156" s="80"/>
    </row>
    <row r="157" spans="9:12">
      <c r="I157" s="80"/>
      <c r="J157" s="80"/>
      <c r="K157" s="80"/>
      <c r="L157" s="80"/>
    </row>
    <row r="158" spans="9:12">
      <c r="I158" s="80"/>
      <c r="J158" s="80"/>
      <c r="K158" s="80"/>
      <c r="L158" s="80"/>
    </row>
    <row r="159" spans="9:12">
      <c r="I159" s="80"/>
      <c r="J159" s="80"/>
      <c r="K159" s="80"/>
      <c r="L159" s="80"/>
    </row>
    <row r="160" spans="9:12">
      <c r="I160" s="80"/>
      <c r="J160" s="80"/>
      <c r="K160" s="80"/>
      <c r="L160" s="80"/>
    </row>
    <row r="161" spans="9:12">
      <c r="I161" s="80"/>
      <c r="J161" s="80"/>
      <c r="K161" s="80"/>
      <c r="L161" s="80"/>
    </row>
    <row r="162" spans="9:12">
      <c r="I162" s="80"/>
      <c r="J162" s="80"/>
      <c r="K162" s="80"/>
      <c r="L162" s="80"/>
    </row>
    <row r="163" spans="9:12">
      <c r="I163" s="80"/>
      <c r="J163" s="80"/>
      <c r="K163" s="80"/>
      <c r="L163" s="80"/>
    </row>
    <row r="164" spans="9:12">
      <c r="I164" s="80"/>
      <c r="J164" s="80"/>
      <c r="K164" s="80"/>
      <c r="L164" s="80"/>
    </row>
    <row r="165" spans="9:12">
      <c r="I165" s="80"/>
      <c r="J165" s="80"/>
      <c r="K165" s="80"/>
      <c r="L165" s="80"/>
    </row>
    <row r="166" spans="9:12">
      <c r="I166" s="80"/>
      <c r="J166" s="80"/>
      <c r="K166" s="80"/>
      <c r="L166" s="80"/>
    </row>
    <row r="167" spans="9:12">
      <c r="I167" s="80"/>
      <c r="J167" s="80"/>
      <c r="K167" s="80"/>
      <c r="L167" s="80"/>
    </row>
    <row r="168" spans="9:12">
      <c r="I168" s="80"/>
      <c r="J168" s="80"/>
      <c r="K168" s="80"/>
      <c r="L168" s="80"/>
    </row>
    <row r="169" spans="9:12">
      <c r="I169" s="80"/>
      <c r="J169" s="80"/>
      <c r="K169" s="80"/>
      <c r="L169" s="80"/>
    </row>
    <row r="170" spans="9:12">
      <c r="I170" s="80"/>
      <c r="J170" s="80"/>
      <c r="K170" s="80"/>
      <c r="L170" s="80"/>
    </row>
    <row r="171" spans="9:12">
      <c r="I171" s="80"/>
      <c r="J171" s="80"/>
      <c r="K171" s="80"/>
      <c r="L171" s="80"/>
    </row>
    <row r="172" spans="9:12">
      <c r="I172" s="80"/>
      <c r="J172" s="80"/>
      <c r="K172" s="80"/>
      <c r="L172" s="80"/>
    </row>
    <row r="173" spans="9:12">
      <c r="I173" s="80"/>
      <c r="J173" s="80"/>
      <c r="K173" s="80"/>
      <c r="L173" s="80"/>
    </row>
    <row r="174" spans="9:12">
      <c r="I174" s="80"/>
      <c r="J174" s="80"/>
      <c r="K174" s="80"/>
      <c r="L174" s="80"/>
    </row>
    <row r="175" spans="9:12">
      <c r="I175" s="80"/>
      <c r="J175" s="80"/>
      <c r="K175" s="80"/>
      <c r="L175" s="80"/>
    </row>
    <row r="176" spans="9:12">
      <c r="I176" s="80"/>
      <c r="J176" s="80"/>
      <c r="K176" s="80"/>
      <c r="L176" s="80"/>
    </row>
    <row r="177" spans="9:12">
      <c r="I177" s="80"/>
      <c r="J177" s="80"/>
      <c r="K177" s="80"/>
      <c r="L177" s="80"/>
    </row>
    <row r="178" spans="9:12">
      <c r="I178" s="80"/>
      <c r="J178" s="80"/>
      <c r="K178" s="80"/>
      <c r="L178" s="80"/>
    </row>
    <row r="179" spans="9:12">
      <c r="I179" s="80"/>
      <c r="J179" s="80"/>
      <c r="K179" s="80"/>
      <c r="L179" s="80"/>
    </row>
    <row r="180" spans="9:12">
      <c r="I180" s="80"/>
      <c r="J180" s="80"/>
      <c r="K180" s="80"/>
      <c r="L180" s="80"/>
    </row>
    <row r="181" spans="9:12">
      <c r="I181" s="80"/>
      <c r="J181" s="80"/>
      <c r="K181" s="80"/>
      <c r="L181" s="80"/>
    </row>
    <row r="182" spans="9:12">
      <c r="I182" s="80"/>
      <c r="J182" s="80"/>
      <c r="K182" s="80"/>
      <c r="L182" s="80"/>
    </row>
    <row r="183" spans="9:12">
      <c r="I183" s="80"/>
      <c r="J183" s="80"/>
      <c r="K183" s="80"/>
      <c r="L183" s="80"/>
    </row>
    <row r="184" spans="9:12">
      <c r="I184" s="80"/>
      <c r="J184" s="80"/>
      <c r="K184" s="80"/>
      <c r="L184" s="80"/>
    </row>
    <row r="185" spans="9:12">
      <c r="I185" s="80"/>
      <c r="J185" s="80"/>
      <c r="K185" s="80"/>
      <c r="L185" s="80"/>
    </row>
    <row r="186" spans="9:12">
      <c r="I186" s="80"/>
      <c r="J186" s="80"/>
      <c r="K186" s="80"/>
      <c r="L186" s="80"/>
    </row>
    <row r="187" spans="9:12">
      <c r="I187" s="80"/>
      <c r="J187" s="80"/>
      <c r="K187" s="80"/>
      <c r="L187" s="80"/>
    </row>
    <row r="188" spans="9:12">
      <c r="I188" s="80"/>
      <c r="J188" s="80"/>
      <c r="K188" s="80"/>
      <c r="L188" s="80"/>
    </row>
    <row r="189" spans="9:12">
      <c r="I189" s="80"/>
      <c r="J189" s="80"/>
      <c r="K189" s="80"/>
      <c r="L189" s="80"/>
    </row>
    <row r="190" spans="9:12">
      <c r="I190" s="80"/>
      <c r="J190" s="80"/>
      <c r="K190" s="80"/>
      <c r="L190" s="80"/>
    </row>
    <row r="191" spans="9:12">
      <c r="I191" s="80"/>
      <c r="J191" s="80"/>
      <c r="K191" s="80"/>
      <c r="L191" s="80"/>
    </row>
    <row r="192" spans="9:12">
      <c r="I192" s="80"/>
      <c r="J192" s="80"/>
      <c r="K192" s="80"/>
      <c r="L192" s="80"/>
    </row>
    <row r="193" spans="9:12">
      <c r="I193" s="80"/>
      <c r="J193" s="80"/>
      <c r="K193" s="80"/>
      <c r="L193" s="80"/>
    </row>
    <row r="194" spans="9:12">
      <c r="I194" s="80"/>
      <c r="J194" s="80"/>
      <c r="K194" s="80"/>
      <c r="L194" s="80"/>
    </row>
    <row r="195" spans="9:12">
      <c r="I195" s="80"/>
      <c r="J195" s="80"/>
      <c r="K195" s="80"/>
      <c r="L195" s="80"/>
    </row>
    <row r="196" spans="9:12">
      <c r="I196" s="80"/>
      <c r="J196" s="80"/>
      <c r="K196" s="80"/>
      <c r="L196" s="80"/>
    </row>
    <row r="197" spans="9:12">
      <c r="I197" s="80"/>
      <c r="J197" s="80"/>
      <c r="K197" s="80"/>
      <c r="L197" s="80"/>
    </row>
    <row r="198" spans="9:12">
      <c r="I198" s="80"/>
      <c r="J198" s="80"/>
      <c r="K198" s="80"/>
      <c r="L198" s="80"/>
    </row>
    <row r="199" spans="9:12">
      <c r="I199" s="80"/>
      <c r="J199" s="80"/>
      <c r="K199" s="80"/>
      <c r="L199" s="80"/>
    </row>
    <row r="200" spans="9:12">
      <c r="I200" s="80"/>
      <c r="J200" s="80"/>
      <c r="K200" s="80"/>
      <c r="L200" s="80"/>
    </row>
    <row r="201" spans="9:12">
      <c r="I201" s="80"/>
      <c r="J201" s="80"/>
      <c r="K201" s="80"/>
      <c r="L201" s="80"/>
    </row>
    <row r="202" spans="9:12">
      <c r="I202" s="80"/>
      <c r="J202" s="80"/>
      <c r="K202" s="80"/>
      <c r="L202" s="80"/>
    </row>
    <row r="203" spans="9:12">
      <c r="I203" s="80"/>
      <c r="J203" s="80"/>
      <c r="K203" s="80"/>
      <c r="L203" s="80"/>
    </row>
    <row r="204" spans="9:12">
      <c r="I204" s="80"/>
      <c r="J204" s="80"/>
      <c r="K204" s="80"/>
      <c r="L204" s="80"/>
    </row>
    <row r="205" spans="9:12">
      <c r="I205" s="80"/>
      <c r="J205" s="80"/>
      <c r="K205" s="80"/>
      <c r="L205" s="80"/>
    </row>
    <row r="206" spans="9:12">
      <c r="I206" s="80"/>
      <c r="J206" s="80"/>
      <c r="K206" s="80"/>
      <c r="L206" s="80"/>
    </row>
    <row r="207" spans="9:12">
      <c r="I207" s="80"/>
      <c r="J207" s="80"/>
      <c r="K207" s="80"/>
      <c r="L207" s="80"/>
    </row>
    <row r="208" spans="9:12">
      <c r="I208" s="80"/>
      <c r="J208" s="80"/>
      <c r="K208" s="80"/>
      <c r="L208" s="80"/>
    </row>
    <row r="209" spans="9:12">
      <c r="I209" s="80"/>
      <c r="J209" s="80"/>
      <c r="K209" s="80"/>
      <c r="L209" s="80"/>
    </row>
    <row r="210" spans="9:12">
      <c r="I210" s="80"/>
      <c r="J210" s="80"/>
      <c r="K210" s="80"/>
      <c r="L210" s="80"/>
    </row>
    <row r="211" spans="9:12">
      <c r="I211" s="80"/>
      <c r="J211" s="80"/>
      <c r="K211" s="80"/>
      <c r="L211" s="80"/>
    </row>
    <row r="212" spans="9:12">
      <c r="I212" s="80"/>
      <c r="J212" s="80"/>
      <c r="K212" s="80"/>
      <c r="L212" s="80"/>
    </row>
    <row r="213" spans="9:12">
      <c r="I213" s="80"/>
      <c r="J213" s="80"/>
      <c r="K213" s="80"/>
      <c r="L213" s="80"/>
    </row>
    <row r="214" spans="9:12">
      <c r="I214" s="80"/>
      <c r="J214" s="80"/>
      <c r="K214" s="80"/>
      <c r="L214" s="80"/>
    </row>
    <row r="215" spans="9:12">
      <c r="I215" s="80"/>
      <c r="J215" s="80"/>
      <c r="K215" s="80"/>
      <c r="L215" s="80"/>
    </row>
    <row r="216" spans="9:12">
      <c r="I216" s="80"/>
      <c r="J216" s="80"/>
      <c r="K216" s="80"/>
      <c r="L216" s="80"/>
    </row>
    <row r="217" spans="9:12">
      <c r="I217" s="80"/>
      <c r="J217" s="80"/>
      <c r="K217" s="80"/>
      <c r="L217" s="80"/>
    </row>
    <row r="218" spans="9:12">
      <c r="I218" s="80"/>
      <c r="J218" s="80"/>
      <c r="K218" s="80"/>
      <c r="L218" s="80"/>
    </row>
    <row r="219" spans="9:12">
      <c r="I219" s="80"/>
      <c r="J219" s="80"/>
      <c r="K219" s="80"/>
      <c r="L219" s="80"/>
    </row>
    <row r="220" spans="9:12">
      <c r="I220" s="80"/>
      <c r="J220" s="80"/>
      <c r="K220" s="80"/>
      <c r="L220" s="80"/>
    </row>
    <row r="221" spans="9:12">
      <c r="I221" s="80"/>
      <c r="J221" s="80"/>
      <c r="K221" s="80"/>
      <c r="L221" s="80"/>
    </row>
    <row r="222" spans="9:12">
      <c r="I222" s="80"/>
      <c r="J222" s="80"/>
      <c r="K222" s="80"/>
      <c r="L222" s="80"/>
    </row>
    <row r="223" spans="9:12">
      <c r="I223" s="80"/>
      <c r="J223" s="80"/>
      <c r="K223" s="80"/>
      <c r="L223" s="80"/>
    </row>
    <row r="224" spans="9:12">
      <c r="I224" s="80"/>
      <c r="J224" s="80"/>
      <c r="K224" s="80"/>
      <c r="L224" s="80"/>
    </row>
    <row r="225" spans="9:12">
      <c r="I225" s="80"/>
      <c r="J225" s="80"/>
      <c r="K225" s="80"/>
      <c r="L225" s="80"/>
    </row>
    <row r="226" spans="9:12">
      <c r="I226" s="80"/>
      <c r="J226" s="80"/>
      <c r="K226" s="80"/>
      <c r="L226" s="80"/>
    </row>
    <row r="227" spans="9:12">
      <c r="I227" s="80"/>
      <c r="J227" s="80"/>
      <c r="K227" s="80"/>
      <c r="L227" s="80"/>
    </row>
    <row r="228" spans="9:12">
      <c r="I228" s="80"/>
      <c r="J228" s="80"/>
      <c r="K228" s="80"/>
      <c r="L228" s="80"/>
    </row>
    <row r="229" spans="9:12">
      <c r="I229" s="80"/>
      <c r="J229" s="80"/>
      <c r="K229" s="80"/>
      <c r="L229" s="80"/>
    </row>
    <row r="230" spans="9:12">
      <c r="I230" s="80"/>
      <c r="J230" s="80"/>
      <c r="K230" s="80"/>
      <c r="L230" s="80"/>
    </row>
    <row r="231" spans="9:12">
      <c r="I231" s="80"/>
      <c r="J231" s="80"/>
      <c r="K231" s="80"/>
      <c r="L231" s="80"/>
    </row>
    <row r="232" spans="9:12">
      <c r="I232" s="80"/>
      <c r="J232" s="80"/>
      <c r="K232" s="80"/>
      <c r="L232" s="80"/>
    </row>
    <row r="233" spans="9:12">
      <c r="I233" s="80"/>
      <c r="J233" s="80"/>
      <c r="K233" s="80"/>
      <c r="L233" s="80"/>
    </row>
    <row r="234" spans="9:12">
      <c r="I234" s="80"/>
      <c r="J234" s="80"/>
      <c r="K234" s="80"/>
      <c r="L234" s="80"/>
    </row>
    <row r="235" spans="9:12">
      <c r="I235" s="80"/>
      <c r="J235" s="80"/>
      <c r="K235" s="80"/>
      <c r="L235" s="80"/>
    </row>
    <row r="236" spans="9:12">
      <c r="I236" s="80"/>
      <c r="J236" s="80"/>
      <c r="K236" s="80"/>
      <c r="L236" s="80"/>
    </row>
    <row r="237" spans="9:12">
      <c r="I237" s="80"/>
      <c r="J237" s="80"/>
      <c r="K237" s="80"/>
      <c r="L237" s="80"/>
    </row>
    <row r="238" spans="9:12">
      <c r="I238" s="80"/>
      <c r="J238" s="80"/>
      <c r="K238" s="80"/>
      <c r="L238" s="80"/>
    </row>
    <row r="239" spans="9:12">
      <c r="I239" s="80"/>
      <c r="J239" s="80"/>
      <c r="K239" s="80"/>
      <c r="L239" s="80"/>
    </row>
    <row r="240" spans="9:12">
      <c r="I240" s="80"/>
      <c r="J240" s="80"/>
      <c r="K240" s="80"/>
      <c r="L240" s="80"/>
    </row>
    <row r="241" spans="9:12">
      <c r="I241" s="80"/>
      <c r="J241" s="80"/>
      <c r="K241" s="80"/>
      <c r="L241" s="80"/>
    </row>
    <row r="242" spans="9:12">
      <c r="I242" s="80"/>
      <c r="J242" s="80"/>
      <c r="K242" s="80"/>
      <c r="L242" s="80"/>
    </row>
    <row r="243" spans="9:12">
      <c r="I243" s="80"/>
      <c r="J243" s="80"/>
      <c r="K243" s="80"/>
      <c r="L243" s="80"/>
    </row>
    <row r="244" spans="9:12">
      <c r="I244" s="80"/>
      <c r="J244" s="80"/>
      <c r="K244" s="80"/>
      <c r="L244" s="80"/>
    </row>
    <row r="245" spans="9:12">
      <c r="I245" s="80"/>
      <c r="J245" s="80"/>
      <c r="K245" s="80"/>
      <c r="L245" s="80"/>
    </row>
    <row r="246" spans="9:12">
      <c r="I246" s="80"/>
      <c r="J246" s="80"/>
      <c r="K246" s="80"/>
      <c r="L246" s="80"/>
    </row>
    <row r="247" spans="9:12">
      <c r="I247" s="80"/>
      <c r="J247" s="80"/>
      <c r="K247" s="80"/>
      <c r="L247" s="80"/>
    </row>
    <row r="248" spans="9:12">
      <c r="I248" s="80"/>
      <c r="J248" s="80"/>
      <c r="K248" s="80"/>
      <c r="L248" s="80"/>
    </row>
    <row r="249" spans="9:12">
      <c r="I249" s="80"/>
      <c r="J249" s="80"/>
      <c r="K249" s="80"/>
      <c r="L249" s="80"/>
    </row>
    <row r="250" spans="9:12">
      <c r="I250" s="80"/>
      <c r="J250" s="80"/>
      <c r="K250" s="80"/>
      <c r="L250" s="80"/>
    </row>
    <row r="251" spans="9:12">
      <c r="I251" s="80"/>
      <c r="J251" s="80"/>
      <c r="K251" s="80"/>
      <c r="L251" s="80"/>
    </row>
    <row r="252" spans="9:12">
      <c r="I252" s="80"/>
      <c r="J252" s="80"/>
      <c r="K252" s="80"/>
      <c r="L252" s="80"/>
    </row>
    <row r="253" spans="9:12">
      <c r="I253" s="80"/>
      <c r="J253" s="80"/>
      <c r="K253" s="80"/>
      <c r="L253" s="80"/>
    </row>
    <row r="254" spans="9:12">
      <c r="I254" s="80"/>
      <c r="J254" s="80"/>
      <c r="K254" s="80"/>
      <c r="L254" s="80"/>
    </row>
    <row r="255" spans="9:12">
      <c r="I255" s="80"/>
      <c r="J255" s="80"/>
      <c r="K255" s="80"/>
      <c r="L255" s="80"/>
    </row>
    <row r="256" spans="9:12">
      <c r="I256" s="80"/>
      <c r="J256" s="80"/>
      <c r="K256" s="80"/>
      <c r="L256" s="80"/>
    </row>
    <row r="257" spans="9:12">
      <c r="I257" s="80"/>
      <c r="J257" s="80"/>
      <c r="K257" s="80"/>
      <c r="L257" s="80"/>
    </row>
    <row r="258" spans="9:12">
      <c r="I258" s="80"/>
      <c r="J258" s="80"/>
      <c r="K258" s="80"/>
      <c r="L258" s="80"/>
    </row>
    <row r="259" spans="9:12">
      <c r="I259" s="80"/>
      <c r="J259" s="80"/>
      <c r="K259" s="80"/>
      <c r="L259" s="80"/>
    </row>
    <row r="260" spans="9:12">
      <c r="I260" s="80"/>
      <c r="J260" s="80"/>
      <c r="K260" s="80"/>
      <c r="L260" s="80"/>
    </row>
    <row r="261" spans="9:12">
      <c r="I261" s="80"/>
      <c r="J261" s="80"/>
      <c r="K261" s="80"/>
      <c r="L261" s="80"/>
    </row>
    <row r="262" spans="9:12">
      <c r="I262" s="80"/>
      <c r="J262" s="80"/>
      <c r="K262" s="80"/>
      <c r="L262" s="80"/>
    </row>
    <row r="263" spans="9:12">
      <c r="I263" s="80"/>
      <c r="J263" s="80"/>
      <c r="K263" s="80"/>
      <c r="L263" s="80"/>
    </row>
    <row r="264" spans="9:12">
      <c r="I264" s="80"/>
      <c r="J264" s="80"/>
      <c r="K264" s="80"/>
      <c r="L264" s="80"/>
    </row>
    <row r="265" spans="9:12">
      <c r="I265" s="80"/>
      <c r="J265" s="80"/>
      <c r="K265" s="80"/>
      <c r="L265" s="80"/>
    </row>
    <row r="266" spans="9:12">
      <c r="I266" s="80"/>
      <c r="J266" s="80"/>
      <c r="K266" s="80"/>
      <c r="L266" s="80"/>
    </row>
    <row r="267" spans="9:12">
      <c r="I267" s="80"/>
      <c r="J267" s="80"/>
      <c r="K267" s="80"/>
      <c r="L267" s="80"/>
    </row>
    <row r="268" spans="9:12">
      <c r="I268" s="80"/>
      <c r="J268" s="80"/>
      <c r="K268" s="80"/>
      <c r="L268" s="80"/>
    </row>
    <row r="269" spans="9:12">
      <c r="I269" s="80"/>
      <c r="J269" s="80"/>
      <c r="K269" s="80"/>
      <c r="L269" s="80"/>
    </row>
    <row r="270" spans="9:12">
      <c r="I270" s="80"/>
      <c r="J270" s="80"/>
      <c r="K270" s="80"/>
      <c r="L270" s="80"/>
    </row>
    <row r="271" spans="9:12">
      <c r="I271" s="80"/>
      <c r="J271" s="80"/>
      <c r="K271" s="80"/>
      <c r="L271" s="80"/>
    </row>
    <row r="272" spans="9:12">
      <c r="I272" s="80"/>
      <c r="J272" s="80"/>
      <c r="K272" s="80"/>
      <c r="L272" s="80"/>
    </row>
    <row r="273" spans="9:12">
      <c r="I273" s="80"/>
      <c r="J273" s="80"/>
      <c r="K273" s="80"/>
      <c r="L273" s="80"/>
    </row>
    <row r="274" spans="9:12">
      <c r="I274" s="80"/>
      <c r="J274" s="80"/>
      <c r="K274" s="80"/>
      <c r="L274" s="80"/>
    </row>
    <row r="275" spans="9:12">
      <c r="I275" s="80"/>
      <c r="J275" s="80"/>
      <c r="K275" s="80"/>
      <c r="L275" s="80"/>
    </row>
    <row r="276" spans="9:12">
      <c r="I276" s="80"/>
      <c r="J276" s="80"/>
      <c r="K276" s="80"/>
      <c r="L276" s="80"/>
    </row>
    <row r="277" spans="9:12">
      <c r="I277" s="80"/>
      <c r="J277" s="80"/>
      <c r="K277" s="80"/>
      <c r="L277" s="80"/>
    </row>
    <row r="278" spans="9:12">
      <c r="I278" s="80"/>
      <c r="J278" s="80"/>
      <c r="K278" s="80"/>
      <c r="L278" s="80"/>
    </row>
    <row r="279" spans="9:12">
      <c r="I279" s="80"/>
      <c r="J279" s="80"/>
      <c r="K279" s="80"/>
      <c r="L279" s="80"/>
    </row>
    <row r="280" spans="9:12">
      <c r="I280" s="80"/>
      <c r="J280" s="80"/>
      <c r="K280" s="80"/>
      <c r="L280" s="80"/>
    </row>
    <row r="281" spans="9:12">
      <c r="I281" s="80"/>
      <c r="J281" s="80"/>
      <c r="K281" s="80"/>
      <c r="L281" s="80"/>
    </row>
    <row r="282" spans="9:12">
      <c r="I282" s="80"/>
      <c r="J282" s="80"/>
      <c r="K282" s="80"/>
      <c r="L282" s="80"/>
    </row>
    <row r="283" spans="9:12">
      <c r="I283" s="80"/>
      <c r="J283" s="80"/>
      <c r="K283" s="80"/>
      <c r="L283" s="80"/>
    </row>
    <row r="284" spans="9:12">
      <c r="I284" s="80"/>
      <c r="J284" s="80"/>
      <c r="K284" s="80"/>
      <c r="L284" s="80"/>
    </row>
    <row r="285" spans="9:12">
      <c r="I285" s="80"/>
      <c r="J285" s="80"/>
      <c r="K285" s="80"/>
      <c r="L285" s="80"/>
    </row>
    <row r="286" spans="9:12">
      <c r="I286" s="80"/>
      <c r="J286" s="80"/>
      <c r="K286" s="80"/>
      <c r="L286" s="80"/>
    </row>
    <row r="287" spans="9:12">
      <c r="I287" s="80"/>
      <c r="J287" s="80"/>
      <c r="K287" s="80"/>
      <c r="L287" s="80"/>
    </row>
    <row r="288" spans="9:12">
      <c r="I288" s="80"/>
      <c r="J288" s="80"/>
      <c r="K288" s="80"/>
      <c r="L288" s="80"/>
    </row>
    <row r="289" spans="9:12">
      <c r="I289" s="80"/>
      <c r="J289" s="80"/>
      <c r="K289" s="80"/>
      <c r="L289" s="80"/>
    </row>
    <row r="290" spans="9:12">
      <c r="I290" s="80"/>
      <c r="J290" s="80"/>
      <c r="K290" s="80"/>
      <c r="L290" s="80"/>
    </row>
    <row r="291" spans="9:12">
      <c r="I291" s="80"/>
      <c r="J291" s="80"/>
      <c r="K291" s="80"/>
      <c r="L291" s="80"/>
    </row>
    <row r="292" spans="9:12">
      <c r="I292" s="80"/>
      <c r="J292" s="80"/>
      <c r="K292" s="80"/>
      <c r="L292" s="80"/>
    </row>
    <row r="293" spans="9:12">
      <c r="I293" s="80"/>
      <c r="J293" s="80"/>
      <c r="K293" s="80"/>
      <c r="L293" s="80"/>
    </row>
    <row r="294" spans="9:12">
      <c r="I294" s="80"/>
      <c r="J294" s="80"/>
      <c r="K294" s="80"/>
      <c r="L294" s="80"/>
    </row>
    <row r="295" spans="9:12">
      <c r="I295" s="80"/>
      <c r="J295" s="80"/>
      <c r="K295" s="80"/>
      <c r="L295" s="80"/>
    </row>
    <row r="296" spans="9:12">
      <c r="I296" s="80"/>
      <c r="J296" s="80"/>
      <c r="K296" s="80"/>
      <c r="L296" s="80"/>
    </row>
    <row r="297" spans="9:12">
      <c r="I297" s="80"/>
      <c r="J297" s="80"/>
      <c r="K297" s="80"/>
      <c r="L297" s="80"/>
    </row>
    <row r="298" spans="9:12">
      <c r="I298" s="80"/>
      <c r="J298" s="80"/>
      <c r="K298" s="80"/>
      <c r="L298" s="80"/>
    </row>
    <row r="299" spans="9:12">
      <c r="I299" s="80"/>
      <c r="J299" s="80"/>
      <c r="K299" s="80"/>
      <c r="L299" s="80"/>
    </row>
    <row r="300" spans="9:12">
      <c r="I300" s="80"/>
      <c r="J300" s="80"/>
      <c r="K300" s="80"/>
      <c r="L300" s="80"/>
    </row>
    <row r="301" spans="9:12">
      <c r="I301" s="80"/>
      <c r="J301" s="80"/>
      <c r="K301" s="80"/>
      <c r="L301" s="80"/>
    </row>
    <row r="302" spans="9:12">
      <c r="I302" s="80"/>
      <c r="J302" s="80"/>
      <c r="K302" s="80"/>
      <c r="L302" s="80"/>
    </row>
    <row r="303" spans="9:12">
      <c r="I303" s="80"/>
      <c r="J303" s="80"/>
      <c r="K303" s="80"/>
      <c r="L303" s="80"/>
    </row>
    <row r="304" spans="9:12">
      <c r="I304" s="80"/>
      <c r="J304" s="80"/>
      <c r="K304" s="80"/>
      <c r="L304" s="80"/>
    </row>
    <row r="305" spans="9:12">
      <c r="I305" s="80"/>
      <c r="J305" s="80"/>
      <c r="K305" s="80"/>
      <c r="L305" s="80"/>
    </row>
    <row r="306" spans="9:12">
      <c r="I306" s="80"/>
      <c r="J306" s="80"/>
      <c r="K306" s="80"/>
      <c r="L306" s="80"/>
    </row>
    <row r="307" spans="9:12">
      <c r="I307" s="80"/>
      <c r="J307" s="80"/>
      <c r="K307" s="80"/>
      <c r="L307" s="80"/>
    </row>
    <row r="308" spans="9:12">
      <c r="I308" s="80"/>
      <c r="J308" s="80"/>
      <c r="K308" s="80"/>
      <c r="L308" s="80"/>
    </row>
    <row r="309" spans="9:12">
      <c r="I309" s="80"/>
      <c r="J309" s="80"/>
      <c r="K309" s="80"/>
      <c r="L309" s="80"/>
    </row>
    <row r="310" spans="9:12">
      <c r="I310" s="80"/>
      <c r="J310" s="80"/>
      <c r="K310" s="80"/>
      <c r="L310" s="80"/>
    </row>
    <row r="311" spans="9:12">
      <c r="I311" s="80"/>
      <c r="J311" s="80"/>
      <c r="K311" s="80"/>
      <c r="L311" s="80"/>
    </row>
    <row r="312" spans="9:12">
      <c r="I312" s="80"/>
      <c r="J312" s="80"/>
      <c r="K312" s="80"/>
      <c r="L312" s="80"/>
    </row>
    <row r="313" spans="9:12">
      <c r="I313" s="80"/>
      <c r="J313" s="80"/>
      <c r="K313" s="80"/>
      <c r="L313" s="80"/>
    </row>
    <row r="314" spans="9:12">
      <c r="I314" s="80"/>
      <c r="J314" s="80"/>
      <c r="K314" s="80"/>
      <c r="L314" s="80"/>
    </row>
    <row r="315" spans="9:12">
      <c r="I315" s="80"/>
      <c r="J315" s="80"/>
      <c r="K315" s="80"/>
      <c r="L315" s="80"/>
    </row>
    <row r="316" spans="9:12">
      <c r="I316" s="80"/>
      <c r="J316" s="80"/>
      <c r="K316" s="80"/>
      <c r="L316" s="80"/>
    </row>
    <row r="317" spans="9:12">
      <c r="I317" s="80"/>
      <c r="J317" s="80"/>
      <c r="K317" s="80"/>
      <c r="L317" s="80"/>
    </row>
    <row r="318" spans="9:12">
      <c r="I318" s="80"/>
      <c r="J318" s="80"/>
      <c r="K318" s="80"/>
      <c r="L318" s="80"/>
    </row>
    <row r="319" spans="9:12">
      <c r="I319" s="80"/>
      <c r="J319" s="80"/>
      <c r="K319" s="80"/>
      <c r="L319" s="80"/>
    </row>
    <row r="320" spans="9:12">
      <c r="I320" s="80"/>
      <c r="J320" s="80"/>
      <c r="K320" s="80"/>
      <c r="L320" s="80"/>
    </row>
    <row r="321" spans="9:12">
      <c r="I321" s="80"/>
      <c r="J321" s="80"/>
      <c r="K321" s="80"/>
      <c r="L321" s="80"/>
    </row>
    <row r="322" spans="9:12">
      <c r="I322" s="80"/>
      <c r="J322" s="80"/>
      <c r="K322" s="80"/>
      <c r="L322" s="80"/>
    </row>
    <row r="323" spans="9:12">
      <c r="I323" s="80"/>
      <c r="J323" s="80"/>
      <c r="K323" s="80"/>
      <c r="L323" s="80"/>
    </row>
    <row r="324" spans="9:12">
      <c r="I324" s="80"/>
      <c r="J324" s="80"/>
      <c r="K324" s="80"/>
      <c r="L324" s="80"/>
    </row>
    <row r="325" spans="9:12">
      <c r="I325" s="80"/>
      <c r="J325" s="80"/>
      <c r="K325" s="80"/>
      <c r="L325" s="80"/>
    </row>
    <row r="326" spans="9:12">
      <c r="I326" s="80"/>
      <c r="J326" s="80"/>
      <c r="K326" s="80"/>
      <c r="L326" s="80"/>
    </row>
    <row r="327" spans="9:12">
      <c r="I327" s="80"/>
      <c r="J327" s="80"/>
      <c r="K327" s="80"/>
      <c r="L327" s="80"/>
    </row>
    <row r="328" spans="9:12">
      <c r="I328" s="80"/>
      <c r="J328" s="80"/>
      <c r="K328" s="80"/>
      <c r="L328" s="80"/>
    </row>
    <row r="329" spans="9:12">
      <c r="I329" s="80"/>
      <c r="J329" s="80"/>
      <c r="K329" s="80"/>
      <c r="L329" s="80"/>
    </row>
    <row r="330" spans="9:12">
      <c r="I330" s="80"/>
      <c r="J330" s="80"/>
      <c r="K330" s="80"/>
      <c r="L330" s="80"/>
    </row>
    <row r="331" spans="9:12">
      <c r="I331" s="80"/>
      <c r="J331" s="80"/>
      <c r="K331" s="80"/>
      <c r="L331" s="80"/>
    </row>
    <row r="332" spans="9:12">
      <c r="I332" s="80"/>
      <c r="J332" s="80"/>
      <c r="K332" s="80"/>
      <c r="L332" s="80"/>
    </row>
    <row r="333" spans="9:12">
      <c r="I333" s="80"/>
      <c r="J333" s="80"/>
      <c r="K333" s="80"/>
      <c r="L333" s="80"/>
    </row>
    <row r="334" spans="9:12">
      <c r="I334" s="80"/>
      <c r="J334" s="80"/>
      <c r="K334" s="80"/>
      <c r="L334" s="80"/>
    </row>
    <row r="335" spans="9:12">
      <c r="I335" s="80"/>
      <c r="J335" s="80"/>
      <c r="K335" s="80"/>
      <c r="L335" s="80"/>
    </row>
    <row r="336" spans="9:12">
      <c r="I336" s="80"/>
      <c r="J336" s="80"/>
      <c r="K336" s="80"/>
      <c r="L336" s="80"/>
    </row>
    <row r="337" spans="9:12">
      <c r="I337" s="80"/>
      <c r="J337" s="80"/>
      <c r="K337" s="80"/>
      <c r="L337" s="80"/>
    </row>
    <row r="338" spans="9:12">
      <c r="I338" s="80"/>
      <c r="J338" s="80"/>
      <c r="K338" s="80"/>
      <c r="L338" s="80"/>
    </row>
    <row r="339" spans="9:12">
      <c r="I339" s="80"/>
      <c r="J339" s="80"/>
      <c r="K339" s="80"/>
      <c r="L339" s="80"/>
    </row>
    <row r="340" spans="9:12">
      <c r="I340" s="80"/>
      <c r="J340" s="80"/>
      <c r="K340" s="80"/>
      <c r="L340" s="80"/>
    </row>
    <row r="341" spans="9:12">
      <c r="I341" s="80"/>
      <c r="J341" s="80"/>
      <c r="K341" s="80"/>
      <c r="L341" s="80"/>
    </row>
    <row r="342" spans="9:12">
      <c r="I342" s="80"/>
      <c r="J342" s="80"/>
      <c r="K342" s="80"/>
      <c r="L342" s="80"/>
    </row>
    <row r="343" spans="9:12">
      <c r="I343" s="80"/>
      <c r="J343" s="80"/>
      <c r="K343" s="80"/>
      <c r="L343" s="80"/>
    </row>
    <row r="344" spans="9:12">
      <c r="I344" s="80"/>
      <c r="J344" s="80"/>
      <c r="K344" s="80"/>
      <c r="L344" s="80"/>
    </row>
    <row r="345" spans="9:12">
      <c r="I345" s="80"/>
      <c r="J345" s="80"/>
      <c r="K345" s="80"/>
      <c r="L345" s="80"/>
    </row>
    <row r="346" spans="9:12">
      <c r="I346" s="80"/>
      <c r="J346" s="80"/>
      <c r="K346" s="80"/>
      <c r="L346" s="80"/>
    </row>
    <row r="347" spans="9:12">
      <c r="I347" s="80"/>
      <c r="J347" s="80"/>
      <c r="K347" s="80"/>
      <c r="L347" s="80"/>
    </row>
    <row r="348" spans="9:12">
      <c r="I348" s="80"/>
      <c r="J348" s="80"/>
      <c r="K348" s="80"/>
      <c r="L348" s="80"/>
    </row>
    <row r="349" spans="9:12">
      <c r="I349" s="80"/>
      <c r="J349" s="80"/>
      <c r="K349" s="80"/>
      <c r="L349" s="80"/>
    </row>
    <row r="350" spans="9:12">
      <c r="I350" s="80"/>
      <c r="J350" s="80"/>
      <c r="K350" s="80"/>
      <c r="L350" s="80"/>
    </row>
    <row r="351" spans="9:12">
      <c r="I351" s="80"/>
      <c r="J351" s="80"/>
      <c r="K351" s="80"/>
      <c r="L351" s="80"/>
    </row>
    <row r="352" spans="9:12">
      <c r="I352" s="80"/>
      <c r="J352" s="80"/>
      <c r="K352" s="80"/>
      <c r="L352" s="80"/>
    </row>
    <row r="353" spans="9:12">
      <c r="I353" s="80"/>
      <c r="J353" s="80"/>
      <c r="K353" s="80"/>
      <c r="L353" s="80"/>
    </row>
    <row r="354" spans="9:12">
      <c r="I354" s="80"/>
      <c r="J354" s="80"/>
      <c r="K354" s="80"/>
      <c r="L354" s="80"/>
    </row>
    <row r="355" spans="9:12">
      <c r="I355" s="80"/>
      <c r="J355" s="80"/>
      <c r="K355" s="80"/>
      <c r="L355" s="80"/>
    </row>
    <row r="356" spans="9:12">
      <c r="I356" s="80"/>
      <c r="J356" s="80"/>
      <c r="K356" s="80"/>
      <c r="L356" s="80"/>
    </row>
    <row r="357" spans="9:12">
      <c r="I357" s="80"/>
      <c r="J357" s="80"/>
      <c r="K357" s="80"/>
      <c r="L357" s="80"/>
    </row>
    <row r="358" spans="9:12">
      <c r="I358" s="80"/>
      <c r="J358" s="80"/>
      <c r="K358" s="80"/>
      <c r="L358" s="80"/>
    </row>
    <row r="359" spans="9:12">
      <c r="I359" s="80"/>
      <c r="J359" s="80"/>
      <c r="K359" s="80"/>
      <c r="L359" s="80"/>
    </row>
    <row r="360" spans="9:12">
      <c r="I360" s="80"/>
      <c r="J360" s="80"/>
      <c r="K360" s="80"/>
      <c r="L360" s="80"/>
    </row>
    <row r="361" spans="9:12">
      <c r="I361" s="80"/>
      <c r="J361" s="80"/>
      <c r="K361" s="80"/>
      <c r="L361" s="80"/>
    </row>
    <row r="362" spans="9:12">
      <c r="I362" s="80"/>
      <c r="J362" s="80"/>
      <c r="K362" s="80"/>
      <c r="L362" s="80"/>
    </row>
    <row r="363" spans="9:12">
      <c r="I363" s="80"/>
      <c r="J363" s="80"/>
      <c r="K363" s="80"/>
      <c r="L363" s="80"/>
    </row>
    <row r="364" spans="9:12">
      <c r="I364" s="80"/>
      <c r="J364" s="80"/>
      <c r="K364" s="80"/>
      <c r="L364" s="80"/>
    </row>
    <row r="365" spans="9:12">
      <c r="I365" s="80"/>
      <c r="J365" s="80"/>
      <c r="K365" s="80"/>
      <c r="L365" s="80"/>
    </row>
    <row r="366" spans="9:12">
      <c r="I366" s="80"/>
      <c r="J366" s="80"/>
      <c r="K366" s="80"/>
      <c r="L366" s="80"/>
    </row>
    <row r="367" spans="9:12">
      <c r="I367" s="80"/>
      <c r="J367" s="80"/>
      <c r="K367" s="80"/>
      <c r="L367" s="80"/>
    </row>
    <row r="368" spans="9:12">
      <c r="I368" s="80"/>
      <c r="J368" s="80"/>
      <c r="K368" s="80"/>
      <c r="L368" s="80"/>
    </row>
    <row r="369" spans="9:12">
      <c r="I369" s="80"/>
      <c r="J369" s="80"/>
      <c r="K369" s="80"/>
      <c r="L369" s="80"/>
    </row>
    <row r="370" spans="9:12">
      <c r="I370" s="80"/>
      <c r="J370" s="80"/>
      <c r="K370" s="80"/>
      <c r="L370" s="80"/>
    </row>
    <row r="371" spans="9:12">
      <c r="I371" s="80"/>
      <c r="J371" s="80"/>
      <c r="K371" s="80"/>
      <c r="L371" s="80"/>
    </row>
    <row r="372" spans="9:12">
      <c r="I372" s="80"/>
      <c r="J372" s="80"/>
      <c r="K372" s="80"/>
      <c r="L372" s="80"/>
    </row>
    <row r="373" spans="9:12">
      <c r="I373" s="80"/>
      <c r="J373" s="80"/>
      <c r="K373" s="80"/>
      <c r="L373" s="80"/>
    </row>
    <row r="374" spans="9:12">
      <c r="I374" s="80"/>
      <c r="J374" s="80"/>
      <c r="K374" s="80"/>
      <c r="L374" s="80"/>
    </row>
    <row r="375" spans="9:12">
      <c r="I375" s="80"/>
      <c r="J375" s="80"/>
      <c r="K375" s="80"/>
      <c r="L375" s="80"/>
    </row>
    <row r="376" spans="9:12">
      <c r="I376" s="80"/>
      <c r="J376" s="80"/>
      <c r="K376" s="80"/>
      <c r="L376" s="80"/>
    </row>
    <row r="377" spans="9:12">
      <c r="I377" s="80"/>
      <c r="J377" s="80"/>
      <c r="K377" s="80"/>
      <c r="L377" s="80"/>
    </row>
    <row r="378" spans="9:12">
      <c r="I378" s="80"/>
      <c r="J378" s="80"/>
      <c r="K378" s="80"/>
      <c r="L378" s="80"/>
    </row>
    <row r="379" spans="9:12">
      <c r="I379" s="80"/>
      <c r="J379" s="80"/>
      <c r="K379" s="80"/>
      <c r="L379" s="80"/>
    </row>
    <row r="380" spans="9:12">
      <c r="I380" s="80"/>
      <c r="J380" s="80"/>
      <c r="K380" s="80"/>
      <c r="L380" s="80"/>
    </row>
    <row r="381" spans="9:12">
      <c r="I381" s="80"/>
      <c r="J381" s="80"/>
      <c r="K381" s="80"/>
      <c r="L381" s="80"/>
    </row>
    <row r="382" spans="9:12">
      <c r="I382" s="80"/>
      <c r="J382" s="80"/>
      <c r="K382" s="80"/>
      <c r="L382" s="80"/>
    </row>
    <row r="383" spans="9:12">
      <c r="I383" s="80"/>
      <c r="J383" s="80"/>
      <c r="K383" s="80"/>
      <c r="L383" s="80"/>
    </row>
    <row r="384" spans="9:12">
      <c r="I384" s="80"/>
      <c r="J384" s="80"/>
      <c r="K384" s="80"/>
      <c r="L384" s="80"/>
    </row>
    <row r="385" spans="9:12">
      <c r="I385" s="80"/>
      <c r="J385" s="80"/>
      <c r="K385" s="80"/>
      <c r="L385" s="80"/>
    </row>
    <row r="386" spans="9:12">
      <c r="I386" s="80"/>
      <c r="J386" s="80"/>
      <c r="K386" s="80"/>
      <c r="L386" s="80"/>
    </row>
    <row r="387" spans="9:12">
      <c r="I387" s="80"/>
      <c r="J387" s="80"/>
      <c r="K387" s="80"/>
      <c r="L387" s="80"/>
    </row>
    <row r="388" spans="9:12">
      <c r="I388" s="80"/>
      <c r="J388" s="80"/>
      <c r="K388" s="80"/>
      <c r="L388" s="80"/>
    </row>
    <row r="389" spans="9:12">
      <c r="I389" s="80"/>
      <c r="J389" s="80"/>
      <c r="K389" s="80"/>
      <c r="L389" s="80"/>
    </row>
    <row r="390" spans="9:12">
      <c r="I390" s="80"/>
      <c r="J390" s="80"/>
      <c r="K390" s="80"/>
      <c r="L390" s="80"/>
    </row>
    <row r="391" spans="9:12">
      <c r="I391" s="80"/>
      <c r="J391" s="80"/>
      <c r="K391" s="80"/>
      <c r="L391" s="80"/>
    </row>
    <row r="392" spans="9:12">
      <c r="I392" s="80"/>
      <c r="J392" s="80"/>
      <c r="K392" s="80"/>
      <c r="L392" s="80"/>
    </row>
    <row r="393" spans="9:12">
      <c r="I393" s="80"/>
      <c r="J393" s="80"/>
      <c r="K393" s="80"/>
      <c r="L393" s="80"/>
    </row>
    <row r="394" spans="9:12">
      <c r="I394" s="80"/>
      <c r="J394" s="80"/>
      <c r="K394" s="80"/>
      <c r="L394" s="80"/>
    </row>
    <row r="395" spans="9:12">
      <c r="I395" s="80"/>
      <c r="J395" s="80"/>
      <c r="K395" s="80"/>
      <c r="L395" s="80"/>
    </row>
    <row r="396" spans="9:12">
      <c r="I396" s="80"/>
      <c r="J396" s="80"/>
      <c r="K396" s="80"/>
      <c r="L396" s="80"/>
    </row>
    <row r="397" spans="9:12">
      <c r="I397" s="80"/>
      <c r="J397" s="80"/>
      <c r="K397" s="80"/>
      <c r="L397" s="80"/>
    </row>
    <row r="398" spans="9:12">
      <c r="I398" s="80"/>
      <c r="J398" s="80"/>
      <c r="K398" s="80"/>
      <c r="L398" s="80"/>
    </row>
    <row r="399" spans="9:12">
      <c r="I399" s="80"/>
      <c r="J399" s="80"/>
      <c r="K399" s="80"/>
      <c r="L399" s="80"/>
    </row>
    <row r="400" spans="9:12">
      <c r="I400" s="80"/>
      <c r="J400" s="80"/>
      <c r="K400" s="80"/>
      <c r="L400" s="80"/>
    </row>
    <row r="401" spans="9:12">
      <c r="I401" s="80"/>
      <c r="J401" s="80"/>
      <c r="K401" s="80"/>
      <c r="L401" s="80"/>
    </row>
    <row r="402" spans="9:12">
      <c r="I402" s="80"/>
      <c r="J402" s="80"/>
      <c r="K402" s="80"/>
      <c r="L402" s="80"/>
    </row>
    <row r="403" spans="9:12">
      <c r="I403" s="80"/>
      <c r="J403" s="80"/>
      <c r="K403" s="80"/>
      <c r="L403" s="80"/>
    </row>
    <row r="404" spans="9:12">
      <c r="I404" s="80"/>
      <c r="J404" s="80"/>
      <c r="K404" s="80"/>
      <c r="L404" s="80"/>
    </row>
    <row r="405" spans="9:12">
      <c r="I405" s="80"/>
      <c r="J405" s="80"/>
      <c r="K405" s="80"/>
      <c r="L405" s="80"/>
    </row>
    <row r="406" spans="9:12">
      <c r="I406" s="80"/>
      <c r="J406" s="80"/>
      <c r="K406" s="80"/>
      <c r="L406" s="80"/>
    </row>
    <row r="407" spans="9:12">
      <c r="I407" s="80"/>
      <c r="J407" s="80"/>
      <c r="K407" s="80"/>
      <c r="L407" s="80"/>
    </row>
    <row r="408" spans="9:12">
      <c r="I408" s="80"/>
      <c r="J408" s="80"/>
      <c r="K408" s="80"/>
      <c r="L408" s="80"/>
    </row>
    <row r="409" spans="9:12">
      <c r="I409" s="80"/>
      <c r="J409" s="80"/>
      <c r="K409" s="80"/>
      <c r="L409" s="80"/>
    </row>
    <row r="410" spans="9:12">
      <c r="I410" s="80"/>
      <c r="J410" s="80"/>
      <c r="K410" s="80"/>
      <c r="L410" s="80"/>
    </row>
    <row r="411" spans="9:12">
      <c r="I411" s="80"/>
      <c r="J411" s="80"/>
      <c r="K411" s="80"/>
      <c r="L411" s="80"/>
    </row>
    <row r="412" spans="9:12">
      <c r="I412" s="80"/>
      <c r="J412" s="80"/>
      <c r="K412" s="80"/>
      <c r="L412" s="80"/>
    </row>
    <row r="413" spans="9:12">
      <c r="I413" s="80"/>
      <c r="J413" s="80"/>
      <c r="K413" s="80"/>
      <c r="L413" s="80"/>
    </row>
    <row r="414" spans="9:12">
      <c r="I414" s="80"/>
      <c r="J414" s="80"/>
      <c r="K414" s="80"/>
      <c r="L414" s="80"/>
    </row>
    <row r="415" spans="9:12">
      <c r="I415" s="80"/>
      <c r="J415" s="80"/>
      <c r="K415" s="80"/>
      <c r="L415" s="80"/>
    </row>
    <row r="416" spans="9:12">
      <c r="I416" s="80"/>
      <c r="J416" s="80"/>
      <c r="K416" s="80"/>
      <c r="L416" s="80"/>
    </row>
    <row r="417" spans="9:12">
      <c r="I417" s="80"/>
      <c r="J417" s="80"/>
      <c r="K417" s="80"/>
      <c r="L417" s="80"/>
    </row>
    <row r="418" spans="9:12">
      <c r="I418" s="80"/>
      <c r="J418" s="80"/>
      <c r="K418" s="80"/>
      <c r="L418" s="80"/>
    </row>
    <row r="419" spans="9:12">
      <c r="I419" s="80"/>
      <c r="J419" s="80"/>
      <c r="K419" s="80"/>
      <c r="L419" s="80"/>
    </row>
    <row r="420" spans="9:12">
      <c r="I420" s="80"/>
      <c r="J420" s="80"/>
      <c r="K420" s="80"/>
      <c r="L420" s="80"/>
    </row>
    <row r="421" spans="9:12">
      <c r="I421" s="80"/>
      <c r="J421" s="80"/>
      <c r="K421" s="80"/>
      <c r="L421" s="80"/>
    </row>
    <row r="422" spans="9:12">
      <c r="I422" s="80"/>
      <c r="J422" s="80"/>
      <c r="K422" s="80"/>
      <c r="L422" s="80"/>
    </row>
    <row r="423" spans="9:12">
      <c r="I423" s="80"/>
      <c r="J423" s="80"/>
      <c r="K423" s="80"/>
      <c r="L423" s="80"/>
    </row>
    <row r="424" spans="9:12">
      <c r="I424" s="80"/>
      <c r="J424" s="80"/>
      <c r="K424" s="80"/>
      <c r="L424" s="80"/>
    </row>
    <row r="425" spans="9:12">
      <c r="I425" s="80"/>
      <c r="J425" s="80"/>
      <c r="K425" s="80"/>
      <c r="L425" s="80"/>
    </row>
    <row r="426" spans="9:12">
      <c r="I426" s="80"/>
      <c r="J426" s="80"/>
      <c r="K426" s="80"/>
      <c r="L426" s="80"/>
    </row>
    <row r="427" spans="9:12">
      <c r="I427" s="80"/>
      <c r="J427" s="80"/>
      <c r="K427" s="80"/>
      <c r="L427" s="80"/>
    </row>
    <row r="428" spans="9:12">
      <c r="I428" s="80"/>
      <c r="J428" s="80"/>
      <c r="K428" s="80"/>
      <c r="L428" s="80"/>
    </row>
    <row r="429" spans="9:12">
      <c r="I429" s="80"/>
      <c r="J429" s="80"/>
      <c r="K429" s="80"/>
      <c r="L429" s="80"/>
    </row>
    <row r="430" spans="9:12">
      <c r="I430" s="80"/>
      <c r="J430" s="80"/>
      <c r="K430" s="80"/>
      <c r="L430" s="80"/>
    </row>
    <row r="431" spans="9:12">
      <c r="I431" s="80"/>
      <c r="J431" s="80"/>
      <c r="K431" s="80"/>
      <c r="L431" s="80"/>
    </row>
    <row r="432" spans="9:12">
      <c r="I432" s="80"/>
      <c r="J432" s="80"/>
      <c r="K432" s="80"/>
      <c r="L432" s="80"/>
    </row>
    <row r="433" spans="9:12">
      <c r="I433" s="80"/>
      <c r="J433" s="80"/>
      <c r="K433" s="80"/>
      <c r="L433" s="80"/>
    </row>
    <row r="434" spans="9:12">
      <c r="I434" s="80"/>
      <c r="J434" s="80"/>
      <c r="K434" s="80"/>
      <c r="L434" s="80"/>
    </row>
    <row r="435" spans="9:12">
      <c r="I435" s="80"/>
      <c r="J435" s="80"/>
      <c r="K435" s="80"/>
      <c r="L435" s="80"/>
    </row>
    <row r="436" spans="9:12">
      <c r="I436" s="80"/>
      <c r="J436" s="80"/>
      <c r="K436" s="80"/>
      <c r="L436" s="80"/>
    </row>
    <row r="437" spans="9:12">
      <c r="I437" s="80"/>
      <c r="J437" s="80"/>
      <c r="K437" s="80"/>
      <c r="L437" s="80"/>
    </row>
    <row r="438" spans="9:12">
      <c r="I438" s="80"/>
      <c r="J438" s="80"/>
      <c r="K438" s="80"/>
      <c r="L438" s="80"/>
    </row>
    <row r="439" spans="9:12">
      <c r="I439" s="80"/>
      <c r="J439" s="80"/>
      <c r="K439" s="80"/>
      <c r="L439" s="80"/>
    </row>
    <row r="440" spans="9:12">
      <c r="I440" s="80"/>
      <c r="J440" s="80"/>
      <c r="K440" s="80"/>
      <c r="L440" s="80"/>
    </row>
    <row r="441" spans="9:12">
      <c r="I441" s="80"/>
      <c r="J441" s="80"/>
      <c r="K441" s="80"/>
      <c r="L441" s="80"/>
    </row>
    <row r="442" spans="9:12">
      <c r="I442" s="80"/>
      <c r="J442" s="80"/>
      <c r="K442" s="80"/>
      <c r="L442" s="80"/>
    </row>
    <row r="443" spans="9:12">
      <c r="I443" s="80"/>
      <c r="J443" s="80"/>
      <c r="K443" s="80"/>
      <c r="L443" s="80"/>
    </row>
    <row r="444" spans="9:12">
      <c r="I444" s="80"/>
      <c r="J444" s="80"/>
      <c r="K444" s="80"/>
      <c r="L444" s="80"/>
    </row>
    <row r="445" spans="9:12">
      <c r="I445" s="80"/>
      <c r="J445" s="80"/>
      <c r="K445" s="80"/>
      <c r="L445" s="80"/>
    </row>
    <row r="446" spans="9:12">
      <c r="I446" s="80"/>
      <c r="J446" s="80"/>
      <c r="K446" s="80"/>
      <c r="L446" s="80"/>
    </row>
    <row r="447" spans="9:12">
      <c r="I447" s="80"/>
      <c r="J447" s="80"/>
      <c r="K447" s="80"/>
      <c r="L447" s="80"/>
    </row>
    <row r="448" spans="9:12">
      <c r="I448" s="80"/>
      <c r="J448" s="80"/>
      <c r="K448" s="80"/>
      <c r="L448" s="80"/>
    </row>
    <row r="449" spans="9:12">
      <c r="I449" s="80"/>
      <c r="J449" s="80"/>
      <c r="K449" s="80"/>
      <c r="L449" s="80"/>
    </row>
    <row r="450" spans="9:12">
      <c r="I450" s="80"/>
      <c r="J450" s="80"/>
      <c r="K450" s="80"/>
      <c r="L450" s="80"/>
    </row>
    <row r="451" spans="9:12">
      <c r="I451" s="80"/>
      <c r="J451" s="80"/>
      <c r="K451" s="80"/>
      <c r="L451" s="80"/>
    </row>
    <row r="452" spans="9:12">
      <c r="I452" s="80"/>
      <c r="J452" s="80"/>
      <c r="K452" s="80"/>
      <c r="L452" s="80"/>
    </row>
    <row r="453" spans="9:12">
      <c r="I453" s="80"/>
      <c r="J453" s="80"/>
      <c r="K453" s="80"/>
      <c r="L453" s="80"/>
    </row>
    <row r="454" spans="9:12">
      <c r="I454" s="80"/>
      <c r="J454" s="80"/>
      <c r="K454" s="80"/>
      <c r="L454" s="80"/>
    </row>
    <row r="455" spans="9:12">
      <c r="I455" s="80"/>
      <c r="J455" s="80"/>
      <c r="K455" s="80"/>
      <c r="L455" s="80"/>
    </row>
    <row r="456" spans="9:12">
      <c r="I456" s="80"/>
      <c r="J456" s="80"/>
      <c r="K456" s="80"/>
      <c r="L456" s="80"/>
    </row>
    <row r="457" spans="9:12">
      <c r="I457" s="80"/>
      <c r="J457" s="80"/>
      <c r="K457" s="80"/>
      <c r="L457" s="80"/>
    </row>
    <row r="458" spans="9:12">
      <c r="I458" s="80"/>
      <c r="J458" s="80"/>
      <c r="K458" s="80"/>
      <c r="L458" s="80"/>
    </row>
    <row r="459" spans="9:12">
      <c r="I459" s="80"/>
      <c r="J459" s="80"/>
      <c r="K459" s="80"/>
      <c r="L459" s="80"/>
    </row>
    <row r="460" spans="9:12">
      <c r="I460" s="80"/>
      <c r="J460" s="80"/>
      <c r="K460" s="80"/>
      <c r="L460" s="80"/>
    </row>
    <row r="461" spans="9:12">
      <c r="I461" s="80"/>
      <c r="J461" s="80"/>
      <c r="K461" s="80"/>
      <c r="L461" s="80"/>
    </row>
    <row r="462" spans="9:12">
      <c r="I462" s="80"/>
      <c r="J462" s="80"/>
      <c r="K462" s="80"/>
      <c r="L462" s="80"/>
    </row>
    <row r="463" spans="9:12">
      <c r="I463" s="80"/>
      <c r="J463" s="80"/>
      <c r="K463" s="80"/>
      <c r="L463" s="80"/>
    </row>
    <row r="464" spans="9:12">
      <c r="I464" s="80"/>
      <c r="J464" s="80"/>
      <c r="K464" s="80"/>
      <c r="L464" s="80"/>
    </row>
    <row r="465" spans="9:12">
      <c r="I465" s="80"/>
      <c r="J465" s="80"/>
      <c r="K465" s="80"/>
      <c r="L465" s="80"/>
    </row>
    <row r="466" spans="9:12">
      <c r="I466" s="80"/>
      <c r="J466" s="80"/>
      <c r="K466" s="80"/>
      <c r="L466" s="80"/>
    </row>
    <row r="467" spans="9:12">
      <c r="I467" s="80"/>
      <c r="J467" s="80"/>
      <c r="K467" s="80"/>
      <c r="L467" s="80"/>
    </row>
    <row r="468" spans="9:12">
      <c r="I468" s="80"/>
      <c r="J468" s="80"/>
      <c r="K468" s="80"/>
      <c r="L468" s="80"/>
    </row>
    <row r="469" spans="9:12">
      <c r="I469" s="80"/>
      <c r="J469" s="80"/>
      <c r="K469" s="80"/>
      <c r="L469" s="80"/>
    </row>
    <row r="470" spans="9:12">
      <c r="I470" s="80"/>
      <c r="J470" s="80"/>
      <c r="K470" s="80"/>
      <c r="L470" s="80"/>
    </row>
    <row r="471" spans="9:12">
      <c r="I471" s="80"/>
      <c r="J471" s="80"/>
      <c r="K471" s="80"/>
      <c r="L471" s="80"/>
    </row>
    <row r="472" spans="9:12">
      <c r="I472" s="80"/>
      <c r="J472" s="80"/>
      <c r="K472" s="80"/>
      <c r="L472" s="80"/>
    </row>
    <row r="473" spans="9:12">
      <c r="I473" s="80"/>
      <c r="J473" s="80"/>
      <c r="K473" s="80"/>
      <c r="L473" s="80"/>
    </row>
    <row r="474" spans="9:12">
      <c r="I474" s="80"/>
      <c r="J474" s="80"/>
      <c r="K474" s="80"/>
      <c r="L474" s="80"/>
    </row>
    <row r="475" spans="9:12">
      <c r="I475" s="80"/>
      <c r="J475" s="80"/>
      <c r="K475" s="80"/>
      <c r="L475" s="80"/>
    </row>
    <row r="476" spans="9:12">
      <c r="I476" s="80"/>
      <c r="J476" s="80"/>
      <c r="K476" s="80"/>
      <c r="L476" s="80"/>
    </row>
    <row r="477" spans="9:12">
      <c r="I477" s="80"/>
      <c r="J477" s="80"/>
      <c r="K477" s="80"/>
      <c r="L477" s="80"/>
    </row>
    <row r="478" spans="9:12">
      <c r="I478" s="80"/>
      <c r="J478" s="80"/>
      <c r="K478" s="80"/>
      <c r="L478" s="80"/>
    </row>
    <row r="479" spans="9:12">
      <c r="I479" s="80"/>
      <c r="J479" s="80"/>
      <c r="K479" s="80"/>
      <c r="L479" s="80"/>
    </row>
    <row r="480" spans="9:12">
      <c r="I480" s="80"/>
      <c r="J480" s="80"/>
      <c r="K480" s="80"/>
      <c r="L480" s="80"/>
    </row>
    <row r="481" spans="9:12">
      <c r="I481" s="80"/>
      <c r="J481" s="80"/>
      <c r="K481" s="80"/>
      <c r="L481" s="80"/>
    </row>
    <row r="482" spans="9:12">
      <c r="I482" s="80"/>
      <c r="J482" s="80"/>
      <c r="K482" s="80"/>
      <c r="L482" s="80"/>
    </row>
    <row r="483" spans="9:12">
      <c r="I483" s="80"/>
      <c r="J483" s="80"/>
      <c r="K483" s="80"/>
      <c r="L483" s="80"/>
    </row>
    <row r="484" spans="9:12">
      <c r="I484" s="80"/>
      <c r="J484" s="80"/>
      <c r="K484" s="80"/>
      <c r="L484" s="80"/>
    </row>
    <row r="485" spans="9:12">
      <c r="I485" s="80"/>
      <c r="J485" s="80"/>
      <c r="K485" s="80"/>
      <c r="L485" s="80"/>
    </row>
    <row r="486" spans="9:12">
      <c r="I486" s="80"/>
      <c r="J486" s="80"/>
      <c r="K486" s="80"/>
      <c r="L486" s="80"/>
    </row>
    <row r="487" spans="9:12">
      <c r="I487" s="80"/>
      <c r="J487" s="80"/>
      <c r="K487" s="80"/>
      <c r="L487" s="80"/>
    </row>
    <row r="488" spans="9:12">
      <c r="I488" s="80"/>
      <c r="J488" s="80"/>
      <c r="K488" s="80"/>
      <c r="L488" s="80"/>
    </row>
    <row r="489" spans="9:12">
      <c r="I489" s="80"/>
      <c r="J489" s="80"/>
      <c r="K489" s="80"/>
      <c r="L489" s="80"/>
    </row>
    <row r="490" spans="9:12">
      <c r="I490" s="80"/>
      <c r="J490" s="80"/>
      <c r="K490" s="80"/>
      <c r="L490" s="80"/>
    </row>
    <row r="491" spans="9:12">
      <c r="I491" s="80"/>
      <c r="J491" s="80"/>
      <c r="K491" s="80"/>
      <c r="L491" s="80"/>
    </row>
    <row r="492" spans="9:12">
      <c r="I492" s="80"/>
      <c r="J492" s="80"/>
      <c r="K492" s="80"/>
      <c r="L492" s="80"/>
    </row>
    <row r="493" spans="9:12">
      <c r="I493" s="80"/>
      <c r="J493" s="80"/>
      <c r="K493" s="80"/>
      <c r="L493" s="80"/>
    </row>
    <row r="494" spans="9:12">
      <c r="I494" s="80"/>
      <c r="J494" s="80"/>
      <c r="K494" s="80"/>
      <c r="L494" s="80"/>
    </row>
    <row r="495" spans="9:12">
      <c r="I495" s="80"/>
      <c r="J495" s="80"/>
      <c r="K495" s="80"/>
      <c r="L495" s="80"/>
    </row>
    <row r="496" spans="9:12">
      <c r="I496" s="80"/>
      <c r="J496" s="80"/>
      <c r="K496" s="80"/>
      <c r="L496" s="80"/>
    </row>
    <row r="497" spans="9:12">
      <c r="I497" s="80"/>
      <c r="J497" s="80"/>
      <c r="K497" s="80"/>
      <c r="L497" s="80"/>
    </row>
    <row r="498" spans="9:12">
      <c r="I498" s="80"/>
      <c r="J498" s="80"/>
      <c r="K498" s="80"/>
      <c r="L498" s="80"/>
    </row>
    <row r="499" spans="9:12">
      <c r="I499" s="80"/>
      <c r="J499" s="80"/>
      <c r="K499" s="80"/>
      <c r="L499" s="80"/>
    </row>
    <row r="500" spans="9:12">
      <c r="I500" s="80"/>
      <c r="J500" s="80"/>
      <c r="K500" s="80"/>
      <c r="L500" s="80"/>
    </row>
    <row r="501" spans="9:12">
      <c r="I501" s="80"/>
      <c r="J501" s="80"/>
      <c r="K501" s="80"/>
      <c r="L501" s="80"/>
    </row>
    <row r="502" spans="9:12">
      <c r="I502" s="80"/>
      <c r="J502" s="80"/>
      <c r="K502" s="80"/>
      <c r="L502" s="80"/>
    </row>
    <row r="503" spans="9:12">
      <c r="I503" s="80"/>
      <c r="J503" s="80"/>
      <c r="K503" s="80"/>
      <c r="L503" s="80"/>
    </row>
    <row r="504" spans="9:12">
      <c r="I504" s="80"/>
      <c r="J504" s="80"/>
      <c r="K504" s="80"/>
      <c r="L504" s="80"/>
    </row>
    <row r="505" spans="9:12">
      <c r="I505" s="80"/>
      <c r="J505" s="80"/>
      <c r="K505" s="80"/>
      <c r="L505" s="80"/>
    </row>
    <row r="506" spans="9:12">
      <c r="I506" s="80"/>
      <c r="J506" s="80"/>
      <c r="K506" s="80"/>
      <c r="L506" s="80"/>
    </row>
    <row r="507" spans="9:12">
      <c r="I507" s="80"/>
      <c r="J507" s="80"/>
      <c r="K507" s="80"/>
      <c r="L507" s="80"/>
    </row>
    <row r="508" spans="9:12">
      <c r="I508" s="80"/>
      <c r="J508" s="80"/>
      <c r="K508" s="80"/>
      <c r="L508" s="80"/>
    </row>
    <row r="509" spans="9:12">
      <c r="I509" s="80"/>
      <c r="J509" s="80"/>
      <c r="K509" s="80"/>
      <c r="L509" s="80"/>
    </row>
    <row r="510" spans="9:12">
      <c r="I510" s="80"/>
      <c r="J510" s="80"/>
      <c r="K510" s="80"/>
      <c r="L510" s="80"/>
    </row>
    <row r="511" spans="9:12">
      <c r="I511" s="80"/>
      <c r="J511" s="80"/>
      <c r="K511" s="80"/>
      <c r="L511" s="80"/>
    </row>
    <row r="512" spans="9:12">
      <c r="I512" s="80"/>
      <c r="J512" s="80"/>
      <c r="K512" s="80"/>
      <c r="L512" s="80"/>
    </row>
    <row r="513" spans="9:12">
      <c r="I513" s="80"/>
      <c r="J513" s="80"/>
      <c r="K513" s="80"/>
      <c r="L513" s="80"/>
    </row>
    <row r="514" spans="9:12">
      <c r="I514" s="80"/>
      <c r="J514" s="80"/>
      <c r="K514" s="80"/>
      <c r="L514" s="80"/>
    </row>
    <row r="515" spans="9:12">
      <c r="I515" s="80"/>
      <c r="J515" s="80"/>
      <c r="K515" s="80"/>
      <c r="L515" s="80"/>
    </row>
    <row r="516" spans="9:12">
      <c r="I516" s="80"/>
      <c r="J516" s="80"/>
      <c r="K516" s="80"/>
      <c r="L516" s="80"/>
    </row>
    <row r="517" spans="9:12">
      <c r="I517" s="80"/>
      <c r="J517" s="80"/>
      <c r="K517" s="80"/>
      <c r="L517" s="80"/>
    </row>
    <row r="518" spans="9:12">
      <c r="I518" s="80"/>
      <c r="J518" s="80"/>
      <c r="K518" s="80"/>
      <c r="L518" s="80"/>
    </row>
    <row r="519" spans="9:12">
      <c r="I519" s="80"/>
      <c r="J519" s="80"/>
      <c r="K519" s="80"/>
      <c r="L519" s="80"/>
    </row>
    <row r="520" spans="9:12">
      <c r="I520" s="80"/>
      <c r="J520" s="80"/>
      <c r="K520" s="80"/>
      <c r="L520" s="80"/>
    </row>
    <row r="521" spans="9:12">
      <c r="I521" s="80"/>
      <c r="J521" s="80"/>
      <c r="K521" s="80"/>
      <c r="L521" s="80"/>
    </row>
    <row r="522" spans="9:12">
      <c r="I522" s="80"/>
      <c r="J522" s="80"/>
      <c r="K522" s="80"/>
      <c r="L522" s="80"/>
    </row>
    <row r="523" spans="9:12">
      <c r="I523" s="80"/>
      <c r="J523" s="80"/>
      <c r="K523" s="80"/>
      <c r="L523" s="80"/>
    </row>
    <row r="524" spans="9:12">
      <c r="I524" s="80"/>
      <c r="J524" s="80"/>
      <c r="K524" s="80"/>
      <c r="L524" s="80"/>
    </row>
    <row r="525" spans="9:12">
      <c r="I525" s="80"/>
      <c r="J525" s="80"/>
      <c r="K525" s="80"/>
      <c r="L525" s="80"/>
    </row>
    <row r="526" spans="9:12">
      <c r="I526" s="80"/>
      <c r="J526" s="80"/>
      <c r="K526" s="80"/>
      <c r="L526" s="80"/>
    </row>
    <row r="527" spans="9:12">
      <c r="I527" s="80"/>
      <c r="J527" s="80"/>
      <c r="K527" s="80"/>
      <c r="L527" s="80"/>
    </row>
    <row r="528" spans="9:12">
      <c r="I528" s="80"/>
      <c r="J528" s="80"/>
      <c r="K528" s="80"/>
      <c r="L528" s="80"/>
    </row>
    <row r="529" spans="9:12">
      <c r="I529" s="80"/>
      <c r="J529" s="80"/>
      <c r="K529" s="80"/>
      <c r="L529" s="80"/>
    </row>
    <row r="530" spans="9:12">
      <c r="I530" s="80"/>
      <c r="J530" s="80"/>
      <c r="K530" s="80"/>
      <c r="L530" s="80"/>
    </row>
    <row r="531" spans="9:12">
      <c r="I531" s="80"/>
      <c r="J531" s="80"/>
      <c r="K531" s="80"/>
      <c r="L531" s="80"/>
    </row>
    <row r="532" spans="9:12">
      <c r="I532" s="80"/>
      <c r="J532" s="80"/>
      <c r="K532" s="80"/>
      <c r="L532" s="80"/>
    </row>
    <row r="533" spans="9:12">
      <c r="I533" s="80"/>
      <c r="J533" s="80"/>
      <c r="K533" s="80"/>
      <c r="L533" s="80"/>
    </row>
    <row r="534" spans="9:12">
      <c r="I534" s="80"/>
      <c r="J534" s="80"/>
      <c r="K534" s="80"/>
      <c r="L534" s="80"/>
    </row>
    <row r="535" spans="9:12">
      <c r="I535" s="80"/>
      <c r="J535" s="80"/>
      <c r="K535" s="80"/>
      <c r="L535" s="80"/>
    </row>
    <row r="536" spans="9:12">
      <c r="I536" s="80"/>
      <c r="J536" s="80"/>
      <c r="K536" s="80"/>
      <c r="L536" s="80"/>
    </row>
    <row r="537" spans="9:12">
      <c r="I537" s="80"/>
      <c r="J537" s="80"/>
      <c r="K537" s="80"/>
      <c r="L537" s="80"/>
    </row>
    <row r="538" spans="9:12">
      <c r="I538" s="80"/>
      <c r="J538" s="80"/>
      <c r="K538" s="80"/>
      <c r="L538" s="80"/>
    </row>
    <row r="539" spans="9:12">
      <c r="I539" s="80"/>
      <c r="J539" s="80"/>
      <c r="K539" s="80"/>
      <c r="L539" s="80"/>
    </row>
    <row r="540" spans="9:12">
      <c r="I540" s="80"/>
      <c r="J540" s="80"/>
      <c r="K540" s="80"/>
      <c r="L540" s="80"/>
    </row>
    <row r="541" spans="9:12">
      <c r="I541" s="80"/>
      <c r="J541" s="80"/>
      <c r="K541" s="80"/>
      <c r="L541" s="80"/>
    </row>
    <row r="542" spans="9:12">
      <c r="I542" s="80"/>
      <c r="J542" s="80"/>
      <c r="K542" s="80"/>
      <c r="L542" s="80"/>
    </row>
    <row r="543" spans="9:12">
      <c r="I543" s="80"/>
      <c r="J543" s="80"/>
      <c r="K543" s="80"/>
      <c r="L543" s="80"/>
    </row>
    <row r="544" spans="9:12">
      <c r="I544" s="80"/>
      <c r="J544" s="80"/>
      <c r="K544" s="80"/>
      <c r="L544" s="80"/>
    </row>
    <row r="545" spans="9:12">
      <c r="I545" s="80"/>
      <c r="J545" s="80"/>
      <c r="K545" s="80"/>
      <c r="L545" s="80"/>
    </row>
    <row r="546" spans="9:12">
      <c r="I546" s="80"/>
      <c r="J546" s="80"/>
      <c r="K546" s="80"/>
      <c r="L546" s="80"/>
    </row>
    <row r="547" spans="9:12">
      <c r="I547" s="80"/>
      <c r="J547" s="80"/>
      <c r="K547" s="80"/>
      <c r="L547" s="80"/>
    </row>
    <row r="548" spans="9:12">
      <c r="I548" s="80"/>
      <c r="J548" s="80"/>
      <c r="K548" s="80"/>
      <c r="L548" s="80"/>
    </row>
    <row r="549" spans="9:12">
      <c r="I549" s="80"/>
      <c r="J549" s="80"/>
      <c r="K549" s="80"/>
      <c r="L549" s="80"/>
    </row>
    <row r="550" spans="9:12">
      <c r="I550" s="80"/>
      <c r="J550" s="80"/>
      <c r="K550" s="80"/>
      <c r="L550" s="80"/>
    </row>
    <row r="551" spans="9:12">
      <c r="I551" s="80"/>
      <c r="J551" s="80"/>
      <c r="K551" s="80"/>
      <c r="L551" s="80"/>
    </row>
    <row r="552" spans="9:12">
      <c r="I552" s="80"/>
      <c r="J552" s="80"/>
      <c r="K552" s="80"/>
      <c r="L552" s="80"/>
    </row>
    <row r="553" spans="9:12">
      <c r="I553" s="80"/>
      <c r="J553" s="80"/>
      <c r="K553" s="80"/>
      <c r="L553" s="80"/>
    </row>
    <row r="554" spans="9:12">
      <c r="I554" s="80"/>
      <c r="J554" s="80"/>
      <c r="K554" s="80"/>
      <c r="L554" s="80"/>
    </row>
    <row r="555" spans="9:12">
      <c r="I555" s="80"/>
      <c r="J555" s="80"/>
      <c r="K555" s="80"/>
      <c r="L555" s="80"/>
    </row>
    <row r="556" spans="9:12">
      <c r="I556" s="80"/>
      <c r="J556" s="80"/>
      <c r="K556" s="80"/>
      <c r="L556" s="80"/>
    </row>
    <row r="557" spans="9:12">
      <c r="I557" s="80"/>
      <c r="J557" s="80"/>
      <c r="K557" s="80"/>
      <c r="L557" s="80"/>
    </row>
    <row r="558" spans="9:12">
      <c r="I558" s="80"/>
      <c r="J558" s="80"/>
      <c r="K558" s="80"/>
      <c r="L558" s="80"/>
    </row>
    <row r="559" spans="9:12">
      <c r="I559" s="80"/>
      <c r="J559" s="80"/>
      <c r="K559" s="80"/>
      <c r="L559" s="80"/>
    </row>
    <row r="560" spans="9:12">
      <c r="I560" s="80"/>
      <c r="J560" s="80"/>
      <c r="K560" s="80"/>
      <c r="L560" s="80"/>
    </row>
    <row r="561" spans="9:12">
      <c r="I561" s="80"/>
      <c r="J561" s="80"/>
      <c r="K561" s="80"/>
      <c r="L561" s="80"/>
    </row>
    <row r="562" spans="9:12">
      <c r="I562" s="80"/>
      <c r="J562" s="80"/>
      <c r="K562" s="80"/>
      <c r="L562" s="80"/>
    </row>
    <row r="563" spans="9:12">
      <c r="I563" s="80"/>
      <c r="J563" s="80"/>
      <c r="K563" s="80"/>
      <c r="L563" s="80"/>
    </row>
    <row r="564" spans="9:12">
      <c r="I564" s="80"/>
      <c r="J564" s="80"/>
      <c r="K564" s="80"/>
      <c r="L564" s="80"/>
    </row>
    <row r="565" spans="9:12">
      <c r="I565" s="80"/>
      <c r="J565" s="80"/>
      <c r="K565" s="80"/>
      <c r="L565" s="80"/>
    </row>
    <row r="566" spans="9:12">
      <c r="I566" s="80"/>
      <c r="J566" s="80"/>
      <c r="K566" s="80"/>
      <c r="L566" s="80"/>
    </row>
    <row r="567" spans="9:12">
      <c r="I567" s="80"/>
      <c r="J567" s="80"/>
      <c r="K567" s="80"/>
      <c r="L567" s="80"/>
    </row>
    <row r="568" spans="9:12">
      <c r="I568" s="80"/>
      <c r="J568" s="80"/>
      <c r="K568" s="80"/>
      <c r="L568" s="80"/>
    </row>
    <row r="569" spans="9:12">
      <c r="I569" s="80"/>
      <c r="J569" s="80"/>
      <c r="K569" s="80"/>
      <c r="L569" s="80"/>
    </row>
    <row r="570" spans="9:12">
      <c r="I570" s="80"/>
      <c r="J570" s="80"/>
      <c r="K570" s="80"/>
      <c r="L570" s="80"/>
    </row>
    <row r="571" spans="9:12">
      <c r="I571" s="80"/>
      <c r="J571" s="80"/>
      <c r="K571" s="80"/>
      <c r="L571" s="80"/>
    </row>
    <row r="572" spans="9:12">
      <c r="I572" s="80"/>
      <c r="J572" s="80"/>
      <c r="K572" s="80"/>
      <c r="L572" s="80"/>
    </row>
    <row r="573" spans="9:12">
      <c r="I573" s="80"/>
      <c r="J573" s="80"/>
      <c r="K573" s="80"/>
      <c r="L573" s="80"/>
    </row>
    <row r="574" spans="9:12">
      <c r="I574" s="80"/>
      <c r="J574" s="80"/>
      <c r="K574" s="80"/>
      <c r="L574" s="80"/>
    </row>
    <row r="575" spans="9:12">
      <c r="I575" s="80"/>
      <c r="J575" s="80"/>
      <c r="K575" s="80"/>
      <c r="L575" s="80"/>
    </row>
    <row r="576" spans="9:12">
      <c r="I576" s="80"/>
      <c r="J576" s="80"/>
      <c r="K576" s="80"/>
      <c r="L576" s="80"/>
    </row>
    <row r="577" spans="9:12">
      <c r="I577" s="80"/>
      <c r="J577" s="80"/>
      <c r="K577" s="80"/>
      <c r="L577" s="80"/>
    </row>
    <row r="578" spans="9:12">
      <c r="I578" s="80"/>
      <c r="J578" s="80"/>
      <c r="K578" s="80"/>
      <c r="L578" s="80"/>
    </row>
    <row r="579" spans="9:12">
      <c r="I579" s="80"/>
      <c r="J579" s="80"/>
      <c r="K579" s="80"/>
      <c r="L579" s="80"/>
    </row>
    <row r="580" spans="9:12">
      <c r="I580" s="80"/>
      <c r="J580" s="80"/>
      <c r="K580" s="80"/>
      <c r="L580" s="80"/>
    </row>
    <row r="581" spans="9:12">
      <c r="I581" s="80"/>
      <c r="J581" s="80"/>
      <c r="K581" s="80"/>
      <c r="L581" s="80"/>
    </row>
    <row r="582" spans="9:12">
      <c r="I582" s="80"/>
      <c r="J582" s="80"/>
      <c r="K582" s="80"/>
      <c r="L582" s="80"/>
    </row>
    <row r="583" spans="9:12">
      <c r="I583" s="80"/>
      <c r="J583" s="80"/>
      <c r="K583" s="80"/>
      <c r="L583" s="80"/>
    </row>
    <row r="584" spans="9:12">
      <c r="I584" s="80"/>
      <c r="J584" s="80"/>
      <c r="K584" s="80"/>
      <c r="L584" s="80"/>
    </row>
    <row r="585" spans="9:12">
      <c r="I585" s="80"/>
      <c r="J585" s="80"/>
      <c r="K585" s="80"/>
      <c r="L585" s="80"/>
    </row>
    <row r="586" spans="9:12">
      <c r="I586" s="80"/>
      <c r="J586" s="80"/>
      <c r="K586" s="80"/>
      <c r="L586" s="80"/>
    </row>
    <row r="587" spans="9:12">
      <c r="I587" s="80"/>
      <c r="J587" s="80"/>
      <c r="K587" s="80"/>
      <c r="L587" s="80"/>
    </row>
    <row r="588" spans="9:12">
      <c r="I588" s="80"/>
      <c r="J588" s="80"/>
      <c r="K588" s="80"/>
      <c r="L588" s="80"/>
    </row>
    <row r="589" spans="9:12">
      <c r="I589" s="80"/>
      <c r="J589" s="80"/>
      <c r="K589" s="80"/>
      <c r="L589" s="80"/>
    </row>
    <row r="590" spans="9:12">
      <c r="I590" s="80"/>
      <c r="J590" s="80"/>
      <c r="K590" s="80"/>
      <c r="L590" s="80"/>
    </row>
    <row r="591" spans="9:12">
      <c r="I591" s="80"/>
      <c r="J591" s="80"/>
      <c r="K591" s="80"/>
      <c r="L591" s="80"/>
    </row>
    <row r="592" spans="9:12">
      <c r="I592" s="80"/>
      <c r="J592" s="80"/>
      <c r="K592" s="80"/>
      <c r="L592" s="80"/>
    </row>
    <row r="593" spans="9:12">
      <c r="I593" s="80"/>
      <c r="J593" s="80"/>
      <c r="K593" s="80"/>
      <c r="L593" s="80"/>
    </row>
    <row r="594" spans="9:12">
      <c r="I594" s="80"/>
      <c r="J594" s="80"/>
      <c r="K594" s="80"/>
      <c r="L594" s="80"/>
    </row>
    <row r="595" spans="9:12">
      <c r="I595" s="80"/>
      <c r="J595" s="80"/>
      <c r="K595" s="80"/>
      <c r="L595" s="80"/>
    </row>
    <row r="596" spans="9:12">
      <c r="I596" s="80"/>
      <c r="J596" s="80"/>
      <c r="K596" s="80"/>
      <c r="L596" s="80"/>
    </row>
    <row r="597" spans="9:12">
      <c r="I597" s="80"/>
      <c r="J597" s="80"/>
      <c r="K597" s="80"/>
      <c r="L597" s="80"/>
    </row>
    <row r="598" spans="9:12">
      <c r="I598" s="80"/>
      <c r="J598" s="80"/>
      <c r="K598" s="80"/>
      <c r="L598" s="80"/>
    </row>
    <row r="599" spans="9:12">
      <c r="I599" s="80"/>
      <c r="J599" s="80"/>
      <c r="K599" s="80"/>
      <c r="L599" s="80"/>
    </row>
    <row r="600" spans="9:12">
      <c r="I600" s="80"/>
      <c r="J600" s="80"/>
      <c r="K600" s="80"/>
      <c r="L600" s="80"/>
    </row>
    <row r="601" spans="9:12">
      <c r="I601" s="80"/>
      <c r="J601" s="80"/>
      <c r="K601" s="80"/>
      <c r="L601" s="80"/>
    </row>
    <row r="602" spans="9:12">
      <c r="I602" s="80"/>
      <c r="J602" s="80"/>
      <c r="K602" s="80"/>
      <c r="L602" s="80"/>
    </row>
    <row r="603" spans="9:12">
      <c r="I603" s="80"/>
      <c r="J603" s="80"/>
      <c r="K603" s="80"/>
      <c r="L603" s="80"/>
    </row>
    <row r="604" spans="9:12">
      <c r="I604" s="80"/>
      <c r="J604" s="80"/>
      <c r="K604" s="80"/>
      <c r="L604" s="80"/>
    </row>
    <row r="605" spans="9:12">
      <c r="I605" s="80"/>
      <c r="J605" s="80"/>
      <c r="K605" s="80"/>
      <c r="L605" s="80"/>
    </row>
    <row r="606" spans="9:12">
      <c r="I606" s="80"/>
      <c r="J606" s="80"/>
      <c r="K606" s="80"/>
      <c r="L606" s="80"/>
    </row>
    <row r="607" spans="9:12">
      <c r="I607" s="80"/>
      <c r="J607" s="80"/>
      <c r="K607" s="80"/>
      <c r="L607" s="80"/>
    </row>
    <row r="608" spans="9:12">
      <c r="I608" s="80"/>
      <c r="J608" s="80"/>
      <c r="K608" s="80"/>
      <c r="L608" s="80"/>
    </row>
    <row r="609" spans="9:12">
      <c r="I609" s="80"/>
      <c r="J609" s="80"/>
      <c r="K609" s="80"/>
      <c r="L609" s="80"/>
    </row>
    <row r="610" spans="9:12">
      <c r="I610" s="80"/>
      <c r="J610" s="80"/>
      <c r="K610" s="80"/>
      <c r="L610" s="80"/>
    </row>
    <row r="611" spans="9:12">
      <c r="I611" s="80"/>
      <c r="J611" s="80"/>
      <c r="K611" s="80"/>
      <c r="L611" s="80"/>
    </row>
    <row r="612" spans="9:12">
      <c r="I612" s="80"/>
      <c r="J612" s="80"/>
      <c r="K612" s="80"/>
      <c r="L612" s="80"/>
    </row>
    <row r="613" spans="9:12">
      <c r="I613" s="80"/>
      <c r="J613" s="80"/>
      <c r="K613" s="80"/>
      <c r="L613" s="80"/>
    </row>
    <row r="614" spans="9:12">
      <c r="I614" s="80"/>
      <c r="J614" s="80"/>
      <c r="K614" s="80"/>
      <c r="L614" s="80"/>
    </row>
    <row r="615" spans="9:12">
      <c r="I615" s="80"/>
      <c r="J615" s="80"/>
      <c r="K615" s="80"/>
      <c r="L615" s="80"/>
    </row>
    <row r="616" spans="9:12">
      <c r="I616" s="80"/>
      <c r="J616" s="80"/>
      <c r="K616" s="80"/>
      <c r="L616" s="80"/>
    </row>
    <row r="617" spans="9:12">
      <c r="I617" s="80"/>
      <c r="J617" s="80"/>
      <c r="K617" s="80"/>
      <c r="L617" s="80"/>
    </row>
    <row r="618" spans="9:12">
      <c r="I618" s="80"/>
      <c r="J618" s="80"/>
      <c r="K618" s="80"/>
      <c r="L618" s="80"/>
    </row>
    <row r="619" spans="9:12">
      <c r="I619" s="80"/>
      <c r="J619" s="80"/>
      <c r="K619" s="80"/>
      <c r="L619" s="80"/>
    </row>
    <row r="620" spans="9:12">
      <c r="I620" s="80"/>
      <c r="J620" s="80"/>
      <c r="K620" s="80"/>
      <c r="L620" s="80"/>
    </row>
    <row r="621" spans="9:12">
      <c r="I621" s="80"/>
      <c r="J621" s="80"/>
      <c r="K621" s="80"/>
      <c r="L621" s="80"/>
    </row>
    <row r="622" spans="9:12">
      <c r="I622" s="80"/>
      <c r="J622" s="80"/>
      <c r="K622" s="80"/>
      <c r="L622" s="80"/>
    </row>
    <row r="623" spans="9:12">
      <c r="I623" s="80"/>
      <c r="J623" s="80"/>
      <c r="K623" s="80"/>
      <c r="L623" s="80"/>
    </row>
    <row r="624" spans="9:12">
      <c r="I624" s="80"/>
      <c r="J624" s="80"/>
      <c r="K624" s="80"/>
      <c r="L624" s="80"/>
    </row>
    <row r="625" spans="9:12">
      <c r="I625" s="80"/>
      <c r="J625" s="80"/>
      <c r="K625" s="80"/>
      <c r="L625" s="80"/>
    </row>
    <row r="626" spans="9:12">
      <c r="I626" s="80"/>
      <c r="J626" s="80"/>
      <c r="K626" s="80"/>
      <c r="L626" s="80"/>
    </row>
    <row r="627" spans="9:12">
      <c r="I627" s="80"/>
      <c r="J627" s="80"/>
      <c r="K627" s="80"/>
      <c r="L627" s="80"/>
    </row>
    <row r="628" spans="9:12">
      <c r="I628" s="80"/>
      <c r="J628" s="80"/>
      <c r="K628" s="80"/>
      <c r="L628" s="80"/>
    </row>
    <row r="629" spans="9:12">
      <c r="I629" s="80"/>
      <c r="J629" s="80"/>
      <c r="K629" s="80"/>
      <c r="L629" s="80"/>
    </row>
    <row r="630" spans="9:12">
      <c r="I630" s="80"/>
      <c r="J630" s="80"/>
      <c r="K630" s="80"/>
      <c r="L630" s="80"/>
    </row>
    <row r="631" spans="9:12">
      <c r="I631" s="80"/>
      <c r="J631" s="80"/>
      <c r="K631" s="80"/>
      <c r="L631" s="80"/>
    </row>
    <row r="632" spans="9:12">
      <c r="I632" s="80"/>
      <c r="J632" s="80"/>
      <c r="K632" s="80"/>
      <c r="L632" s="80"/>
    </row>
    <row r="633" spans="9:12">
      <c r="I633" s="80"/>
      <c r="J633" s="80"/>
      <c r="K633" s="80"/>
      <c r="L633" s="80"/>
    </row>
    <row r="634" spans="9:12">
      <c r="I634" s="80"/>
      <c r="J634" s="80"/>
      <c r="K634" s="80"/>
      <c r="L634" s="80"/>
    </row>
    <row r="635" spans="9:12">
      <c r="I635" s="80"/>
      <c r="J635" s="80"/>
      <c r="K635" s="80"/>
      <c r="L635" s="80"/>
    </row>
    <row r="636" spans="9:12">
      <c r="I636" s="80"/>
      <c r="J636" s="80"/>
      <c r="K636" s="80"/>
      <c r="L636" s="80"/>
    </row>
    <row r="637" spans="9:12">
      <c r="I637" s="80"/>
      <c r="J637" s="80"/>
      <c r="K637" s="80"/>
      <c r="L637" s="80"/>
    </row>
    <row r="638" spans="9:12">
      <c r="I638" s="80"/>
      <c r="J638" s="80"/>
      <c r="K638" s="80"/>
      <c r="L638" s="80"/>
    </row>
    <row r="639" spans="9:12">
      <c r="I639" s="80"/>
      <c r="J639" s="80"/>
      <c r="K639" s="80"/>
      <c r="L639" s="80"/>
    </row>
    <row r="640" spans="9:12">
      <c r="I640" s="80"/>
      <c r="J640" s="80"/>
      <c r="K640" s="80"/>
      <c r="L640" s="80"/>
    </row>
    <row r="641" spans="9:12">
      <c r="I641" s="80"/>
      <c r="J641" s="80"/>
      <c r="K641" s="80"/>
      <c r="L641" s="80"/>
    </row>
    <row r="642" spans="9:12">
      <c r="I642" s="80"/>
      <c r="J642" s="80"/>
      <c r="K642" s="80"/>
      <c r="L642" s="80"/>
    </row>
    <row r="643" spans="9:12">
      <c r="I643" s="80"/>
      <c r="J643" s="80"/>
      <c r="K643" s="80"/>
      <c r="L643" s="80"/>
    </row>
    <row r="644" spans="9:12">
      <c r="I644" s="80"/>
      <c r="J644" s="80"/>
      <c r="K644" s="80"/>
      <c r="L644" s="80"/>
    </row>
    <row r="645" spans="9:12">
      <c r="I645" s="80"/>
      <c r="J645" s="80"/>
      <c r="K645" s="80"/>
      <c r="L645" s="80"/>
    </row>
    <row r="646" spans="9:12">
      <c r="I646" s="80"/>
      <c r="J646" s="80"/>
      <c r="K646" s="80"/>
      <c r="L646" s="80"/>
    </row>
    <row r="647" spans="9:12">
      <c r="I647" s="80"/>
      <c r="J647" s="80"/>
      <c r="K647" s="80"/>
      <c r="L647" s="80"/>
    </row>
    <row r="648" spans="9:12">
      <c r="I648" s="80"/>
      <c r="J648" s="80"/>
      <c r="K648" s="80"/>
      <c r="L648" s="80"/>
    </row>
    <row r="649" spans="9:12">
      <c r="I649" s="80"/>
      <c r="J649" s="80"/>
      <c r="K649" s="80"/>
      <c r="L649" s="80"/>
    </row>
    <row r="650" spans="9:12">
      <c r="I650" s="80"/>
      <c r="J650" s="80"/>
      <c r="K650" s="80"/>
      <c r="L650" s="80"/>
    </row>
    <row r="651" spans="9:12">
      <c r="I651" s="80"/>
      <c r="J651" s="80"/>
      <c r="K651" s="80"/>
      <c r="L651" s="80"/>
    </row>
    <row r="652" spans="9:12">
      <c r="I652" s="80"/>
      <c r="J652" s="80"/>
      <c r="K652" s="80"/>
      <c r="L652" s="80"/>
    </row>
    <row r="653" spans="9:12">
      <c r="I653" s="80"/>
      <c r="J653" s="80"/>
      <c r="K653" s="80"/>
      <c r="L653" s="80"/>
    </row>
    <row r="654" spans="9:12">
      <c r="I654" s="80"/>
      <c r="J654" s="80"/>
      <c r="K654" s="80"/>
      <c r="L654" s="80"/>
    </row>
    <row r="655" spans="9:12">
      <c r="I655" s="80"/>
      <c r="J655" s="80"/>
      <c r="K655" s="80"/>
      <c r="L655" s="80"/>
    </row>
    <row r="656" spans="9:12">
      <c r="I656" s="80"/>
      <c r="J656" s="80"/>
      <c r="K656" s="80"/>
      <c r="L656" s="80"/>
    </row>
    <row r="657" spans="9:12">
      <c r="I657" s="80"/>
      <c r="J657" s="80"/>
      <c r="K657" s="80"/>
      <c r="L657" s="80"/>
    </row>
    <row r="658" spans="9:12">
      <c r="I658" s="80"/>
      <c r="J658" s="80"/>
      <c r="K658" s="80"/>
      <c r="L658" s="80"/>
    </row>
    <row r="659" spans="9:12">
      <c r="I659" s="80"/>
      <c r="J659" s="80"/>
      <c r="K659" s="80"/>
      <c r="L659" s="80"/>
    </row>
    <row r="660" spans="9:12">
      <c r="I660" s="80"/>
      <c r="J660" s="80"/>
      <c r="K660" s="80"/>
      <c r="L660" s="80"/>
    </row>
    <row r="661" spans="9:12">
      <c r="I661" s="80"/>
      <c r="J661" s="80"/>
      <c r="K661" s="80"/>
      <c r="L661" s="80"/>
    </row>
    <row r="662" spans="9:12">
      <c r="I662" s="80"/>
      <c r="J662" s="80"/>
      <c r="K662" s="80"/>
      <c r="L662" s="80"/>
    </row>
    <row r="663" spans="9:12">
      <c r="I663" s="80"/>
      <c r="J663" s="80"/>
      <c r="K663" s="80"/>
      <c r="L663" s="80"/>
    </row>
    <row r="664" spans="9:12">
      <c r="I664" s="80"/>
      <c r="J664" s="80"/>
      <c r="K664" s="80"/>
      <c r="L664" s="80"/>
    </row>
    <row r="665" spans="9:12">
      <c r="I665" s="80"/>
      <c r="J665" s="80"/>
      <c r="K665" s="80"/>
      <c r="L665" s="80"/>
    </row>
    <row r="666" spans="9:12">
      <c r="I666" s="80"/>
      <c r="J666" s="80"/>
      <c r="K666" s="80"/>
      <c r="L666" s="80"/>
    </row>
    <row r="667" spans="9:12">
      <c r="I667" s="80"/>
      <c r="J667" s="80"/>
      <c r="K667" s="80"/>
      <c r="L667" s="80"/>
    </row>
    <row r="668" spans="9:12">
      <c r="I668" s="80"/>
      <c r="J668" s="80"/>
      <c r="K668" s="80"/>
      <c r="L668" s="80"/>
    </row>
    <row r="669" spans="9:12">
      <c r="I669" s="80"/>
      <c r="J669" s="80"/>
      <c r="K669" s="80"/>
      <c r="L669" s="80"/>
    </row>
    <row r="670" spans="9:12">
      <c r="I670" s="80"/>
      <c r="J670" s="80"/>
      <c r="K670" s="80"/>
      <c r="L670" s="80"/>
    </row>
    <row r="671" spans="9:12">
      <c r="I671" s="80"/>
      <c r="J671" s="80"/>
      <c r="K671" s="80"/>
      <c r="L671" s="80"/>
    </row>
    <row r="672" spans="9:12">
      <c r="I672" s="80"/>
      <c r="J672" s="80"/>
      <c r="K672" s="80"/>
      <c r="L672" s="80"/>
    </row>
    <row r="673" spans="9:12">
      <c r="I673" s="80"/>
      <c r="J673" s="80"/>
      <c r="K673" s="80"/>
      <c r="L673" s="80"/>
    </row>
    <row r="674" spans="9:12">
      <c r="I674" s="80"/>
      <c r="J674" s="80"/>
      <c r="K674" s="80"/>
      <c r="L674" s="80"/>
    </row>
    <row r="675" spans="9:12">
      <c r="I675" s="80"/>
      <c r="J675" s="80"/>
      <c r="K675" s="80"/>
      <c r="L675" s="80"/>
    </row>
    <row r="676" spans="9:12">
      <c r="I676" s="80"/>
      <c r="J676" s="80"/>
      <c r="K676" s="80"/>
      <c r="L676" s="80"/>
    </row>
    <row r="677" spans="9:12">
      <c r="I677" s="80"/>
      <c r="J677" s="80"/>
      <c r="K677" s="80"/>
      <c r="L677" s="80"/>
    </row>
    <row r="678" spans="9:12">
      <c r="I678" s="80"/>
      <c r="J678" s="80"/>
      <c r="K678" s="80"/>
      <c r="L678" s="80"/>
    </row>
    <row r="679" spans="9:12">
      <c r="I679" s="80"/>
      <c r="J679" s="80"/>
      <c r="K679" s="80"/>
      <c r="L679" s="80"/>
    </row>
    <row r="680" spans="9:12">
      <c r="I680" s="80"/>
      <c r="J680" s="80"/>
      <c r="K680" s="80"/>
      <c r="L680" s="80"/>
    </row>
    <row r="681" spans="9:12">
      <c r="I681" s="80"/>
      <c r="J681" s="80"/>
      <c r="K681" s="80"/>
      <c r="L681" s="80"/>
    </row>
    <row r="682" spans="9:12">
      <c r="I682" s="80"/>
      <c r="J682" s="80"/>
      <c r="K682" s="80"/>
      <c r="L682" s="80"/>
    </row>
    <row r="683" spans="9:12">
      <c r="I683" s="80"/>
      <c r="J683" s="80"/>
      <c r="K683" s="80"/>
      <c r="L683" s="80"/>
    </row>
    <row r="684" spans="9:12">
      <c r="I684" s="80"/>
      <c r="J684" s="80"/>
      <c r="K684" s="80"/>
      <c r="L684" s="80"/>
    </row>
    <row r="685" spans="9:12">
      <c r="I685" s="80"/>
      <c r="J685" s="80"/>
      <c r="K685" s="80"/>
      <c r="L685" s="80"/>
    </row>
    <row r="686" spans="9:12">
      <c r="I686" s="80"/>
      <c r="J686" s="80"/>
      <c r="K686" s="80"/>
      <c r="L686" s="80"/>
    </row>
    <row r="687" spans="9:12">
      <c r="I687" s="80"/>
      <c r="J687" s="80"/>
      <c r="K687" s="80"/>
      <c r="L687" s="80"/>
    </row>
    <row r="688" spans="9:12">
      <c r="I688" s="80"/>
      <c r="J688" s="80"/>
      <c r="K688" s="80"/>
      <c r="L688" s="80"/>
    </row>
    <row r="689" spans="9:12">
      <c r="I689" s="80"/>
      <c r="J689" s="80"/>
      <c r="K689" s="80"/>
      <c r="L689" s="80"/>
    </row>
    <row r="690" spans="9:12">
      <c r="I690" s="80"/>
      <c r="J690" s="80"/>
      <c r="K690" s="80"/>
      <c r="L690" s="80"/>
    </row>
    <row r="691" spans="9:12">
      <c r="I691" s="80"/>
      <c r="J691" s="80"/>
      <c r="K691" s="80"/>
      <c r="L691" s="80"/>
    </row>
    <row r="692" spans="9:12">
      <c r="I692" s="80"/>
      <c r="J692" s="80"/>
      <c r="K692" s="80"/>
      <c r="L692" s="80"/>
    </row>
    <row r="693" spans="9:12">
      <c r="I693" s="80"/>
      <c r="J693" s="80"/>
      <c r="K693" s="80"/>
      <c r="L693" s="80"/>
    </row>
    <row r="694" spans="9:12">
      <c r="I694" s="80"/>
      <c r="J694" s="80"/>
      <c r="K694" s="80"/>
      <c r="L694" s="80"/>
    </row>
    <row r="695" spans="9:12">
      <c r="I695" s="80"/>
      <c r="J695" s="80"/>
      <c r="K695" s="80"/>
      <c r="L695" s="80"/>
    </row>
    <row r="696" spans="9:12">
      <c r="I696" s="80"/>
      <c r="J696" s="80"/>
      <c r="K696" s="80"/>
      <c r="L696" s="80"/>
    </row>
    <row r="697" spans="9:12">
      <c r="I697" s="80"/>
      <c r="J697" s="80"/>
      <c r="K697" s="80"/>
      <c r="L697" s="80"/>
    </row>
    <row r="698" spans="9:12">
      <c r="I698" s="80"/>
      <c r="J698" s="80"/>
      <c r="K698" s="80"/>
      <c r="L698" s="80"/>
    </row>
    <row r="699" spans="9:12">
      <c r="I699" s="80"/>
      <c r="J699" s="80"/>
      <c r="K699" s="80"/>
      <c r="L699" s="80"/>
    </row>
    <row r="700" spans="9:12">
      <c r="I700" s="80"/>
      <c r="J700" s="80"/>
      <c r="K700" s="80"/>
      <c r="L700" s="80"/>
    </row>
    <row r="701" spans="9:12">
      <c r="I701" s="80"/>
      <c r="J701" s="80"/>
      <c r="K701" s="80"/>
      <c r="L701" s="80"/>
    </row>
    <row r="702" spans="9:12">
      <c r="I702" s="80"/>
      <c r="J702" s="80"/>
      <c r="K702" s="80"/>
      <c r="L702" s="80"/>
    </row>
    <row r="703" spans="9:12">
      <c r="I703" s="80"/>
      <c r="J703" s="80"/>
      <c r="K703" s="80"/>
      <c r="L703" s="80"/>
    </row>
    <row r="704" spans="9:12">
      <c r="I704" s="80"/>
      <c r="J704" s="80"/>
      <c r="K704" s="80"/>
      <c r="L704" s="80"/>
    </row>
    <row r="705" spans="9:12">
      <c r="I705" s="80"/>
      <c r="J705" s="80"/>
      <c r="K705" s="80"/>
      <c r="L705" s="80"/>
    </row>
    <row r="706" spans="9:12">
      <c r="I706" s="80"/>
      <c r="J706" s="80"/>
      <c r="K706" s="80"/>
      <c r="L706" s="80"/>
    </row>
    <row r="707" spans="9:12">
      <c r="I707" s="80"/>
      <c r="J707" s="80"/>
      <c r="K707" s="80"/>
      <c r="L707" s="80"/>
    </row>
    <row r="708" spans="9:12">
      <c r="I708" s="80"/>
      <c r="J708" s="80"/>
      <c r="K708" s="80"/>
      <c r="L708" s="80"/>
    </row>
    <row r="709" spans="9:12">
      <c r="I709" s="80"/>
      <c r="J709" s="80"/>
      <c r="K709" s="80"/>
      <c r="L709" s="80"/>
    </row>
    <row r="710" spans="9:12">
      <c r="I710" s="80"/>
      <c r="J710" s="80"/>
      <c r="K710" s="80"/>
      <c r="L710" s="80"/>
    </row>
    <row r="711" spans="9:12">
      <c r="I711" s="80"/>
      <c r="J711" s="80"/>
      <c r="K711" s="80"/>
      <c r="L711" s="80"/>
    </row>
    <row r="712" spans="9:12">
      <c r="I712" s="80"/>
      <c r="J712" s="80"/>
      <c r="K712" s="80"/>
      <c r="L712" s="80"/>
    </row>
    <row r="713" spans="9:12">
      <c r="I713" s="80"/>
      <c r="J713" s="80"/>
      <c r="K713" s="80"/>
      <c r="L713" s="80"/>
    </row>
    <row r="714" spans="9:12">
      <c r="I714" s="80"/>
      <c r="J714" s="80"/>
      <c r="K714" s="80"/>
      <c r="L714" s="80"/>
    </row>
    <row r="715" spans="9:12">
      <c r="I715" s="80"/>
      <c r="J715" s="80"/>
      <c r="K715" s="80"/>
      <c r="L715" s="80"/>
    </row>
    <row r="716" spans="9:12">
      <c r="I716" s="80"/>
      <c r="J716" s="80"/>
      <c r="K716" s="80"/>
      <c r="L716" s="80"/>
    </row>
    <row r="717" spans="9:12">
      <c r="I717" s="80"/>
      <c r="J717" s="80"/>
      <c r="K717" s="80"/>
      <c r="L717" s="80"/>
    </row>
    <row r="718" spans="9:12">
      <c r="I718" s="80"/>
      <c r="J718" s="80"/>
      <c r="K718" s="80"/>
      <c r="L718" s="80"/>
    </row>
    <row r="719" spans="9:12">
      <c r="I719" s="80"/>
      <c r="J719" s="80"/>
      <c r="K719" s="80"/>
      <c r="L719" s="80"/>
    </row>
    <row r="720" spans="9:12">
      <c r="I720" s="80"/>
      <c r="J720" s="80"/>
      <c r="K720" s="80"/>
      <c r="L720" s="80"/>
    </row>
    <row r="721" spans="9:12">
      <c r="I721" s="80"/>
      <c r="J721" s="80"/>
      <c r="K721" s="80"/>
      <c r="L721" s="80"/>
    </row>
    <row r="722" spans="9:12">
      <c r="I722" s="80"/>
      <c r="J722" s="80"/>
      <c r="K722" s="80"/>
      <c r="L722" s="80"/>
    </row>
    <row r="723" spans="9:12">
      <c r="I723" s="80"/>
      <c r="J723" s="80"/>
      <c r="K723" s="80"/>
      <c r="L723" s="80"/>
    </row>
    <row r="724" spans="9:12">
      <c r="I724" s="80"/>
      <c r="J724" s="80"/>
      <c r="K724" s="80"/>
      <c r="L724" s="80"/>
    </row>
    <row r="725" spans="9:12">
      <c r="I725" s="80"/>
      <c r="J725" s="80"/>
      <c r="K725" s="80"/>
      <c r="L725" s="80"/>
    </row>
    <row r="726" spans="9:12">
      <c r="I726" s="80"/>
      <c r="J726" s="80"/>
      <c r="K726" s="80"/>
      <c r="L726" s="80"/>
    </row>
    <row r="727" spans="9:12">
      <c r="I727" s="80"/>
      <c r="J727" s="80"/>
      <c r="K727" s="80"/>
      <c r="L727" s="80"/>
    </row>
    <row r="728" spans="9:12">
      <c r="I728" s="80"/>
      <c r="J728" s="80"/>
      <c r="K728" s="80"/>
      <c r="L728" s="80"/>
    </row>
    <row r="729" spans="9:12">
      <c r="I729" s="80"/>
      <c r="J729" s="80"/>
      <c r="K729" s="80"/>
      <c r="L729" s="80"/>
    </row>
    <row r="730" spans="9:12">
      <c r="I730" s="80"/>
      <c r="J730" s="80"/>
      <c r="K730" s="80"/>
      <c r="L730" s="80"/>
    </row>
    <row r="731" spans="9:12">
      <c r="I731" s="80"/>
      <c r="J731" s="80"/>
      <c r="K731" s="80"/>
      <c r="L731" s="80"/>
    </row>
    <row r="732" spans="9:12">
      <c r="I732" s="80"/>
      <c r="J732" s="80"/>
      <c r="K732" s="80"/>
      <c r="L732" s="80"/>
    </row>
    <row r="733" spans="9:12">
      <c r="I733" s="80"/>
      <c r="J733" s="80"/>
      <c r="K733" s="80"/>
      <c r="L733" s="80"/>
    </row>
    <row r="734" spans="9:12">
      <c r="I734" s="80"/>
      <c r="J734" s="80"/>
      <c r="K734" s="80"/>
      <c r="L734" s="80"/>
    </row>
    <row r="735" spans="9:12">
      <c r="I735" s="80"/>
      <c r="J735" s="80"/>
      <c r="K735" s="80"/>
      <c r="L735" s="80"/>
    </row>
    <row r="736" spans="9:12">
      <c r="I736" s="80"/>
      <c r="J736" s="80"/>
      <c r="K736" s="80"/>
      <c r="L736" s="80"/>
    </row>
    <row r="737" spans="9:12">
      <c r="I737" s="80"/>
      <c r="J737" s="80"/>
      <c r="K737" s="80"/>
      <c r="L737" s="80"/>
    </row>
    <row r="738" spans="9:12">
      <c r="I738" s="80"/>
      <c r="J738" s="80"/>
      <c r="K738" s="80"/>
      <c r="L738" s="80"/>
    </row>
    <row r="739" spans="9:12">
      <c r="I739" s="80"/>
      <c r="J739" s="80"/>
      <c r="K739" s="80"/>
      <c r="L739" s="80"/>
    </row>
    <row r="740" spans="9:12">
      <c r="I740" s="80"/>
      <c r="J740" s="80"/>
      <c r="K740" s="80"/>
      <c r="L740" s="80"/>
    </row>
    <row r="741" spans="9:12">
      <c r="I741" s="80"/>
      <c r="J741" s="80"/>
      <c r="K741" s="80"/>
      <c r="L741" s="80"/>
    </row>
    <row r="742" spans="9:12">
      <c r="I742" s="80"/>
      <c r="J742" s="80"/>
      <c r="K742" s="80"/>
      <c r="L742" s="80"/>
    </row>
    <row r="743" spans="9:12">
      <c r="I743" s="80"/>
      <c r="J743" s="80"/>
      <c r="K743" s="80"/>
      <c r="L743" s="80"/>
    </row>
    <row r="744" spans="9:12">
      <c r="I744" s="80"/>
      <c r="J744" s="80"/>
      <c r="K744" s="80"/>
      <c r="L744" s="80"/>
    </row>
    <row r="745" spans="9:12">
      <c r="I745" s="80"/>
      <c r="J745" s="80"/>
      <c r="K745" s="80"/>
      <c r="L745" s="80"/>
    </row>
    <row r="746" spans="9:12">
      <c r="I746" s="80"/>
      <c r="J746" s="80"/>
      <c r="K746" s="80"/>
      <c r="L746" s="80"/>
    </row>
    <row r="747" spans="9:12">
      <c r="I747" s="80"/>
      <c r="J747" s="80"/>
      <c r="K747" s="80"/>
      <c r="L747" s="80"/>
    </row>
    <row r="748" spans="9:12">
      <c r="I748" s="80"/>
      <c r="J748" s="80"/>
      <c r="K748" s="80"/>
      <c r="L748" s="80"/>
    </row>
    <row r="749" spans="9:12">
      <c r="I749" s="80"/>
      <c r="J749" s="80"/>
      <c r="K749" s="80"/>
      <c r="L749" s="80"/>
    </row>
    <row r="750" spans="9:12">
      <c r="I750" s="80"/>
      <c r="J750" s="80"/>
      <c r="K750" s="80"/>
      <c r="L750" s="80"/>
    </row>
    <row r="751" spans="9:12">
      <c r="I751" s="80"/>
      <c r="J751" s="80"/>
      <c r="K751" s="80"/>
      <c r="L751" s="80"/>
    </row>
    <row r="752" spans="9:12">
      <c r="I752" s="80"/>
      <c r="J752" s="80"/>
      <c r="K752" s="80"/>
      <c r="L752" s="80"/>
    </row>
    <row r="753" spans="9:12">
      <c r="I753" s="80"/>
      <c r="J753" s="80"/>
      <c r="K753" s="80"/>
      <c r="L753" s="80"/>
    </row>
    <row r="754" spans="9:12">
      <c r="I754" s="80"/>
      <c r="J754" s="80"/>
      <c r="K754" s="80"/>
      <c r="L754" s="80"/>
    </row>
    <row r="755" spans="9:12">
      <c r="I755" s="80"/>
      <c r="J755" s="80"/>
      <c r="K755" s="80"/>
      <c r="L755" s="80"/>
    </row>
    <row r="756" spans="9:12">
      <c r="I756" s="80"/>
      <c r="J756" s="80"/>
      <c r="K756" s="80"/>
      <c r="L756" s="80"/>
    </row>
    <row r="757" spans="9:12">
      <c r="I757" s="80"/>
      <c r="J757" s="80"/>
      <c r="K757" s="80"/>
      <c r="L757" s="80"/>
    </row>
    <row r="758" spans="9:12">
      <c r="I758" s="80"/>
      <c r="J758" s="80"/>
      <c r="K758" s="80"/>
      <c r="L758" s="80"/>
    </row>
    <row r="759" spans="9:12">
      <c r="I759" s="80"/>
      <c r="J759" s="80"/>
      <c r="K759" s="80"/>
      <c r="L759" s="80"/>
    </row>
    <row r="760" spans="9:12">
      <c r="I760" s="80"/>
      <c r="J760" s="80"/>
      <c r="K760" s="80"/>
      <c r="L760" s="80"/>
    </row>
    <row r="761" spans="9:12">
      <c r="I761" s="80"/>
      <c r="J761" s="80"/>
      <c r="K761" s="80"/>
      <c r="L761" s="80"/>
    </row>
    <row r="762" spans="9:12">
      <c r="I762" s="80"/>
      <c r="J762" s="80"/>
      <c r="K762" s="80"/>
      <c r="L762" s="80"/>
    </row>
    <row r="763" spans="9:12">
      <c r="I763" s="80"/>
      <c r="J763" s="80"/>
      <c r="K763" s="80"/>
      <c r="L763" s="80"/>
    </row>
    <row r="764" spans="9:12">
      <c r="I764" s="80"/>
      <c r="J764" s="80"/>
      <c r="K764" s="80"/>
      <c r="L764" s="80"/>
    </row>
    <row r="765" spans="9:12">
      <c r="I765" s="80"/>
      <c r="J765" s="80"/>
      <c r="K765" s="80"/>
      <c r="L765" s="80"/>
    </row>
    <row r="766" spans="9:12">
      <c r="I766" s="80"/>
      <c r="J766" s="80"/>
      <c r="K766" s="80"/>
      <c r="L766" s="80"/>
    </row>
    <row r="767" spans="9:12">
      <c r="I767" s="80"/>
      <c r="J767" s="80"/>
      <c r="K767" s="80"/>
      <c r="L767" s="80"/>
    </row>
    <row r="768" spans="9:12">
      <c r="I768" s="80"/>
      <c r="J768" s="80"/>
      <c r="K768" s="80"/>
      <c r="L768" s="80"/>
    </row>
    <row r="769" spans="9:12">
      <c r="I769" s="80"/>
      <c r="J769" s="80"/>
      <c r="K769" s="80"/>
      <c r="L769" s="80"/>
    </row>
    <row r="770" spans="9:12">
      <c r="I770" s="80"/>
      <c r="J770" s="80"/>
      <c r="K770" s="80"/>
      <c r="L770" s="80"/>
    </row>
    <row r="771" spans="9:12">
      <c r="I771" s="80"/>
      <c r="J771" s="80"/>
      <c r="K771" s="80"/>
      <c r="L771" s="80"/>
    </row>
    <row r="772" spans="9:12">
      <c r="I772" s="80"/>
      <c r="J772" s="80"/>
      <c r="K772" s="80"/>
      <c r="L772" s="80"/>
    </row>
    <row r="773" spans="9:12">
      <c r="I773" s="80"/>
      <c r="J773" s="80"/>
      <c r="K773" s="80"/>
      <c r="L773" s="80"/>
    </row>
    <row r="774" spans="9:12">
      <c r="I774" s="80"/>
      <c r="J774" s="80"/>
      <c r="K774" s="80"/>
      <c r="L774" s="80"/>
    </row>
    <row r="775" spans="9:12">
      <c r="I775" s="80"/>
      <c r="J775" s="80"/>
      <c r="K775" s="80"/>
      <c r="L775" s="80"/>
    </row>
    <row r="776" spans="9:12">
      <c r="I776" s="80"/>
      <c r="J776" s="80"/>
      <c r="K776" s="80"/>
      <c r="L776" s="80"/>
    </row>
    <row r="777" spans="9:12">
      <c r="I777" s="80"/>
      <c r="J777" s="80"/>
      <c r="K777" s="80"/>
      <c r="L777" s="80"/>
    </row>
    <row r="778" spans="9:12">
      <c r="I778" s="80"/>
      <c r="J778" s="80"/>
      <c r="K778" s="80"/>
      <c r="L778" s="80"/>
    </row>
    <row r="779" spans="9:12">
      <c r="I779" s="80"/>
      <c r="J779" s="80"/>
      <c r="K779" s="80"/>
      <c r="L779" s="80"/>
    </row>
    <row r="780" spans="9:12">
      <c r="I780" s="80"/>
      <c r="J780" s="80"/>
      <c r="K780" s="80"/>
      <c r="L780" s="80"/>
    </row>
    <row r="781" spans="9:12">
      <c r="I781" s="80"/>
      <c r="J781" s="80"/>
      <c r="K781" s="80"/>
      <c r="L781" s="80"/>
    </row>
    <row r="782" spans="9:12">
      <c r="I782" s="80"/>
      <c r="J782" s="80"/>
      <c r="K782" s="80"/>
      <c r="L782" s="80"/>
    </row>
    <row r="783" spans="9:12">
      <c r="I783" s="80"/>
      <c r="J783" s="80"/>
      <c r="K783" s="80"/>
      <c r="L783" s="80"/>
    </row>
    <row r="784" spans="9:12">
      <c r="I784" s="80"/>
      <c r="J784" s="80"/>
      <c r="K784" s="80"/>
      <c r="L784" s="80"/>
    </row>
    <row r="785" spans="9:12">
      <c r="I785" s="80"/>
      <c r="J785" s="80"/>
      <c r="K785" s="80"/>
      <c r="L785" s="80"/>
    </row>
    <row r="786" spans="9:12">
      <c r="I786" s="80"/>
      <c r="J786" s="80"/>
      <c r="K786" s="80"/>
      <c r="L786" s="80"/>
    </row>
    <row r="787" spans="9:12">
      <c r="I787" s="80"/>
      <c r="J787" s="80"/>
      <c r="K787" s="80"/>
      <c r="L787" s="80"/>
    </row>
    <row r="788" spans="9:12">
      <c r="I788" s="80"/>
      <c r="J788" s="80"/>
      <c r="K788" s="80"/>
      <c r="L788" s="80"/>
    </row>
    <row r="789" spans="9:12">
      <c r="I789" s="80"/>
      <c r="J789" s="80"/>
      <c r="K789" s="80"/>
      <c r="L789" s="80"/>
    </row>
    <row r="790" spans="9:12">
      <c r="I790" s="80"/>
      <c r="J790" s="80"/>
      <c r="K790" s="80"/>
      <c r="L790" s="80"/>
    </row>
    <row r="791" spans="9:12">
      <c r="I791" s="80"/>
      <c r="J791" s="80"/>
      <c r="K791" s="80"/>
      <c r="L791" s="80"/>
    </row>
    <row r="792" spans="9:12">
      <c r="I792" s="80"/>
      <c r="J792" s="80"/>
      <c r="K792" s="80"/>
      <c r="L792" s="80"/>
    </row>
    <row r="793" spans="9:12">
      <c r="I793" s="80"/>
      <c r="J793" s="80"/>
      <c r="K793" s="80"/>
      <c r="L793" s="80"/>
    </row>
    <row r="794" spans="9:12">
      <c r="I794" s="80"/>
      <c r="J794" s="80"/>
      <c r="K794" s="80"/>
      <c r="L794" s="80"/>
    </row>
    <row r="795" spans="9:12">
      <c r="I795" s="80"/>
      <c r="J795" s="80"/>
      <c r="K795" s="80"/>
      <c r="L795" s="80"/>
    </row>
    <row r="796" spans="9:12">
      <c r="I796" s="80"/>
      <c r="J796" s="80"/>
      <c r="K796" s="80"/>
      <c r="L796" s="80"/>
    </row>
    <row r="797" spans="9:12">
      <c r="I797" s="80"/>
      <c r="J797" s="80"/>
      <c r="K797" s="80"/>
      <c r="L797" s="80"/>
    </row>
    <row r="798" spans="9:12">
      <c r="I798" s="80"/>
      <c r="J798" s="80"/>
      <c r="K798" s="80"/>
      <c r="L798" s="80"/>
    </row>
    <row r="799" spans="9:12">
      <c r="I799" s="80"/>
      <c r="J799" s="80"/>
      <c r="K799" s="80"/>
      <c r="L799" s="80"/>
    </row>
    <row r="800" spans="9:12">
      <c r="I800" s="80"/>
      <c r="J800" s="80"/>
      <c r="K800" s="80"/>
      <c r="L800" s="80"/>
    </row>
    <row r="801" spans="9:12">
      <c r="I801" s="80"/>
      <c r="J801" s="80"/>
      <c r="K801" s="80"/>
      <c r="L801" s="80"/>
    </row>
    <row r="802" spans="9:12">
      <c r="I802" s="80"/>
      <c r="J802" s="80"/>
      <c r="K802" s="80"/>
      <c r="L802" s="80"/>
    </row>
    <row r="803" spans="9:12">
      <c r="I803" s="80"/>
      <c r="J803" s="80"/>
      <c r="K803" s="80"/>
      <c r="L803" s="80"/>
    </row>
    <row r="804" spans="9:12">
      <c r="I804" s="80"/>
      <c r="J804" s="80"/>
      <c r="K804" s="80"/>
      <c r="L804" s="80"/>
    </row>
    <row r="805" spans="9:12">
      <c r="I805" s="80"/>
      <c r="J805" s="80"/>
      <c r="K805" s="80"/>
      <c r="L805" s="80"/>
    </row>
    <row r="806" spans="9:12">
      <c r="I806" s="80"/>
      <c r="J806" s="80"/>
      <c r="K806" s="80"/>
      <c r="L806" s="80"/>
    </row>
    <row r="807" spans="9:12">
      <c r="I807" s="80"/>
      <c r="J807" s="80"/>
      <c r="K807" s="80"/>
      <c r="L807" s="80"/>
    </row>
    <row r="808" spans="9:12">
      <c r="I808" s="80"/>
      <c r="J808" s="80"/>
      <c r="K808" s="80"/>
      <c r="L808" s="80"/>
    </row>
    <row r="809" spans="9:12">
      <c r="I809" s="80"/>
      <c r="J809" s="80"/>
      <c r="K809" s="80"/>
      <c r="L809" s="80"/>
    </row>
    <row r="810" spans="9:12">
      <c r="I810" s="80"/>
      <c r="J810" s="80"/>
      <c r="K810" s="80"/>
      <c r="L810" s="80"/>
    </row>
    <row r="811" spans="9:12">
      <c r="I811" s="80"/>
      <c r="J811" s="80"/>
      <c r="K811" s="80"/>
      <c r="L811" s="80"/>
    </row>
    <row r="812" spans="9:12">
      <c r="I812" s="80"/>
      <c r="J812" s="80"/>
      <c r="K812" s="80"/>
      <c r="L812" s="80"/>
    </row>
    <row r="813" spans="9:12">
      <c r="I813" s="80"/>
      <c r="J813" s="80"/>
      <c r="K813" s="80"/>
      <c r="L813" s="80"/>
    </row>
    <row r="814" spans="9:12">
      <c r="I814" s="80"/>
      <c r="J814" s="80"/>
      <c r="K814" s="80"/>
      <c r="L814" s="80"/>
    </row>
    <row r="815" spans="9:12">
      <c r="I815" s="80"/>
      <c r="J815" s="80"/>
      <c r="K815" s="80"/>
      <c r="L815" s="80"/>
    </row>
    <row r="816" spans="9:12">
      <c r="I816" s="80"/>
      <c r="J816" s="80"/>
      <c r="K816" s="80"/>
      <c r="L816" s="80"/>
    </row>
    <row r="817" spans="9:12">
      <c r="I817" s="80"/>
      <c r="J817" s="80"/>
      <c r="K817" s="80"/>
      <c r="L817" s="80"/>
    </row>
    <row r="818" spans="9:12">
      <c r="I818" s="80"/>
      <c r="J818" s="80"/>
      <c r="K818" s="80"/>
      <c r="L818" s="80"/>
    </row>
    <row r="819" spans="9:12">
      <c r="I819" s="80"/>
      <c r="J819" s="80"/>
      <c r="K819" s="80"/>
      <c r="L819" s="80"/>
    </row>
    <row r="820" spans="9:12">
      <c r="I820" s="80"/>
      <c r="J820" s="80"/>
      <c r="K820" s="80"/>
      <c r="L820" s="80"/>
    </row>
    <row r="821" spans="9:12">
      <c r="I821" s="80"/>
      <c r="J821" s="80"/>
      <c r="K821" s="80"/>
      <c r="L821" s="80"/>
    </row>
    <row r="822" spans="9:12">
      <c r="I822" s="80"/>
      <c r="J822" s="80"/>
      <c r="K822" s="80"/>
      <c r="L822" s="80"/>
    </row>
    <row r="823" spans="9:12">
      <c r="I823" s="80"/>
      <c r="J823" s="80"/>
      <c r="K823" s="80"/>
      <c r="L823" s="80"/>
    </row>
    <row r="824" spans="9:12">
      <c r="I824" s="80"/>
      <c r="J824" s="80"/>
      <c r="K824" s="80"/>
      <c r="L824" s="80"/>
    </row>
    <row r="825" spans="9:12">
      <c r="I825" s="80"/>
      <c r="J825" s="80"/>
      <c r="K825" s="80"/>
      <c r="L825" s="80"/>
    </row>
    <row r="826" spans="9:12">
      <c r="I826" s="80"/>
      <c r="J826" s="80"/>
      <c r="K826" s="80"/>
      <c r="L826" s="80"/>
    </row>
    <row r="827" spans="9:12">
      <c r="I827" s="80"/>
      <c r="J827" s="80"/>
      <c r="K827" s="80"/>
      <c r="L827" s="80"/>
    </row>
    <row r="828" spans="9:12">
      <c r="I828" s="80"/>
      <c r="J828" s="80"/>
      <c r="K828" s="80"/>
      <c r="L828" s="80"/>
    </row>
    <row r="829" spans="9:12">
      <c r="I829" s="80"/>
      <c r="J829" s="80"/>
      <c r="K829" s="80"/>
      <c r="L829" s="80"/>
    </row>
    <row r="830" spans="9:12">
      <c r="I830" s="80"/>
      <c r="J830" s="80"/>
      <c r="K830" s="80"/>
      <c r="L830" s="80"/>
    </row>
    <row r="831" spans="9:12">
      <c r="I831" s="80"/>
      <c r="J831" s="80"/>
      <c r="K831" s="80"/>
      <c r="L831" s="80"/>
    </row>
    <row r="832" spans="9:12">
      <c r="I832" s="80"/>
      <c r="J832" s="80"/>
      <c r="K832" s="80"/>
      <c r="L832" s="80"/>
    </row>
    <row r="833" spans="9:12">
      <c r="I833" s="80"/>
      <c r="J833" s="80"/>
      <c r="K833" s="80"/>
      <c r="L833" s="80"/>
    </row>
    <row r="834" spans="9:12">
      <c r="I834" s="80"/>
      <c r="J834" s="80"/>
      <c r="K834" s="80"/>
      <c r="L834" s="80"/>
    </row>
    <row r="835" spans="9:12">
      <c r="I835" s="80"/>
      <c r="J835" s="80"/>
      <c r="K835" s="80"/>
      <c r="L835" s="80"/>
    </row>
    <row r="836" spans="9:12">
      <c r="I836" s="80"/>
      <c r="J836" s="80"/>
      <c r="K836" s="80"/>
      <c r="L836" s="80"/>
    </row>
    <row r="837" spans="9:12">
      <c r="I837" s="80"/>
      <c r="J837" s="80"/>
      <c r="K837" s="80"/>
      <c r="L837" s="80"/>
    </row>
    <row r="838" spans="9:12">
      <c r="I838" s="80"/>
      <c r="J838" s="80"/>
      <c r="K838" s="80"/>
      <c r="L838" s="80"/>
    </row>
    <row r="839" spans="9:12">
      <c r="I839" s="80"/>
      <c r="J839" s="80"/>
      <c r="K839" s="80"/>
      <c r="L839" s="80"/>
    </row>
    <row r="840" spans="9:12">
      <c r="I840" s="80"/>
      <c r="J840" s="80"/>
      <c r="K840" s="80"/>
      <c r="L840" s="80"/>
    </row>
    <row r="841" spans="9:12">
      <c r="I841" s="80"/>
      <c r="J841" s="80"/>
      <c r="K841" s="80"/>
      <c r="L841" s="80"/>
    </row>
    <row r="842" spans="9:12">
      <c r="I842" s="80"/>
      <c r="J842" s="80"/>
      <c r="K842" s="80"/>
      <c r="L842" s="80"/>
    </row>
    <row r="843" spans="9:12">
      <c r="I843" s="80"/>
      <c r="J843" s="80"/>
      <c r="K843" s="80"/>
      <c r="L843" s="80"/>
    </row>
    <row r="844" spans="9:12">
      <c r="I844" s="80"/>
      <c r="J844" s="80"/>
      <c r="K844" s="80"/>
      <c r="L844" s="80"/>
    </row>
    <row r="845" spans="9:12">
      <c r="I845" s="80"/>
      <c r="J845" s="80"/>
      <c r="K845" s="80"/>
      <c r="L845" s="80"/>
    </row>
    <row r="846" spans="9:12">
      <c r="I846" s="80"/>
      <c r="J846" s="80"/>
      <c r="K846" s="80"/>
      <c r="L846" s="80"/>
    </row>
    <row r="847" spans="9:12">
      <c r="I847" s="80"/>
      <c r="J847" s="80"/>
      <c r="K847" s="80"/>
      <c r="L847" s="80"/>
    </row>
    <row r="848" spans="9:12">
      <c r="I848" s="80"/>
      <c r="J848" s="80"/>
      <c r="K848" s="80"/>
      <c r="L848" s="80"/>
    </row>
    <row r="849" spans="9:12">
      <c r="I849" s="80"/>
      <c r="J849" s="80"/>
      <c r="K849" s="80"/>
      <c r="L849" s="80"/>
    </row>
    <row r="850" spans="9:12">
      <c r="I850" s="80"/>
      <c r="J850" s="80"/>
      <c r="K850" s="80"/>
      <c r="L850" s="80"/>
    </row>
    <row r="851" spans="9:12">
      <c r="I851" s="80"/>
      <c r="J851" s="80"/>
      <c r="K851" s="80"/>
      <c r="L851" s="80"/>
    </row>
    <row r="852" spans="9:12">
      <c r="I852" s="80"/>
      <c r="J852" s="80"/>
      <c r="K852" s="80"/>
      <c r="L852" s="80"/>
    </row>
    <row r="853" spans="9:12">
      <c r="I853" s="80"/>
      <c r="J853" s="80"/>
      <c r="K853" s="80"/>
      <c r="L853" s="80"/>
    </row>
    <row r="854" spans="9:12">
      <c r="I854" s="80"/>
      <c r="J854" s="80"/>
      <c r="K854" s="80"/>
      <c r="L854" s="80"/>
    </row>
    <row r="855" spans="9:12">
      <c r="I855" s="80"/>
      <c r="J855" s="80"/>
      <c r="K855" s="80"/>
      <c r="L855" s="80"/>
    </row>
    <row r="856" spans="9:12">
      <c r="I856" s="80"/>
      <c r="J856" s="80"/>
      <c r="K856" s="80"/>
      <c r="L856" s="80"/>
    </row>
    <row r="857" spans="9:12">
      <c r="I857" s="80"/>
      <c r="J857" s="80"/>
      <c r="K857" s="80"/>
      <c r="L857" s="80"/>
    </row>
    <row r="858" spans="9:12">
      <c r="I858" s="80"/>
      <c r="J858" s="80"/>
      <c r="K858" s="80"/>
      <c r="L858" s="80"/>
    </row>
    <row r="859" spans="9:12">
      <c r="I859" s="80"/>
      <c r="J859" s="80"/>
      <c r="K859" s="80"/>
      <c r="L859" s="80"/>
    </row>
    <row r="860" spans="9:12">
      <c r="I860" s="80"/>
      <c r="J860" s="80"/>
      <c r="K860" s="80"/>
      <c r="L860" s="80"/>
    </row>
    <row r="861" spans="9:12">
      <c r="I861" s="80"/>
      <c r="J861" s="80"/>
      <c r="K861" s="80"/>
      <c r="L861" s="80"/>
    </row>
    <row r="862" spans="9:12">
      <c r="I862" s="80"/>
      <c r="J862" s="80"/>
      <c r="K862" s="80"/>
      <c r="L862" s="80"/>
    </row>
    <row r="863" spans="9:12">
      <c r="I863" s="80"/>
      <c r="J863" s="80"/>
      <c r="K863" s="80"/>
      <c r="L863" s="80"/>
    </row>
    <row r="864" spans="9:12">
      <c r="I864" s="80"/>
      <c r="J864" s="80"/>
      <c r="K864" s="80"/>
      <c r="L864" s="80"/>
    </row>
    <row r="865" spans="9:12">
      <c r="I865" s="80"/>
      <c r="J865" s="80"/>
      <c r="K865" s="80"/>
      <c r="L865" s="80"/>
    </row>
    <row r="866" spans="9:12">
      <c r="I866" s="80"/>
      <c r="J866" s="80"/>
      <c r="K866" s="80"/>
      <c r="L866" s="80"/>
    </row>
    <row r="867" spans="9:12">
      <c r="I867" s="80"/>
      <c r="J867" s="80"/>
      <c r="K867" s="80"/>
      <c r="L867" s="80"/>
    </row>
    <row r="868" spans="9:12">
      <c r="I868" s="80"/>
      <c r="J868" s="80"/>
      <c r="K868" s="80"/>
      <c r="L868" s="80"/>
    </row>
    <row r="869" spans="9:12">
      <c r="I869" s="80"/>
      <c r="J869" s="80"/>
      <c r="K869" s="80"/>
      <c r="L869" s="80"/>
    </row>
    <row r="870" spans="9:12">
      <c r="I870" s="80"/>
      <c r="J870" s="80"/>
      <c r="K870" s="80"/>
      <c r="L870" s="80"/>
    </row>
    <row r="871" spans="9:12">
      <c r="I871" s="80"/>
      <c r="J871" s="80"/>
      <c r="K871" s="80"/>
      <c r="L871" s="80"/>
    </row>
    <row r="872" spans="9:12">
      <c r="I872" s="80"/>
      <c r="J872" s="80"/>
      <c r="K872" s="80"/>
      <c r="L872" s="80"/>
    </row>
    <row r="873" spans="9:12">
      <c r="I873" s="80"/>
      <c r="J873" s="80"/>
      <c r="K873" s="80"/>
      <c r="L873" s="80"/>
    </row>
    <row r="874" spans="9:12">
      <c r="I874" s="80"/>
      <c r="J874" s="80"/>
      <c r="K874" s="80"/>
      <c r="L874" s="80"/>
    </row>
    <row r="875" spans="9:12">
      <c r="I875" s="80"/>
      <c r="J875" s="80"/>
      <c r="K875" s="80"/>
      <c r="L875" s="80"/>
    </row>
    <row r="876" spans="9:12">
      <c r="I876" s="80"/>
      <c r="J876" s="80"/>
      <c r="K876" s="80"/>
      <c r="L876" s="80"/>
    </row>
    <row r="877" spans="9:12">
      <c r="I877" s="80"/>
      <c r="J877" s="80"/>
      <c r="K877" s="80"/>
      <c r="L877" s="80"/>
    </row>
    <row r="878" spans="9:12">
      <c r="I878" s="80"/>
      <c r="J878" s="80"/>
      <c r="K878" s="80"/>
      <c r="L878" s="80"/>
    </row>
    <row r="879" spans="9:12">
      <c r="I879" s="80"/>
      <c r="J879" s="80"/>
      <c r="K879" s="80"/>
      <c r="L879" s="80"/>
    </row>
    <row r="880" spans="9:12">
      <c r="I880" s="80"/>
      <c r="J880" s="80"/>
      <c r="K880" s="80"/>
      <c r="L880" s="80"/>
    </row>
    <row r="881" spans="9:12">
      <c r="I881" s="80"/>
      <c r="J881" s="80"/>
      <c r="K881" s="80"/>
      <c r="L881" s="80"/>
    </row>
    <row r="882" spans="9:12">
      <c r="I882" s="80"/>
      <c r="J882" s="80"/>
      <c r="K882" s="80"/>
      <c r="L882" s="80"/>
    </row>
    <row r="883" spans="9:12">
      <c r="I883" s="80"/>
      <c r="J883" s="80"/>
      <c r="K883" s="80"/>
      <c r="L883" s="80"/>
    </row>
    <row r="884" spans="9:12">
      <c r="I884" s="80"/>
      <c r="J884" s="80"/>
      <c r="K884" s="80"/>
      <c r="L884" s="80"/>
    </row>
    <row r="885" spans="9:12">
      <c r="I885" s="80"/>
      <c r="J885" s="80"/>
      <c r="K885" s="80"/>
      <c r="L885" s="80"/>
    </row>
    <row r="886" spans="9:12">
      <c r="I886" s="80"/>
      <c r="J886" s="80"/>
      <c r="K886" s="80"/>
      <c r="L886" s="80"/>
    </row>
    <row r="887" spans="9:12">
      <c r="I887" s="80"/>
      <c r="J887" s="80"/>
      <c r="K887" s="80"/>
      <c r="L887" s="80"/>
    </row>
    <row r="888" spans="9:12">
      <c r="I888" s="80"/>
      <c r="J888" s="80"/>
      <c r="K888" s="80"/>
      <c r="L888" s="80"/>
    </row>
    <row r="889" spans="9:12">
      <c r="I889" s="80"/>
      <c r="J889" s="80"/>
      <c r="K889" s="80"/>
      <c r="L889" s="80"/>
    </row>
    <row r="890" spans="9:12">
      <c r="I890" s="80"/>
      <c r="J890" s="80"/>
      <c r="K890" s="80"/>
      <c r="L890" s="80"/>
    </row>
    <row r="891" spans="9:12">
      <c r="I891" s="80"/>
      <c r="J891" s="80"/>
      <c r="K891" s="80"/>
      <c r="L891" s="80"/>
    </row>
    <row r="892" spans="9:12">
      <c r="I892" s="80"/>
      <c r="J892" s="80"/>
      <c r="K892" s="80"/>
      <c r="L892" s="80"/>
    </row>
    <row r="893" spans="9:12">
      <c r="I893" s="80"/>
      <c r="J893" s="80"/>
      <c r="K893" s="80"/>
      <c r="L893" s="80"/>
    </row>
    <row r="894" spans="9:12">
      <c r="I894" s="80"/>
      <c r="J894" s="80"/>
      <c r="K894" s="80"/>
      <c r="L894" s="80"/>
    </row>
    <row r="895" spans="9:12">
      <c r="I895" s="80"/>
      <c r="J895" s="80"/>
      <c r="K895" s="80"/>
      <c r="L895" s="80"/>
    </row>
    <row r="896" spans="9:12">
      <c r="I896" s="80"/>
      <c r="J896" s="80"/>
      <c r="K896" s="80"/>
      <c r="L896" s="80"/>
    </row>
    <row r="897" spans="9:12">
      <c r="I897" s="80"/>
      <c r="J897" s="80"/>
      <c r="K897" s="80"/>
      <c r="L897" s="80"/>
    </row>
    <row r="898" spans="9:12">
      <c r="I898" s="80"/>
      <c r="J898" s="80"/>
      <c r="K898" s="80"/>
      <c r="L898" s="80"/>
    </row>
    <row r="899" spans="9:12">
      <c r="I899" s="80"/>
      <c r="J899" s="80"/>
      <c r="K899" s="80"/>
      <c r="L899" s="80"/>
    </row>
    <row r="900" spans="9:12">
      <c r="I900" s="80"/>
      <c r="J900" s="80"/>
      <c r="K900" s="80"/>
      <c r="L900" s="80"/>
    </row>
    <row r="901" spans="9:12">
      <c r="I901" s="80"/>
      <c r="J901" s="80"/>
      <c r="K901" s="80"/>
      <c r="L901" s="80"/>
    </row>
    <row r="902" spans="9:12">
      <c r="I902" s="80"/>
      <c r="J902" s="80"/>
      <c r="K902" s="80"/>
      <c r="L902" s="80"/>
    </row>
    <row r="903" spans="9:12">
      <c r="I903" s="80"/>
      <c r="J903" s="80"/>
      <c r="K903" s="80"/>
      <c r="L903" s="80"/>
    </row>
    <row r="904" spans="9:12">
      <c r="I904" s="80"/>
      <c r="J904" s="80"/>
      <c r="K904" s="80"/>
      <c r="L904" s="80"/>
    </row>
    <row r="905" spans="9:12">
      <c r="I905" s="80"/>
      <c r="J905" s="80"/>
      <c r="K905" s="80"/>
      <c r="L905" s="80"/>
    </row>
    <row r="906" spans="9:12">
      <c r="I906" s="80"/>
      <c r="J906" s="80"/>
      <c r="K906" s="80"/>
      <c r="L906" s="80"/>
    </row>
    <row r="907" spans="9:12">
      <c r="I907" s="80"/>
      <c r="J907" s="80"/>
      <c r="K907" s="80"/>
      <c r="L907" s="80"/>
    </row>
    <row r="908" spans="9:12">
      <c r="I908" s="80"/>
      <c r="J908" s="80"/>
      <c r="K908" s="80"/>
      <c r="L908" s="80"/>
    </row>
    <row r="909" spans="9:12">
      <c r="I909" s="80"/>
      <c r="J909" s="80"/>
      <c r="K909" s="80"/>
      <c r="L909" s="80"/>
    </row>
    <row r="910" spans="9:12">
      <c r="I910" s="80"/>
      <c r="J910" s="80"/>
      <c r="K910" s="80"/>
      <c r="L910" s="80"/>
    </row>
    <row r="911" spans="9:12">
      <c r="I911" s="80"/>
      <c r="J911" s="80"/>
      <c r="K911" s="80"/>
      <c r="L911" s="80"/>
    </row>
    <row r="912" spans="9:12">
      <c r="I912" s="80"/>
      <c r="J912" s="80"/>
      <c r="K912" s="80"/>
      <c r="L912" s="80"/>
    </row>
    <row r="913" spans="9:12">
      <c r="I913" s="80"/>
      <c r="J913" s="80"/>
      <c r="K913" s="80"/>
      <c r="L913" s="80"/>
    </row>
    <row r="914" spans="9:12">
      <c r="I914" s="80"/>
      <c r="J914" s="80"/>
      <c r="K914" s="80"/>
      <c r="L914" s="80"/>
    </row>
    <row r="915" spans="9:12">
      <c r="I915" s="80"/>
      <c r="J915" s="80"/>
      <c r="K915" s="80"/>
      <c r="L915" s="80"/>
    </row>
    <row r="916" spans="9:12">
      <c r="I916" s="80"/>
      <c r="J916" s="80"/>
      <c r="K916" s="80"/>
      <c r="L916" s="80"/>
    </row>
    <row r="917" spans="9:12">
      <c r="I917" s="80"/>
      <c r="J917" s="80"/>
      <c r="K917" s="80"/>
      <c r="L917" s="80"/>
    </row>
    <row r="918" spans="9:12">
      <c r="I918" s="80"/>
      <c r="J918" s="80"/>
      <c r="K918" s="80"/>
      <c r="L918" s="80"/>
    </row>
    <row r="919" spans="9:12">
      <c r="I919" s="80"/>
      <c r="J919" s="80"/>
      <c r="K919" s="80"/>
      <c r="L919" s="80"/>
    </row>
    <row r="920" spans="9:12">
      <c r="I920" s="80"/>
      <c r="J920" s="80"/>
      <c r="K920" s="80"/>
      <c r="L920" s="80"/>
    </row>
    <row r="921" spans="9:12">
      <c r="I921" s="80"/>
      <c r="J921" s="80"/>
      <c r="K921" s="80"/>
      <c r="L921" s="80"/>
    </row>
    <row r="922" spans="9:12">
      <c r="I922" s="80"/>
      <c r="J922" s="80"/>
      <c r="K922" s="80"/>
      <c r="L922" s="80"/>
    </row>
    <row r="923" spans="9:12">
      <c r="I923" s="80"/>
      <c r="J923" s="80"/>
      <c r="K923" s="80"/>
      <c r="L923" s="80"/>
    </row>
    <row r="924" spans="9:12">
      <c r="I924" s="80"/>
      <c r="J924" s="80"/>
      <c r="K924" s="80"/>
      <c r="L924" s="80"/>
    </row>
    <row r="925" spans="9:12">
      <c r="I925" s="80"/>
      <c r="J925" s="80"/>
      <c r="K925" s="80"/>
      <c r="L925" s="80"/>
    </row>
    <row r="926" spans="9:12">
      <c r="I926" s="80"/>
      <c r="J926" s="80"/>
      <c r="K926" s="80"/>
      <c r="L926" s="80"/>
    </row>
    <row r="927" spans="9:12">
      <c r="I927" s="80"/>
      <c r="J927" s="80"/>
      <c r="K927" s="80"/>
      <c r="L927" s="80"/>
    </row>
    <row r="928" spans="9:12">
      <c r="I928" s="80"/>
      <c r="J928" s="80"/>
      <c r="K928" s="80"/>
      <c r="L928" s="80"/>
    </row>
    <row r="929" spans="9:12">
      <c r="I929" s="80"/>
      <c r="J929" s="80"/>
      <c r="K929" s="80"/>
      <c r="L929" s="80"/>
    </row>
    <row r="930" spans="9:12">
      <c r="I930" s="80"/>
      <c r="J930" s="80"/>
      <c r="K930" s="80"/>
      <c r="L930" s="80"/>
    </row>
    <row r="931" spans="9:12">
      <c r="I931" s="80"/>
      <c r="J931" s="80"/>
      <c r="K931" s="80"/>
      <c r="L931" s="80"/>
    </row>
    <row r="932" spans="9:12">
      <c r="I932" s="80"/>
      <c r="J932" s="80"/>
      <c r="K932" s="80"/>
      <c r="L932" s="80"/>
    </row>
    <row r="933" spans="9:12">
      <c r="I933" s="80"/>
      <c r="J933" s="80"/>
      <c r="K933" s="80"/>
      <c r="L933" s="80"/>
    </row>
    <row r="934" spans="9:12">
      <c r="I934" s="80"/>
      <c r="J934" s="80"/>
      <c r="K934" s="80"/>
      <c r="L934" s="80"/>
    </row>
    <row r="935" spans="9:12">
      <c r="I935" s="80"/>
      <c r="J935" s="80"/>
      <c r="K935" s="80"/>
      <c r="L935" s="80"/>
    </row>
    <row r="936" spans="9:12">
      <c r="I936" s="80"/>
      <c r="J936" s="80"/>
      <c r="K936" s="80"/>
      <c r="L936" s="80"/>
    </row>
    <row r="937" spans="9:12">
      <c r="I937" s="80"/>
      <c r="J937" s="80"/>
      <c r="K937" s="80"/>
      <c r="L937" s="80"/>
    </row>
    <row r="938" spans="9:12">
      <c r="I938" s="80"/>
      <c r="J938" s="80"/>
      <c r="K938" s="80"/>
      <c r="L938" s="80"/>
    </row>
    <row r="939" spans="9:12">
      <c r="I939" s="80"/>
      <c r="J939" s="80"/>
      <c r="K939" s="80"/>
      <c r="L939" s="80"/>
    </row>
    <row r="940" spans="9:12">
      <c r="I940" s="80"/>
      <c r="J940" s="80"/>
      <c r="K940" s="80"/>
      <c r="L940" s="80"/>
    </row>
    <row r="941" spans="9:12">
      <c r="I941" s="80"/>
      <c r="J941" s="80"/>
      <c r="K941" s="80"/>
      <c r="L941" s="80"/>
    </row>
    <row r="942" spans="9:12">
      <c r="I942" s="80"/>
      <c r="J942" s="80"/>
      <c r="K942" s="80"/>
      <c r="L942" s="80"/>
    </row>
    <row r="943" spans="9:12">
      <c r="I943" s="80"/>
      <c r="J943" s="80"/>
      <c r="K943" s="80"/>
      <c r="L943" s="80"/>
    </row>
    <row r="944" spans="9:12">
      <c r="I944" s="80"/>
      <c r="J944" s="80"/>
      <c r="K944" s="80"/>
      <c r="L944" s="80"/>
    </row>
    <row r="945" spans="9:12">
      <c r="I945" s="80"/>
      <c r="J945" s="80"/>
      <c r="K945" s="80"/>
      <c r="L945" s="80"/>
    </row>
    <row r="946" spans="9:12">
      <c r="I946" s="80"/>
      <c r="J946" s="80"/>
      <c r="K946" s="80"/>
      <c r="L946" s="80"/>
    </row>
    <row r="947" spans="9:12">
      <c r="I947" s="80"/>
      <c r="J947" s="80"/>
      <c r="K947" s="80"/>
      <c r="L947" s="80"/>
    </row>
    <row r="948" spans="9:12">
      <c r="I948" s="80"/>
      <c r="J948" s="80"/>
      <c r="K948" s="80"/>
      <c r="L948" s="80"/>
    </row>
    <row r="949" spans="9:12">
      <c r="I949" s="80"/>
      <c r="J949" s="80"/>
      <c r="K949" s="80"/>
      <c r="L949" s="80"/>
    </row>
    <row r="950" spans="9:12">
      <c r="I950" s="80"/>
      <c r="J950" s="80"/>
      <c r="K950" s="80"/>
      <c r="L950" s="80"/>
    </row>
    <row r="951" spans="9:12">
      <c r="I951" s="80"/>
      <c r="J951" s="80"/>
      <c r="K951" s="80"/>
      <c r="L951" s="80"/>
    </row>
    <row r="952" spans="9:12">
      <c r="I952" s="80"/>
      <c r="J952" s="80"/>
      <c r="K952" s="80"/>
      <c r="L952" s="80"/>
    </row>
    <row r="953" spans="9:12">
      <c r="I953" s="80"/>
      <c r="J953" s="80"/>
      <c r="K953" s="80"/>
      <c r="L953" s="80"/>
    </row>
    <row r="954" spans="9:12">
      <c r="I954" s="80"/>
      <c r="J954" s="80"/>
      <c r="K954" s="80"/>
      <c r="L954" s="80"/>
    </row>
    <row r="955" spans="9:12">
      <c r="I955" s="80"/>
      <c r="J955" s="80"/>
      <c r="K955" s="80"/>
      <c r="L955" s="80"/>
    </row>
    <row r="956" spans="9:12">
      <c r="I956" s="80"/>
      <c r="J956" s="80"/>
      <c r="K956" s="80"/>
      <c r="L956" s="80"/>
    </row>
    <row r="957" spans="9:12">
      <c r="I957" s="80"/>
      <c r="J957" s="80"/>
      <c r="K957" s="80"/>
      <c r="L957" s="80"/>
    </row>
    <row r="958" spans="9:12">
      <c r="I958" s="80"/>
      <c r="J958" s="80"/>
      <c r="K958" s="80"/>
      <c r="L958" s="80"/>
    </row>
    <row r="959" spans="9:12">
      <c r="I959" s="80"/>
      <c r="J959" s="80"/>
      <c r="K959" s="80"/>
      <c r="L959" s="80"/>
    </row>
    <row r="960" spans="9:12">
      <c r="I960" s="80"/>
      <c r="J960" s="80"/>
      <c r="K960" s="80"/>
      <c r="L960" s="80"/>
    </row>
    <row r="961" spans="9:12">
      <c r="I961" s="80"/>
      <c r="J961" s="80"/>
      <c r="K961" s="80"/>
      <c r="L961" s="80"/>
    </row>
    <row r="962" spans="9:12">
      <c r="I962" s="80"/>
      <c r="J962" s="80"/>
      <c r="K962" s="80"/>
      <c r="L962" s="80"/>
    </row>
    <row r="963" spans="9:12">
      <c r="I963" s="80"/>
      <c r="J963" s="80"/>
      <c r="K963" s="80"/>
      <c r="L963" s="80"/>
    </row>
    <row r="964" spans="9:12">
      <c r="I964" s="80"/>
      <c r="J964" s="80"/>
      <c r="K964" s="80"/>
      <c r="L964" s="80"/>
    </row>
    <row r="965" spans="9:12">
      <c r="I965" s="80"/>
      <c r="J965" s="80"/>
      <c r="K965" s="80"/>
      <c r="L965" s="80"/>
    </row>
    <row r="966" spans="9:12">
      <c r="I966" s="80"/>
      <c r="J966" s="80"/>
      <c r="K966" s="80"/>
      <c r="L966" s="80"/>
    </row>
    <row r="967" spans="9:12">
      <c r="I967" s="80"/>
      <c r="J967" s="80"/>
      <c r="K967" s="80"/>
      <c r="L967" s="80"/>
    </row>
    <row r="968" spans="9:12">
      <c r="I968" s="80"/>
      <c r="J968" s="80"/>
      <c r="K968" s="80"/>
      <c r="L968" s="80"/>
    </row>
    <row r="969" spans="9:12">
      <c r="I969" s="80"/>
      <c r="J969" s="80"/>
      <c r="K969" s="80"/>
      <c r="L969" s="80"/>
    </row>
    <row r="970" spans="9:12">
      <c r="I970" s="80"/>
      <c r="J970" s="80"/>
      <c r="K970" s="80"/>
      <c r="L970" s="80"/>
    </row>
    <row r="971" spans="9:12">
      <c r="I971" s="80"/>
      <c r="J971" s="80"/>
      <c r="K971" s="80"/>
      <c r="L971" s="80"/>
    </row>
    <row r="972" spans="9:12">
      <c r="I972" s="80"/>
      <c r="J972" s="80"/>
      <c r="K972" s="80"/>
      <c r="L972" s="80"/>
    </row>
    <row r="973" spans="9:12">
      <c r="I973" s="80"/>
      <c r="J973" s="80"/>
      <c r="K973" s="80"/>
      <c r="L973" s="80"/>
    </row>
    <row r="974" spans="9:12">
      <c r="I974" s="80"/>
      <c r="J974" s="80"/>
      <c r="K974" s="80"/>
      <c r="L974" s="80"/>
    </row>
    <row r="975" spans="9:12">
      <c r="I975" s="80"/>
      <c r="J975" s="80"/>
      <c r="K975" s="80"/>
      <c r="L975" s="80"/>
    </row>
    <row r="976" spans="9:12">
      <c r="I976" s="80"/>
      <c r="J976" s="80"/>
      <c r="K976" s="80"/>
      <c r="L976" s="80"/>
    </row>
    <row r="977" spans="9:12">
      <c r="I977" s="80"/>
      <c r="J977" s="80"/>
      <c r="K977" s="80"/>
      <c r="L977" s="80"/>
    </row>
    <row r="978" spans="9:12">
      <c r="I978" s="80"/>
      <c r="J978" s="80"/>
      <c r="K978" s="80"/>
      <c r="L978" s="80"/>
    </row>
    <row r="979" spans="9:12">
      <c r="I979" s="80"/>
      <c r="J979" s="80"/>
      <c r="K979" s="80"/>
      <c r="L979" s="80"/>
    </row>
    <row r="980" spans="9:12">
      <c r="I980" s="80"/>
      <c r="J980" s="80"/>
      <c r="K980" s="80"/>
      <c r="L980" s="80"/>
    </row>
    <row r="981" spans="9:12">
      <c r="I981" s="80"/>
      <c r="J981" s="80"/>
      <c r="K981" s="80"/>
      <c r="L981" s="80"/>
    </row>
    <row r="982" spans="9:12">
      <c r="I982" s="80"/>
      <c r="J982" s="80"/>
      <c r="K982" s="80"/>
      <c r="L982" s="80"/>
    </row>
    <row r="983" spans="9:12">
      <c r="I983" s="80"/>
      <c r="J983" s="80"/>
      <c r="K983" s="80"/>
      <c r="L983" s="80"/>
    </row>
    <row r="984" spans="9:12">
      <c r="I984" s="80"/>
      <c r="J984" s="80"/>
      <c r="K984" s="80"/>
      <c r="L984" s="80"/>
    </row>
    <row r="985" spans="9:12">
      <c r="I985" s="80"/>
      <c r="J985" s="80"/>
      <c r="K985" s="80"/>
      <c r="L985" s="80"/>
    </row>
    <row r="986" spans="9:12">
      <c r="I986" s="80"/>
      <c r="J986" s="80"/>
      <c r="K986" s="80"/>
      <c r="L986" s="80"/>
    </row>
    <row r="987" spans="9:12">
      <c r="I987" s="80"/>
      <c r="J987" s="80"/>
      <c r="K987" s="80"/>
      <c r="L987" s="80"/>
    </row>
    <row r="988" spans="9:12">
      <c r="I988" s="80"/>
      <c r="J988" s="80"/>
      <c r="K988" s="80"/>
      <c r="L988" s="80"/>
    </row>
    <row r="989" spans="9:12">
      <c r="I989" s="80"/>
      <c r="J989" s="80"/>
      <c r="K989" s="80"/>
      <c r="L989" s="80"/>
    </row>
    <row r="990" spans="9:12">
      <c r="I990" s="80"/>
      <c r="J990" s="80"/>
      <c r="K990" s="80"/>
      <c r="L990" s="80"/>
    </row>
    <row r="991" spans="9:12">
      <c r="I991" s="80"/>
      <c r="J991" s="80"/>
      <c r="K991" s="80"/>
      <c r="L991" s="80"/>
    </row>
    <row r="992" spans="9:12">
      <c r="I992" s="80"/>
      <c r="J992" s="80"/>
      <c r="K992" s="80"/>
      <c r="L992" s="80"/>
    </row>
    <row r="993" spans="9:12">
      <c r="I993" s="80"/>
      <c r="J993" s="80"/>
      <c r="K993" s="80"/>
      <c r="L993" s="80"/>
    </row>
    <row r="994" spans="9:12">
      <c r="I994" s="80"/>
      <c r="J994" s="80"/>
      <c r="K994" s="80"/>
      <c r="L994" s="80"/>
    </row>
    <row r="995" spans="9:12">
      <c r="I995" s="80"/>
      <c r="J995" s="80"/>
      <c r="K995" s="80"/>
      <c r="L995" s="80"/>
    </row>
    <row r="996" spans="9:12">
      <c r="I996" s="80"/>
      <c r="J996" s="80"/>
      <c r="K996" s="80"/>
      <c r="L996" s="80"/>
    </row>
    <row r="997" spans="9:12">
      <c r="I997" s="80"/>
      <c r="J997" s="80"/>
      <c r="K997" s="80"/>
      <c r="L997" s="80"/>
    </row>
    <row r="998" spans="9:12">
      <c r="I998" s="80"/>
      <c r="J998" s="80"/>
      <c r="K998" s="80"/>
      <c r="L998" s="80"/>
    </row>
    <row r="999" spans="9:12">
      <c r="I999" s="80"/>
      <c r="J999" s="80"/>
      <c r="K999" s="80"/>
      <c r="L999" s="80"/>
    </row>
    <row r="1000" spans="9:12">
      <c r="I1000" s="80"/>
      <c r="J1000" s="80"/>
      <c r="K1000" s="80"/>
      <c r="L1000" s="80"/>
    </row>
    <row r="1001" spans="9:12">
      <c r="I1001" s="80"/>
      <c r="J1001" s="80"/>
      <c r="K1001" s="80"/>
      <c r="L1001" s="80"/>
    </row>
    <row r="1002" spans="9:12">
      <c r="I1002" s="80"/>
      <c r="J1002" s="80"/>
      <c r="K1002" s="80"/>
      <c r="L1002" s="80"/>
    </row>
    <row r="1003" spans="9:12">
      <c r="I1003" s="80"/>
      <c r="J1003" s="80"/>
      <c r="K1003" s="80"/>
      <c r="L1003" s="80"/>
    </row>
    <row r="1004" spans="9:12">
      <c r="I1004" s="80"/>
      <c r="J1004" s="80"/>
      <c r="K1004" s="80"/>
      <c r="L1004" s="80"/>
    </row>
    <row r="1005" spans="9:12">
      <c r="I1005" s="80"/>
      <c r="J1005" s="80"/>
      <c r="K1005" s="80"/>
      <c r="L1005" s="80"/>
    </row>
    <row r="1006" spans="9:12">
      <c r="I1006" s="80"/>
      <c r="J1006" s="80"/>
      <c r="K1006" s="80"/>
      <c r="L1006" s="80"/>
    </row>
    <row r="1007" spans="9:12">
      <c r="I1007" s="80"/>
      <c r="J1007" s="80"/>
      <c r="K1007" s="80"/>
      <c r="L1007" s="80"/>
    </row>
    <row r="1008" spans="9:12">
      <c r="I1008" s="80"/>
      <c r="J1008" s="80"/>
      <c r="K1008" s="80"/>
      <c r="L1008" s="80"/>
    </row>
    <row r="1009" spans="9:12">
      <c r="I1009" s="80"/>
      <c r="J1009" s="80"/>
      <c r="K1009" s="80"/>
      <c r="L1009" s="80"/>
    </row>
    <row r="1010" spans="9:12">
      <c r="I1010" s="80"/>
      <c r="J1010" s="80"/>
      <c r="K1010" s="80"/>
      <c r="L1010" s="80"/>
    </row>
    <row r="1011" spans="9:12">
      <c r="I1011" s="80"/>
      <c r="J1011" s="80"/>
      <c r="K1011" s="80"/>
      <c r="L1011" s="80"/>
    </row>
    <row r="1012" spans="9:12">
      <c r="I1012" s="80"/>
      <c r="J1012" s="80"/>
      <c r="K1012" s="80"/>
      <c r="L1012" s="80"/>
    </row>
    <row r="1013" spans="9:12">
      <c r="I1013" s="80"/>
      <c r="J1013" s="80"/>
      <c r="K1013" s="80"/>
      <c r="L1013" s="80"/>
    </row>
    <row r="1014" spans="9:12">
      <c r="I1014" s="80"/>
      <c r="J1014" s="80"/>
      <c r="K1014" s="80"/>
      <c r="L1014" s="80"/>
    </row>
    <row r="1015" spans="9:12">
      <c r="I1015" s="80"/>
      <c r="J1015" s="80"/>
      <c r="K1015" s="80"/>
      <c r="L1015" s="80"/>
    </row>
    <row r="1016" spans="9:12">
      <c r="I1016" s="80"/>
      <c r="J1016" s="80"/>
      <c r="K1016" s="80"/>
      <c r="L1016" s="80"/>
    </row>
    <row r="1017" spans="9:12">
      <c r="I1017" s="80"/>
      <c r="J1017" s="80"/>
      <c r="K1017" s="80"/>
      <c r="L1017" s="80"/>
    </row>
    <row r="1018" spans="9:12">
      <c r="I1018" s="80"/>
      <c r="J1018" s="80"/>
      <c r="K1018" s="80"/>
      <c r="L1018" s="80"/>
    </row>
    <row r="1019" spans="9:12">
      <c r="I1019" s="80"/>
      <c r="J1019" s="80"/>
      <c r="K1019" s="80"/>
      <c r="L1019" s="80"/>
    </row>
    <row r="1020" spans="9:12">
      <c r="I1020" s="80"/>
      <c r="J1020" s="80"/>
      <c r="K1020" s="80"/>
      <c r="L1020" s="80"/>
    </row>
    <row r="1021" spans="9:12">
      <c r="I1021" s="80"/>
      <c r="J1021" s="80"/>
      <c r="K1021" s="80"/>
      <c r="L1021" s="80"/>
    </row>
    <row r="1022" spans="9:12">
      <c r="I1022" s="80"/>
      <c r="J1022" s="80"/>
      <c r="K1022" s="80"/>
      <c r="L1022" s="80"/>
    </row>
    <row r="1023" spans="9:12">
      <c r="I1023" s="80"/>
      <c r="J1023" s="80"/>
      <c r="K1023" s="80"/>
      <c r="L1023" s="80"/>
    </row>
    <row r="1024" spans="9:12">
      <c r="I1024" s="80"/>
      <c r="J1024" s="80"/>
      <c r="K1024" s="80"/>
      <c r="L1024" s="80"/>
    </row>
    <row r="1025" spans="9:12">
      <c r="I1025" s="80"/>
      <c r="J1025" s="80"/>
      <c r="K1025" s="80"/>
      <c r="L1025" s="80"/>
    </row>
    <row r="1026" spans="9:12">
      <c r="I1026" s="80"/>
      <c r="J1026" s="80"/>
      <c r="K1026" s="80"/>
      <c r="L1026" s="80"/>
    </row>
    <row r="1027" spans="9:12">
      <c r="I1027" s="80"/>
      <c r="J1027" s="80"/>
      <c r="K1027" s="80"/>
      <c r="L1027" s="80"/>
    </row>
    <row r="1028" spans="9:12">
      <c r="I1028" s="80"/>
      <c r="J1028" s="80"/>
      <c r="K1028" s="80"/>
      <c r="L1028" s="80"/>
    </row>
    <row r="1029" spans="9:12">
      <c r="I1029" s="80"/>
      <c r="J1029" s="80"/>
      <c r="K1029" s="80"/>
      <c r="L1029" s="80"/>
    </row>
    <row r="1030" spans="9:12">
      <c r="I1030" s="80"/>
      <c r="J1030" s="80"/>
      <c r="K1030" s="80"/>
      <c r="L1030" s="80"/>
    </row>
    <row r="1031" spans="9:12">
      <c r="I1031" s="80"/>
      <c r="J1031" s="80"/>
      <c r="K1031" s="80"/>
      <c r="L1031" s="80"/>
    </row>
    <row r="1032" spans="9:12">
      <c r="I1032" s="80"/>
      <c r="J1032" s="80"/>
      <c r="K1032" s="80"/>
      <c r="L1032" s="80"/>
    </row>
    <row r="1033" spans="9:12">
      <c r="I1033" s="80"/>
      <c r="J1033" s="80"/>
      <c r="K1033" s="80"/>
      <c r="L1033" s="80"/>
    </row>
    <row r="1034" spans="9:12">
      <c r="I1034" s="80"/>
      <c r="J1034" s="80"/>
      <c r="K1034" s="80"/>
      <c r="L1034" s="80"/>
    </row>
    <row r="1035" spans="9:12">
      <c r="I1035" s="80"/>
      <c r="J1035" s="80"/>
      <c r="K1035" s="80"/>
      <c r="L1035" s="80"/>
    </row>
    <row r="1036" spans="9:12">
      <c r="I1036" s="80"/>
      <c r="J1036" s="80"/>
      <c r="K1036" s="80"/>
      <c r="L1036" s="80"/>
    </row>
    <row r="1037" spans="9:12">
      <c r="I1037" s="80"/>
      <c r="J1037" s="80"/>
      <c r="K1037" s="80"/>
      <c r="L1037" s="80"/>
    </row>
    <row r="1038" spans="9:12">
      <c r="I1038" s="80"/>
      <c r="J1038" s="80"/>
      <c r="K1038" s="80"/>
      <c r="L1038" s="80"/>
    </row>
    <row r="1039" spans="9:12">
      <c r="I1039" s="80"/>
      <c r="J1039" s="80"/>
      <c r="K1039" s="80"/>
      <c r="L1039" s="80"/>
    </row>
    <row r="1040" spans="9:12">
      <c r="I1040" s="80"/>
      <c r="J1040" s="80"/>
      <c r="K1040" s="80"/>
      <c r="L1040" s="80"/>
    </row>
    <row r="1041" spans="9:12">
      <c r="I1041" s="80"/>
      <c r="J1041" s="80"/>
      <c r="K1041" s="80"/>
      <c r="L1041" s="80"/>
    </row>
    <row r="1042" spans="9:12">
      <c r="I1042" s="80"/>
      <c r="J1042" s="80"/>
      <c r="K1042" s="80"/>
      <c r="L1042" s="80"/>
    </row>
    <row r="1043" spans="9:12">
      <c r="I1043" s="80"/>
      <c r="J1043" s="80"/>
      <c r="K1043" s="80"/>
      <c r="L1043" s="80"/>
    </row>
    <row r="1044" spans="9:12">
      <c r="I1044" s="80"/>
      <c r="J1044" s="80"/>
      <c r="K1044" s="80"/>
      <c r="L1044" s="80"/>
    </row>
    <row r="1045" spans="9:12">
      <c r="I1045" s="80"/>
      <c r="J1045" s="80"/>
      <c r="K1045" s="80"/>
      <c r="L1045" s="80"/>
    </row>
    <row r="1046" spans="9:12">
      <c r="I1046" s="80"/>
      <c r="J1046" s="80"/>
      <c r="K1046" s="80"/>
      <c r="L1046" s="80"/>
    </row>
    <row r="1047" spans="9:12">
      <c r="I1047" s="80"/>
      <c r="J1047" s="80"/>
      <c r="K1047" s="80"/>
      <c r="L1047" s="80"/>
    </row>
    <row r="1048" spans="9:12">
      <c r="I1048" s="80"/>
      <c r="J1048" s="80"/>
      <c r="K1048" s="80"/>
      <c r="L1048" s="80"/>
    </row>
    <row r="1049" spans="9:12">
      <c r="I1049" s="80"/>
      <c r="J1049" s="80"/>
      <c r="K1049" s="80"/>
      <c r="L1049" s="80"/>
    </row>
    <row r="1050" spans="9:12">
      <c r="I1050" s="80"/>
      <c r="J1050" s="80"/>
      <c r="K1050" s="80"/>
      <c r="L1050" s="80"/>
    </row>
    <row r="1051" spans="9:12">
      <c r="I1051" s="80"/>
      <c r="J1051" s="80"/>
      <c r="K1051" s="80"/>
      <c r="L1051" s="80"/>
    </row>
    <row r="1052" spans="9:12">
      <c r="I1052" s="80"/>
      <c r="J1052" s="80"/>
      <c r="K1052" s="80"/>
      <c r="L1052" s="80"/>
    </row>
    <row r="1053" spans="9:12">
      <c r="I1053" s="80"/>
      <c r="J1053" s="80"/>
      <c r="K1053" s="80"/>
      <c r="L1053" s="80"/>
    </row>
    <row r="1054" spans="9:12">
      <c r="I1054" s="80"/>
      <c r="J1054" s="80"/>
      <c r="K1054" s="80"/>
      <c r="L1054" s="80"/>
    </row>
    <row r="1055" spans="9:12">
      <c r="I1055" s="80"/>
      <c r="J1055" s="80"/>
      <c r="K1055" s="80"/>
      <c r="L1055" s="80"/>
    </row>
    <row r="1056" spans="9:12">
      <c r="I1056" s="80"/>
      <c r="J1056" s="80"/>
      <c r="K1056" s="80"/>
      <c r="L1056" s="80"/>
    </row>
    <row r="1057" spans="9:12">
      <c r="I1057" s="80"/>
      <c r="J1057" s="80"/>
      <c r="K1057" s="80"/>
      <c r="L1057" s="80"/>
    </row>
    <row r="1058" spans="9:12">
      <c r="I1058" s="80"/>
      <c r="J1058" s="80"/>
      <c r="K1058" s="80"/>
      <c r="L1058" s="80"/>
    </row>
    <row r="1059" spans="9:12">
      <c r="I1059" s="80"/>
      <c r="J1059" s="80"/>
      <c r="K1059" s="80"/>
      <c r="L1059" s="80"/>
    </row>
    <row r="1060" spans="9:12">
      <c r="I1060" s="80"/>
      <c r="J1060" s="80"/>
      <c r="K1060" s="80"/>
      <c r="L1060" s="80"/>
    </row>
    <row r="1061" spans="9:12">
      <c r="I1061" s="80"/>
      <c r="J1061" s="80"/>
      <c r="K1061" s="80"/>
      <c r="L1061" s="80"/>
    </row>
    <row r="1062" spans="9:12">
      <c r="I1062" s="80"/>
      <c r="J1062" s="80"/>
      <c r="K1062" s="80"/>
      <c r="L1062" s="80"/>
    </row>
    <row r="1063" spans="9:12">
      <c r="I1063" s="80"/>
      <c r="J1063" s="80"/>
      <c r="K1063" s="80"/>
      <c r="L1063" s="80"/>
    </row>
    <row r="1064" spans="9:12">
      <c r="I1064" s="80"/>
      <c r="J1064" s="80"/>
      <c r="K1064" s="80"/>
      <c r="L1064" s="80"/>
    </row>
    <row r="1065" spans="9:12">
      <c r="I1065" s="80"/>
      <c r="J1065" s="80"/>
      <c r="K1065" s="80"/>
      <c r="L1065" s="80"/>
    </row>
    <row r="1066" spans="9:12">
      <c r="I1066" s="80"/>
      <c r="J1066" s="80"/>
      <c r="K1066" s="80"/>
      <c r="L1066" s="80"/>
    </row>
    <row r="1067" spans="9:12">
      <c r="I1067" s="80"/>
      <c r="J1067" s="80"/>
      <c r="K1067" s="80"/>
      <c r="L1067" s="80"/>
    </row>
    <row r="1068" spans="9:12">
      <c r="I1068" s="80"/>
      <c r="J1068" s="80"/>
      <c r="K1068" s="80"/>
      <c r="L1068" s="80"/>
    </row>
    <row r="1069" spans="9:12">
      <c r="I1069" s="80"/>
      <c r="J1069" s="80"/>
      <c r="K1069" s="80"/>
      <c r="L1069" s="80"/>
    </row>
    <row r="1070" spans="9:12">
      <c r="I1070" s="80"/>
      <c r="J1070" s="80"/>
      <c r="K1070" s="80"/>
      <c r="L1070" s="80"/>
    </row>
    <row r="1071" spans="9:12">
      <c r="I1071" s="80"/>
      <c r="J1071" s="80"/>
      <c r="K1071" s="80"/>
      <c r="L1071" s="80"/>
    </row>
    <row r="1072" spans="9:12">
      <c r="I1072" s="80"/>
      <c r="J1072" s="80"/>
      <c r="K1072" s="80"/>
      <c r="L1072" s="80"/>
    </row>
    <row r="1073" spans="9:12">
      <c r="I1073" s="80"/>
      <c r="J1073" s="80"/>
      <c r="K1073" s="80"/>
      <c r="L1073" s="80"/>
    </row>
    <row r="1074" spans="9:12">
      <c r="I1074" s="80"/>
      <c r="J1074" s="80"/>
      <c r="K1074" s="80"/>
      <c r="L1074" s="80"/>
    </row>
    <row r="1075" spans="9:12">
      <c r="I1075" s="80"/>
      <c r="J1075" s="80"/>
      <c r="K1075" s="80"/>
      <c r="L1075" s="80"/>
    </row>
    <row r="1076" spans="9:12">
      <c r="I1076" s="80"/>
      <c r="J1076" s="80"/>
      <c r="K1076" s="80"/>
      <c r="L1076" s="80"/>
    </row>
    <row r="1077" spans="9:12">
      <c r="I1077" s="80"/>
      <c r="J1077" s="80"/>
      <c r="K1077" s="80"/>
      <c r="L1077" s="80"/>
    </row>
    <row r="1078" spans="9:12">
      <c r="I1078" s="80"/>
      <c r="J1078" s="80"/>
      <c r="K1078" s="80"/>
      <c r="L1078" s="80"/>
    </row>
    <row r="1079" spans="9:12">
      <c r="I1079" s="80"/>
      <c r="J1079" s="80"/>
      <c r="K1079" s="80"/>
      <c r="L1079" s="80"/>
    </row>
    <row r="1080" spans="9:12">
      <c r="I1080" s="80"/>
      <c r="J1080" s="80"/>
      <c r="K1080" s="80"/>
      <c r="L1080" s="80"/>
    </row>
    <row r="1081" spans="9:12">
      <c r="I1081" s="80"/>
      <c r="J1081" s="80"/>
      <c r="K1081" s="80"/>
      <c r="L1081" s="80"/>
    </row>
    <row r="1082" spans="9:12">
      <c r="I1082" s="80"/>
      <c r="J1082" s="80"/>
      <c r="K1082" s="80"/>
      <c r="L1082" s="80"/>
    </row>
    <row r="1083" spans="9:12">
      <c r="I1083" s="80"/>
      <c r="J1083" s="80"/>
      <c r="K1083" s="80"/>
      <c r="L1083" s="80"/>
    </row>
    <row r="1084" spans="9:12">
      <c r="I1084" s="80"/>
      <c r="J1084" s="80"/>
      <c r="K1084" s="80"/>
      <c r="L1084" s="80"/>
    </row>
    <row r="1085" spans="9:12">
      <c r="I1085" s="80"/>
      <c r="J1085" s="80"/>
      <c r="K1085" s="80"/>
      <c r="L1085" s="80"/>
    </row>
    <row r="1086" spans="9:12">
      <c r="I1086" s="80"/>
      <c r="J1086" s="80"/>
      <c r="K1086" s="80"/>
      <c r="L1086" s="80"/>
    </row>
    <row r="1087" spans="9:12">
      <c r="I1087" s="80"/>
      <c r="J1087" s="80"/>
      <c r="K1087" s="80"/>
      <c r="L1087" s="80"/>
    </row>
    <row r="1088" spans="9:12">
      <c r="I1088" s="80"/>
      <c r="J1088" s="80"/>
      <c r="K1088" s="80"/>
      <c r="L1088" s="80"/>
    </row>
    <row r="1089" spans="9:12">
      <c r="I1089" s="80"/>
      <c r="J1089" s="80"/>
      <c r="K1089" s="80"/>
      <c r="L1089" s="80"/>
    </row>
    <row r="1090" spans="9:12">
      <c r="I1090" s="80"/>
      <c r="J1090" s="80"/>
      <c r="K1090" s="80"/>
      <c r="L1090" s="80"/>
    </row>
    <row r="1091" spans="9:12">
      <c r="I1091" s="80"/>
      <c r="J1091" s="80"/>
      <c r="K1091" s="80"/>
      <c r="L1091" s="80"/>
    </row>
    <row r="1092" spans="9:12">
      <c r="I1092" s="80"/>
      <c r="J1092" s="80"/>
      <c r="K1092" s="80"/>
      <c r="L1092" s="80"/>
    </row>
    <row r="1093" spans="9:12">
      <c r="I1093" s="80"/>
      <c r="J1093" s="80"/>
      <c r="K1093" s="80"/>
      <c r="L1093" s="80"/>
    </row>
    <row r="1094" spans="9:12">
      <c r="I1094" s="80"/>
      <c r="J1094" s="80"/>
      <c r="K1094" s="80"/>
      <c r="L1094" s="80"/>
    </row>
    <row r="1095" spans="9:12">
      <c r="I1095" s="80"/>
      <c r="J1095" s="80"/>
      <c r="K1095" s="80"/>
      <c r="L1095" s="80"/>
    </row>
    <row r="1096" spans="9:12">
      <c r="I1096" s="80"/>
      <c r="J1096" s="80"/>
      <c r="K1096" s="80"/>
      <c r="L1096" s="80"/>
    </row>
    <row r="1097" spans="9:12">
      <c r="I1097" s="80"/>
      <c r="J1097" s="80"/>
      <c r="K1097" s="80"/>
      <c r="L1097" s="80"/>
    </row>
    <row r="1098" spans="9:12">
      <c r="I1098" s="80"/>
      <c r="J1098" s="80"/>
      <c r="K1098" s="80"/>
      <c r="L1098" s="80"/>
    </row>
    <row r="1099" spans="9:12">
      <c r="I1099" s="80"/>
      <c r="J1099" s="80"/>
      <c r="K1099" s="80"/>
      <c r="L1099" s="80"/>
    </row>
    <row r="1100" spans="9:12">
      <c r="I1100" s="80"/>
      <c r="J1100" s="80"/>
      <c r="K1100" s="80"/>
      <c r="L1100" s="80"/>
    </row>
    <row r="1101" spans="9:12">
      <c r="I1101" s="80"/>
      <c r="J1101" s="80"/>
      <c r="K1101" s="80"/>
      <c r="L1101" s="80"/>
    </row>
    <row r="1102" spans="9:12">
      <c r="I1102" s="80"/>
      <c r="J1102" s="80"/>
      <c r="K1102" s="80"/>
      <c r="L1102" s="80"/>
    </row>
    <row r="1103" spans="9:12">
      <c r="I1103" s="80"/>
      <c r="J1103" s="80"/>
      <c r="K1103" s="80"/>
      <c r="L1103" s="80"/>
    </row>
    <row r="1104" spans="9:12">
      <c r="I1104" s="80"/>
      <c r="J1104" s="80"/>
      <c r="K1104" s="80"/>
      <c r="L1104" s="80"/>
    </row>
    <row r="1105" spans="9:12">
      <c r="I1105" s="80"/>
      <c r="J1105" s="80"/>
      <c r="K1105" s="80"/>
      <c r="L1105" s="80"/>
    </row>
    <row r="1106" spans="9:12">
      <c r="I1106" s="80"/>
      <c r="J1106" s="80"/>
      <c r="K1106" s="80"/>
      <c r="L1106" s="80"/>
    </row>
    <row r="1107" spans="9:12">
      <c r="I1107" s="80"/>
      <c r="J1107" s="80"/>
      <c r="K1107" s="80"/>
      <c r="L1107" s="80"/>
    </row>
    <row r="1108" spans="9:12">
      <c r="I1108" s="80"/>
      <c r="J1108" s="80"/>
      <c r="K1108" s="80"/>
      <c r="L1108" s="80"/>
    </row>
    <row r="1109" spans="9:12">
      <c r="I1109" s="80"/>
      <c r="J1109" s="80"/>
      <c r="K1109" s="80"/>
      <c r="L1109" s="80"/>
    </row>
    <row r="1110" spans="9:12">
      <c r="I1110" s="80"/>
      <c r="J1110" s="80"/>
      <c r="K1110" s="80"/>
      <c r="L1110" s="80"/>
    </row>
    <row r="1111" spans="9:12">
      <c r="I1111" s="80"/>
      <c r="J1111" s="80"/>
      <c r="K1111" s="80"/>
      <c r="L1111" s="80"/>
    </row>
    <row r="1112" spans="9:12">
      <c r="I1112" s="80"/>
      <c r="J1112" s="80"/>
      <c r="K1112" s="80"/>
      <c r="L1112" s="80"/>
    </row>
    <row r="1113" spans="9:12">
      <c r="I1113" s="80"/>
      <c r="J1113" s="80"/>
      <c r="K1113" s="80"/>
      <c r="L1113" s="80"/>
    </row>
    <row r="1114" spans="9:12">
      <c r="I1114" s="80"/>
      <c r="J1114" s="80"/>
      <c r="K1114" s="80"/>
      <c r="L1114" s="80"/>
    </row>
    <row r="1115" spans="9:12">
      <c r="I1115" s="80"/>
      <c r="J1115" s="80"/>
      <c r="K1115" s="80"/>
      <c r="L1115" s="80"/>
    </row>
    <row r="1116" spans="9:12">
      <c r="I1116" s="80"/>
      <c r="J1116" s="80"/>
      <c r="K1116" s="80"/>
      <c r="L1116" s="80"/>
    </row>
    <row r="1117" spans="9:12">
      <c r="I1117" s="80"/>
      <c r="J1117" s="80"/>
      <c r="K1117" s="80"/>
      <c r="L1117" s="80"/>
    </row>
    <row r="1118" spans="9:12">
      <c r="I1118" s="80"/>
      <c r="J1118" s="80"/>
      <c r="K1118" s="80"/>
      <c r="L1118" s="80"/>
    </row>
    <row r="1119" spans="9:12">
      <c r="I1119" s="80"/>
      <c r="J1119" s="80"/>
      <c r="K1119" s="80"/>
      <c r="L1119" s="80"/>
    </row>
    <row r="1120" spans="9: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w>
    <row r="1122" spans="9:12">
      <c r="I1122" s="80"/>
      <c r="J1122" s="80"/>
      <c r="K1122" s="80"/>
      <c r="L1122" s="80"/>
    </row>
    <row r="1123" spans="9:12">
      <c r="I1123" s="80"/>
      <c r="J1123" s="80"/>
      <c r="K1123" s="80"/>
      <c r="L1123" s="80"/>
    </row>
    <row r="1124" spans="9:12">
      <c r="I1124" s="80"/>
      <c r="J1124" s="80"/>
      <c r="K1124" s="80"/>
      <c r="L1124" s="80"/>
    </row>
    <row r="1125" spans="9:12">
      <c r="I1125" s="80"/>
      <c r="J1125" s="80"/>
      <c r="K1125" s="80"/>
      <c r="L1125" s="80"/>
    </row>
    <row r="1126" spans="9:12">
      <c r="I1126" s="80"/>
      <c r="J1126" s="80"/>
      <c r="K1126" s="80"/>
      <c r="L1126" s="80"/>
    </row>
    <row r="1127" spans="9:12">
      <c r="I1127" s="80"/>
      <c r="J1127" s="80"/>
      <c r="K1127" s="80"/>
      <c r="L1127" s="80"/>
    </row>
    <row r="1128" spans="9:12">
      <c r="I1128" s="80"/>
      <c r="J1128" s="80"/>
      <c r="K1128" s="80"/>
      <c r="L1128" s="80"/>
    </row>
    <row r="1129" spans="9:12">
      <c r="I1129" s="80"/>
      <c r="J1129" s="80"/>
      <c r="K1129" s="80"/>
      <c r="L1129" s="80"/>
    </row>
    <row r="1130" spans="9:12">
      <c r="I1130" s="80"/>
      <c r="J1130" s="80"/>
      <c r="K1130" s="80"/>
      <c r="L1130" s="80"/>
    </row>
    <row r="1131" spans="9:12">
      <c r="I1131" s="80"/>
      <c r="J1131" s="80"/>
      <c r="K1131" s="80"/>
      <c r="L1131" s="80"/>
    </row>
    <row r="1132" spans="9:12">
      <c r="I1132" s="80"/>
      <c r="J1132" s="80"/>
      <c r="K1132" s="80"/>
      <c r="L1132" s="80"/>
    </row>
    <row r="1133" spans="9:12">
      <c r="I1133" s="80"/>
      <c r="J1133" s="80"/>
      <c r="K1133" s="80"/>
      <c r="L1133" s="80"/>
    </row>
    <row r="1134" spans="9:12">
      <c r="I1134" s="80"/>
      <c r="J1134" s="80"/>
      <c r="K1134" s="80"/>
      <c r="L1134" s="80"/>
    </row>
    <row r="1135" spans="9:12">
      <c r="I1135" s="80"/>
      <c r="J1135" s="80"/>
      <c r="K1135" s="80"/>
      <c r="L1135" s="80"/>
    </row>
    <row r="1136" spans="9:12">
      <c r="I1136" s="80"/>
      <c r="J1136" s="80"/>
      <c r="K1136" s="80"/>
      <c r="L1136" s="80"/>
    </row>
    <row r="1137" spans="9:12">
      <c r="I1137" s="80"/>
      <c r="J1137" s="80"/>
      <c r="K1137" s="80"/>
      <c r="L1137" s="80"/>
    </row>
    <row r="1138" spans="9:12">
      <c r="I1138" s="80"/>
      <c r="J1138" s="80"/>
      <c r="K1138" s="80"/>
      <c r="L1138" s="80"/>
    </row>
    <row r="1139" spans="9:12">
      <c r="I1139" s="80"/>
      <c r="J1139" s="80"/>
      <c r="K1139" s="80"/>
      <c r="L1139" s="80"/>
    </row>
    <row r="1140" spans="9:12">
      <c r="I1140" s="80"/>
      <c r="J1140" s="80"/>
      <c r="K1140" s="80"/>
      <c r="L1140" s="80"/>
    </row>
    <row r="1141" spans="9:12">
      <c r="I1141" s="80"/>
      <c r="J1141" s="80"/>
      <c r="K1141" s="80"/>
      <c r="L1141" s="80"/>
    </row>
    <row r="1142" spans="9:12">
      <c r="I1142" s="80"/>
      <c r="J1142" s="80"/>
      <c r="K1142" s="80"/>
      <c r="L1142" s="80"/>
    </row>
    <row r="1143" spans="9:12">
      <c r="I1143" s="80"/>
      <c r="J1143" s="80"/>
      <c r="K1143" s="80"/>
      <c r="L1143" s="80"/>
    </row>
    <row r="1144" spans="9:12">
      <c r="I1144" s="80"/>
      <c r="J1144" s="80"/>
      <c r="K1144" s="80"/>
      <c r="L1144" s="80"/>
    </row>
    <row r="1145" spans="9:12">
      <c r="I1145" s="80"/>
      <c r="J1145" s="80"/>
      <c r="K1145" s="80"/>
      <c r="L1145" s="80"/>
    </row>
    <row r="1146" spans="9:12">
      <c r="I1146" s="80"/>
      <c r="J1146" s="80"/>
      <c r="K1146" s="80"/>
      <c r="L1146" s="80"/>
    </row>
    <row r="1147" spans="9:12">
      <c r="I1147" s="80"/>
      <c r="J1147" s="80"/>
      <c r="K1147" s="80"/>
      <c r="L1147" s="80"/>
    </row>
    <row r="1148" spans="9:12">
      <c r="I1148" s="80"/>
      <c r="J1148" s="80"/>
      <c r="K1148" s="80"/>
      <c r="L1148" s="80"/>
    </row>
    <row r="1149" spans="9:12">
      <c r="I1149" s="80"/>
      <c r="J1149" s="80"/>
      <c r="K1149" s="80"/>
      <c r="L1149" s="80"/>
    </row>
    <row r="1150" spans="9:12">
      <c r="I1150" s="80"/>
      <c r="J1150" s="80"/>
      <c r="K1150" s="80"/>
      <c r="L1150" s="80"/>
    </row>
    <row r="1151" spans="9:12">
      <c r="I1151" s="80"/>
      <c r="J1151" s="80"/>
      <c r="K1151" s="80"/>
      <c r="L1151" s="80"/>
    </row>
    <row r="1152" spans="9:12">
      <c r="I1152" s="80"/>
      <c r="J1152" s="80"/>
      <c r="K1152" s="80"/>
      <c r="L1152" s="80"/>
    </row>
    <row r="1153" spans="9:12">
      <c r="I1153" s="80"/>
      <c r="J1153" s="80"/>
      <c r="K1153" s="80"/>
      <c r="L1153" s="80"/>
    </row>
    <row r="1154" spans="9:12">
      <c r="I1154" s="80"/>
      <c r="J1154" s="80"/>
      <c r="K1154" s="80"/>
      <c r="L1154" s="80"/>
    </row>
    <row r="1155" spans="9:12">
      <c r="I1155" s="80"/>
      <c r="J1155" s="80"/>
      <c r="K1155" s="80"/>
      <c r="L1155" s="80"/>
    </row>
    <row r="1156" spans="9:12">
      <c r="I1156" s="80"/>
      <c r="J1156" s="80"/>
      <c r="K1156" s="80"/>
      <c r="L1156" s="80"/>
    </row>
    <row r="1157" spans="9:12">
      <c r="I1157" s="80"/>
      <c r="J1157" s="80"/>
      <c r="K1157" s="80"/>
      <c r="L1157" s="80"/>
    </row>
    <row r="1158" spans="9:12">
      <c r="I1158" s="80"/>
      <c r="J1158" s="80"/>
      <c r="K1158" s="80"/>
      <c r="L1158" s="80"/>
    </row>
    <row r="1159" spans="9:12">
      <c r="I1159" s="80"/>
      <c r="J1159" s="80"/>
      <c r="K1159" s="80"/>
      <c r="L1159" s="80"/>
    </row>
    <row r="1160" spans="9:12">
      <c r="I1160" s="80"/>
      <c r="J1160" s="80"/>
      <c r="K1160" s="80"/>
      <c r="L1160" s="80"/>
    </row>
    <row r="1161" spans="9:12">
      <c r="I1161" s="80"/>
      <c r="J1161" s="80"/>
      <c r="K1161" s="80"/>
      <c r="L1161" s="80"/>
    </row>
    <row r="1162" spans="9:12">
      <c r="I1162" s="80"/>
      <c r="J1162" s="80"/>
      <c r="K1162" s="80"/>
      <c r="L1162" s="80"/>
    </row>
    <row r="1163" spans="9:12">
      <c r="I1163" s="80"/>
      <c r="J1163" s="80"/>
      <c r="K1163" s="80"/>
      <c r="L1163" s="80"/>
    </row>
    <row r="1164" spans="9:12">
      <c r="I1164" s="80"/>
      <c r="J1164" s="80"/>
      <c r="K1164" s="80"/>
      <c r="L1164" s="80"/>
    </row>
    <row r="1165" spans="9:12">
      <c r="I1165" s="80"/>
      <c r="J1165" s="80"/>
      <c r="K1165" s="80"/>
      <c r="L1165" s="80"/>
    </row>
    <row r="1166" spans="9:12">
      <c r="I1166" s="80"/>
      <c r="J1166" s="80"/>
      <c r="K1166" s="80"/>
      <c r="L1166" s="80"/>
    </row>
    <row r="1167" spans="9:12">
      <c r="I1167" s="80"/>
      <c r="J1167" s="80"/>
      <c r="K1167" s="80"/>
      <c r="L1167" s="80"/>
    </row>
    <row r="1168" spans="9:12">
      <c r="I1168" s="80"/>
      <c r="J1168" s="80"/>
      <c r="K1168" s="80"/>
      <c r="L1168" s="80"/>
    </row>
    <row r="1169" spans="9:12">
      <c r="I1169" s="80"/>
      <c r="J1169" s="80"/>
      <c r="K1169" s="80"/>
      <c r="L1169" s="80"/>
    </row>
    <row r="1170" spans="9:12">
      <c r="I1170" s="80"/>
      <c r="J1170" s="80"/>
      <c r="K1170" s="80"/>
      <c r="L1170" s="80"/>
    </row>
    <row r="1171" spans="9:12">
      <c r="I1171" s="80"/>
      <c r="J1171" s="80"/>
      <c r="K1171" s="80"/>
      <c r="L1171" s="80"/>
    </row>
    <row r="1172" spans="9:12">
      <c r="I1172" s="80"/>
      <c r="J1172" s="80"/>
      <c r="K1172" s="80"/>
      <c r="L1172" s="80"/>
    </row>
    <row r="1173" spans="9:12">
      <c r="I1173" s="80"/>
      <c r="J1173" s="80"/>
      <c r="K1173" s="80"/>
      <c r="L1173" s="80"/>
    </row>
    <row r="1174" spans="9:12">
      <c r="I1174" s="80"/>
      <c r="J1174" s="80"/>
      <c r="K1174" s="80"/>
      <c r="L1174" s="80"/>
    </row>
    <row r="1175" spans="9:12">
      <c r="I1175" s="80"/>
      <c r="J1175" s="80"/>
      <c r="K1175" s="80"/>
      <c r="L1175" s="80"/>
    </row>
    <row r="1176" spans="9:12">
      <c r="I1176" s="80"/>
      <c r="J1176" s="80"/>
      <c r="K1176" s="80"/>
      <c r="L1176" s="80"/>
    </row>
    <row r="1177" spans="9:12">
      <c r="I1177" s="80"/>
      <c r="J1177" s="80"/>
      <c r="K1177" s="80"/>
      <c r="L1177" s="80"/>
    </row>
    <row r="1178" spans="9:12">
      <c r="I1178" s="80"/>
      <c r="J1178" s="80"/>
      <c r="K1178" s="80"/>
      <c r="L1178" s="80"/>
    </row>
    <row r="1179" spans="9:12">
      <c r="I1179" s="80"/>
      <c r="J1179" s="80"/>
      <c r="K1179" s="80"/>
      <c r="L1179" s="80"/>
    </row>
    <row r="1180" spans="9:12">
      <c r="I1180" s="80"/>
      <c r="J1180" s="80"/>
      <c r="K1180" s="80"/>
      <c r="L1180" s="80"/>
    </row>
    <row r="1181" spans="9:12">
      <c r="I1181" s="80"/>
      <c r="J1181" s="80"/>
      <c r="K1181" s="80"/>
      <c r="L1181" s="80"/>
    </row>
    <row r="1182" spans="9:12">
      <c r="I1182" s="80"/>
      <c r="J1182" s="80"/>
      <c r="K1182" s="80"/>
      <c r="L1182" s="80"/>
    </row>
    <row r="1183" spans="9:12">
      <c r="I1183" s="80"/>
      <c r="J1183" s="80"/>
      <c r="K1183" s="80"/>
      <c r="L1183" s="80"/>
    </row>
    <row r="1184" spans="9:12">
      <c r="I1184" s="80"/>
      <c r="J1184" s="80"/>
      <c r="K1184" s="80"/>
      <c r="L1184" s="80"/>
    </row>
    <row r="1185" spans="9:12">
      <c r="I1185" s="80"/>
      <c r="J1185" s="80"/>
      <c r="K1185" s="80"/>
      <c r="L1185" s="80"/>
    </row>
    <row r="1186" spans="9:12">
      <c r="I1186" s="80"/>
      <c r="J1186" s="80"/>
      <c r="K1186" s="80"/>
      <c r="L1186" s="80"/>
    </row>
    <row r="1187" spans="9:12">
      <c r="I1187" s="80"/>
      <c r="J1187" s="80"/>
      <c r="K1187" s="80"/>
      <c r="L1187" s="80"/>
    </row>
    <row r="1188" spans="9:12">
      <c r="I1188" s="80"/>
      <c r="J1188" s="80"/>
      <c r="K1188" s="80"/>
      <c r="L1188" s="80"/>
    </row>
    <row r="1189" spans="9:12">
      <c r="I1189" s="80"/>
      <c r="J1189" s="80"/>
      <c r="K1189" s="80"/>
      <c r="L1189" s="80"/>
    </row>
    <row r="1190" spans="9:12">
      <c r="I1190" s="80"/>
      <c r="J1190" s="80"/>
      <c r="K1190" s="80"/>
      <c r="L1190" s="80"/>
    </row>
    <row r="1191" spans="9:12">
      <c r="I1191" s="80"/>
      <c r="J1191" s="80"/>
      <c r="K1191" s="80"/>
      <c r="L1191" s="80"/>
    </row>
    <row r="1192" spans="9:12">
      <c r="I1192" s="80"/>
      <c r="J1192" s="80"/>
      <c r="K1192" s="80"/>
      <c r="L1192" s="80"/>
    </row>
    <row r="1193" spans="9:12">
      <c r="I1193" s="80"/>
      <c r="J1193" s="80"/>
      <c r="K1193" s="80"/>
      <c r="L1193" s="80"/>
    </row>
    <row r="1194" spans="9:12">
      <c r="I1194" s="80"/>
      <c r="J1194" s="80"/>
      <c r="K1194" s="80"/>
      <c r="L1194" s="80"/>
    </row>
    <row r="1195" spans="9:12">
      <c r="I1195" s="80"/>
      <c r="J1195" s="80"/>
      <c r="K1195" s="80"/>
      <c r="L1195" s="80"/>
    </row>
    <row r="1196" spans="9:12">
      <c r="I1196" s="80"/>
      <c r="J1196" s="80"/>
      <c r="K1196" s="80"/>
      <c r="L1196" s="80"/>
    </row>
    <row r="1197" spans="9:12">
      <c r="I1197" s="80"/>
      <c r="J1197" s="80"/>
      <c r="K1197" s="80"/>
      <c r="L1197" s="80"/>
    </row>
    <row r="1198" spans="9:12">
      <c r="I1198" s="80"/>
      <c r="J1198" s="80"/>
      <c r="K1198" s="80"/>
      <c r="L1198" s="80"/>
    </row>
    <row r="1199" spans="9:12">
      <c r="I1199" s="80"/>
      <c r="J1199" s="80"/>
      <c r="K1199" s="80"/>
      <c r="L1199" s="80"/>
    </row>
    <row r="1200" spans="9:12">
      <c r="I1200" s="80"/>
      <c r="J1200" s="80"/>
      <c r="K1200" s="80"/>
      <c r="L1200" s="80"/>
    </row>
    <row r="1201" spans="9:12">
      <c r="I1201" s="80"/>
      <c r="J1201" s="80"/>
      <c r="K1201" s="80"/>
      <c r="L1201" s="80"/>
    </row>
    <row r="1202" spans="9:12">
      <c r="I1202" s="80"/>
      <c r="J1202" s="80"/>
      <c r="K1202" s="80"/>
      <c r="L1202" s="80"/>
    </row>
    <row r="1203" spans="9:12">
      <c r="I1203" s="80"/>
      <c r="J1203" s="80"/>
      <c r="K1203" s="80"/>
      <c r="L1203" s="80"/>
    </row>
    <row r="1204" spans="9:12">
      <c r="I1204" s="80"/>
      <c r="J1204" s="80"/>
      <c r="K1204" s="80"/>
      <c r="L1204" s="80"/>
    </row>
    <row r="1205" spans="9:12">
      <c r="I1205" s="80"/>
      <c r="J1205" s="80"/>
      <c r="K1205" s="80"/>
      <c r="L1205" s="80"/>
    </row>
    <row r="1206" spans="9:12">
      <c r="I1206" s="80"/>
      <c r="J1206" s="80"/>
      <c r="K1206" s="80"/>
      <c r="L1206" s="80"/>
    </row>
    <row r="1207" spans="9:12">
      <c r="I1207" s="80"/>
      <c r="J1207" s="80"/>
      <c r="K1207" s="80"/>
      <c r="L1207" s="80"/>
    </row>
    <row r="1208" spans="9:12">
      <c r="I1208" s="80"/>
      <c r="J1208" s="80"/>
      <c r="K1208" s="80"/>
      <c r="L1208" s="80"/>
    </row>
    <row r="1209" spans="9:12">
      <c r="I1209" s="80"/>
      <c r="J1209" s="80"/>
      <c r="K1209" s="80"/>
      <c r="L1209" s="80"/>
    </row>
    <row r="1210" spans="9:12">
      <c r="I1210" s="80"/>
      <c r="J1210" s="80"/>
      <c r="K1210" s="80"/>
      <c r="L1210" s="80"/>
    </row>
    <row r="1211" spans="9:12">
      <c r="I1211" s="80"/>
      <c r="J1211" s="80"/>
      <c r="K1211" s="80"/>
      <c r="L1211" s="80"/>
    </row>
    <row r="1212" spans="9:12">
      <c r="I1212" s="80"/>
      <c r="J1212" s="80"/>
      <c r="K1212" s="80"/>
      <c r="L1212" s="80"/>
    </row>
    <row r="1213" spans="9:12">
      <c r="I1213" s="80"/>
      <c r="J1213" s="80"/>
      <c r="K1213" s="80"/>
      <c r="L1213" s="80"/>
    </row>
    <row r="1214" spans="9:12">
      <c r="I1214" s="80"/>
      <c r="J1214" s="80"/>
      <c r="K1214" s="80"/>
      <c r="L1214" s="80"/>
    </row>
    <row r="1215" spans="9:12">
      <c r="I1215" s="80"/>
      <c r="J1215" s="80"/>
      <c r="K1215" s="80"/>
      <c r="L1215" s="80"/>
    </row>
    <row r="1216" spans="9:12">
      <c r="I1216" s="80"/>
      <c r="J1216" s="80"/>
      <c r="K1216" s="80"/>
      <c r="L1216" s="80"/>
    </row>
    <row r="1217" spans="9:12">
      <c r="I1217" s="80"/>
      <c r="J1217" s="80"/>
      <c r="K1217" s="80"/>
      <c r="L1217" s="80"/>
    </row>
    <row r="1218" spans="9:12">
      <c r="I1218" s="80"/>
      <c r="J1218" s="80"/>
      <c r="K1218" s="80"/>
      <c r="L1218" s="80"/>
    </row>
    <row r="1219" spans="9:12">
      <c r="I1219" s="80"/>
      <c r="J1219" s="80"/>
      <c r="K1219" s="80"/>
      <c r="L1219" s="80"/>
    </row>
    <row r="1220" spans="9:12">
      <c r="I1220" s="80"/>
      <c r="J1220" s="80"/>
      <c r="K1220" s="80"/>
      <c r="L1220" s="80"/>
    </row>
    <row r="1221" spans="9:12">
      <c r="I1221" s="80"/>
      <c r="J1221" s="80"/>
      <c r="K1221" s="80"/>
      <c r="L1221" s="80"/>
    </row>
    <row r="1222" spans="9:12">
      <c r="I1222" s="80"/>
      <c r="J1222" s="80"/>
      <c r="K1222" s="80"/>
      <c r="L1222" s="80"/>
    </row>
    <row r="1223" spans="9:12">
      <c r="I1223" s="80"/>
      <c r="J1223" s="80"/>
      <c r="K1223" s="80"/>
      <c r="L1223" s="80"/>
    </row>
    <row r="1224" spans="9:12">
      <c r="I1224" s="80"/>
      <c r="J1224" s="80"/>
      <c r="K1224" s="80"/>
      <c r="L1224" s="80"/>
    </row>
    <row r="1225" spans="9:12">
      <c r="I1225" s="80"/>
      <c r="J1225" s="80"/>
      <c r="K1225" s="80"/>
      <c r="L1225" s="80"/>
    </row>
    <row r="1226" spans="9:12">
      <c r="I1226" s="80"/>
      <c r="J1226" s="80"/>
      <c r="K1226" s="80"/>
      <c r="L1226" s="80"/>
    </row>
    <row r="1227" spans="9:12">
      <c r="I1227" s="80"/>
      <c r="J1227" s="80"/>
      <c r="K1227" s="80"/>
      <c r="L1227" s="80"/>
    </row>
    <row r="1228" spans="9:12">
      <c r="I1228" s="80"/>
      <c r="J1228" s="80"/>
      <c r="K1228" s="80"/>
      <c r="L1228" s="80"/>
    </row>
    <row r="1229" spans="9:12">
      <c r="I1229" s="80"/>
      <c r="J1229" s="80"/>
      <c r="K1229" s="80"/>
      <c r="L1229" s="80"/>
    </row>
    <row r="1230" spans="9:12">
      <c r="I1230" s="80"/>
      <c r="J1230" s="80"/>
      <c r="K1230" s="80"/>
      <c r="L1230" s="80"/>
    </row>
    <row r="1231" spans="9:12">
      <c r="I1231" s="80"/>
      <c r="J1231" s="80"/>
      <c r="K1231" s="80"/>
      <c r="L1231" s="80"/>
    </row>
    <row r="1232" spans="9:12">
      <c r="I1232" s="80"/>
      <c r="J1232" s="80"/>
      <c r="K1232" s="80"/>
      <c r="L1232" s="80"/>
    </row>
    <row r="1233" spans="9:12">
      <c r="I1233" s="80"/>
      <c r="J1233" s="80"/>
      <c r="K1233" s="80"/>
      <c r="L1233" s="80"/>
    </row>
    <row r="1234" spans="9:12">
      <c r="I1234" s="80"/>
      <c r="J1234" s="80"/>
      <c r="K1234" s="80"/>
      <c r="L1234" s="80"/>
    </row>
    <row r="1235" spans="9:12">
      <c r="I1235" s="80"/>
      <c r="J1235" s="80"/>
      <c r="K1235" s="80"/>
      <c r="L1235" s="80"/>
    </row>
    <row r="1236" spans="9:12">
      <c r="I1236" s="80"/>
      <c r="J1236" s="80"/>
      <c r="K1236" s="80"/>
      <c r="L1236" s="80"/>
    </row>
    <row r="1237" spans="9:12">
      <c r="I1237" s="80"/>
      <c r="J1237" s="80"/>
      <c r="K1237" s="80"/>
      <c r="L1237" s="80"/>
    </row>
    <row r="1238" spans="9:12">
      <c r="I1238" s="80"/>
      <c r="J1238" s="80"/>
      <c r="K1238" s="80"/>
      <c r="L1238" s="80"/>
    </row>
    <row r="1239" spans="9:12">
      <c r="I1239" s="80"/>
      <c r="J1239" s="80"/>
      <c r="K1239" s="80"/>
      <c r="L1239" s="80"/>
    </row>
    <row r="1240" spans="9:12">
      <c r="I1240" s="80"/>
      <c r="J1240" s="80"/>
      <c r="K1240" s="80"/>
      <c r="L1240" s="80"/>
    </row>
    <row r="1241" spans="9:12">
      <c r="I1241" s="80"/>
      <c r="J1241" s="80"/>
      <c r="K1241" s="80"/>
      <c r="L1241" s="80"/>
    </row>
    <row r="1242" spans="9:12">
      <c r="I1242" s="80"/>
      <c r="J1242" s="80"/>
      <c r="K1242" s="80"/>
      <c r="L1242" s="80"/>
    </row>
    <row r="1243" spans="9:12">
      <c r="I1243" s="80"/>
      <c r="J1243" s="80"/>
      <c r="K1243" s="80"/>
      <c r="L1243" s="80"/>
    </row>
    <row r="1244" spans="9:12">
      <c r="I1244" s="80"/>
      <c r="J1244" s="80"/>
      <c r="K1244" s="80"/>
      <c r="L1244" s="80"/>
    </row>
    <row r="1245" spans="9:12">
      <c r="I1245" s="80"/>
      <c r="J1245" s="80"/>
      <c r="K1245" s="80"/>
      <c r="L1245" s="80"/>
    </row>
    <row r="1246" spans="9:12">
      <c r="I1246" s="80"/>
      <c r="J1246" s="80"/>
      <c r="K1246" s="80"/>
      <c r="L1246" s="80"/>
    </row>
    <row r="1247" spans="9:12">
      <c r="I1247" s="80"/>
      <c r="J1247" s="80"/>
      <c r="K1247" s="80"/>
      <c r="L1247" s="80"/>
    </row>
    <row r="1248" spans="9:12">
      <c r="I1248" s="80"/>
      <c r="J1248" s="80"/>
      <c r="K1248" s="80"/>
      <c r="L1248" s="80"/>
    </row>
    <row r="1249" spans="9:12">
      <c r="I1249" s="80"/>
      <c r="J1249" s="80"/>
      <c r="K1249" s="80"/>
      <c r="L1249" s="80"/>
    </row>
    <row r="1250" spans="9:12">
      <c r="I1250" s="80"/>
      <c r="J1250" s="80"/>
      <c r="K1250" s="80"/>
      <c r="L1250" s="80"/>
    </row>
    <row r="1251" spans="9:12">
      <c r="I1251" s="80"/>
      <c r="J1251" s="80"/>
      <c r="K1251" s="80"/>
      <c r="L1251" s="80"/>
    </row>
    <row r="1252" spans="9:12">
      <c r="I1252" s="80"/>
      <c r="J1252" s="80"/>
      <c r="K1252" s="80"/>
      <c r="L1252" s="80"/>
    </row>
    <row r="1253" spans="9:12">
      <c r="I1253" s="80"/>
      <c r="J1253" s="80"/>
      <c r="K1253" s="80"/>
      <c r="L1253" s="80"/>
    </row>
    <row r="1254" spans="9:12">
      <c r="I1254" s="80"/>
      <c r="J1254" s="80"/>
      <c r="K1254" s="80"/>
      <c r="L1254" s="80"/>
    </row>
    <row r="1255" spans="9:12">
      <c r="I1255" s="80"/>
      <c r="J1255" s="80"/>
      <c r="K1255" s="80"/>
      <c r="L1255" s="80"/>
    </row>
    <row r="1256" spans="9:12">
      <c r="I1256" s="80"/>
      <c r="J1256" s="80"/>
      <c r="K1256" s="80"/>
      <c r="L1256" s="80"/>
    </row>
    <row r="1257" spans="9:12">
      <c r="I1257" s="80"/>
      <c r="J1257" s="80"/>
      <c r="K1257" s="80"/>
      <c r="L1257" s="80"/>
    </row>
    <row r="1258" spans="9:12">
      <c r="I1258" s="80"/>
      <c r="J1258" s="80"/>
      <c r="K1258" s="80"/>
      <c r="L1258" s="80"/>
    </row>
    <row r="1259" spans="9:12">
      <c r="I1259" s="80"/>
      <c r="J1259" s="80"/>
      <c r="K1259" s="80"/>
      <c r="L1259" s="80"/>
    </row>
    <row r="1260" spans="9:12">
      <c r="I1260" s="80"/>
      <c r="J1260" s="80"/>
      <c r="K1260" s="80"/>
      <c r="L1260" s="80"/>
    </row>
    <row r="1261" spans="9:12">
      <c r="I1261" s="80"/>
      <c r="J1261" s="80"/>
      <c r="K1261" s="80"/>
      <c r="L1261" s="80"/>
    </row>
    <row r="1262" spans="9:12">
      <c r="I1262" s="80"/>
      <c r="J1262" s="80"/>
      <c r="K1262" s="80"/>
      <c r="L1262" s="80"/>
    </row>
    <row r="1263" spans="9:12">
      <c r="I1263" s="80"/>
      <c r="J1263" s="80"/>
      <c r="K1263" s="80"/>
      <c r="L1263" s="80"/>
    </row>
    <row r="1264" spans="9:12">
      <c r="I1264" s="80"/>
      <c r="J1264" s="80"/>
      <c r="K1264" s="80"/>
      <c r="L1264" s="80"/>
    </row>
    <row r="1265" spans="9:12">
      <c r="I1265" s="80"/>
      <c r="J1265" s="80"/>
      <c r="K1265" s="80"/>
      <c r="L1265" s="80"/>
    </row>
    <row r="1266" spans="9:12">
      <c r="I1266" s="80"/>
      <c r="J1266" s="80"/>
      <c r="K1266" s="80"/>
      <c r="L1266" s="80"/>
    </row>
    <row r="1267" spans="9:12">
      <c r="I1267" s="80"/>
      <c r="J1267" s="80"/>
      <c r="K1267" s="80"/>
      <c r="L1267" s="80"/>
    </row>
    <row r="1268" spans="9:12">
      <c r="I1268" s="80"/>
      <c r="J1268" s="80"/>
      <c r="K1268" s="80"/>
      <c r="L1268" s="80"/>
    </row>
    <row r="1269" spans="9:12">
      <c r="I1269" s="80"/>
      <c r="J1269" s="80"/>
      <c r="K1269" s="80"/>
      <c r="L1269" s="80"/>
    </row>
    <row r="1270" spans="9:12">
      <c r="I1270" s="80"/>
      <c r="J1270" s="80"/>
      <c r="K1270" s="80"/>
      <c r="L1270" s="80"/>
    </row>
    <row r="1271" spans="9:12">
      <c r="I1271" s="80"/>
      <c r="J1271" s="80"/>
      <c r="K1271" s="80"/>
      <c r="L1271" s="80"/>
    </row>
    <row r="1272" spans="9:12">
      <c r="I1272" s="80"/>
      <c r="J1272" s="80"/>
      <c r="K1272" s="80"/>
      <c r="L1272" s="80"/>
    </row>
    <row r="1273" spans="9:12">
      <c r="I1273" s="80"/>
      <c r="J1273" s="80"/>
      <c r="K1273" s="80"/>
      <c r="L1273" s="80"/>
    </row>
    <row r="1274" spans="9:12">
      <c r="I1274" s="80"/>
      <c r="J1274" s="80"/>
      <c r="K1274" s="80"/>
      <c r="L1274" s="80"/>
    </row>
    <row r="1275" spans="9:12">
      <c r="I1275" s="80"/>
      <c r="J1275" s="80"/>
      <c r="K1275" s="80"/>
      <c r="L1275" s="80"/>
    </row>
    <row r="1276" spans="9:12">
      <c r="I1276" s="80"/>
      <c r="J1276" s="80"/>
      <c r="K1276" s="80"/>
      <c r="L1276" s="80"/>
    </row>
    <row r="1277" spans="9:12">
      <c r="I1277" s="80"/>
      <c r="J1277" s="80"/>
      <c r="K1277" s="80"/>
      <c r="L1277" s="80"/>
    </row>
    <row r="1278" spans="9:12">
      <c r="I1278" s="80"/>
      <c r="J1278" s="80"/>
      <c r="K1278" s="80"/>
      <c r="L1278" s="80"/>
    </row>
    <row r="1279" spans="9:12">
      <c r="I1279" s="80"/>
      <c r="J1279" s="80"/>
      <c r="K1279" s="80"/>
      <c r="L1279" s="80"/>
    </row>
    <row r="1280" spans="9:12">
      <c r="I1280" s="80"/>
      <c r="J1280" s="80"/>
      <c r="K1280" s="80"/>
      <c r="L1280" s="80"/>
    </row>
    <row r="1281" spans="9:12">
      <c r="I1281" s="80"/>
      <c r="J1281" s="80"/>
      <c r="K1281" s="80"/>
      <c r="L1281" s="80"/>
    </row>
    <row r="1282" spans="9:12">
      <c r="I1282" s="80"/>
      <c r="J1282" s="80"/>
      <c r="K1282" s="80"/>
      <c r="L1282" s="80"/>
    </row>
    <row r="1283" spans="9:12">
      <c r="I1283" s="80"/>
      <c r="J1283" s="80"/>
      <c r="K1283" s="80"/>
      <c r="L1283" s="80"/>
    </row>
    <row r="1284" spans="9:12">
      <c r="I1284" s="80"/>
      <c r="J1284" s="80"/>
      <c r="K1284" s="80"/>
      <c r="L1284" s="80"/>
    </row>
    <row r="1285" spans="9:12">
      <c r="I1285" s="80"/>
      <c r="J1285" s="80"/>
      <c r="K1285" s="80"/>
      <c r="L1285" s="80"/>
    </row>
    <row r="1286" spans="9:12">
      <c r="I1286" s="80"/>
      <c r="J1286" s="80"/>
      <c r="K1286" s="80"/>
      <c r="L1286" s="80"/>
    </row>
    <row r="1287" spans="9:12">
      <c r="I1287" s="80"/>
      <c r="J1287" s="80"/>
      <c r="K1287" s="80"/>
      <c r="L1287" s="80"/>
    </row>
    <row r="1288" spans="9:12">
      <c r="I1288" s="80"/>
      <c r="J1288" s="80"/>
      <c r="K1288" s="80"/>
      <c r="L1288" s="80"/>
    </row>
    <row r="1289" spans="9:12">
      <c r="I1289" s="80"/>
      <c r="J1289" s="80"/>
      <c r="K1289" s="80"/>
      <c r="L1289" s="80"/>
    </row>
    <row r="1290" spans="9:12">
      <c r="I1290" s="80"/>
      <c r="J1290" s="80"/>
      <c r="K1290" s="80"/>
      <c r="L1290" s="80"/>
    </row>
    <row r="1291" spans="9:12">
      <c r="I1291" s="80"/>
      <c r="J1291" s="80"/>
      <c r="K1291" s="80"/>
      <c r="L1291" s="80"/>
    </row>
    <row r="1292" spans="9:12">
      <c r="I1292" s="80"/>
      <c r="J1292" s="80"/>
      <c r="K1292" s="80"/>
      <c r="L1292" s="80"/>
    </row>
    <row r="1293" spans="9:12">
      <c r="I1293" s="80"/>
      <c r="J1293" s="80"/>
      <c r="K1293" s="80"/>
      <c r="L1293" s="80"/>
    </row>
    <row r="1294" spans="9:12">
      <c r="I1294" s="80"/>
      <c r="J1294" s="80"/>
      <c r="K1294" s="80"/>
      <c r="L1294" s="80"/>
    </row>
    <row r="1295" spans="9:12">
      <c r="I1295" s="80"/>
      <c r="J1295" s="80"/>
      <c r="K1295" s="80"/>
      <c r="L1295" s="80"/>
    </row>
    <row r="1296" spans="9:12">
      <c r="I1296" s="80"/>
      <c r="J1296" s="80"/>
      <c r="K1296" s="80"/>
      <c r="L1296" s="80"/>
    </row>
    <row r="1297" spans="9:12">
      <c r="I1297" s="80"/>
      <c r="J1297" s="80"/>
      <c r="K1297" s="80"/>
      <c r="L1297" s="80"/>
    </row>
    <row r="1298" spans="9:12">
      <c r="I1298" s="80"/>
      <c r="J1298" s="80"/>
      <c r="K1298" s="80"/>
      <c r="L1298" s="80"/>
    </row>
    <row r="1299" spans="9:12">
      <c r="I1299" s="80"/>
      <c r="J1299" s="80"/>
      <c r="K1299" s="80"/>
      <c r="L1299" s="80"/>
    </row>
    <row r="1300" spans="9:12">
      <c r="I1300" s="80"/>
      <c r="J1300" s="80"/>
      <c r="K1300" s="80"/>
      <c r="L1300" s="80"/>
    </row>
    <row r="1301" spans="9:12">
      <c r="I1301" s="80"/>
      <c r="J1301" s="80"/>
      <c r="K1301" s="80"/>
      <c r="L1301" s="80"/>
    </row>
    <row r="1302" spans="9:12">
      <c r="I1302" s="80"/>
      <c r="J1302" s="80"/>
      <c r="K1302" s="80"/>
      <c r="L1302" s="80"/>
    </row>
    <row r="1303" spans="9:12">
      <c r="I1303" s="80"/>
      <c r="J1303" s="80"/>
      <c r="K1303" s="80"/>
      <c r="L1303" s="80"/>
    </row>
    <row r="1304" spans="9:12">
      <c r="I1304" s="80"/>
      <c r="J1304" s="80"/>
      <c r="K1304" s="80"/>
      <c r="L1304" s="80"/>
    </row>
    <row r="1305" spans="9:12">
      <c r="I1305" s="80"/>
      <c r="J1305" s="80"/>
      <c r="K1305" s="80"/>
      <c r="L1305" s="80"/>
    </row>
    <row r="1306" spans="9:12">
      <c r="I1306" s="80"/>
      <c r="J1306" s="80"/>
      <c r="K1306" s="80"/>
      <c r="L1306" s="80"/>
    </row>
    <row r="1307" spans="9:12">
      <c r="I1307" s="80"/>
      <c r="J1307" s="80"/>
      <c r="K1307" s="80"/>
      <c r="L1307" s="80"/>
    </row>
    <row r="1308" spans="9:12">
      <c r="I1308" s="80"/>
      <c r="J1308" s="80"/>
      <c r="K1308" s="80"/>
      <c r="L1308" s="80"/>
    </row>
    <row r="1309" spans="9:12">
      <c r="I1309" s="80"/>
      <c r="J1309" s="80"/>
      <c r="K1309" s="80"/>
      <c r="L1309" s="80"/>
    </row>
    <row r="1310" spans="9:12">
      <c r="I1310" s="80"/>
      <c r="J1310" s="80"/>
      <c r="K1310" s="80"/>
      <c r="L1310" s="80"/>
    </row>
    <row r="1311" spans="9:12">
      <c r="I1311" s="80"/>
      <c r="J1311" s="80"/>
      <c r="K1311" s="80"/>
      <c r="L1311" s="80"/>
    </row>
    <row r="1312" spans="9:12">
      <c r="I1312" s="80"/>
      <c r="J1312" s="80"/>
      <c r="K1312" s="80"/>
      <c r="L1312" s="80"/>
    </row>
    <row r="1313" spans="9:12">
      <c r="I1313" s="80"/>
      <c r="J1313" s="80"/>
      <c r="K1313" s="80"/>
      <c r="L1313" s="80"/>
    </row>
    <row r="1314" spans="9:12">
      <c r="I1314" s="80"/>
      <c r="J1314" s="80"/>
      <c r="K1314" s="80"/>
      <c r="L1314" s="80"/>
    </row>
    <row r="1315" spans="9:12">
      <c r="I1315" s="80"/>
      <c r="J1315" s="80"/>
      <c r="K1315" s="80"/>
      <c r="L1315" s="80"/>
    </row>
    <row r="1316" spans="9:12">
      <c r="I1316" s="80"/>
      <c r="J1316" s="80"/>
      <c r="K1316" s="80"/>
      <c r="L1316" s="80"/>
    </row>
    <row r="1317" spans="9:12">
      <c r="I1317" s="80"/>
      <c r="J1317" s="80"/>
      <c r="K1317" s="80"/>
      <c r="L1317" s="80"/>
    </row>
    <row r="1318" spans="9:12">
      <c r="I1318" s="80"/>
      <c r="J1318" s="80"/>
      <c r="K1318" s="80"/>
      <c r="L1318" s="80"/>
    </row>
    <row r="1319" spans="9:12">
      <c r="I1319" s="80"/>
      <c r="J1319" s="80"/>
      <c r="K1319" s="80"/>
      <c r="L1319" s="80"/>
    </row>
    <row r="1320" spans="9:12">
      <c r="I1320" s="80"/>
      <c r="J1320" s="80"/>
      <c r="K1320" s="80"/>
      <c r="L1320" s="80"/>
    </row>
    <row r="1321" spans="9:12">
      <c r="I1321" s="80"/>
      <c r="J1321" s="80"/>
      <c r="K1321" s="80"/>
      <c r="L1321" s="80"/>
    </row>
    <row r="1322" spans="9:12">
      <c r="I1322" s="80"/>
      <c r="J1322" s="80"/>
      <c r="K1322" s="80"/>
      <c r="L1322" s="80"/>
    </row>
    <row r="1323" spans="9:12">
      <c r="I1323" s="80"/>
      <c r="J1323" s="80"/>
      <c r="K1323" s="80"/>
      <c r="L1323" s="80"/>
    </row>
    <row r="1324" spans="9:12">
      <c r="I1324" s="80"/>
      <c r="J1324" s="80"/>
      <c r="K1324" s="80"/>
      <c r="L1324" s="80"/>
    </row>
    <row r="1325" spans="9:12">
      <c r="I1325" s="80"/>
      <c r="J1325" s="80"/>
      <c r="K1325" s="80"/>
      <c r="L1325" s="80"/>
    </row>
    <row r="1326" spans="9:12">
      <c r="I1326" s="80"/>
      <c r="J1326" s="80"/>
      <c r="K1326" s="80"/>
      <c r="L1326" s="80"/>
    </row>
    <row r="1327" spans="9:12">
      <c r="I1327" s="80"/>
      <c r="J1327" s="80"/>
      <c r="K1327" s="80"/>
      <c r="L1327" s="80"/>
    </row>
    <row r="1328" spans="9:12">
      <c r="I1328" s="80"/>
      <c r="J1328" s="80"/>
      <c r="K1328" s="80"/>
      <c r="L1328" s="80"/>
    </row>
    <row r="1329" spans="9:12">
      <c r="I1329" s="80"/>
      <c r="J1329" s="80"/>
      <c r="K1329" s="80"/>
      <c r="L1329" s="80"/>
    </row>
    <row r="1330" spans="9:12">
      <c r="I1330" s="80"/>
      <c r="J1330" s="80"/>
      <c r="K1330" s="80"/>
      <c r="L1330" s="80"/>
    </row>
    <row r="1331" spans="9:12">
      <c r="I1331" s="80"/>
      <c r="J1331" s="80"/>
      <c r="K1331" s="80"/>
      <c r="L1331" s="80"/>
    </row>
    <row r="1332" spans="9:12">
      <c r="I1332" s="80"/>
      <c r="J1332" s="80"/>
      <c r="K1332" s="80"/>
      <c r="L1332" s="80"/>
    </row>
    <row r="1333" spans="9:12">
      <c r="I1333" s="80"/>
      <c r="J1333" s="80"/>
      <c r="K1333" s="80"/>
      <c r="L1333" s="80"/>
    </row>
    <row r="1334" spans="9:12">
      <c r="I1334" s="80"/>
      <c r="J1334" s="80"/>
      <c r="K1334" s="80"/>
      <c r="L1334" s="80"/>
    </row>
    <row r="1335" spans="9:12">
      <c r="I1335" s="80"/>
      <c r="J1335" s="80"/>
      <c r="K1335" s="80"/>
      <c r="L1335" s="80"/>
    </row>
    <row r="1336" spans="9:12">
      <c r="I1336" s="80"/>
      <c r="J1336" s="80"/>
      <c r="K1336" s="80"/>
      <c r="L1336" s="80"/>
    </row>
    <row r="1337" spans="9:12">
      <c r="I1337" s="80"/>
      <c r="J1337" s="80"/>
      <c r="K1337" s="80"/>
      <c r="L1337" s="80"/>
    </row>
    <row r="1338" spans="9:12">
      <c r="I1338" s="80"/>
      <c r="J1338" s="80"/>
      <c r="K1338" s="80"/>
      <c r="L1338" s="80"/>
    </row>
    <row r="1339" spans="9:12">
      <c r="I1339" s="80"/>
      <c r="J1339" s="80"/>
      <c r="K1339" s="80"/>
      <c r="L1339" s="80"/>
    </row>
    <row r="1340" spans="9:12">
      <c r="I1340" s="80"/>
      <c r="J1340" s="80"/>
      <c r="K1340" s="80"/>
      <c r="L1340" s="80"/>
    </row>
    <row r="1341" spans="9:12">
      <c r="I1341" s="80"/>
      <c r="J1341" s="80"/>
      <c r="K1341" s="80"/>
      <c r="L1341" s="80"/>
    </row>
    <row r="1342" spans="9:12">
      <c r="I1342" s="80"/>
      <c r="J1342" s="80"/>
      <c r="K1342" s="80"/>
      <c r="L1342" s="80"/>
    </row>
    <row r="1343" spans="9:12">
      <c r="I1343" s="80"/>
      <c r="J1343" s="80"/>
      <c r="K1343" s="80"/>
      <c r="L1343" s="80"/>
    </row>
    <row r="1344" spans="9:12">
      <c r="I1344" s="80"/>
      <c r="J1344" s="80"/>
      <c r="K1344" s="80"/>
      <c r="L1344" s="80"/>
    </row>
    <row r="1345" spans="9:12">
      <c r="I1345" s="80"/>
      <c r="J1345" s="80"/>
      <c r="K1345" s="80"/>
      <c r="L1345" s="80"/>
    </row>
    <row r="1346" spans="9:12">
      <c r="I1346" s="80"/>
      <c r="J1346" s="80"/>
      <c r="K1346" s="80"/>
      <c r="L1346" s="80"/>
    </row>
    <row r="1347" spans="9:12">
      <c r="I1347" s="80"/>
      <c r="J1347" s="80"/>
      <c r="K1347" s="80"/>
      <c r="L1347" s="80"/>
    </row>
    <row r="1348" spans="9:12">
      <c r="I1348" s="80"/>
      <c r="J1348" s="80"/>
      <c r="K1348" s="80"/>
      <c r="L1348" s="80"/>
    </row>
    <row r="1349" spans="9:12">
      <c r="I1349" s="80"/>
      <c r="J1349" s="80"/>
      <c r="K1349" s="80"/>
      <c r="L1349" s="80"/>
    </row>
    <row r="1350" spans="9:12">
      <c r="I1350" s="80"/>
      <c r="J1350" s="80"/>
      <c r="K1350" s="80"/>
      <c r="L1350" s="80"/>
    </row>
    <row r="1351" spans="9:12">
      <c r="I1351" s="80"/>
      <c r="J1351" s="80"/>
      <c r="K1351" s="80"/>
      <c r="L1351" s="80"/>
    </row>
    <row r="1352" spans="9:12">
      <c r="I1352" s="80"/>
      <c r="J1352" s="80"/>
      <c r="K1352" s="80"/>
      <c r="L1352" s="80"/>
    </row>
    <row r="1353" spans="9:12">
      <c r="I1353" s="80"/>
      <c r="J1353" s="80"/>
      <c r="K1353" s="80"/>
      <c r="L1353" s="80"/>
    </row>
    <row r="1354" spans="9:12">
      <c r="I1354" s="80"/>
      <c r="J1354" s="80"/>
      <c r="K1354" s="80"/>
      <c r="L1354" s="80"/>
    </row>
    <row r="1355" spans="9:12">
      <c r="I1355" s="80"/>
      <c r="J1355" s="80"/>
      <c r="K1355" s="80"/>
      <c r="L1355" s="80"/>
    </row>
    <row r="1356" spans="9:12">
      <c r="I1356" s="80"/>
      <c r="J1356" s="80"/>
      <c r="K1356" s="80"/>
      <c r="L1356" s="80"/>
    </row>
    <row r="1357" spans="9:12">
      <c r="I1357" s="80"/>
      <c r="J1357" s="80"/>
      <c r="K1357" s="80"/>
      <c r="L1357" s="80"/>
    </row>
    <row r="1358" spans="9:12">
      <c r="I1358" s="80"/>
      <c r="J1358" s="80"/>
      <c r="K1358" s="80"/>
      <c r="L1358" s="80"/>
    </row>
    <row r="1359" spans="9:12">
      <c r="I1359" s="80"/>
      <c r="J1359" s="80"/>
      <c r="K1359" s="80"/>
      <c r="L1359" s="80"/>
    </row>
    <row r="1360" spans="9:12">
      <c r="I1360" s="80"/>
      <c r="J1360" s="80"/>
      <c r="K1360" s="80"/>
      <c r="L1360" s="80"/>
    </row>
    <row r="1361" spans="9:12">
      <c r="I1361" s="80"/>
      <c r="J1361" s="80"/>
      <c r="K1361" s="80"/>
      <c r="L1361" s="80"/>
    </row>
    <row r="1362" spans="9:12">
      <c r="I1362" s="80"/>
      <c r="J1362" s="80"/>
      <c r="K1362" s="80"/>
      <c r="L1362" s="80"/>
    </row>
    <row r="1363" spans="9:12">
      <c r="I1363" s="80"/>
      <c r="J1363" s="80"/>
      <c r="K1363" s="80"/>
      <c r="L1363" s="80"/>
    </row>
    <row r="1364" spans="9:12">
      <c r="I1364" s="80"/>
      <c r="J1364" s="80"/>
      <c r="K1364" s="80"/>
      <c r="L1364" s="80"/>
    </row>
    <row r="1365" spans="9:12">
      <c r="I1365" s="80"/>
      <c r="J1365" s="80"/>
      <c r="K1365" s="80"/>
      <c r="L1365" s="80"/>
    </row>
    <row r="1366" spans="9:12">
      <c r="I1366" s="80"/>
      <c r="J1366" s="80"/>
      <c r="K1366" s="80"/>
      <c r="L1366" s="80"/>
    </row>
    <row r="1367" spans="9:12">
      <c r="I1367" s="80"/>
      <c r="J1367" s="80"/>
      <c r="K1367" s="80"/>
      <c r="L1367" s="80"/>
    </row>
    <row r="1368" spans="9:12">
      <c r="I1368" s="80"/>
      <c r="J1368" s="80"/>
      <c r="K1368" s="80"/>
      <c r="L1368" s="80"/>
    </row>
    <row r="1369" spans="9:12">
      <c r="I1369" s="80"/>
      <c r="J1369" s="80"/>
      <c r="K1369" s="80"/>
      <c r="L1369" s="80"/>
    </row>
    <row r="1370" spans="9:12">
      <c r="I1370" s="80"/>
      <c r="J1370" s="80"/>
      <c r="K1370" s="80"/>
      <c r="L1370" s="80"/>
    </row>
    <row r="1371" spans="9:12">
      <c r="I1371" s="80"/>
      <c r="J1371" s="80"/>
      <c r="K1371" s="80"/>
      <c r="L1371" s="80"/>
    </row>
    <row r="1372" spans="9:12">
      <c r="I1372" s="80"/>
      <c r="J1372" s="80"/>
      <c r="K1372" s="80"/>
      <c r="L1372" s="80"/>
    </row>
    <row r="1373" spans="9:12">
      <c r="I1373" s="80"/>
      <c r="J1373" s="80"/>
      <c r="K1373" s="80"/>
      <c r="L1373" s="80"/>
    </row>
    <row r="1374" spans="9:12">
      <c r="I1374" s="80"/>
      <c r="J1374" s="80"/>
      <c r="K1374" s="80"/>
      <c r="L1374" s="80"/>
    </row>
    <row r="1375" spans="9:12">
      <c r="I1375" s="80"/>
      <c r="J1375" s="80"/>
      <c r="K1375" s="80"/>
      <c r="L1375" s="80"/>
    </row>
    <row r="1376" spans="9:12">
      <c r="I1376" s="80"/>
      <c r="J1376" s="80"/>
      <c r="K1376" s="80"/>
      <c r="L1376" s="80"/>
    </row>
    <row r="1377" spans="9:12">
      <c r="I1377" s="80"/>
      <c r="J1377" s="80"/>
      <c r="K1377" s="80"/>
      <c r="L1377" s="80"/>
    </row>
    <row r="1378" spans="9:12">
      <c r="I1378" s="80"/>
      <c r="J1378" s="80"/>
      <c r="K1378" s="80"/>
      <c r="L1378" s="80"/>
    </row>
    <row r="1379" spans="9:12">
      <c r="I1379" s="80"/>
      <c r="J1379" s="80"/>
      <c r="K1379" s="80"/>
      <c r="L1379" s="80"/>
    </row>
    <row r="1380" spans="9:12">
      <c r="I1380" s="80"/>
      <c r="J1380" s="80"/>
      <c r="K1380" s="80"/>
      <c r="L1380" s="80"/>
    </row>
    <row r="1381" spans="9:12">
      <c r="I1381" s="80"/>
      <c r="J1381" s="80"/>
      <c r="K1381" s="80"/>
      <c r="L1381" s="80"/>
    </row>
    <row r="1382" spans="9:12">
      <c r="I1382" s="80"/>
      <c r="J1382" s="80"/>
      <c r="K1382" s="80"/>
      <c r="L1382" s="80"/>
    </row>
    <row r="1383" spans="9:12">
      <c r="I1383" s="80"/>
      <c r="J1383" s="80"/>
      <c r="K1383" s="80"/>
      <c r="L1383" s="80"/>
    </row>
    <row r="1384" spans="9:12">
      <c r="I1384" s="80"/>
      <c r="J1384" s="80"/>
      <c r="K1384" s="80"/>
      <c r="L1384" s="80"/>
    </row>
    <row r="1385" spans="9:12">
      <c r="I1385" s="80"/>
      <c r="J1385" s="80"/>
      <c r="K1385" s="80"/>
      <c r="L1385" s="80"/>
    </row>
    <row r="1386" spans="9:12">
      <c r="I1386" s="80"/>
      <c r="J1386" s="80"/>
      <c r="K1386" s="80"/>
      <c r="L1386" s="80"/>
    </row>
    <row r="1387" spans="9:12">
      <c r="I1387" s="80"/>
      <c r="J1387" s="80"/>
      <c r="K1387" s="80"/>
      <c r="L1387" s="80"/>
    </row>
    <row r="1388" spans="9:12">
      <c r="I1388" s="80"/>
      <c r="J1388" s="80"/>
      <c r="K1388" s="80"/>
      <c r="L1388" s="80"/>
    </row>
    <row r="1389" spans="9:12">
      <c r="I1389" s="80"/>
      <c r="J1389" s="80"/>
      <c r="K1389" s="80"/>
      <c r="L1389" s="80"/>
    </row>
    <row r="1390" spans="9:12">
      <c r="I1390" s="80"/>
      <c r="J1390" s="80"/>
      <c r="K1390" s="80"/>
      <c r="L1390" s="80"/>
    </row>
    <row r="1391" spans="9:12">
      <c r="I1391" s="80"/>
      <c r="J1391" s="80"/>
      <c r="K1391" s="80"/>
      <c r="L1391" s="80"/>
    </row>
    <row r="1392" spans="9:12">
      <c r="I1392" s="80"/>
      <c r="J1392" s="80"/>
      <c r="K1392" s="80"/>
      <c r="L1392" s="80"/>
    </row>
    <row r="1393" spans="9:12">
      <c r="I1393" s="80"/>
      <c r="J1393" s="80"/>
      <c r="K1393" s="80"/>
      <c r="L1393" s="80"/>
    </row>
    <row r="1394" spans="9:12">
      <c r="I1394" s="80"/>
      <c r="J1394" s="80"/>
      <c r="K1394" s="80"/>
      <c r="L1394" s="80"/>
    </row>
    <row r="1395" spans="9:12">
      <c r="I1395" s="80"/>
      <c r="J1395" s="80"/>
      <c r="K1395" s="80"/>
      <c r="L1395" s="80"/>
    </row>
    <row r="1396" spans="9:12">
      <c r="I1396" s="80"/>
      <c r="J1396" s="80"/>
      <c r="K1396" s="80"/>
      <c r="L1396" s="80"/>
    </row>
    <row r="1397" spans="9:12">
      <c r="I1397" s="80"/>
      <c r="J1397" s="80"/>
      <c r="K1397" s="80"/>
      <c r="L1397" s="80"/>
    </row>
    <row r="1398" spans="9:12">
      <c r="I1398" s="80"/>
      <c r="J1398" s="80"/>
      <c r="K1398" s="80"/>
      <c r="L1398" s="80"/>
    </row>
    <row r="1399" spans="9:12">
      <c r="I1399" s="80"/>
      <c r="J1399" s="80"/>
      <c r="K1399" s="80"/>
      <c r="L1399" s="80"/>
    </row>
    <row r="1400" spans="9:12">
      <c r="I1400" s="80"/>
      <c r="J1400" s="80"/>
      <c r="K1400" s="80"/>
      <c r="L1400" s="80"/>
    </row>
    <row r="1401" spans="9:12">
      <c r="I1401" s="80"/>
      <c r="J1401" s="80"/>
      <c r="K1401" s="80"/>
      <c r="L1401" s="80"/>
    </row>
    <row r="1402" spans="9:12">
      <c r="I1402" s="80"/>
      <c r="J1402" s="80"/>
      <c r="K1402" s="80"/>
      <c r="L1402" s="80"/>
    </row>
    <row r="1403" spans="9:12">
      <c r="I1403" s="80"/>
      <c r="J1403" s="80"/>
      <c r="K1403" s="80"/>
      <c r="L1403" s="80"/>
    </row>
    <row r="1404" spans="9:12">
      <c r="I1404" s="80"/>
      <c r="J1404" s="80"/>
      <c r="K1404" s="80"/>
      <c r="L1404" s="80"/>
    </row>
    <row r="1405" spans="9:12">
      <c r="I1405" s="80"/>
      <c r="J1405" s="80"/>
      <c r="K1405" s="80"/>
      <c r="L1405" s="80"/>
    </row>
    <row r="1406" spans="9:12">
      <c r="I1406" s="80"/>
      <c r="J1406" s="80"/>
      <c r="K1406" s="80"/>
      <c r="L1406" s="80"/>
    </row>
    <row r="1407" spans="9:12">
      <c r="I1407" s="80"/>
      <c r="J1407" s="80"/>
      <c r="K1407" s="80"/>
      <c r="L1407" s="80"/>
    </row>
    <row r="1408" spans="9:12">
      <c r="I1408" s="80"/>
      <c r="J1408" s="80"/>
      <c r="K1408" s="80"/>
      <c r="L1408" s="80"/>
    </row>
    <row r="1409" spans="9:12">
      <c r="I1409" s="80"/>
      <c r="J1409" s="80"/>
      <c r="K1409" s="80"/>
      <c r="L1409" s="80"/>
    </row>
    <row r="1410" spans="9:12">
      <c r="I1410" s="80"/>
      <c r="J1410" s="80"/>
      <c r="K1410" s="80"/>
      <c r="L1410" s="80"/>
    </row>
    <row r="1411" spans="9:12">
      <c r="I1411" s="80"/>
      <c r="J1411" s="80"/>
      <c r="K1411" s="80"/>
      <c r="L1411" s="80"/>
    </row>
    <row r="1412" spans="9:12">
      <c r="I1412" s="80"/>
      <c r="J1412" s="80"/>
      <c r="K1412" s="80"/>
      <c r="L1412" s="80"/>
    </row>
    <row r="1413" spans="9:12">
      <c r="I1413" s="80"/>
      <c r="J1413" s="80"/>
      <c r="K1413" s="80"/>
      <c r="L1413" s="80"/>
    </row>
    <row r="1414" spans="9:12">
      <c r="I1414" s="80"/>
      <c r="J1414" s="80"/>
      <c r="K1414" s="80"/>
      <c r="L1414" s="80"/>
    </row>
    <row r="1415" spans="9:12">
      <c r="I1415" s="80"/>
      <c r="J1415" s="80"/>
      <c r="K1415" s="80"/>
      <c r="L1415" s="80"/>
    </row>
    <row r="1416" spans="9:12">
      <c r="I1416" s="80"/>
      <c r="J1416" s="80"/>
      <c r="K1416" s="80"/>
      <c r="L1416" s="80"/>
    </row>
    <row r="1417" spans="9:12">
      <c r="I1417" s="80"/>
      <c r="J1417" s="80"/>
      <c r="K1417" s="80"/>
      <c r="L1417" s="80"/>
    </row>
    <row r="1418" spans="9:12">
      <c r="I1418" s="80"/>
      <c r="J1418" s="80"/>
      <c r="K1418" s="80"/>
      <c r="L1418" s="80"/>
    </row>
    <row r="1419" spans="9:12">
      <c r="I1419" s="80"/>
      <c r="J1419" s="80"/>
      <c r="K1419" s="80"/>
      <c r="L1419" s="80"/>
    </row>
    <row r="1420" spans="9:12">
      <c r="I1420" s="80"/>
      <c r="J1420" s="80"/>
      <c r="K1420" s="80"/>
      <c r="L1420" s="80"/>
    </row>
    <row r="1421" spans="9:12">
      <c r="I1421" s="80"/>
      <c r="J1421" s="80"/>
      <c r="K1421" s="80"/>
      <c r="L1421" s="80"/>
    </row>
    <row r="1422" spans="9:12">
      <c r="I1422" s="80"/>
      <c r="J1422" s="80"/>
      <c r="K1422" s="80"/>
      <c r="L1422" s="80"/>
    </row>
    <row r="1423" spans="9:12">
      <c r="I1423" s="80"/>
      <c r="J1423" s="80"/>
      <c r="K1423" s="80"/>
      <c r="L1423" s="80"/>
    </row>
    <row r="1424" spans="9:12">
      <c r="I1424" s="80"/>
      <c r="J1424" s="80"/>
      <c r="K1424" s="80"/>
      <c r="L1424" s="80"/>
    </row>
    <row r="1425" spans="9:12">
      <c r="I1425" s="80"/>
      <c r="J1425" s="80"/>
      <c r="K1425" s="80"/>
      <c r="L1425" s="80"/>
    </row>
    <row r="1426" spans="9:12">
      <c r="I1426" s="80"/>
      <c r="J1426" s="80"/>
      <c r="K1426" s="80"/>
      <c r="L1426" s="80"/>
    </row>
    <row r="1427" spans="9:12">
      <c r="I1427" s="80"/>
      <c r="J1427" s="80"/>
      <c r="K1427" s="80"/>
      <c r="L1427" s="80"/>
    </row>
    <row r="1428" spans="9:12">
      <c r="I1428" s="80"/>
      <c r="J1428" s="80"/>
      <c r="K1428" s="80"/>
      <c r="L1428" s="80"/>
    </row>
    <row r="1429" spans="9:12">
      <c r="I1429" s="80"/>
      <c r="J1429" s="80"/>
      <c r="K1429" s="80"/>
      <c r="L1429" s="80"/>
    </row>
    <row r="1430" spans="9:12">
      <c r="I1430" s="80"/>
      <c r="J1430" s="80"/>
      <c r="K1430" s="80"/>
      <c r="L1430" s="80"/>
    </row>
    <row r="1431" spans="9:12">
      <c r="I1431" s="80"/>
      <c r="J1431" s="80"/>
      <c r="K1431" s="80"/>
      <c r="L1431" s="80"/>
    </row>
    <row r="1432" spans="9:12">
      <c r="I1432" s="80"/>
      <c r="J1432" s="80"/>
      <c r="K1432" s="80"/>
      <c r="L1432" s="80"/>
    </row>
    <row r="1433" spans="9:12">
      <c r="I1433" s="80"/>
      <c r="J1433" s="80"/>
      <c r="K1433" s="80"/>
      <c r="L1433" s="80"/>
    </row>
    <row r="1434" spans="9:12">
      <c r="I1434" s="80"/>
      <c r="J1434" s="80"/>
      <c r="K1434" s="80"/>
      <c r="L1434" s="80"/>
    </row>
    <row r="1435" spans="9:12">
      <c r="I1435" s="80"/>
      <c r="J1435" s="80"/>
      <c r="K1435" s="80"/>
      <c r="L1435" s="80"/>
    </row>
    <row r="1436" spans="9:12">
      <c r="I1436" s="80"/>
      <c r="J1436" s="80"/>
      <c r="K1436" s="80"/>
      <c r="L1436" s="80"/>
    </row>
    <row r="1437" spans="9:12">
      <c r="I1437" s="80"/>
      <c r="J1437" s="80"/>
      <c r="K1437" s="80"/>
      <c r="L1437" s="80"/>
    </row>
    <row r="1438" spans="9:12">
      <c r="I1438" s="80"/>
      <c r="J1438" s="80"/>
      <c r="K1438" s="80"/>
      <c r="L1438" s="80"/>
    </row>
    <row r="1439" spans="9:12">
      <c r="I1439" s="80"/>
      <c r="J1439" s="80"/>
      <c r="K1439" s="80"/>
      <c r="L1439" s="80"/>
    </row>
    <row r="1440" spans="9:12">
      <c r="I1440" s="80"/>
      <c r="J1440" s="80"/>
      <c r="K1440" s="80"/>
      <c r="L1440" s="80"/>
    </row>
    <row r="1441" spans="9:12">
      <c r="I1441" s="80"/>
      <c r="J1441" s="80"/>
      <c r="K1441" s="80"/>
      <c r="L1441" s="80"/>
    </row>
    <row r="1442" spans="9:12">
      <c r="I1442" s="80"/>
      <c r="J1442" s="80"/>
      <c r="K1442" s="80"/>
      <c r="L1442" s="80"/>
    </row>
    <row r="1443" spans="9:12">
      <c r="I1443" s="80"/>
      <c r="J1443" s="80"/>
      <c r="K1443" s="80"/>
      <c r="L1443" s="80"/>
    </row>
    <row r="1444" spans="9:12">
      <c r="I1444" s="80"/>
      <c r="J1444" s="80"/>
      <c r="K1444" s="80"/>
      <c r="L1444" s="80"/>
    </row>
    <row r="1445" spans="9:12">
      <c r="I1445" s="80"/>
      <c r="J1445" s="80"/>
      <c r="K1445" s="80"/>
      <c r="L1445" s="80"/>
    </row>
    <row r="1446" spans="9:12">
      <c r="I1446" s="80"/>
      <c r="J1446" s="80"/>
      <c r="K1446" s="80"/>
      <c r="L1446" s="80"/>
    </row>
    <row r="1447" spans="9:12">
      <c r="I1447" s="80"/>
      <c r="J1447" s="80"/>
      <c r="K1447" s="80"/>
      <c r="L1447" s="80"/>
    </row>
    <row r="1448" spans="9:12">
      <c r="I1448" s="80"/>
      <c r="J1448" s="80"/>
      <c r="K1448" s="80"/>
      <c r="L1448" s="80"/>
    </row>
    <row r="1449" spans="9:12">
      <c r="I1449" s="80"/>
      <c r="J1449" s="80"/>
      <c r="K1449" s="80"/>
      <c r="L1449" s="80"/>
    </row>
    <row r="1450" spans="9:12">
      <c r="I1450" s="80"/>
      <c r="J1450" s="80"/>
      <c r="K1450" s="80"/>
      <c r="L1450" s="80"/>
    </row>
    <row r="1451" spans="9:12">
      <c r="I1451" s="80"/>
      <c r="J1451" s="80"/>
      <c r="K1451" s="80"/>
      <c r="L1451" s="80"/>
    </row>
    <row r="1452" spans="9:12">
      <c r="I1452" s="80"/>
      <c r="J1452" s="80"/>
      <c r="K1452" s="80"/>
      <c r="L1452" s="80"/>
    </row>
    <row r="1453" spans="9:12">
      <c r="I1453" s="80"/>
      <c r="J1453" s="80"/>
      <c r="K1453" s="80"/>
      <c r="L1453" s="80"/>
    </row>
    <row r="1454" spans="9:12">
      <c r="I1454" s="80"/>
      <c r="J1454" s="80"/>
      <c r="K1454" s="80"/>
      <c r="L1454" s="80"/>
    </row>
    <row r="1455" spans="9:12">
      <c r="I1455" s="80"/>
      <c r="J1455" s="80"/>
      <c r="K1455" s="80"/>
      <c r="L1455" s="80"/>
    </row>
    <row r="1456" spans="9:12">
      <c r="I1456" s="80"/>
      <c r="J1456" s="80"/>
      <c r="K1456" s="80"/>
      <c r="L1456" s="80"/>
    </row>
    <row r="1457" spans="9:12">
      <c r="I1457" s="80"/>
      <c r="J1457" s="80"/>
      <c r="K1457" s="80"/>
      <c r="L1457" s="80"/>
    </row>
    <row r="1458" spans="9:12">
      <c r="I1458" s="80"/>
      <c r="J1458" s="80"/>
      <c r="K1458" s="80"/>
      <c r="L1458" s="80"/>
    </row>
    <row r="1459" spans="9:12">
      <c r="I1459" s="80"/>
      <c r="J1459" s="80"/>
      <c r="K1459" s="80"/>
      <c r="L1459" s="80"/>
    </row>
    <row r="1460" spans="9:12">
      <c r="I1460" s="80"/>
      <c r="J1460" s="80"/>
      <c r="K1460" s="80"/>
      <c r="L1460" s="80"/>
    </row>
    <row r="1461" spans="9:12">
      <c r="I1461" s="80"/>
      <c r="J1461" s="80"/>
      <c r="K1461" s="80"/>
      <c r="L1461" s="80"/>
    </row>
    <row r="1462" spans="9:12">
      <c r="I1462" s="80"/>
      <c r="J1462" s="80"/>
      <c r="K1462" s="80"/>
      <c r="L1462" s="80"/>
    </row>
    <row r="1463" spans="9:12">
      <c r="I1463" s="80"/>
      <c r="J1463" s="80"/>
      <c r="K1463" s="80"/>
      <c r="L1463" s="80"/>
    </row>
    <row r="1464" spans="9:12">
      <c r="I1464" s="80"/>
      <c r="J1464" s="80"/>
      <c r="K1464" s="80"/>
      <c r="L1464" s="80"/>
    </row>
    <row r="1465" spans="9:12">
      <c r="I1465" s="80"/>
      <c r="J1465" s="80"/>
      <c r="K1465" s="80"/>
      <c r="L1465" s="80"/>
    </row>
    <row r="1466" spans="9:12">
      <c r="I1466" s="80"/>
      <c r="J1466" s="80"/>
      <c r="K1466" s="80"/>
      <c r="L1466" s="80"/>
    </row>
    <row r="1467" spans="9:12">
      <c r="I1467" s="80"/>
      <c r="J1467" s="80"/>
      <c r="K1467" s="80"/>
      <c r="L1467" s="80"/>
    </row>
    <row r="1468" spans="9:12">
      <c r="I1468" s="80"/>
      <c r="J1468" s="80"/>
      <c r="K1468" s="80"/>
      <c r="L1468" s="80"/>
    </row>
    <row r="1469" spans="9:12">
      <c r="I1469" s="80"/>
      <c r="J1469" s="80"/>
      <c r="K1469" s="80"/>
      <c r="L1469" s="80"/>
    </row>
    <row r="1470" spans="9:12">
      <c r="I1470" s="80"/>
      <c r="J1470" s="80"/>
      <c r="K1470" s="80"/>
      <c r="L1470" s="80"/>
    </row>
    <row r="1471" spans="9:12">
      <c r="I1471" s="80"/>
      <c r="J1471" s="80"/>
      <c r="K1471" s="80"/>
      <c r="L1471" s="80"/>
    </row>
    <row r="1472" spans="9:12">
      <c r="I1472" s="80"/>
      <c r="J1472" s="80"/>
      <c r="K1472" s="80"/>
      <c r="L1472" s="80"/>
    </row>
    <row r="1473" spans="9:12">
      <c r="I1473" s="80"/>
      <c r="J1473" s="80"/>
      <c r="K1473" s="80"/>
      <c r="L1473" s="80"/>
    </row>
    <row r="1474" spans="9:12">
      <c r="I1474" s="80"/>
      <c r="J1474" s="80"/>
      <c r="K1474" s="80"/>
      <c r="L1474" s="80"/>
    </row>
    <row r="1475" spans="9:12">
      <c r="I1475" s="80"/>
      <c r="J1475" s="80"/>
      <c r="K1475" s="80"/>
      <c r="L1475" s="80"/>
    </row>
    <row r="1476" spans="9:12">
      <c r="I1476" s="80"/>
      <c r="J1476" s="80"/>
      <c r="K1476" s="80"/>
      <c r="L1476" s="80"/>
    </row>
    <row r="1477" spans="9:12">
      <c r="I1477" s="80"/>
      <c r="J1477" s="80"/>
      <c r="K1477" s="80"/>
      <c r="L1477" s="80"/>
    </row>
    <row r="1478" spans="9:12">
      <c r="I1478" s="80"/>
      <c r="J1478" s="80"/>
      <c r="K1478" s="80"/>
      <c r="L1478" s="80"/>
    </row>
    <row r="1479" spans="9:12">
      <c r="I1479" s="80"/>
      <c r="J1479" s="80"/>
      <c r="K1479" s="80"/>
      <c r="L1479" s="80"/>
    </row>
    <row r="1480" spans="9:12">
      <c r="I1480" s="80"/>
      <c r="J1480" s="80"/>
      <c r="K1480" s="80"/>
      <c r="L1480" s="80"/>
    </row>
    <row r="1481" spans="9:12">
      <c r="I1481" s="80"/>
      <c r="J1481" s="80"/>
      <c r="K1481" s="80"/>
      <c r="L1481" s="80"/>
    </row>
    <row r="1482" spans="9:12">
      <c r="I1482" s="80"/>
      <c r="J1482" s="80"/>
      <c r="K1482" s="80"/>
      <c r="L1482" s="80"/>
    </row>
    <row r="1483" spans="9:12">
      <c r="I1483" s="80"/>
      <c r="J1483" s="80"/>
      <c r="K1483" s="80"/>
      <c r="L1483" s="80"/>
    </row>
    <row r="1484" spans="9:12">
      <c r="I1484" s="80"/>
      <c r="J1484" s="80"/>
      <c r="K1484" s="80"/>
      <c r="L1484" s="80"/>
    </row>
    <row r="1485" spans="9:12">
      <c r="I1485" s="80"/>
      <c r="J1485" s="80"/>
      <c r="K1485" s="80"/>
      <c r="L1485" s="80"/>
    </row>
    <row r="1486" spans="9:12">
      <c r="I1486" s="80"/>
      <c r="J1486" s="80"/>
      <c r="K1486" s="80"/>
      <c r="L1486" s="80"/>
    </row>
    <row r="1487" spans="9:12">
      <c r="I1487" s="80"/>
      <c r="J1487" s="80"/>
      <c r="K1487" s="80"/>
      <c r="L1487" s="80"/>
    </row>
    <row r="1488" spans="9:12">
      <c r="I1488" s="80"/>
      <c r="J1488" s="80"/>
      <c r="K1488" s="80"/>
      <c r="L1488" s="80"/>
    </row>
    <row r="1489" spans="9:12">
      <c r="I1489" s="80"/>
      <c r="J1489" s="80"/>
      <c r="K1489" s="80"/>
      <c r="L1489" s="80"/>
    </row>
    <row r="1490" spans="9:12">
      <c r="I1490" s="80"/>
      <c r="J1490" s="80"/>
      <c r="K1490" s="80"/>
      <c r="L1490" s="80"/>
    </row>
    <row r="1491" spans="9:12">
      <c r="I1491" s="80"/>
      <c r="J1491" s="80"/>
      <c r="K1491" s="80"/>
      <c r="L1491" s="80"/>
    </row>
    <row r="1492" spans="9:12">
      <c r="I1492" s="80"/>
      <c r="J1492" s="80"/>
      <c r="K1492" s="80"/>
      <c r="L1492" s="80"/>
    </row>
    <row r="1493" spans="9:12">
      <c r="I1493" s="80"/>
      <c r="J1493" s="80"/>
      <c r="K1493" s="80"/>
      <c r="L1493" s="80"/>
    </row>
    <row r="1494" spans="9:12">
      <c r="I1494" s="80"/>
      <c r="J1494" s="80"/>
      <c r="K1494" s="80"/>
      <c r="L1494" s="80"/>
    </row>
    <row r="1495" spans="9:12">
      <c r="I1495" s="80"/>
      <c r="J1495" s="80"/>
      <c r="K1495" s="80"/>
      <c r="L1495" s="80"/>
    </row>
    <row r="1496" spans="9:12">
      <c r="I1496" s="80"/>
      <c r="J1496" s="80"/>
      <c r="K1496" s="80"/>
      <c r="L1496" s="80"/>
    </row>
    <row r="1497" spans="9:12">
      <c r="I1497" s="80"/>
      <c r="J1497" s="80"/>
      <c r="K1497" s="80"/>
      <c r="L1497" s="80"/>
    </row>
    <row r="1498" spans="9:12">
      <c r="I1498" s="80"/>
      <c r="J1498" s="80"/>
      <c r="K1498" s="80"/>
      <c r="L1498" s="80"/>
    </row>
    <row r="1499" spans="9:12">
      <c r="I1499" s="80"/>
      <c r="J1499" s="80"/>
      <c r="K1499" s="80"/>
      <c r="L1499" s="80"/>
    </row>
    <row r="1500" spans="9:12">
      <c r="I1500" s="80"/>
      <c r="J1500" s="80"/>
      <c r="K1500" s="80"/>
      <c r="L1500" s="80"/>
    </row>
    <row r="1501" spans="9:12">
      <c r="I1501" s="80"/>
      <c r="J1501" s="80"/>
      <c r="K1501" s="80"/>
      <c r="L1501" s="80"/>
    </row>
    <row r="1502" spans="9:12">
      <c r="I1502" s="80"/>
      <c r="J1502" s="80"/>
      <c r="K1502" s="80"/>
      <c r="L1502" s="80"/>
    </row>
    <row r="1503" spans="9:12">
      <c r="I1503" s="80"/>
      <c r="J1503" s="80"/>
      <c r="K1503" s="80"/>
      <c r="L1503" s="80"/>
    </row>
    <row r="1504" spans="9:12">
      <c r="I1504" s="80"/>
      <c r="J1504" s="80"/>
      <c r="K1504" s="80"/>
      <c r="L1504" s="80"/>
    </row>
    <row r="1505" spans="9:12">
      <c r="I1505" s="80"/>
      <c r="J1505" s="80"/>
      <c r="K1505" s="80"/>
      <c r="L1505" s="80"/>
    </row>
    <row r="1506" spans="9:12">
      <c r="I1506" s="80"/>
      <c r="J1506" s="80"/>
      <c r="K1506" s="80"/>
      <c r="L1506" s="80"/>
    </row>
    <row r="1507" spans="9:12">
      <c r="I1507" s="80"/>
      <c r="J1507" s="80"/>
      <c r="K1507" s="80"/>
      <c r="L1507" s="80"/>
    </row>
    <row r="1508" spans="9:12">
      <c r="I1508" s="80"/>
      <c r="J1508" s="80"/>
      <c r="K1508" s="80"/>
      <c r="L1508" s="80"/>
    </row>
    <row r="1509" spans="9:12">
      <c r="I1509" s="80"/>
      <c r="J1509" s="80"/>
      <c r="K1509" s="80"/>
      <c r="L1509" s="80"/>
    </row>
    <row r="1510" spans="9:12">
      <c r="I1510" s="80"/>
      <c r="J1510" s="80"/>
      <c r="K1510" s="80"/>
      <c r="L1510" s="80"/>
    </row>
    <row r="1511" spans="9:12">
      <c r="I1511" s="80"/>
      <c r="J1511" s="80"/>
      <c r="K1511" s="80"/>
      <c r="L1511" s="80"/>
    </row>
    <row r="1512" spans="9:12">
      <c r="I1512" s="80"/>
      <c r="J1512" s="80"/>
      <c r="K1512" s="80"/>
      <c r="L1512" s="80"/>
    </row>
    <row r="1513" spans="9:12">
      <c r="I1513" s="80"/>
      <c r="J1513" s="80"/>
      <c r="K1513" s="80"/>
      <c r="L1513" s="80"/>
    </row>
    <row r="1514" spans="9:12">
      <c r="I1514" s="80"/>
      <c r="J1514" s="80"/>
      <c r="K1514" s="80"/>
      <c r="L1514" s="80"/>
    </row>
    <row r="1515" spans="9:12">
      <c r="I1515" s="80"/>
      <c r="J1515" s="80"/>
      <c r="K1515" s="80"/>
      <c r="L1515" s="80"/>
    </row>
    <row r="1516" spans="9:12">
      <c r="I1516" s="80"/>
      <c r="J1516" s="80"/>
      <c r="K1516" s="80"/>
      <c r="L1516" s="80"/>
    </row>
    <row r="1517" spans="9:12">
      <c r="I1517" s="80"/>
      <c r="J1517" s="80"/>
      <c r="K1517" s="80"/>
      <c r="L1517" s="80"/>
    </row>
    <row r="1518" spans="9:12">
      <c r="I1518" s="80"/>
      <c r="J1518" s="80"/>
      <c r="K1518" s="80"/>
      <c r="L1518" s="80"/>
    </row>
    <row r="1519" spans="9:12">
      <c r="I1519" s="80"/>
      <c r="J1519" s="80"/>
      <c r="K1519" s="80"/>
      <c r="L1519" s="80"/>
    </row>
    <row r="1520" spans="9:12">
      <c r="I1520" s="80"/>
      <c r="J1520" s="80"/>
      <c r="K1520" s="80"/>
      <c r="L1520" s="80"/>
    </row>
    <row r="1521" spans="9:12">
      <c r="I1521" s="80"/>
      <c r="J1521" s="80"/>
      <c r="K1521" s="80"/>
      <c r="L1521" s="80"/>
    </row>
    <row r="1522" spans="9:12">
      <c r="I1522" s="80"/>
      <c r="J1522" s="80"/>
      <c r="K1522" s="80"/>
      <c r="L1522" s="80"/>
    </row>
    <row r="1523" spans="9:12">
      <c r="I1523" s="80"/>
      <c r="J1523" s="80"/>
      <c r="K1523" s="80"/>
      <c r="L1523" s="80"/>
    </row>
    <row r="1524" spans="9:12">
      <c r="I1524" s="80"/>
      <c r="J1524" s="80"/>
      <c r="K1524" s="80"/>
      <c r="L1524" s="80"/>
    </row>
    <row r="1525" spans="9:12">
      <c r="I1525" s="80"/>
      <c r="J1525" s="80"/>
      <c r="K1525" s="80"/>
      <c r="L1525" s="80"/>
    </row>
    <row r="1526" spans="9:12">
      <c r="I1526" s="80"/>
      <c r="J1526" s="80"/>
      <c r="K1526" s="80"/>
      <c r="L1526" s="80"/>
    </row>
    <row r="1527" spans="9:12">
      <c r="I1527" s="80"/>
      <c r="J1527" s="80"/>
      <c r="K1527" s="80"/>
      <c r="L1527" s="80"/>
    </row>
    <row r="1528" spans="9:12">
      <c r="I1528" s="80"/>
      <c r="J1528" s="80"/>
      <c r="K1528" s="80"/>
      <c r="L1528" s="80"/>
    </row>
    <row r="1529" spans="9:12">
      <c r="I1529" s="80"/>
      <c r="J1529" s="80"/>
      <c r="K1529" s="80"/>
      <c r="L1529" s="80"/>
    </row>
    <row r="1530" spans="9:12">
      <c r="I1530" s="80"/>
      <c r="J1530" s="80"/>
      <c r="K1530" s="80"/>
      <c r="L1530" s="80"/>
    </row>
    <row r="1531" spans="9:12">
      <c r="I1531" s="80"/>
      <c r="J1531" s="80"/>
      <c r="K1531" s="80"/>
      <c r="L1531" s="80"/>
    </row>
    <row r="1532" spans="9:12">
      <c r="I1532" s="80"/>
      <c r="J1532" s="80"/>
      <c r="K1532" s="80"/>
      <c r="L1532" s="80"/>
    </row>
    <row r="1533" spans="9:12">
      <c r="I1533" s="80"/>
      <c r="J1533" s="80"/>
      <c r="K1533" s="80"/>
      <c r="L1533" s="80"/>
    </row>
    <row r="1534" spans="9:12">
      <c r="I1534" s="80"/>
      <c r="J1534" s="80"/>
      <c r="K1534" s="80"/>
      <c r="L1534" s="80"/>
    </row>
    <row r="1535" spans="9:12">
      <c r="I1535" s="80"/>
      <c r="J1535" s="80"/>
      <c r="K1535" s="80"/>
      <c r="L1535" s="80"/>
    </row>
    <row r="1536" spans="9:12">
      <c r="I1536" s="80"/>
      <c r="J1536" s="80"/>
      <c r="K1536" s="80"/>
      <c r="L1536" s="80"/>
    </row>
    <row r="1537" spans="9:12">
      <c r="I1537" s="80"/>
      <c r="J1537" s="80"/>
      <c r="K1537" s="80"/>
      <c r="L1537" s="80"/>
    </row>
    <row r="1538" spans="9:12">
      <c r="I1538" s="80"/>
      <c r="J1538" s="80"/>
      <c r="K1538" s="80"/>
      <c r="L1538" s="80"/>
    </row>
    <row r="1539" spans="9:12">
      <c r="I1539" s="80"/>
      <c r="J1539" s="80"/>
      <c r="K1539" s="80"/>
      <c r="L1539" s="80"/>
    </row>
    <row r="1540" spans="9:12">
      <c r="I1540" s="80"/>
      <c r="J1540" s="80"/>
      <c r="K1540" s="80"/>
      <c r="L1540" s="80"/>
    </row>
    <row r="1541" spans="9:12">
      <c r="I1541" s="80"/>
      <c r="J1541" s="80"/>
      <c r="K1541" s="80"/>
      <c r="L1541" s="80"/>
    </row>
    <row r="1542" spans="9:12">
      <c r="I1542" s="80"/>
      <c r="J1542" s="80"/>
      <c r="K1542" s="80"/>
      <c r="L1542" s="80"/>
    </row>
    <row r="1543" spans="9:12">
      <c r="I1543" s="80"/>
      <c r="J1543" s="80"/>
      <c r="K1543" s="80"/>
      <c r="L1543" s="80"/>
    </row>
    <row r="1544" spans="9:12">
      <c r="I1544" s="80"/>
      <c r="J1544" s="80"/>
      <c r="K1544" s="80"/>
      <c r="L1544" s="80"/>
    </row>
    <row r="1545" spans="9:12">
      <c r="I1545" s="80"/>
      <c r="J1545" s="80"/>
      <c r="K1545" s="80"/>
      <c r="L1545" s="80"/>
    </row>
    <row r="1546" spans="9:12">
      <c r="I1546" s="80"/>
      <c r="J1546" s="80"/>
      <c r="K1546" s="80"/>
      <c r="L1546" s="80"/>
    </row>
    <row r="1547" spans="9:12">
      <c r="I1547" s="80"/>
      <c r="J1547" s="80"/>
      <c r="K1547" s="80"/>
      <c r="L1547" s="80"/>
    </row>
    <row r="1548" spans="9:12">
      <c r="I1548" s="80"/>
      <c r="J1548" s="80"/>
      <c r="K1548" s="80"/>
      <c r="L1548" s="80"/>
    </row>
    <row r="1549" spans="9:12">
      <c r="I1549" s="80"/>
      <c r="J1549" s="80"/>
      <c r="K1549" s="80"/>
      <c r="L1549" s="80"/>
    </row>
    <row r="1550" spans="9:12">
      <c r="I1550" s="80"/>
      <c r="J1550" s="80"/>
      <c r="K1550" s="80"/>
      <c r="L1550" s="80"/>
    </row>
    <row r="1551" spans="9:12">
      <c r="I1551" s="80"/>
      <c r="J1551" s="80"/>
      <c r="K1551" s="80"/>
      <c r="L1551" s="80"/>
    </row>
    <row r="1552" spans="9:12">
      <c r="I1552" s="80"/>
      <c r="J1552" s="80"/>
      <c r="K1552" s="80"/>
      <c r="L1552" s="80"/>
    </row>
    <row r="1553" spans="9:12">
      <c r="I1553" s="80"/>
      <c r="J1553" s="80"/>
      <c r="K1553" s="80"/>
      <c r="L1553" s="80"/>
    </row>
    <row r="1554" spans="9:12">
      <c r="I1554" s="80"/>
      <c r="J1554" s="80"/>
      <c r="K1554" s="80"/>
      <c r="L1554" s="80"/>
    </row>
    <row r="1555" spans="9:12">
      <c r="I1555" s="80"/>
      <c r="J1555" s="80"/>
      <c r="K1555" s="80"/>
      <c r="L1555" s="80"/>
    </row>
    <row r="1556" spans="9:12">
      <c r="I1556" s="80"/>
      <c r="J1556" s="80"/>
      <c r="K1556" s="80"/>
      <c r="L1556" s="80"/>
    </row>
    <row r="1557" spans="9:12">
      <c r="I1557" s="80"/>
      <c r="J1557" s="80"/>
      <c r="K1557" s="80"/>
      <c r="L1557" s="80"/>
    </row>
    <row r="1558" spans="9:12">
      <c r="I1558" s="80"/>
      <c r="J1558" s="80"/>
      <c r="K1558" s="80"/>
      <c r="L1558" s="80"/>
    </row>
    <row r="1559" spans="9:12">
      <c r="I1559" s="80"/>
      <c r="J1559" s="80"/>
      <c r="K1559" s="80"/>
      <c r="L1559" s="80"/>
    </row>
    <row r="1560" spans="9:12">
      <c r="I1560" s="80"/>
      <c r="J1560" s="80"/>
      <c r="K1560" s="80"/>
      <c r="L1560" s="80"/>
    </row>
    <row r="1561" spans="9:12">
      <c r="I1561" s="80"/>
      <c r="J1561" s="80"/>
      <c r="K1561" s="80"/>
      <c r="L1561" s="80"/>
    </row>
    <row r="1562" spans="9:12">
      <c r="I1562" s="80"/>
      <c r="J1562" s="80"/>
      <c r="K1562" s="80"/>
      <c r="L1562" s="80"/>
    </row>
    <row r="1563" spans="9:12">
      <c r="I1563" s="80"/>
      <c r="J1563" s="80"/>
      <c r="K1563" s="80"/>
      <c r="L1563" s="80"/>
    </row>
    <row r="1564" spans="9:12">
      <c r="I1564" s="80"/>
      <c r="J1564" s="80"/>
      <c r="K1564" s="80"/>
      <c r="L1564" s="80"/>
    </row>
    <row r="1565" spans="9:12">
      <c r="I1565" s="80"/>
      <c r="J1565" s="80"/>
      <c r="K1565" s="80"/>
      <c r="L1565" s="80"/>
    </row>
    <row r="1566" spans="9:12">
      <c r="I1566" s="80"/>
      <c r="J1566" s="80"/>
      <c r="K1566" s="80"/>
      <c r="L1566" s="80"/>
    </row>
    <row r="1567" spans="9:12">
      <c r="I1567" s="80"/>
      <c r="J1567" s="80"/>
      <c r="K1567" s="80"/>
      <c r="L1567" s="80"/>
    </row>
    <row r="1568" spans="9:12">
      <c r="I1568" s="80"/>
      <c r="J1568" s="80"/>
      <c r="K1568" s="80"/>
      <c r="L1568" s="80"/>
    </row>
    <row r="1569" spans="9:12">
      <c r="I1569" s="80"/>
      <c r="J1569" s="80"/>
      <c r="K1569" s="80"/>
      <c r="L1569" s="80"/>
    </row>
    <row r="1570" spans="9:12">
      <c r="I1570" s="80"/>
      <c r="J1570" s="80"/>
      <c r="K1570" s="80"/>
      <c r="L1570" s="80"/>
    </row>
    <row r="1571" spans="9:12">
      <c r="I1571" s="80"/>
      <c r="J1571" s="80"/>
      <c r="K1571" s="80"/>
      <c r="L1571" s="80"/>
    </row>
    <row r="1572" spans="9:12">
      <c r="I1572" s="80"/>
      <c r="J1572" s="80"/>
      <c r="K1572" s="80"/>
      <c r="L1572" s="80"/>
    </row>
    <row r="1573" spans="9:12">
      <c r="I1573" s="80"/>
      <c r="J1573" s="80"/>
      <c r="K1573" s="80"/>
      <c r="L1573" s="80"/>
    </row>
    <row r="1574" spans="9:12">
      <c r="I1574" s="80"/>
      <c r="J1574" s="80"/>
      <c r="K1574" s="80"/>
      <c r="L1574" s="80"/>
    </row>
    <row r="1575" spans="9:12">
      <c r="I1575" s="80"/>
      <c r="J1575" s="80"/>
      <c r="K1575" s="80"/>
      <c r="L1575" s="80"/>
    </row>
    <row r="1576" spans="9:12">
      <c r="I1576" s="80"/>
      <c r="J1576" s="80"/>
      <c r="K1576" s="80"/>
      <c r="L1576" s="80"/>
    </row>
    <row r="1577" spans="9:12">
      <c r="I1577" s="80"/>
      <c r="J1577" s="80"/>
      <c r="K1577" s="80"/>
      <c r="L1577" s="80"/>
    </row>
    <row r="1578" spans="9:12">
      <c r="I1578" s="80"/>
      <c r="J1578" s="80"/>
      <c r="K1578" s="80"/>
      <c r="L1578" s="80"/>
    </row>
    <row r="1579" spans="9:12">
      <c r="I1579" s="80"/>
      <c r="J1579" s="80"/>
      <c r="K1579" s="80"/>
      <c r="L1579" s="80"/>
    </row>
    <row r="1580" spans="9:12">
      <c r="I1580" s="80"/>
      <c r="J1580" s="80"/>
      <c r="K1580" s="80"/>
      <c r="L1580" s="80"/>
    </row>
    <row r="1581" spans="9:12">
      <c r="I1581" s="80"/>
      <c r="J1581" s="80"/>
      <c r="K1581" s="80"/>
      <c r="L1581" s="80"/>
    </row>
    <row r="1582" spans="9:12">
      <c r="I1582" s="80"/>
      <c r="J1582" s="80"/>
      <c r="K1582" s="80"/>
      <c r="L1582" s="80"/>
    </row>
    <row r="1583" spans="9:12">
      <c r="I1583" s="80"/>
      <c r="J1583" s="80"/>
      <c r="K1583" s="80"/>
      <c r="L1583" s="80"/>
    </row>
    <row r="1584" spans="9:12">
      <c r="I1584" s="80"/>
      <c r="J1584" s="80"/>
      <c r="K1584" s="80"/>
      <c r="L1584" s="80"/>
    </row>
    <row r="1585" spans="9:12">
      <c r="I1585" s="80"/>
      <c r="J1585" s="80"/>
      <c r="K1585" s="80"/>
      <c r="L1585" s="80"/>
    </row>
    <row r="1586" spans="9:12">
      <c r="I1586" s="80"/>
      <c r="J1586" s="80"/>
      <c r="K1586" s="80"/>
      <c r="L1586" s="80"/>
    </row>
    <row r="1587" spans="9:12">
      <c r="I1587" s="80"/>
      <c r="J1587" s="80"/>
      <c r="K1587" s="80"/>
      <c r="L1587" s="80"/>
    </row>
    <row r="1588" spans="9:12">
      <c r="I1588" s="80"/>
      <c r="J1588" s="80"/>
      <c r="K1588" s="80"/>
      <c r="L1588" s="80"/>
    </row>
    <row r="1589" spans="9:12">
      <c r="I1589" s="80"/>
      <c r="J1589" s="80"/>
      <c r="K1589" s="80"/>
      <c r="L1589" s="80"/>
    </row>
    <row r="1590" spans="9:12">
      <c r="I1590" s="80"/>
      <c r="J1590" s="80"/>
      <c r="K1590" s="80"/>
      <c r="L1590" s="80"/>
    </row>
    <row r="1591" spans="9:12">
      <c r="I1591" s="80"/>
      <c r="J1591" s="80"/>
      <c r="K1591" s="80"/>
      <c r="L1591" s="80"/>
    </row>
    <row r="1592" spans="9:12">
      <c r="I1592" s="80"/>
      <c r="J1592" s="80"/>
      <c r="K1592" s="80"/>
      <c r="L1592" s="80"/>
    </row>
    <row r="1593" spans="9:12">
      <c r="I1593" s="80"/>
      <c r="J1593" s="80"/>
      <c r="K1593" s="80"/>
      <c r="L1593" s="80"/>
    </row>
    <row r="1594" spans="9:12">
      <c r="I1594" s="80"/>
      <c r="J1594" s="80"/>
      <c r="K1594" s="80"/>
      <c r="L1594" s="80"/>
    </row>
    <row r="1595" spans="9:12">
      <c r="I1595" s="80"/>
      <c r="J1595" s="80"/>
      <c r="K1595" s="80"/>
      <c r="L1595" s="80"/>
    </row>
    <row r="1596" spans="9:12">
      <c r="I1596" s="80"/>
      <c r="J1596" s="80"/>
      <c r="K1596" s="80"/>
      <c r="L1596" s="80"/>
    </row>
    <row r="1597" spans="9:12">
      <c r="I1597" s="80"/>
      <c r="J1597" s="80"/>
      <c r="K1597" s="80"/>
      <c r="L1597" s="80"/>
    </row>
    <row r="1598" spans="9:12">
      <c r="I1598" s="80"/>
      <c r="J1598" s="80"/>
      <c r="K1598" s="80"/>
      <c r="L1598" s="80"/>
    </row>
    <row r="1599" spans="9:12">
      <c r="I1599" s="80"/>
      <c r="J1599" s="80"/>
      <c r="K1599" s="80"/>
      <c r="L1599" s="80"/>
    </row>
    <row r="1600" spans="9:12">
      <c r="I1600" s="80"/>
      <c r="J1600" s="80"/>
      <c r="K1600" s="80"/>
      <c r="L1600" s="80"/>
    </row>
    <row r="1601" spans="9:12">
      <c r="I1601" s="80"/>
      <c r="J1601" s="80"/>
      <c r="K1601" s="80"/>
      <c r="L1601" s="80"/>
    </row>
    <row r="1602" spans="9:12">
      <c r="I1602" s="80"/>
      <c r="J1602" s="80"/>
      <c r="K1602" s="80"/>
      <c r="L1602" s="80"/>
    </row>
    <row r="1603" spans="9:12">
      <c r="I1603" s="80"/>
      <c r="J1603" s="80"/>
      <c r="K1603" s="80"/>
      <c r="L1603" s="80"/>
    </row>
    <row r="1604" spans="9:12">
      <c r="I1604" s="80"/>
      <c r="J1604" s="80"/>
      <c r="K1604" s="80"/>
      <c r="L1604" s="80"/>
    </row>
    <row r="1605" spans="9:12">
      <c r="I1605" s="80"/>
      <c r="J1605" s="80"/>
      <c r="K1605" s="80"/>
      <c r="L1605" s="80"/>
    </row>
    <row r="1606" spans="9:12">
      <c r="I1606" s="80"/>
      <c r="J1606" s="80"/>
      <c r="K1606" s="80"/>
      <c r="L1606" s="80"/>
    </row>
    <row r="1607" spans="9:12">
      <c r="I1607" s="80"/>
      <c r="J1607" s="80"/>
      <c r="K1607" s="80"/>
      <c r="L1607" s="80"/>
    </row>
    <row r="1608" spans="9:12">
      <c r="I1608" s="80"/>
      <c r="J1608" s="80"/>
      <c r="K1608" s="80"/>
      <c r="L1608" s="80"/>
    </row>
    <row r="1609" spans="9:12">
      <c r="I1609" s="80"/>
      <c r="J1609" s="80"/>
      <c r="K1609" s="80"/>
      <c r="L1609" s="80"/>
    </row>
    <row r="1610" spans="9:12">
      <c r="I1610" s="80"/>
      <c r="J1610" s="80"/>
      <c r="K1610" s="80"/>
      <c r="L1610" s="80"/>
    </row>
    <row r="1611" spans="9:12">
      <c r="I1611" s="80"/>
      <c r="J1611" s="80"/>
      <c r="K1611" s="80"/>
      <c r="L1611" s="80"/>
    </row>
    <row r="1612" spans="9:12">
      <c r="I1612" s="80"/>
      <c r="J1612" s="80"/>
      <c r="K1612" s="80"/>
      <c r="L1612" s="80"/>
    </row>
    <row r="1613" spans="9:12">
      <c r="I1613" s="80"/>
      <c r="J1613" s="80"/>
      <c r="K1613" s="80"/>
      <c r="L1613" s="80"/>
    </row>
    <row r="1614" spans="9:12">
      <c r="I1614" s="80"/>
      <c r="J1614" s="80"/>
      <c r="K1614" s="80"/>
      <c r="L1614" s="80"/>
    </row>
    <row r="1615" spans="9:12">
      <c r="I1615" s="80"/>
      <c r="J1615" s="80"/>
      <c r="K1615" s="80"/>
      <c r="L1615" s="80"/>
    </row>
    <row r="1616" spans="9:12">
      <c r="I1616" s="80"/>
      <c r="J1616" s="80"/>
      <c r="K1616" s="80"/>
      <c r="L1616" s="80"/>
    </row>
    <row r="1617" spans="9:12">
      <c r="I1617" s="80"/>
      <c r="J1617" s="80"/>
      <c r="K1617" s="80"/>
      <c r="L1617" s="80"/>
    </row>
    <row r="1618" spans="9:12">
      <c r="I1618" s="80"/>
      <c r="J1618" s="80"/>
      <c r="K1618" s="80"/>
      <c r="L1618" s="80"/>
    </row>
    <row r="1619" spans="9:12">
      <c r="I1619" s="80"/>
      <c r="J1619" s="80"/>
      <c r="K1619" s="80"/>
      <c r="L1619" s="80"/>
    </row>
    <row r="1620" spans="9:12">
      <c r="I1620" s="80"/>
      <c r="J1620" s="80"/>
      <c r="K1620" s="80"/>
      <c r="L1620" s="80"/>
    </row>
    <row r="1621" spans="9:12">
      <c r="I1621" s="80"/>
      <c r="J1621" s="80"/>
      <c r="K1621" s="80"/>
      <c r="L1621" s="80"/>
    </row>
    <row r="1622" spans="9:12">
      <c r="I1622" s="80"/>
      <c r="J1622" s="80"/>
      <c r="K1622" s="80"/>
      <c r="L1622" s="80"/>
    </row>
    <row r="1623" spans="9:12">
      <c r="I1623" s="80"/>
      <c r="J1623" s="80"/>
      <c r="K1623" s="80"/>
      <c r="L1623" s="80"/>
    </row>
    <row r="1624" spans="9:12">
      <c r="I1624" s="80"/>
      <c r="J1624" s="80"/>
      <c r="K1624" s="80"/>
      <c r="L1624" s="80"/>
    </row>
    <row r="1625" spans="9:12">
      <c r="I1625" s="80"/>
      <c r="J1625" s="80"/>
      <c r="K1625" s="80"/>
      <c r="L1625" s="80"/>
    </row>
    <row r="1626" spans="9:12">
      <c r="I1626" s="80"/>
      <c r="J1626" s="80"/>
      <c r="K1626" s="80"/>
      <c r="L1626" s="80"/>
    </row>
    <row r="1627" spans="9:12">
      <c r="I1627" s="80"/>
      <c r="J1627" s="80"/>
      <c r="K1627" s="80"/>
      <c r="L1627" s="80"/>
    </row>
    <row r="1628" spans="9:12">
      <c r="I1628" s="80"/>
      <c r="J1628" s="80"/>
      <c r="K1628" s="80"/>
      <c r="L1628" s="80"/>
    </row>
    <row r="1629" spans="9:12">
      <c r="I1629" s="80"/>
      <c r="J1629" s="80"/>
      <c r="K1629" s="80"/>
      <c r="L1629" s="80"/>
    </row>
    <row r="1630" spans="9:12">
      <c r="I1630" s="80"/>
      <c r="J1630" s="80"/>
      <c r="K1630" s="80"/>
      <c r="L1630" s="80"/>
    </row>
    <row r="1631" spans="9:12">
      <c r="I1631" s="80"/>
      <c r="J1631" s="80"/>
      <c r="K1631" s="80"/>
      <c r="L1631" s="80"/>
    </row>
    <row r="1632" spans="9:12">
      <c r="I1632" s="80"/>
      <c r="J1632" s="80"/>
      <c r="K1632" s="80"/>
      <c r="L1632" s="80"/>
    </row>
    <row r="1633" spans="9:12">
      <c r="I1633" s="80"/>
      <c r="J1633" s="80"/>
      <c r="K1633" s="80"/>
      <c r="L1633" s="80"/>
    </row>
    <row r="1634" spans="9:12">
      <c r="I1634" s="80"/>
      <c r="J1634" s="80"/>
      <c r="K1634" s="80"/>
      <c r="L1634" s="80"/>
    </row>
    <row r="1635" spans="9:12">
      <c r="I1635" s="80"/>
      <c r="J1635" s="80"/>
      <c r="K1635" s="80"/>
      <c r="L1635" s="80"/>
    </row>
    <row r="1636" spans="9:12">
      <c r="I1636" s="80"/>
      <c r="J1636" s="80"/>
      <c r="K1636" s="80"/>
      <c r="L1636" s="80"/>
    </row>
    <row r="1637" spans="9:12">
      <c r="I1637" s="80"/>
      <c r="J1637" s="80"/>
      <c r="K1637" s="80"/>
      <c r="L1637" s="80"/>
    </row>
    <row r="1638" spans="9:12">
      <c r="I1638" s="80"/>
      <c r="J1638" s="80"/>
      <c r="K1638" s="80"/>
      <c r="L1638" s="80"/>
    </row>
    <row r="1639" spans="9:12">
      <c r="I1639" s="80"/>
      <c r="J1639" s="80"/>
      <c r="K1639" s="80"/>
      <c r="L1639" s="80"/>
    </row>
    <row r="1640" spans="9:12">
      <c r="I1640" s="80"/>
      <c r="J1640" s="80"/>
      <c r="K1640" s="80"/>
      <c r="L1640" s="80"/>
    </row>
    <row r="1641" spans="9:12">
      <c r="I1641" s="80"/>
      <c r="J1641" s="80"/>
      <c r="K1641" s="80"/>
      <c r="L1641" s="80"/>
    </row>
    <row r="1642" spans="9:12">
      <c r="I1642" s="80"/>
      <c r="J1642" s="80"/>
      <c r="K1642" s="80"/>
      <c r="L1642" s="80"/>
    </row>
    <row r="1643" spans="9:12">
      <c r="I1643" s="80"/>
      <c r="J1643" s="80"/>
      <c r="K1643" s="80"/>
      <c r="L1643" s="80"/>
    </row>
    <row r="1644" spans="9:12">
      <c r="I1644" s="80"/>
      <c r="J1644" s="80"/>
      <c r="K1644" s="80"/>
      <c r="L1644" s="80"/>
    </row>
    <row r="1645" spans="9:12">
      <c r="I1645" s="80"/>
      <c r="J1645" s="80"/>
      <c r="K1645" s="80"/>
      <c r="L1645" s="80"/>
    </row>
    <row r="1646" spans="9:12">
      <c r="I1646" s="80"/>
      <c r="J1646" s="80"/>
      <c r="K1646" s="80"/>
      <c r="L1646" s="80"/>
    </row>
    <row r="1647" spans="9:12">
      <c r="I1647" s="80"/>
      <c r="J1647" s="80"/>
      <c r="K1647" s="80"/>
      <c r="L1647" s="80"/>
    </row>
    <row r="1648" spans="9:12">
      <c r="I1648" s="80"/>
      <c r="J1648" s="80"/>
      <c r="K1648" s="80"/>
      <c r="L1648" s="80"/>
    </row>
    <row r="1649" spans="9:12">
      <c r="I1649" s="80"/>
      <c r="J1649" s="80"/>
      <c r="K1649" s="80"/>
      <c r="L1649" s="80"/>
    </row>
    <row r="1650" spans="9:12">
      <c r="I1650" s="80"/>
      <c r="J1650" s="80"/>
      <c r="K1650" s="80"/>
      <c r="L1650" s="80"/>
    </row>
    <row r="1651" spans="9:12">
      <c r="I1651" s="80"/>
      <c r="J1651" s="80"/>
      <c r="K1651" s="80"/>
      <c r="L1651" s="80"/>
    </row>
    <row r="1652" spans="9:12">
      <c r="I1652" s="80"/>
      <c r="J1652" s="80"/>
      <c r="K1652" s="80"/>
      <c r="L1652" s="80"/>
    </row>
    <row r="1653" spans="9:12">
      <c r="I1653" s="80"/>
      <c r="J1653" s="80"/>
      <c r="K1653" s="80"/>
      <c r="L1653" s="80"/>
    </row>
    <row r="1654" spans="9:12">
      <c r="I1654" s="80"/>
      <c r="J1654" s="80"/>
      <c r="K1654" s="80"/>
      <c r="L1654" s="80"/>
    </row>
    <row r="1655" spans="9:12">
      <c r="I1655" s="80"/>
      <c r="J1655" s="80"/>
      <c r="K1655" s="80"/>
      <c r="L1655" s="80"/>
    </row>
    <row r="1656" spans="9:12">
      <c r="I1656" s="80"/>
      <c r="J1656" s="80"/>
      <c r="K1656" s="80"/>
      <c r="L1656" s="80"/>
    </row>
    <row r="1657" spans="9:12">
      <c r="I1657" s="80"/>
      <c r="J1657" s="80"/>
      <c r="K1657" s="80"/>
      <c r="L1657" s="80"/>
    </row>
    <row r="1658" spans="9:12">
      <c r="I1658" s="80"/>
      <c r="J1658" s="80"/>
      <c r="K1658" s="80"/>
      <c r="L1658" s="80"/>
    </row>
    <row r="1659" spans="9:12">
      <c r="I1659" s="80"/>
      <c r="J1659" s="80"/>
      <c r="K1659" s="80"/>
      <c r="L1659" s="80"/>
    </row>
    <row r="1660" spans="9:12">
      <c r="I1660" s="80"/>
      <c r="J1660" s="80"/>
      <c r="K1660" s="80"/>
      <c r="L1660" s="80"/>
    </row>
    <row r="1661" spans="9:12">
      <c r="I1661" s="80"/>
      <c r="J1661" s="80"/>
      <c r="K1661" s="80"/>
      <c r="L1661" s="80"/>
    </row>
    <row r="1662" spans="9:12">
      <c r="I1662" s="80"/>
      <c r="J1662" s="80"/>
      <c r="K1662" s="80"/>
      <c r="L1662" s="80"/>
    </row>
    <row r="1663" spans="9:12">
      <c r="I1663" s="80"/>
      <c r="J1663" s="80"/>
      <c r="K1663" s="80"/>
      <c r="L1663" s="80"/>
    </row>
    <row r="1664" spans="9:12">
      <c r="I1664" s="80"/>
      <c r="J1664" s="80"/>
      <c r="K1664" s="80"/>
      <c r="L1664" s="80"/>
    </row>
    <row r="1665" spans="9:12">
      <c r="I1665" s="80"/>
      <c r="J1665" s="80"/>
      <c r="K1665" s="80"/>
      <c r="L1665" s="80"/>
    </row>
    <row r="1666" spans="9:12">
      <c r="I1666" s="80"/>
      <c r="J1666" s="80"/>
      <c r="K1666" s="80"/>
      <c r="L1666" s="80"/>
    </row>
    <row r="1667" spans="9:12">
      <c r="I1667" s="80"/>
      <c r="J1667" s="80"/>
      <c r="K1667" s="80"/>
      <c r="L1667" s="80"/>
    </row>
    <row r="1668" spans="9:12">
      <c r="I1668" s="80"/>
      <c r="J1668" s="80"/>
      <c r="K1668" s="80"/>
      <c r="L1668" s="80"/>
    </row>
    <row r="1669" spans="9:12">
      <c r="I1669" s="80"/>
      <c r="J1669" s="80"/>
      <c r="K1669" s="80"/>
      <c r="L1669" s="80"/>
    </row>
    <row r="1670" spans="9:12">
      <c r="I1670" s="80"/>
      <c r="J1670" s="80"/>
      <c r="K1670" s="80"/>
      <c r="L1670" s="80"/>
    </row>
    <row r="1671" spans="9:12">
      <c r="I1671" s="80"/>
      <c r="J1671" s="80"/>
      <c r="K1671" s="80"/>
      <c r="L1671" s="80"/>
    </row>
    <row r="1672" spans="9:12">
      <c r="I1672" s="80"/>
      <c r="J1672" s="80"/>
      <c r="K1672" s="80"/>
      <c r="L1672" s="80"/>
    </row>
    <row r="1673" spans="9:12">
      <c r="I1673" s="80"/>
      <c r="J1673" s="80"/>
      <c r="K1673" s="80"/>
      <c r="L1673" s="80"/>
    </row>
    <row r="1674" spans="9:12">
      <c r="I1674" s="80"/>
      <c r="J1674" s="80"/>
      <c r="K1674" s="80"/>
      <c r="L1674" s="80"/>
    </row>
    <row r="1675" spans="9:12">
      <c r="I1675" s="80"/>
      <c r="J1675" s="80"/>
      <c r="K1675" s="80"/>
      <c r="L1675" s="80"/>
    </row>
    <row r="1676" spans="9:12">
      <c r="I1676" s="80"/>
      <c r="J1676" s="80"/>
      <c r="K1676" s="80"/>
      <c r="L1676" s="80"/>
    </row>
    <row r="1677" spans="9:12">
      <c r="I1677" s="80"/>
      <c r="J1677" s="80"/>
      <c r="K1677" s="80"/>
      <c r="L1677" s="80"/>
    </row>
    <row r="1678" spans="9:12">
      <c r="I1678" s="80"/>
      <c r="J1678" s="80"/>
      <c r="K1678" s="80"/>
      <c r="L1678" s="80"/>
    </row>
    <row r="1679" spans="9:12">
      <c r="I1679" s="80"/>
      <c r="J1679" s="80"/>
      <c r="K1679" s="80"/>
      <c r="L1679" s="80"/>
    </row>
    <row r="1680" spans="9:12">
      <c r="I1680" s="80"/>
      <c r="J1680" s="80"/>
      <c r="K1680" s="80"/>
      <c r="L1680" s="80"/>
    </row>
    <row r="1681" spans="9:12">
      <c r="I1681" s="80"/>
      <c r="J1681" s="80"/>
      <c r="K1681" s="80"/>
      <c r="L1681" s="80"/>
    </row>
    <row r="1682" spans="9:12">
      <c r="I1682" s="80"/>
      <c r="J1682" s="80"/>
      <c r="K1682" s="80"/>
      <c r="L1682" s="80"/>
    </row>
    <row r="1683" spans="9:12">
      <c r="I1683" s="80"/>
      <c r="J1683" s="80"/>
      <c r="K1683" s="80"/>
      <c r="L1683" s="80"/>
    </row>
    <row r="1684" spans="9:12">
      <c r="I1684" s="80"/>
      <c r="J1684" s="80"/>
      <c r="K1684" s="80"/>
      <c r="L1684" s="80"/>
    </row>
    <row r="1685" spans="9:12">
      <c r="I1685" s="80"/>
      <c r="J1685" s="80"/>
      <c r="K1685" s="80"/>
      <c r="L1685" s="80"/>
    </row>
    <row r="1686" spans="9:12">
      <c r="I1686" s="80"/>
      <c r="J1686" s="80"/>
      <c r="K1686" s="80"/>
      <c r="L1686" s="80"/>
    </row>
    <row r="1687" spans="9:12">
      <c r="I1687" s="80"/>
      <c r="J1687" s="80"/>
      <c r="K1687" s="80"/>
      <c r="L1687" s="80"/>
    </row>
    <row r="1688" spans="9:12">
      <c r="I1688" s="80"/>
      <c r="J1688" s="80"/>
      <c r="K1688" s="80"/>
      <c r="L1688" s="80"/>
    </row>
    <row r="1689" spans="9:12">
      <c r="I1689" s="80"/>
      <c r="J1689" s="80"/>
      <c r="K1689" s="80"/>
      <c r="L1689" s="80"/>
    </row>
    <row r="1690" spans="9:12">
      <c r="I1690" s="80"/>
      <c r="J1690" s="80"/>
      <c r="K1690" s="80"/>
      <c r="L1690" s="80"/>
    </row>
    <row r="1691" spans="9:12">
      <c r="I1691" s="80"/>
      <c r="J1691" s="80"/>
      <c r="K1691" s="80"/>
      <c r="L1691" s="80"/>
    </row>
    <row r="1692" spans="9:12">
      <c r="I1692" s="80"/>
      <c r="J1692" s="80"/>
      <c r="K1692" s="80"/>
      <c r="L1692" s="80"/>
    </row>
    <row r="1693" spans="9:12">
      <c r="I1693" s="80"/>
      <c r="J1693" s="80"/>
      <c r="K1693" s="80"/>
      <c r="L1693" s="80"/>
    </row>
    <row r="1694" spans="9:12">
      <c r="I1694" s="80"/>
      <c r="J1694" s="80"/>
      <c r="K1694" s="80"/>
      <c r="L1694" s="80"/>
    </row>
    <row r="1695" spans="9:12">
      <c r="I1695" s="80"/>
      <c r="J1695" s="80"/>
      <c r="K1695" s="80"/>
      <c r="L1695" s="80"/>
    </row>
    <row r="1696" spans="9:12">
      <c r="I1696" s="80"/>
      <c r="J1696" s="80"/>
      <c r="K1696" s="80"/>
      <c r="L1696" s="80"/>
    </row>
    <row r="1697" spans="9:12">
      <c r="I1697" s="80"/>
      <c r="J1697" s="80"/>
      <c r="K1697" s="80"/>
      <c r="L1697" s="80"/>
    </row>
    <row r="1698" spans="9:12">
      <c r="I1698" s="80"/>
      <c r="J1698" s="80"/>
      <c r="K1698" s="80"/>
      <c r="L1698" s="80"/>
    </row>
    <row r="1699" spans="9:12">
      <c r="I1699" s="80"/>
      <c r="J1699" s="80"/>
      <c r="K1699" s="80"/>
      <c r="L1699" s="80"/>
    </row>
    <row r="1700" spans="9:12">
      <c r="I1700" s="80"/>
      <c r="J1700" s="80"/>
      <c r="K1700" s="80"/>
      <c r="L1700" s="80"/>
    </row>
    <row r="1701" spans="9:12">
      <c r="I1701" s="80"/>
      <c r="J1701" s="80"/>
      <c r="K1701" s="80"/>
      <c r="L1701" s="80"/>
    </row>
    <row r="1702" spans="9:12">
      <c r="I1702" s="80"/>
      <c r="J1702" s="80"/>
      <c r="K1702" s="80"/>
      <c r="L1702" s="80"/>
    </row>
    <row r="1703" spans="9:12">
      <c r="I1703" s="80"/>
      <c r="J1703" s="80"/>
      <c r="K1703" s="80"/>
      <c r="L1703" s="80"/>
    </row>
    <row r="1704" spans="9:12">
      <c r="I1704" s="80"/>
      <c r="J1704" s="80"/>
      <c r="K1704" s="80"/>
      <c r="L1704" s="80"/>
    </row>
    <row r="1705" spans="9:12">
      <c r="I1705" s="80"/>
      <c r="J1705" s="80"/>
      <c r="K1705" s="80"/>
      <c r="L1705" s="80"/>
    </row>
    <row r="1706" spans="9:12">
      <c r="I1706" s="80"/>
      <c r="J1706" s="80"/>
      <c r="K1706" s="80"/>
      <c r="L1706" s="80"/>
    </row>
    <row r="1707" spans="9:12">
      <c r="I1707" s="80"/>
      <c r="J1707" s="80"/>
      <c r="K1707" s="80"/>
      <c r="L1707" s="80"/>
    </row>
    <row r="1708" spans="9:12">
      <c r="I1708" s="80"/>
      <c r="J1708" s="80"/>
      <c r="K1708" s="80"/>
      <c r="L1708" s="80"/>
    </row>
    <row r="1709" spans="9:12">
      <c r="I1709" s="80"/>
      <c r="J1709" s="80"/>
      <c r="K1709" s="80"/>
      <c r="L1709" s="80"/>
    </row>
    <row r="1710" spans="9:12">
      <c r="I1710" s="80"/>
      <c r="J1710" s="80"/>
      <c r="K1710" s="80"/>
      <c r="L1710" s="80"/>
    </row>
    <row r="1711" spans="9:12">
      <c r="I1711" s="80"/>
      <c r="J1711" s="80"/>
      <c r="K1711" s="80"/>
      <c r="L1711" s="80"/>
    </row>
    <row r="1712" spans="9:12">
      <c r="I1712" s="80"/>
      <c r="J1712" s="80"/>
      <c r="K1712" s="80"/>
      <c r="L1712" s="80"/>
    </row>
    <row r="1713" spans="9:12">
      <c r="I1713" s="80"/>
      <c r="J1713" s="80"/>
      <c r="K1713" s="80"/>
      <c r="L1713" s="80"/>
    </row>
    <row r="1714" spans="9:12">
      <c r="I1714" s="80"/>
      <c r="J1714" s="80"/>
      <c r="K1714" s="80"/>
      <c r="L1714" s="80"/>
    </row>
    <row r="1715" spans="9:12">
      <c r="I1715" s="80"/>
      <c r="J1715" s="80"/>
      <c r="K1715" s="80"/>
      <c r="L1715" s="80"/>
    </row>
    <row r="1716" spans="9:12">
      <c r="I1716" s="80"/>
      <c r="J1716" s="80"/>
      <c r="K1716" s="80"/>
      <c r="L1716" s="80"/>
    </row>
    <row r="1717" spans="9:12">
      <c r="I1717" s="80"/>
      <c r="J1717" s="80"/>
      <c r="K1717" s="80"/>
      <c r="L1717" s="80"/>
    </row>
    <row r="1718" spans="9:12">
      <c r="I1718" s="80"/>
      <c r="J1718" s="80"/>
      <c r="K1718" s="80"/>
      <c r="L1718" s="80"/>
    </row>
    <row r="1719" spans="9:12">
      <c r="I1719" s="80"/>
      <c r="J1719" s="80"/>
      <c r="K1719" s="80"/>
      <c r="L1719" s="80"/>
    </row>
    <row r="1720" spans="9:12">
      <c r="I1720" s="80"/>
      <c r="J1720" s="80"/>
      <c r="K1720" s="80"/>
      <c r="L1720" s="80"/>
    </row>
    <row r="1721" spans="9:12">
      <c r="I1721" s="80"/>
      <c r="J1721" s="80"/>
      <c r="K1721" s="80"/>
      <c r="L1721" s="80"/>
    </row>
    <row r="1722" spans="9:12">
      <c r="I1722" s="80"/>
      <c r="J1722" s="80"/>
      <c r="K1722" s="80"/>
      <c r="L1722" s="80"/>
    </row>
    <row r="1723" spans="9:12">
      <c r="I1723" s="80"/>
      <c r="J1723" s="80"/>
      <c r="K1723" s="80"/>
      <c r="L1723" s="80"/>
    </row>
    <row r="1724" spans="9:12">
      <c r="I1724" s="80"/>
      <c r="J1724" s="80"/>
      <c r="K1724" s="80"/>
      <c r="L1724" s="80"/>
    </row>
    <row r="1725" spans="9:12">
      <c r="I1725" s="80"/>
      <c r="J1725" s="80"/>
      <c r="K1725" s="80"/>
      <c r="L1725" s="80"/>
    </row>
    <row r="1726" spans="9:12">
      <c r="I1726" s="80"/>
      <c r="J1726" s="80"/>
      <c r="K1726" s="80"/>
      <c r="L1726" s="80"/>
    </row>
    <row r="1727" spans="9:12">
      <c r="I1727" s="80"/>
      <c r="J1727" s="80"/>
      <c r="K1727" s="80"/>
      <c r="L1727" s="80"/>
    </row>
    <row r="1728" spans="9:12">
      <c r="I1728" s="80"/>
      <c r="J1728" s="80"/>
      <c r="K1728" s="80"/>
      <c r="L1728" s="80"/>
    </row>
    <row r="1729" spans="9:12">
      <c r="I1729" s="80"/>
      <c r="J1729" s="80"/>
      <c r="K1729" s="80"/>
      <c r="L1729" s="80"/>
    </row>
    <row r="1730" spans="9:12">
      <c r="I1730" s="80"/>
      <c r="J1730" s="80"/>
      <c r="K1730" s="80"/>
      <c r="L1730" s="80"/>
    </row>
    <row r="1731" spans="9:12">
      <c r="I1731" s="80"/>
      <c r="J1731" s="80"/>
      <c r="K1731" s="80"/>
      <c r="L1731" s="80"/>
    </row>
    <row r="1732" spans="9:12">
      <c r="I1732" s="80"/>
      <c r="J1732" s="80"/>
      <c r="K1732" s="80"/>
      <c r="L1732" s="80"/>
    </row>
    <row r="1733" spans="9:12">
      <c r="I1733" s="80"/>
      <c r="J1733" s="80"/>
      <c r="K1733" s="80"/>
      <c r="L1733" s="80"/>
    </row>
    <row r="1734" spans="9:12">
      <c r="I1734" s="80"/>
      <c r="J1734" s="80"/>
      <c r="K1734" s="80"/>
      <c r="L1734" s="80"/>
    </row>
    <row r="1735" spans="9:12">
      <c r="I1735" s="80"/>
      <c r="J1735" s="80"/>
      <c r="K1735" s="80"/>
      <c r="L1735" s="80"/>
    </row>
    <row r="1736" spans="9:12">
      <c r="I1736" s="80"/>
      <c r="J1736" s="80"/>
      <c r="K1736" s="80"/>
      <c r="L1736" s="80"/>
    </row>
    <row r="1737" spans="9:12">
      <c r="I1737" s="80"/>
      <c r="J1737" s="80"/>
      <c r="K1737" s="80"/>
      <c r="L1737" s="80"/>
    </row>
    <row r="1738" spans="9:12">
      <c r="I1738" s="80"/>
      <c r="J1738" s="80"/>
      <c r="K1738" s="80"/>
      <c r="L1738" s="80"/>
    </row>
    <row r="1739" spans="9:12">
      <c r="I1739" s="80"/>
      <c r="J1739" s="80"/>
      <c r="K1739" s="80"/>
      <c r="L1739" s="80"/>
    </row>
    <row r="1740" spans="9:12">
      <c r="I1740" s="80"/>
      <c r="J1740" s="80"/>
      <c r="K1740" s="80"/>
      <c r="L1740" s="80"/>
    </row>
    <row r="1741" spans="9:12">
      <c r="I1741" s="80"/>
      <c r="J1741" s="80"/>
      <c r="K1741" s="80"/>
      <c r="L1741" s="80"/>
    </row>
    <row r="1742" spans="9:12">
      <c r="I1742" s="80"/>
      <c r="J1742" s="80"/>
      <c r="K1742" s="80"/>
      <c r="L1742" s="80"/>
    </row>
    <row r="1743" spans="9:12">
      <c r="I1743" s="80"/>
      <c r="J1743" s="80"/>
      <c r="K1743" s="80"/>
      <c r="L1743" s="80"/>
    </row>
    <row r="1744" spans="9:12">
      <c r="I1744" s="80"/>
      <c r="J1744" s="80"/>
      <c r="K1744" s="80"/>
      <c r="L1744" s="80"/>
    </row>
    <row r="1745" spans="9:12">
      <c r="I1745" s="80"/>
      <c r="J1745" s="80"/>
      <c r="K1745" s="80"/>
      <c r="L1745" s="80"/>
    </row>
    <row r="1746" spans="9:12">
      <c r="I1746" s="80"/>
      <c r="J1746" s="80"/>
      <c r="K1746" s="80"/>
      <c r="L1746" s="80"/>
    </row>
    <row r="1747" spans="9:12">
      <c r="I1747" s="80"/>
      <c r="J1747" s="80"/>
      <c r="K1747" s="80"/>
      <c r="L1747" s="80"/>
    </row>
    <row r="1748" spans="9:12">
      <c r="I1748" s="80"/>
      <c r="J1748" s="80"/>
      <c r="K1748" s="80"/>
      <c r="L1748" s="80"/>
    </row>
    <row r="1749" spans="9:12">
      <c r="I1749" s="80"/>
      <c r="J1749" s="80"/>
      <c r="K1749" s="80"/>
      <c r="L1749" s="80"/>
    </row>
    <row r="1750" spans="9:12">
      <c r="I1750" s="80"/>
      <c r="J1750" s="80"/>
      <c r="K1750" s="80"/>
      <c r="L1750" s="80"/>
    </row>
    <row r="1751" spans="9:12">
      <c r="I1751" s="80"/>
      <c r="J1751" s="80"/>
      <c r="K1751" s="80"/>
      <c r="L1751" s="80"/>
    </row>
    <row r="1752" spans="9:12">
      <c r="I1752" s="80"/>
      <c r="J1752" s="80"/>
      <c r="K1752" s="80"/>
      <c r="L1752" s="80"/>
    </row>
    <row r="1753" spans="9:12">
      <c r="I1753" s="80"/>
      <c r="J1753" s="80"/>
      <c r="K1753" s="80"/>
      <c r="L1753" s="80"/>
    </row>
    <row r="1754" spans="9:12">
      <c r="I1754" s="80"/>
      <c r="J1754" s="80"/>
      <c r="K1754" s="80"/>
      <c r="L1754" s="80"/>
    </row>
    <row r="1755" spans="9:12">
      <c r="I1755" s="80"/>
      <c r="J1755" s="80"/>
      <c r="K1755" s="80"/>
      <c r="L1755" s="80"/>
    </row>
    <row r="1756" spans="9:12">
      <c r="I1756" s="80"/>
      <c r="J1756" s="80"/>
      <c r="K1756" s="80"/>
      <c r="L1756" s="80"/>
    </row>
    <row r="1757" spans="9:12">
      <c r="I1757" s="80"/>
      <c r="J1757" s="80"/>
      <c r="K1757" s="80"/>
      <c r="L1757" s="80"/>
    </row>
    <row r="1758" spans="9:12">
      <c r="I1758" s="80"/>
      <c r="J1758" s="80"/>
      <c r="K1758" s="80"/>
      <c r="L1758" s="80"/>
    </row>
    <row r="1759" spans="9:12">
      <c r="I1759" s="80"/>
      <c r="J1759" s="80"/>
      <c r="K1759" s="80"/>
      <c r="L1759" s="80"/>
    </row>
    <row r="1760" spans="9:12">
      <c r="I1760" s="80"/>
      <c r="J1760" s="80"/>
      <c r="K1760" s="80"/>
      <c r="L1760" s="80"/>
    </row>
    <row r="1761" spans="9:12">
      <c r="I1761" s="80"/>
      <c r="J1761" s="80"/>
      <c r="K1761" s="80"/>
      <c r="L1761" s="80"/>
    </row>
    <row r="1762" spans="9:12">
      <c r="I1762" s="80"/>
      <c r="J1762" s="80"/>
      <c r="K1762" s="80"/>
      <c r="L1762" s="80"/>
    </row>
    <row r="1763" spans="9:12">
      <c r="I1763" s="80"/>
      <c r="J1763" s="80"/>
      <c r="K1763" s="80"/>
      <c r="L1763" s="80"/>
    </row>
    <row r="1764" spans="9:12">
      <c r="I1764" s="80"/>
      <c r="J1764" s="80"/>
      <c r="K1764" s="80"/>
      <c r="L1764" s="80"/>
    </row>
    <row r="1765" spans="9:12">
      <c r="I1765" s="80"/>
      <c r="J1765" s="80"/>
      <c r="K1765" s="80"/>
      <c r="L1765" s="80"/>
    </row>
    <row r="1766" spans="9:12">
      <c r="I1766" s="80"/>
      <c r="J1766" s="80"/>
      <c r="K1766" s="80"/>
      <c r="L1766" s="80"/>
    </row>
    <row r="1767" spans="9:12">
      <c r="I1767" s="80"/>
      <c r="J1767" s="80"/>
      <c r="K1767" s="80"/>
      <c r="L1767" s="80"/>
    </row>
    <row r="1768" spans="9:12">
      <c r="I1768" s="80"/>
      <c r="J1768" s="80"/>
      <c r="K1768" s="80"/>
      <c r="L1768" s="80"/>
    </row>
    <row r="1769" spans="9:12">
      <c r="I1769" s="80"/>
      <c r="J1769" s="80"/>
      <c r="K1769" s="80"/>
      <c r="L1769" s="80"/>
    </row>
    <row r="1770" spans="9:12">
      <c r="I1770" s="80"/>
      <c r="J1770" s="80"/>
      <c r="K1770" s="80"/>
      <c r="L1770" s="80"/>
    </row>
    <row r="1771" spans="9:12">
      <c r="I1771" s="80"/>
      <c r="J1771" s="80"/>
      <c r="K1771" s="80"/>
      <c r="L1771" s="80"/>
    </row>
    <row r="1772" spans="9:12">
      <c r="I1772" s="80"/>
      <c r="J1772" s="80"/>
      <c r="K1772" s="80"/>
      <c r="L1772" s="80"/>
    </row>
    <row r="1773" spans="9:12">
      <c r="I1773" s="80"/>
      <c r="J1773" s="80"/>
      <c r="K1773" s="80"/>
      <c r="L1773" s="80"/>
    </row>
    <row r="1774" spans="9:12">
      <c r="I1774" s="80"/>
      <c r="J1774" s="80"/>
      <c r="K1774" s="80"/>
      <c r="L1774" s="80"/>
    </row>
    <row r="1775" spans="9:12">
      <c r="I1775" s="80"/>
      <c r="J1775" s="80"/>
      <c r="K1775" s="80"/>
      <c r="L1775" s="80"/>
    </row>
    <row r="1776" spans="9:12">
      <c r="I1776" s="80"/>
      <c r="J1776" s="80"/>
      <c r="K1776" s="80"/>
      <c r="L1776" s="80"/>
    </row>
    <row r="1777" spans="9:12">
      <c r="I1777" s="80"/>
      <c r="J1777" s="80"/>
      <c r="K1777" s="80"/>
      <c r="L1777" s="80"/>
    </row>
    <row r="1778" spans="9:12">
      <c r="I1778" s="80"/>
      <c r="J1778" s="80"/>
      <c r="K1778" s="80"/>
      <c r="L1778" s="80"/>
    </row>
    <row r="1779" spans="9:12">
      <c r="I1779" s="80"/>
      <c r="J1779" s="80"/>
      <c r="K1779" s="80"/>
      <c r="L1779" s="80"/>
    </row>
    <row r="1780" spans="9:12">
      <c r="I1780" s="80"/>
      <c r="J1780" s="80"/>
      <c r="K1780" s="80"/>
      <c r="L1780" s="80"/>
    </row>
    <row r="1781" spans="9:12">
      <c r="I1781" s="80"/>
      <c r="J1781" s="80"/>
      <c r="K1781" s="80"/>
      <c r="L1781" s="80"/>
    </row>
    <row r="1782" spans="9:12">
      <c r="I1782" s="80"/>
      <c r="J1782" s="80"/>
      <c r="K1782" s="80"/>
      <c r="L1782" s="80"/>
    </row>
    <row r="1783" spans="9:12">
      <c r="I1783" s="80"/>
      <c r="J1783" s="80"/>
      <c r="K1783" s="80"/>
      <c r="L1783" s="80"/>
    </row>
    <row r="1784" spans="9:12">
      <c r="I1784" s="80"/>
      <c r="J1784" s="80"/>
      <c r="K1784" s="80"/>
      <c r="L1784" s="80"/>
    </row>
    <row r="1785" spans="9:12">
      <c r="I1785" s="80"/>
      <c r="J1785" s="80"/>
      <c r="K1785" s="80"/>
      <c r="L1785" s="80"/>
    </row>
    <row r="1786" spans="9:12">
      <c r="I1786" s="80"/>
      <c r="J1786" s="80"/>
      <c r="K1786" s="80"/>
      <c r="L1786" s="80"/>
    </row>
    <row r="1787" spans="9:12">
      <c r="I1787" s="80"/>
      <c r="J1787" s="80"/>
      <c r="K1787" s="80"/>
      <c r="L1787" s="80"/>
    </row>
    <row r="1788" spans="9:12">
      <c r="I1788" s="80"/>
      <c r="J1788" s="80"/>
      <c r="K1788" s="80"/>
      <c r="L1788" s="80"/>
    </row>
    <row r="1789" spans="9:12">
      <c r="I1789" s="80"/>
      <c r="J1789" s="80"/>
      <c r="K1789" s="80"/>
      <c r="L1789" s="80"/>
    </row>
    <row r="1790" spans="9:12">
      <c r="I1790" s="80"/>
      <c r="J1790" s="80"/>
      <c r="K1790" s="80"/>
      <c r="L1790" s="80"/>
    </row>
    <row r="1791" spans="9:12">
      <c r="I1791" s="80"/>
      <c r="J1791" s="80"/>
      <c r="K1791" s="80"/>
      <c r="L1791" s="80"/>
    </row>
    <row r="1792" spans="9:12">
      <c r="I1792" s="80"/>
      <c r="J1792" s="80"/>
      <c r="K1792" s="80"/>
      <c r="L1792" s="80"/>
    </row>
    <row r="1793" spans="9:12">
      <c r="I1793" s="80"/>
      <c r="J1793" s="80"/>
      <c r="K1793" s="80"/>
      <c r="L1793" s="80"/>
    </row>
    <row r="1794" spans="9:12">
      <c r="I1794" s="80"/>
      <c r="J1794" s="80"/>
      <c r="K1794" s="80"/>
      <c r="L1794" s="80"/>
    </row>
    <row r="1795" spans="9:12">
      <c r="I1795" s="80"/>
      <c r="J1795" s="80"/>
      <c r="K1795" s="80"/>
      <c r="L1795" s="80"/>
    </row>
    <row r="1796" spans="9:12">
      <c r="I1796" s="80"/>
      <c r="J1796" s="80"/>
      <c r="K1796" s="80"/>
      <c r="L1796" s="80"/>
    </row>
    <row r="1797" spans="9:12">
      <c r="I1797" s="80"/>
      <c r="J1797" s="80"/>
      <c r="K1797" s="80"/>
      <c r="L1797" s="80"/>
    </row>
    <row r="1798" spans="9:12">
      <c r="I1798" s="80"/>
      <c r="J1798" s="80"/>
      <c r="K1798" s="80"/>
      <c r="L1798" s="80"/>
    </row>
    <row r="1799" spans="9:12">
      <c r="I1799" s="80"/>
      <c r="J1799" s="80"/>
      <c r="K1799" s="80"/>
      <c r="L1799" s="80"/>
    </row>
    <row r="1800" spans="9:12">
      <c r="I1800" s="80"/>
      <c r="J1800" s="80"/>
      <c r="K1800" s="80"/>
      <c r="L1800" s="80"/>
    </row>
    <row r="1801" spans="9:12">
      <c r="I1801" s="80"/>
      <c r="J1801" s="80"/>
      <c r="K1801" s="80"/>
      <c r="L1801" s="80"/>
    </row>
    <row r="1802" spans="9:12">
      <c r="I1802" s="80"/>
      <c r="J1802" s="80"/>
      <c r="K1802" s="80"/>
      <c r="L1802" s="80"/>
    </row>
    <row r="1803" spans="9:12">
      <c r="I1803" s="80"/>
      <c r="J1803" s="80"/>
      <c r="K1803" s="80"/>
      <c r="L1803" s="80"/>
    </row>
    <row r="1804" spans="9:12">
      <c r="I1804" s="80"/>
      <c r="J1804" s="80"/>
      <c r="K1804" s="80"/>
      <c r="L1804" s="80"/>
    </row>
    <row r="1805" spans="9:12">
      <c r="I1805" s="80"/>
      <c r="J1805" s="80"/>
      <c r="K1805" s="80"/>
      <c r="L1805" s="80"/>
    </row>
    <row r="1806" spans="9:12">
      <c r="I1806" s="80"/>
      <c r="J1806" s="80"/>
      <c r="K1806" s="80"/>
      <c r="L1806" s="80"/>
    </row>
    <row r="1807" spans="9:12">
      <c r="I1807" s="80"/>
      <c r="J1807" s="80"/>
      <c r="K1807" s="80"/>
      <c r="L1807" s="80"/>
    </row>
    <row r="1808" spans="9:12">
      <c r="I1808" s="80"/>
      <c r="J1808" s="80"/>
      <c r="K1808" s="80"/>
      <c r="L1808" s="80"/>
    </row>
    <row r="1809" spans="9:12">
      <c r="I1809" s="80"/>
      <c r="J1809" s="80"/>
      <c r="K1809" s="80"/>
      <c r="L1809" s="80"/>
    </row>
    <row r="1810" spans="9:12">
      <c r="I1810" s="80"/>
      <c r="J1810" s="80"/>
      <c r="K1810" s="80"/>
      <c r="L1810" s="80"/>
    </row>
    <row r="1811" spans="9:12">
      <c r="I1811" s="80"/>
      <c r="J1811" s="80"/>
      <c r="K1811" s="80"/>
      <c r="L1811" s="80"/>
    </row>
    <row r="1812" spans="9:12">
      <c r="I1812" s="80"/>
      <c r="J1812" s="80"/>
      <c r="K1812" s="80"/>
      <c r="L1812" s="80"/>
    </row>
    <row r="1813" spans="9:12">
      <c r="I1813" s="80"/>
      <c r="J1813" s="80"/>
      <c r="K1813" s="80"/>
      <c r="L1813" s="80"/>
    </row>
    <row r="1814" spans="9:12">
      <c r="I1814" s="80"/>
      <c r="J1814" s="80"/>
      <c r="K1814" s="80"/>
      <c r="L1814" s="80"/>
    </row>
    <row r="1815" spans="9:12">
      <c r="I1815" s="80"/>
      <c r="J1815" s="80"/>
      <c r="K1815" s="80"/>
      <c r="L1815" s="80"/>
    </row>
    <row r="1816" spans="9:12">
      <c r="I1816" s="80"/>
      <c r="J1816" s="80"/>
      <c r="K1816" s="80"/>
      <c r="L1816" s="80"/>
    </row>
    <row r="1817" spans="9:12">
      <c r="I1817" s="80"/>
      <c r="J1817" s="80"/>
      <c r="K1817" s="80"/>
      <c r="L1817" s="80"/>
    </row>
    <row r="1818" spans="9:12">
      <c r="I1818" s="80"/>
      <c r="J1818" s="80"/>
      <c r="K1818" s="80"/>
      <c r="L1818" s="80"/>
    </row>
    <row r="1819" spans="9:12">
      <c r="I1819" s="80"/>
      <c r="J1819" s="80"/>
      <c r="K1819" s="80"/>
      <c r="L1819" s="80"/>
    </row>
    <row r="1820" spans="9:12">
      <c r="I1820" s="80"/>
      <c r="J1820" s="80"/>
      <c r="K1820" s="80"/>
      <c r="L1820" s="80"/>
    </row>
    <row r="1821" spans="9:12">
      <c r="I1821" s="80"/>
      <c r="J1821" s="80"/>
      <c r="K1821" s="80"/>
      <c r="L1821" s="80"/>
    </row>
    <row r="1822" spans="9:12">
      <c r="I1822" s="80"/>
      <c r="J1822" s="80"/>
      <c r="K1822" s="80"/>
      <c r="L1822" s="80"/>
    </row>
    <row r="1823" spans="9:12">
      <c r="I1823" s="80"/>
      <c r="J1823" s="80"/>
      <c r="K1823" s="80"/>
      <c r="L1823" s="80"/>
    </row>
    <row r="1824" spans="9:12">
      <c r="I1824" s="80"/>
      <c r="J1824" s="80"/>
      <c r="K1824" s="80"/>
      <c r="L1824" s="80"/>
    </row>
    <row r="1825" spans="9:12">
      <c r="I1825" s="80"/>
      <c r="J1825" s="80"/>
      <c r="K1825" s="80"/>
      <c r="L1825" s="80"/>
    </row>
    <row r="1826" spans="9:12">
      <c r="I1826" s="80"/>
      <c r="J1826" s="80"/>
      <c r="K1826" s="80"/>
      <c r="L1826" s="80"/>
    </row>
    <row r="1827" spans="9:12">
      <c r="I1827" s="80"/>
      <c r="J1827" s="80"/>
      <c r="K1827" s="80"/>
      <c r="L1827" s="80"/>
    </row>
    <row r="1828" spans="9:12">
      <c r="I1828" s="80"/>
      <c r="J1828" s="80"/>
      <c r="K1828" s="80"/>
      <c r="L1828" s="80"/>
    </row>
    <row r="1829" spans="9:12">
      <c r="I1829" s="80"/>
      <c r="J1829" s="80"/>
      <c r="K1829" s="80"/>
      <c r="L1829" s="80"/>
    </row>
    <row r="1830" spans="9:12">
      <c r="I1830" s="80"/>
      <c r="J1830" s="80"/>
      <c r="K1830" s="80"/>
      <c r="L1830" s="80"/>
    </row>
    <row r="1831" spans="9:12">
      <c r="I1831" s="80"/>
      <c r="J1831" s="80"/>
      <c r="K1831" s="80"/>
      <c r="L1831" s="80"/>
    </row>
    <row r="1832" spans="9:12">
      <c r="I1832" s="80"/>
      <c r="J1832" s="80"/>
      <c r="K1832" s="80"/>
      <c r="L1832" s="80"/>
    </row>
    <row r="1833" spans="9:12">
      <c r="I1833" s="80"/>
      <c r="J1833" s="80"/>
      <c r="K1833" s="80"/>
      <c r="L1833" s="80"/>
    </row>
    <row r="1834" spans="9:12">
      <c r="I1834" s="80"/>
      <c r="J1834" s="80"/>
      <c r="K1834" s="80"/>
      <c r="L1834" s="80"/>
    </row>
    <row r="1835" spans="9:12">
      <c r="I1835" s="80"/>
      <c r="J1835" s="80"/>
      <c r="K1835" s="80"/>
      <c r="L1835" s="80"/>
    </row>
    <row r="1836" spans="9:12">
      <c r="I1836" s="80"/>
      <c r="J1836" s="80"/>
      <c r="K1836" s="80"/>
      <c r="L1836" s="80"/>
    </row>
    <row r="1837" spans="9:12">
      <c r="I1837" s="80"/>
      <c r="J1837" s="80"/>
      <c r="K1837" s="80"/>
      <c r="L1837" s="80"/>
    </row>
    <row r="1838" spans="9:12">
      <c r="I1838" s="80"/>
      <c r="J1838" s="80"/>
      <c r="K1838" s="80"/>
      <c r="L1838" s="80"/>
    </row>
    <row r="1839" spans="9:12">
      <c r="I1839" s="80"/>
      <c r="J1839" s="80"/>
      <c r="K1839" s="80"/>
      <c r="L1839" s="80"/>
    </row>
    <row r="1840" spans="9:12">
      <c r="I1840" s="80"/>
      <c r="J1840" s="80"/>
      <c r="K1840" s="80"/>
      <c r="L1840" s="80"/>
    </row>
    <row r="1841" spans="9:12">
      <c r="I1841" s="80"/>
      <c r="J1841" s="80"/>
      <c r="K1841" s="80"/>
      <c r="L1841" s="80"/>
    </row>
    <row r="1842" spans="9:12">
      <c r="I1842" s="80"/>
      <c r="J1842" s="80"/>
      <c r="K1842" s="80"/>
      <c r="L1842" s="80"/>
    </row>
    <row r="1843" spans="9:12">
      <c r="I1843" s="80"/>
      <c r="J1843" s="80"/>
      <c r="K1843" s="80"/>
      <c r="L1843" s="80"/>
    </row>
    <row r="1844" spans="9:12">
      <c r="I1844" s="80"/>
      <c r="J1844" s="80"/>
      <c r="K1844" s="80"/>
      <c r="L1844" s="80"/>
    </row>
    <row r="1845" spans="9:12">
      <c r="I1845" s="80"/>
      <c r="J1845" s="80"/>
      <c r="K1845" s="80"/>
      <c r="L1845" s="80"/>
    </row>
    <row r="1846" spans="9:12">
      <c r="I1846" s="80"/>
      <c r="J1846" s="80"/>
      <c r="K1846" s="80"/>
      <c r="L1846" s="80"/>
    </row>
    <row r="1847" spans="9:12">
      <c r="I1847" s="80"/>
      <c r="J1847" s="80"/>
      <c r="K1847" s="80"/>
      <c r="L1847" s="80"/>
    </row>
    <row r="1848" spans="9:12">
      <c r="I1848" s="80"/>
      <c r="J1848" s="80"/>
      <c r="K1848" s="80"/>
      <c r="L1848" s="80"/>
    </row>
    <row r="1849" spans="9:12">
      <c r="I1849" s="80"/>
      <c r="J1849" s="80"/>
      <c r="K1849" s="80"/>
      <c r="L1849" s="80"/>
    </row>
    <row r="1850" spans="9:12">
      <c r="I1850" s="80"/>
      <c r="J1850" s="80"/>
      <c r="K1850" s="80"/>
      <c r="L1850" s="80"/>
    </row>
    <row r="1851" spans="9:12">
      <c r="I1851" s="80"/>
      <c r="J1851" s="80"/>
      <c r="K1851" s="80"/>
      <c r="L1851" s="80"/>
    </row>
    <row r="1852" spans="9:12">
      <c r="I1852" s="80"/>
      <c r="J1852" s="80"/>
      <c r="K1852" s="80"/>
      <c r="L1852" s="80"/>
    </row>
    <row r="1853" spans="9:12">
      <c r="I1853" s="80"/>
      <c r="J1853" s="80"/>
      <c r="K1853" s="80"/>
      <c r="L1853" s="80"/>
    </row>
    <row r="1854" spans="9:12">
      <c r="I1854" s="80"/>
      <c r="J1854" s="80"/>
      <c r="K1854" s="80"/>
      <c r="L1854" s="80"/>
    </row>
    <row r="1855" spans="9:12">
      <c r="I1855" s="80"/>
      <c r="J1855" s="80"/>
      <c r="K1855" s="80"/>
      <c r="L1855" s="80"/>
    </row>
    <row r="1856" spans="9:12">
      <c r="I1856" s="80"/>
      <c r="J1856" s="80"/>
      <c r="K1856" s="80"/>
      <c r="L1856" s="80"/>
    </row>
    <row r="1857" spans="9:12">
      <c r="I1857" s="80"/>
      <c r="J1857" s="80"/>
      <c r="K1857" s="80"/>
      <c r="L1857" s="80"/>
    </row>
    <row r="1858" spans="9:12">
      <c r="I1858" s="80"/>
      <c r="J1858" s="80"/>
      <c r="K1858" s="80"/>
      <c r="L1858" s="80"/>
    </row>
    <row r="1859" spans="9:12">
      <c r="I1859" s="80"/>
      <c r="J1859" s="80"/>
      <c r="K1859" s="80"/>
      <c r="L1859" s="80"/>
    </row>
    <row r="1860" spans="9:12">
      <c r="I1860" s="80"/>
      <c r="J1860" s="80"/>
      <c r="K1860" s="80"/>
      <c r="L1860" s="80"/>
    </row>
    <row r="1861" spans="9:12">
      <c r="I1861" s="80"/>
      <c r="J1861" s="80"/>
      <c r="K1861" s="80"/>
      <c r="L1861" s="80"/>
    </row>
    <row r="1862" spans="9:12">
      <c r="I1862" s="80"/>
      <c r="J1862" s="80"/>
      <c r="K1862" s="80"/>
      <c r="L1862" s="80"/>
    </row>
    <row r="1863" spans="9:12">
      <c r="I1863" s="80"/>
      <c r="J1863" s="80"/>
      <c r="K1863" s="80"/>
      <c r="L1863" s="80"/>
    </row>
    <row r="1864" spans="9:12">
      <c r="I1864" s="80"/>
      <c r="J1864" s="80"/>
      <c r="K1864" s="80"/>
      <c r="L1864" s="80"/>
    </row>
    <row r="1865" spans="9:12">
      <c r="I1865" s="80"/>
      <c r="J1865" s="80"/>
      <c r="K1865" s="80"/>
      <c r="L1865" s="80"/>
    </row>
    <row r="1866" spans="9:12">
      <c r="I1866" s="80"/>
      <c r="J1866" s="80"/>
      <c r="K1866" s="80"/>
      <c r="L1866" s="80"/>
    </row>
    <row r="1867" spans="9:12">
      <c r="I1867" s="80"/>
      <c r="J1867" s="80"/>
      <c r="K1867" s="80"/>
      <c r="L1867" s="80"/>
    </row>
    <row r="1868" spans="9:12">
      <c r="I1868" s="80"/>
      <c r="J1868" s="80"/>
      <c r="K1868" s="80"/>
      <c r="L1868" s="80"/>
    </row>
    <row r="1869" spans="9:12">
      <c r="I1869" s="80"/>
      <c r="J1869" s="80"/>
      <c r="K1869" s="80"/>
      <c r="L1869" s="80"/>
    </row>
    <row r="1870" spans="9:12">
      <c r="I1870" s="80"/>
      <c r="J1870" s="80"/>
      <c r="K1870" s="80"/>
      <c r="L1870" s="80"/>
    </row>
    <row r="1871" spans="9:12">
      <c r="I1871" s="80"/>
      <c r="J1871" s="80"/>
      <c r="K1871" s="80"/>
      <c r="L1871" s="80"/>
    </row>
    <row r="1872" spans="9:12">
      <c r="I1872" s="80"/>
      <c r="J1872" s="80"/>
      <c r="K1872" s="80"/>
      <c r="L1872" s="80"/>
    </row>
    <row r="1873" spans="9:12">
      <c r="I1873" s="80"/>
      <c r="J1873" s="80"/>
      <c r="K1873" s="80"/>
      <c r="L1873" s="80"/>
    </row>
    <row r="1874" spans="9:12">
      <c r="I1874" s="80"/>
      <c r="J1874" s="80"/>
      <c r="K1874" s="80"/>
      <c r="L1874" s="80"/>
    </row>
    <row r="1875" spans="9:12">
      <c r="I1875" s="80"/>
      <c r="J1875" s="80"/>
      <c r="K1875" s="80"/>
      <c r="L1875" s="80"/>
    </row>
    <row r="1876" spans="9:12">
      <c r="I1876" s="80"/>
      <c r="J1876" s="80"/>
      <c r="K1876" s="80"/>
      <c r="L1876" s="80"/>
    </row>
    <row r="1877" spans="9:12">
      <c r="I1877" s="80"/>
      <c r="J1877" s="80"/>
      <c r="K1877" s="80"/>
      <c r="L1877" s="80"/>
    </row>
    <row r="1878" spans="9:12">
      <c r="I1878" s="80"/>
      <c r="J1878" s="80"/>
      <c r="K1878" s="80"/>
      <c r="L1878" s="80"/>
    </row>
    <row r="1879" spans="9:12">
      <c r="I1879" s="80"/>
      <c r="J1879" s="80"/>
      <c r="K1879" s="80"/>
      <c r="L1879" s="80"/>
    </row>
    <row r="1880" spans="9:12">
      <c r="I1880" s="80"/>
      <c r="J1880" s="80"/>
      <c r="K1880" s="80"/>
      <c r="L1880" s="80"/>
    </row>
    <row r="1881" spans="9:12">
      <c r="I1881" s="80"/>
      <c r="J1881" s="80"/>
      <c r="K1881" s="80"/>
      <c r="L1881" s="80"/>
    </row>
    <row r="1882" spans="9:12">
      <c r="I1882" s="80"/>
      <c r="J1882" s="80"/>
      <c r="K1882" s="80"/>
      <c r="L1882" s="80"/>
    </row>
    <row r="1883" spans="9:12">
      <c r="I1883" s="80"/>
      <c r="J1883" s="80"/>
      <c r="K1883" s="80"/>
      <c r="L1883" s="80"/>
    </row>
    <row r="1884" spans="9:12">
      <c r="I1884" s="80"/>
      <c r="J1884" s="80"/>
      <c r="K1884" s="80"/>
      <c r="L1884" s="80"/>
    </row>
    <row r="1885" spans="9:12">
      <c r="I1885" s="80"/>
      <c r="J1885" s="80"/>
      <c r="K1885" s="80"/>
      <c r="L1885" s="80"/>
    </row>
    <row r="1886" spans="9:12">
      <c r="I1886" s="80"/>
      <c r="J1886" s="80"/>
      <c r="K1886" s="80"/>
      <c r="L1886" s="80"/>
    </row>
    <row r="1887" spans="9:12">
      <c r="I1887" s="80"/>
      <c r="J1887" s="80"/>
      <c r="K1887" s="80"/>
      <c r="L1887" s="80"/>
    </row>
    <row r="1888" spans="9:12">
      <c r="I1888" s="80"/>
      <c r="J1888" s="80"/>
      <c r="K1888" s="80"/>
      <c r="L1888" s="80"/>
    </row>
    <row r="1889" spans="9:12">
      <c r="I1889" s="80"/>
      <c r="J1889" s="80"/>
      <c r="K1889" s="80"/>
      <c r="L1889" s="80"/>
    </row>
    <row r="1890" spans="9:12">
      <c r="I1890" s="80"/>
      <c r="J1890" s="80"/>
      <c r="K1890" s="80"/>
      <c r="L1890" s="80"/>
    </row>
    <row r="1891" spans="9:12">
      <c r="I1891" s="80"/>
      <c r="J1891" s="80"/>
      <c r="K1891" s="80"/>
      <c r="L1891" s="80"/>
    </row>
    <row r="1892" spans="9:12">
      <c r="I1892" s="80"/>
      <c r="J1892" s="80"/>
      <c r="K1892" s="80"/>
      <c r="L1892" s="80"/>
    </row>
    <row r="1893" spans="9:12">
      <c r="I1893" s="80"/>
      <c r="J1893" s="80"/>
      <c r="K1893" s="80"/>
      <c r="L1893" s="80"/>
    </row>
    <row r="1894" spans="9:12">
      <c r="I1894" s="80"/>
      <c r="J1894" s="80"/>
      <c r="K1894" s="80"/>
      <c r="L1894" s="80"/>
    </row>
    <row r="1895" spans="9:12">
      <c r="I1895" s="80"/>
      <c r="J1895" s="80"/>
      <c r="K1895" s="80"/>
      <c r="L1895" s="80"/>
    </row>
    <row r="1896" spans="9:12">
      <c r="I1896" s="80"/>
      <c r="J1896" s="80"/>
      <c r="K1896" s="80"/>
      <c r="L1896" s="80"/>
    </row>
    <row r="1897" spans="9:12">
      <c r="I1897" s="80"/>
      <c r="J1897" s="80"/>
      <c r="K1897" s="80"/>
      <c r="L1897" s="80"/>
    </row>
    <row r="1898" spans="9:12">
      <c r="I1898" s="80"/>
      <c r="J1898" s="80"/>
      <c r="K1898" s="80"/>
      <c r="L1898" s="80"/>
    </row>
    <row r="1899" spans="9:12">
      <c r="I1899" s="80"/>
      <c r="J1899" s="80"/>
      <c r="K1899" s="80"/>
      <c r="L1899" s="80"/>
    </row>
    <row r="1900" spans="9:12">
      <c r="I1900" s="80"/>
      <c r="J1900" s="80"/>
      <c r="K1900" s="80"/>
      <c r="L1900" s="80"/>
    </row>
    <row r="1901" spans="9:12">
      <c r="I1901" s="80"/>
      <c r="J1901" s="80"/>
      <c r="K1901" s="80"/>
      <c r="L1901" s="80"/>
    </row>
    <row r="1902" spans="9:12">
      <c r="I1902" s="80"/>
      <c r="J1902" s="80"/>
      <c r="K1902" s="80"/>
      <c r="L1902" s="80"/>
    </row>
    <row r="1903" spans="9:12">
      <c r="I1903" s="80"/>
      <c r="J1903" s="80"/>
      <c r="K1903" s="80"/>
      <c r="L1903" s="80"/>
    </row>
    <row r="1904" spans="9:12">
      <c r="I1904" s="80"/>
      <c r="J1904" s="80"/>
      <c r="K1904" s="80"/>
      <c r="L1904" s="80"/>
    </row>
    <row r="1905" spans="9:12">
      <c r="I1905" s="80"/>
      <c r="J1905" s="80"/>
      <c r="K1905" s="80"/>
      <c r="L1905" s="80"/>
    </row>
    <row r="1906" spans="9:12">
      <c r="I1906" s="80"/>
      <c r="J1906" s="80"/>
      <c r="K1906" s="80"/>
      <c r="L1906" s="80"/>
    </row>
    <row r="1907" spans="9:12">
      <c r="I1907" s="80"/>
      <c r="J1907" s="80"/>
      <c r="K1907" s="80"/>
      <c r="L1907" s="80"/>
    </row>
    <row r="1908" spans="9:12">
      <c r="I1908" s="80"/>
      <c r="J1908" s="80"/>
      <c r="K1908" s="80"/>
      <c r="L1908" s="80"/>
    </row>
    <row r="1909" spans="9:12">
      <c r="I1909" s="80"/>
      <c r="J1909" s="80"/>
      <c r="K1909" s="80"/>
      <c r="L1909" s="80"/>
    </row>
    <row r="1910" spans="9:12">
      <c r="I1910" s="80"/>
      <c r="J1910" s="80"/>
      <c r="K1910" s="80"/>
      <c r="L1910" s="80"/>
    </row>
    <row r="1911" spans="9:12">
      <c r="I1911" s="80"/>
      <c r="J1911" s="80"/>
      <c r="K1911" s="80"/>
      <c r="L1911" s="80"/>
    </row>
    <row r="1912" spans="9:12">
      <c r="I1912" s="80"/>
      <c r="J1912" s="80"/>
      <c r="K1912" s="80"/>
      <c r="L1912" s="80"/>
    </row>
    <row r="1913" spans="9:12">
      <c r="I1913" s="80"/>
      <c r="J1913" s="80"/>
      <c r="K1913" s="80"/>
      <c r="L1913" s="80"/>
    </row>
    <row r="1914" spans="9:12">
      <c r="I1914" s="80"/>
      <c r="J1914" s="80"/>
      <c r="K1914" s="80"/>
      <c r="L1914" s="80"/>
    </row>
    <row r="1915" spans="9:12">
      <c r="I1915" s="80"/>
      <c r="J1915" s="80"/>
      <c r="K1915" s="80"/>
      <c r="L1915" s="80"/>
    </row>
    <row r="1916" spans="9:12">
      <c r="I1916" s="80"/>
      <c r="J1916" s="80"/>
      <c r="K1916" s="80"/>
      <c r="L1916" s="80"/>
    </row>
    <row r="1917" spans="9:12">
      <c r="I1917" s="80"/>
      <c r="J1917" s="80"/>
      <c r="K1917" s="80"/>
      <c r="L1917" s="80"/>
    </row>
    <row r="1918" spans="9:12">
      <c r="I1918" s="80"/>
      <c r="J1918" s="80"/>
      <c r="K1918" s="80"/>
      <c r="L1918" s="80"/>
    </row>
    <row r="1919" spans="9:12">
      <c r="I1919" s="80"/>
      <c r="J1919" s="80"/>
      <c r="K1919" s="80"/>
      <c r="L1919" s="80"/>
    </row>
    <row r="1920" spans="9:12">
      <c r="I1920" s="80"/>
      <c r="J1920" s="80"/>
      <c r="K1920" s="80"/>
      <c r="L1920" s="80"/>
    </row>
    <row r="1921" spans="9:12">
      <c r="I1921" s="80"/>
      <c r="J1921" s="80"/>
      <c r="K1921" s="80"/>
      <c r="L1921" s="80"/>
    </row>
    <row r="1922" spans="9:12">
      <c r="I1922" s="80"/>
      <c r="J1922" s="80"/>
      <c r="K1922" s="80"/>
      <c r="L1922" s="80"/>
    </row>
    <row r="1923" spans="9:12">
      <c r="I1923" s="80"/>
      <c r="J1923" s="80"/>
      <c r="K1923" s="80"/>
      <c r="L1923" s="80"/>
    </row>
    <row r="1924" spans="9:12">
      <c r="I1924" s="80"/>
      <c r="J1924" s="80"/>
      <c r="K1924" s="80"/>
      <c r="L1924" s="80"/>
    </row>
    <row r="1925" spans="9:12">
      <c r="I1925" s="80"/>
      <c r="J1925" s="80"/>
      <c r="K1925" s="80"/>
      <c r="L1925" s="80"/>
    </row>
    <row r="1926" spans="9:12">
      <c r="I1926" s="80"/>
      <c r="J1926" s="80"/>
      <c r="K1926" s="80"/>
      <c r="L1926" s="8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6"/>
  <sheetViews>
    <sheetView workbookViewId="0">
      <pane ySplit="1" topLeftCell="A122" activePane="bottomLeft" state="frozen"/>
      <selection pane="bottomLeft" activeCell="F139" sqref="F139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4" width="8.77734375" style="3"/>
    <col min="5" max="5" width="16.77734375" customWidth="1"/>
    <col min="6" max="6" width="13.21875" style="3" customWidth="1"/>
    <col min="7" max="7" width="8.77734375" style="3"/>
    <col min="8" max="8" width="10.77734375" style="4" customWidth="1"/>
    <col min="9" max="9" width="12.6640625" style="2" customWidth="1"/>
    <col min="10" max="10" width="12.109375" style="2" customWidth="1"/>
    <col min="11" max="11" width="8.77734375" style="2"/>
    <col min="12" max="13" width="12.6640625" style="3" customWidth="1"/>
    <col min="14" max="14" width="8.77734375" style="3"/>
    <col min="15" max="15" width="9.5546875" style="3" bestFit="1" customWidth="1"/>
    <col min="16" max="16" width="8.77734375" style="3"/>
    <col min="18" max="18" width="11.6640625" style="11" customWidth="1"/>
    <col min="19" max="19" width="14.6640625" style="11" customWidth="1"/>
    <col min="20" max="20" width="10.5546875" style="81" bestFit="1" customWidth="1"/>
  </cols>
  <sheetData>
    <row r="1" spans="1:20">
      <c r="B1" s="3" t="s">
        <v>110</v>
      </c>
      <c r="E1" t="s">
        <v>123</v>
      </c>
      <c r="F1" s="3" t="s">
        <v>124</v>
      </c>
      <c r="G1" s="3" t="s">
        <v>120</v>
      </c>
      <c r="H1" s="4" t="s">
        <v>118</v>
      </c>
      <c r="I1" s="2" t="s">
        <v>117</v>
      </c>
      <c r="J1" s="2" t="s">
        <v>119</v>
      </c>
      <c r="K1" s="2" t="s">
        <v>148</v>
      </c>
      <c r="L1" s="3" t="s">
        <v>142</v>
      </c>
      <c r="O1" s="3" t="s">
        <v>146</v>
      </c>
      <c r="S1" s="11" t="s">
        <v>105</v>
      </c>
      <c r="T1" s="81" t="s">
        <v>134</v>
      </c>
    </row>
    <row r="2" spans="1:20">
      <c r="A2" s="1">
        <v>38471</v>
      </c>
      <c r="B2" s="3">
        <v>1.49567306163E-2</v>
      </c>
      <c r="C2" s="2">
        <v>1</v>
      </c>
      <c r="E2" s="1">
        <v>38471</v>
      </c>
      <c r="F2" s="3">
        <f>C2/MIN(C$2:C2)-1</f>
        <v>0</v>
      </c>
      <c r="G2" s="3">
        <f>H3/H2-1</f>
        <v>3.7391826540749129E-3</v>
      </c>
      <c r="H2" s="4">
        <v>1</v>
      </c>
      <c r="I2" s="2">
        <f>H2*K2</f>
        <v>0.25</v>
      </c>
      <c r="J2" s="2">
        <f>H2-I2</f>
        <v>0.75</v>
      </c>
      <c r="K2" s="2">
        <v>0.25</v>
      </c>
      <c r="L2" s="3">
        <f>F$139/12</f>
        <v>2.5000000000000001E-3</v>
      </c>
      <c r="O2" s="3">
        <f>(H2-MAX(H$2:H2))/MAX(H$2:H2)</f>
        <v>0</v>
      </c>
    </row>
    <row r="3" spans="1:20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6">
        <v>38503</v>
      </c>
      <c r="F3" s="9">
        <f>C3/MIN(C$2:C3)-1</f>
        <v>1.4956730616300096E-2</v>
      </c>
      <c r="G3" s="9">
        <f t="shared" ref="G3:G66" si="0">H4/H3-1</f>
        <v>-4.117061941990019E-3</v>
      </c>
      <c r="H3" s="57">
        <f>I2*(1+B2)+J2</f>
        <v>1.0037391826540749</v>
      </c>
      <c r="I3" s="2">
        <f t="shared" ref="I3:I25" si="1">H3*K3</f>
        <v>1.0037391826540749</v>
      </c>
      <c r="J3" s="2">
        <f t="shared" ref="J3:J25" si="2">H3-I3</f>
        <v>0</v>
      </c>
      <c r="K3" s="7">
        <f>IF(F3&gt;F$141,IF(B2&lt;0,K2+0.25,0.25),1)</f>
        <v>1</v>
      </c>
      <c r="L3" s="3">
        <f t="shared" ref="L3:L22" si="3">F$139/12</f>
        <v>2.5000000000000001E-3</v>
      </c>
      <c r="M3" s="3"/>
      <c r="N3" s="9"/>
      <c r="O3" s="3">
        <f>(H3-MAX(H$2:H3))/MAX(H$2:H3)</f>
        <v>0</v>
      </c>
      <c r="P3" s="9"/>
      <c r="R3" s="11"/>
      <c r="S3" s="11"/>
      <c r="T3" s="81"/>
    </row>
    <row r="4" spans="1:20" s="8" customFormat="1">
      <c r="A4" s="1">
        <v>38533</v>
      </c>
      <c r="B4" s="3">
        <v>-5.1818995354600002E-2</v>
      </c>
      <c r="C4" s="7">
        <f t="shared" ref="C4:C67" si="4">C3*(1+B3)</f>
        <v>1.0107780908879131</v>
      </c>
      <c r="D4" s="9"/>
      <c r="E4" s="6">
        <v>38533</v>
      </c>
      <c r="F4" s="9">
        <f>C4/MIN(C$2:C4)-1</f>
        <v>1.077809088791315E-2</v>
      </c>
      <c r="G4" s="9">
        <f t="shared" si="0"/>
        <v>-5.1818995354599995E-2</v>
      </c>
      <c r="H4" s="57">
        <f t="shared" ref="H4:H26" si="5">I3*(1+B3)+J3</f>
        <v>0.99960672626548563</v>
      </c>
      <c r="I4" s="2">
        <f t="shared" si="1"/>
        <v>0.99960672626548563</v>
      </c>
      <c r="J4" s="2">
        <f t="shared" si="2"/>
        <v>0</v>
      </c>
      <c r="K4" s="7">
        <f t="shared" ref="K4:K67" si="6">IF(F4&gt;F$141,IF(B3&lt;0,K3+0.25,0.25),1)</f>
        <v>1</v>
      </c>
      <c r="L4" s="3">
        <f t="shared" si="3"/>
        <v>2.5000000000000001E-3</v>
      </c>
      <c r="M4" s="3"/>
      <c r="N4" s="9"/>
      <c r="O4" s="3">
        <f>(H4-MAX(H$2:H4))/MAX(H$2:H4)</f>
        <v>-4.1170619419900372E-3</v>
      </c>
      <c r="P4" s="9"/>
      <c r="R4" s="11"/>
      <c r="S4" s="11"/>
      <c r="T4" s="81"/>
    </row>
    <row r="5" spans="1:20">
      <c r="A5" s="1">
        <v>38562</v>
      </c>
      <c r="B5" s="3">
        <v>0.27890264171099999</v>
      </c>
      <c r="C5" s="2">
        <f t="shared" si="4"/>
        <v>0.95840058569166098</v>
      </c>
      <c r="E5" s="1">
        <v>38562</v>
      </c>
      <c r="F5" s="3">
        <f>C5/MIN(C$2:C5)-1</f>
        <v>0</v>
      </c>
      <c r="G5" s="3">
        <f t="shared" si="0"/>
        <v>0.27890264171099988</v>
      </c>
      <c r="H5" s="57">
        <f t="shared" si="5"/>
        <v>0.94780810996070752</v>
      </c>
      <c r="I5" s="2">
        <f t="shared" si="1"/>
        <v>0.94780810996070752</v>
      </c>
      <c r="J5" s="2">
        <f t="shared" si="2"/>
        <v>0</v>
      </c>
      <c r="K5" s="7">
        <f t="shared" si="6"/>
        <v>1</v>
      </c>
      <c r="L5" s="3">
        <f t="shared" si="3"/>
        <v>2.5000000000000001E-3</v>
      </c>
      <c r="M5" s="87">
        <f>MAX(C2:C4)-C5</f>
        <v>5.6556144924639118E-2</v>
      </c>
      <c r="O5" s="3">
        <f>(H5-MAX(H$2:H5))/MAX(H$2:H5)</f>
        <v>-5.5722715282943452E-2</v>
      </c>
    </row>
    <row r="6" spans="1:20">
      <c r="A6" s="1">
        <v>38595</v>
      </c>
      <c r="B6" s="3">
        <v>2.8835169525900001E-2</v>
      </c>
      <c r="C6" s="2">
        <f t="shared" si="4"/>
        <v>1.2257010408584348</v>
      </c>
      <c r="E6" s="1">
        <v>38595</v>
      </c>
      <c r="F6" s="3">
        <f>C6/MIN(C$2:C6)-1</f>
        <v>0.27890264171099988</v>
      </c>
      <c r="G6" s="3">
        <f t="shared" si="0"/>
        <v>2.8835169525899929E-2</v>
      </c>
      <c r="H6" s="57">
        <f t="shared" si="5"/>
        <v>1.2121542956638587</v>
      </c>
      <c r="I6" s="2">
        <f t="shared" si="1"/>
        <v>1.2121542956638587</v>
      </c>
      <c r="J6" s="2">
        <f t="shared" si="2"/>
        <v>0</v>
      </c>
      <c r="K6" s="7">
        <f t="shared" si="6"/>
        <v>1</v>
      </c>
      <c r="L6" s="3">
        <f t="shared" si="3"/>
        <v>2.5000000000000001E-3</v>
      </c>
      <c r="M6" s="87">
        <f t="shared" ref="M6:M69" si="7">MAX(C3:C5)-C6</f>
        <v>-0.21074431024213469</v>
      </c>
      <c r="O6" s="3">
        <f>(H6-MAX(H$2:H6))/MAX(H$2:H6)</f>
        <v>0</v>
      </c>
    </row>
    <row r="7" spans="1:20" s="8" customFormat="1">
      <c r="A7" s="1">
        <v>38625</v>
      </c>
      <c r="B7" s="3">
        <v>-5.3363323439599999E-2</v>
      </c>
      <c r="C7" s="7">
        <f t="shared" si="4"/>
        <v>1.2610443381596597</v>
      </c>
      <c r="D7" s="9"/>
      <c r="E7" s="6">
        <v>38625</v>
      </c>
      <c r="F7" s="9">
        <f>C7/MIN(C$2:C7)-1</f>
        <v>0.3157800161918578</v>
      </c>
      <c r="G7" s="9">
        <f t="shared" si="0"/>
        <v>-5.3363323439600041E-2</v>
      </c>
      <c r="H7" s="57">
        <f t="shared" si="5"/>
        <v>1.2471069702708739</v>
      </c>
      <c r="I7" s="2">
        <f t="shared" si="1"/>
        <v>1.2471069702708739</v>
      </c>
      <c r="J7" s="2">
        <f t="shared" si="2"/>
        <v>0</v>
      </c>
      <c r="K7" s="7">
        <f t="shared" si="6"/>
        <v>1</v>
      </c>
      <c r="L7" s="3">
        <f t="shared" si="3"/>
        <v>2.5000000000000001E-3</v>
      </c>
      <c r="M7" s="87">
        <f t="shared" si="7"/>
        <v>-3.5343297301224874E-2</v>
      </c>
      <c r="N7" s="9"/>
      <c r="O7" s="3">
        <f>(H7-MAX(H$2:H7))/MAX(H$2:H7)</f>
        <v>0</v>
      </c>
      <c r="P7" s="9"/>
      <c r="R7" s="11"/>
      <c r="S7" s="11"/>
      <c r="T7" s="81"/>
    </row>
    <row r="8" spans="1:20">
      <c r="A8" s="1">
        <v>38656</v>
      </c>
      <c r="B8" s="3">
        <v>5.4737762815900003E-2</v>
      </c>
      <c r="C8" s="2">
        <f t="shared" si="4"/>
        <v>1.1937508212707695</v>
      </c>
      <c r="E8" s="1">
        <v>38656</v>
      </c>
      <c r="F8" s="3">
        <f>C8/MIN(C$2:C8)-1</f>
        <v>0.24556562161244955</v>
      </c>
      <c r="G8" s="3">
        <f t="shared" si="0"/>
        <v>5.4737762815900037E-2</v>
      </c>
      <c r="H8" s="57">
        <f t="shared" si="5"/>
        <v>1.1805571976525295</v>
      </c>
      <c r="I8" s="2">
        <f t="shared" si="1"/>
        <v>1.1805571976525295</v>
      </c>
      <c r="J8" s="2">
        <f t="shared" si="2"/>
        <v>0</v>
      </c>
      <c r="K8" s="7">
        <f t="shared" si="6"/>
        <v>1</v>
      </c>
      <c r="L8" s="3">
        <f t="shared" si="3"/>
        <v>2.5000000000000001E-3</v>
      </c>
      <c r="M8" s="87">
        <f t="shared" si="7"/>
        <v>6.7293516888890181E-2</v>
      </c>
      <c r="O8" s="3">
        <f>(H8-MAX(H$2:H8))/MAX(H$2:H8)</f>
        <v>-5.3363323439600097E-2</v>
      </c>
    </row>
    <row r="9" spans="1:20">
      <c r="A9" s="1">
        <v>38686</v>
      </c>
      <c r="B9" s="3">
        <v>1.77358278128E-2</v>
      </c>
      <c r="C9" s="2">
        <f t="shared" si="4"/>
        <v>1.2590940705867748</v>
      </c>
      <c r="E9" s="1">
        <v>38686</v>
      </c>
      <c r="F9" s="3">
        <f>C9/MIN(C$2:C9)-1</f>
        <v>0.31374509717991095</v>
      </c>
      <c r="G9" s="3">
        <f t="shared" si="0"/>
        <v>1.773582781279992E-2</v>
      </c>
      <c r="H9" s="57">
        <f t="shared" si="5"/>
        <v>1.2451782575282373</v>
      </c>
      <c r="I9" s="2">
        <f t="shared" si="1"/>
        <v>1.2451782575282373</v>
      </c>
      <c r="J9" s="2">
        <f t="shared" si="2"/>
        <v>0</v>
      </c>
      <c r="K9" s="7">
        <f t="shared" si="6"/>
        <v>1</v>
      </c>
      <c r="L9" s="3">
        <f t="shared" si="3"/>
        <v>2.5000000000000001E-3</v>
      </c>
      <c r="M9" s="87">
        <f t="shared" si="7"/>
        <v>1.9502675728848562E-3</v>
      </c>
      <c r="O9" s="3">
        <f>(H9-MAX(H$2:H9))/MAX(H$2:H9)</f>
        <v>-1.5465495652050585E-3</v>
      </c>
    </row>
    <row r="10" spans="1:20">
      <c r="A10" s="1">
        <v>38716</v>
      </c>
      <c r="B10" s="3">
        <v>3.0376645450100001E-3</v>
      </c>
      <c r="C10" s="2">
        <f t="shared" si="4"/>
        <v>1.2814251462228192</v>
      </c>
      <c r="D10" s="3">
        <f>C10/C2-1</f>
        <v>0.28142514622281922</v>
      </c>
      <c r="E10" s="1">
        <v>38716</v>
      </c>
      <c r="F10" s="3">
        <f>C10/MIN(C$2:C10)-1</f>
        <v>0.33704545401340402</v>
      </c>
      <c r="G10" s="3">
        <f t="shared" si="0"/>
        <v>3.0376645450100881E-3</v>
      </c>
      <c r="H10" s="57">
        <f t="shared" si="5"/>
        <v>1.2672625247000004</v>
      </c>
      <c r="I10" s="2">
        <f t="shared" si="1"/>
        <v>1.2672625247000004</v>
      </c>
      <c r="J10" s="2">
        <f t="shared" si="2"/>
        <v>0</v>
      </c>
      <c r="K10" s="7">
        <f t="shared" si="6"/>
        <v>1</v>
      </c>
      <c r="L10" s="3">
        <f t="shared" si="3"/>
        <v>2.5000000000000001E-3</v>
      </c>
      <c r="M10" s="87">
        <f t="shared" si="7"/>
        <v>-2.0380808063159561E-2</v>
      </c>
      <c r="N10" s="3">
        <f>H10/H2-1</f>
        <v>0.26726252470000045</v>
      </c>
      <c r="O10" s="3">
        <f>(H10-MAX(H$2:H10))/MAX(H$2:H10)</f>
        <v>0</v>
      </c>
    </row>
    <row r="11" spans="1:20">
      <c r="A11" s="1">
        <v>38742</v>
      </c>
      <c r="B11" s="3">
        <v>6.9269421918700003E-2</v>
      </c>
      <c r="C11" s="2">
        <f t="shared" si="4"/>
        <v>1.2853176859565847</v>
      </c>
      <c r="E11" s="1">
        <v>38742</v>
      </c>
      <c r="F11" s="3">
        <f>C11/MIN(C$2:C11)-1</f>
        <v>0.34110694958412746</v>
      </c>
      <c r="G11" s="3">
        <f t="shared" si="0"/>
        <v>6.9269421918700003E-2</v>
      </c>
      <c r="H11" s="57">
        <f t="shared" si="5"/>
        <v>1.2711120431405016</v>
      </c>
      <c r="I11" s="2">
        <f t="shared" si="1"/>
        <v>1.2711120431405016</v>
      </c>
      <c r="J11" s="2">
        <f t="shared" si="2"/>
        <v>0</v>
      </c>
      <c r="K11" s="7">
        <f t="shared" si="6"/>
        <v>1</v>
      </c>
      <c r="L11" s="3">
        <f t="shared" si="3"/>
        <v>2.5000000000000001E-3</v>
      </c>
      <c r="M11" s="87">
        <f t="shared" si="7"/>
        <v>-3.8925397337654655E-3</v>
      </c>
      <c r="O11" s="3">
        <f>(H11-MAX(H$2:H11))/MAX(H$2:H11)</f>
        <v>0</v>
      </c>
    </row>
    <row r="12" spans="1:20" s="8" customFormat="1">
      <c r="A12" s="1">
        <v>38776</v>
      </c>
      <c r="B12" s="3">
        <v>-5.6235437941099999E-3</v>
      </c>
      <c r="C12" s="7">
        <f t="shared" si="4"/>
        <v>1.3743508990446784</v>
      </c>
      <c r="D12" s="9"/>
      <c r="E12" s="6">
        <v>38776</v>
      </c>
      <c r="F12" s="9">
        <f>C12/MIN(C$2:C12)-1</f>
        <v>0.43400465271297106</v>
      </c>
      <c r="G12" s="9">
        <f t="shared" si="0"/>
        <v>-5.6235437941100086E-3</v>
      </c>
      <c r="H12" s="57">
        <f t="shared" si="5"/>
        <v>1.3591612395627419</v>
      </c>
      <c r="I12" s="2">
        <f t="shared" si="1"/>
        <v>1.3591612395627419</v>
      </c>
      <c r="J12" s="2">
        <f t="shared" si="2"/>
        <v>0</v>
      </c>
      <c r="K12" s="7">
        <f t="shared" si="6"/>
        <v>1</v>
      </c>
      <c r="L12" s="3">
        <f t="shared" si="3"/>
        <v>2.5000000000000001E-3</v>
      </c>
      <c r="M12" s="87">
        <f t="shared" si="7"/>
        <v>-8.9033213088093754E-2</v>
      </c>
      <c r="N12" s="9"/>
      <c r="O12" s="3">
        <f>(H12-MAX(H$2:H12))/MAX(H$2:H12)</f>
        <v>0</v>
      </c>
      <c r="P12" s="9"/>
      <c r="R12" s="11"/>
      <c r="S12" s="11"/>
      <c r="T12" s="81"/>
    </row>
    <row r="13" spans="1:20" s="8" customFormat="1">
      <c r="A13" s="1">
        <v>38807</v>
      </c>
      <c r="B13" s="3">
        <v>-6.6460935971900002E-3</v>
      </c>
      <c r="C13" s="7">
        <f t="shared" si="4"/>
        <v>1.3666221765754263</v>
      </c>
      <c r="D13" s="9"/>
      <c r="E13" s="6">
        <v>38807</v>
      </c>
      <c r="F13" s="9">
        <f>C13/MIN(C$2:C13)-1</f>
        <v>0.42594046474748226</v>
      </c>
      <c r="G13" s="9">
        <f t="shared" si="0"/>
        <v>-6.6460935971899282E-3</v>
      </c>
      <c r="H13" s="57">
        <f t="shared" si="5"/>
        <v>1.3515179368088039</v>
      </c>
      <c r="I13" s="2">
        <f t="shared" si="1"/>
        <v>1.3515179368088039</v>
      </c>
      <c r="J13" s="2">
        <f t="shared" si="2"/>
        <v>0</v>
      </c>
      <c r="K13" s="7">
        <f t="shared" si="6"/>
        <v>1</v>
      </c>
      <c r="L13" s="3">
        <f t="shared" si="3"/>
        <v>2.5000000000000001E-3</v>
      </c>
      <c r="M13" s="87">
        <f t="shared" si="7"/>
        <v>7.7287224692521583E-3</v>
      </c>
      <c r="N13" s="9"/>
      <c r="O13" s="3">
        <f>(H13-MAX(H$2:H13))/MAX(H$2:H13)</f>
        <v>-5.6235437941100546E-3</v>
      </c>
      <c r="P13" s="9"/>
      <c r="R13" s="11"/>
      <c r="S13" s="11"/>
      <c r="T13" s="81"/>
    </row>
    <row r="14" spans="1:20" s="11" customFormat="1">
      <c r="A14" s="1">
        <v>38835</v>
      </c>
      <c r="B14" s="3">
        <v>0.40410114118500001</v>
      </c>
      <c r="C14" s="10">
        <f t="shared" si="4"/>
        <v>1.3575394776779104</v>
      </c>
      <c r="D14" s="16"/>
      <c r="E14" s="15">
        <v>38835</v>
      </c>
      <c r="F14" s="3">
        <f>C14/MIN(C$2:C14)-1</f>
        <v>0.41646353095474975</v>
      </c>
      <c r="G14" s="3">
        <f t="shared" si="0"/>
        <v>0.40410114118499996</v>
      </c>
      <c r="H14" s="57">
        <f t="shared" si="5"/>
        <v>1.3425356221024916</v>
      </c>
      <c r="I14" s="2">
        <f t="shared" si="1"/>
        <v>1.3425356221024916</v>
      </c>
      <c r="J14" s="2">
        <f t="shared" si="2"/>
        <v>0</v>
      </c>
      <c r="K14" s="7">
        <f t="shared" si="6"/>
        <v>1</v>
      </c>
      <c r="L14" s="3">
        <f t="shared" si="3"/>
        <v>2.5000000000000001E-3</v>
      </c>
      <c r="M14" s="87">
        <f t="shared" si="7"/>
        <v>1.6811421366768053E-2</v>
      </c>
      <c r="N14" s="16"/>
      <c r="O14" s="3">
        <f>(H14-MAX(H$2:H14))/MAX(H$2:H14)</f>
        <v>-1.2232262792896471E-2</v>
      </c>
      <c r="P14" s="16"/>
      <c r="T14" s="81"/>
    </row>
    <row r="15" spans="1:20">
      <c r="A15" s="1">
        <v>38868</v>
      </c>
      <c r="B15" s="3">
        <v>5.3759690168099998E-2</v>
      </c>
      <c r="C15" s="2">
        <f t="shared" si="4"/>
        <v>1.9061227298112426</v>
      </c>
      <c r="E15" s="1">
        <v>38868</v>
      </c>
      <c r="F15" s="3">
        <f>C15/MIN(C$2:C15)-1</f>
        <v>0.98885806026049861</v>
      </c>
      <c r="G15" s="3">
        <f t="shared" si="0"/>
        <v>5.3759690168099894E-2</v>
      </c>
      <c r="H15" s="57">
        <f t="shared" si="5"/>
        <v>1.8850557990756223</v>
      </c>
      <c r="I15" s="2">
        <f t="shared" si="1"/>
        <v>1.8850557990756223</v>
      </c>
      <c r="J15" s="2">
        <f t="shared" si="2"/>
        <v>0</v>
      </c>
      <c r="K15" s="7">
        <f t="shared" si="6"/>
        <v>1</v>
      </c>
      <c r="L15" s="3">
        <f t="shared" si="3"/>
        <v>2.5000000000000001E-3</v>
      </c>
      <c r="M15" s="87">
        <f t="shared" si="7"/>
        <v>-0.5317718307665642</v>
      </c>
      <c r="O15" s="3">
        <f>(H15-MAX(H$2:H15))/MAX(H$2:H15)</f>
        <v>0</v>
      </c>
    </row>
    <row r="16" spans="1:20" s="8" customFormat="1">
      <c r="A16" s="1">
        <v>38898</v>
      </c>
      <c r="B16" s="3">
        <v>-3.3901658466200003E-2</v>
      </c>
      <c r="C16" s="7">
        <f t="shared" si="4"/>
        <v>2.0085952971882679</v>
      </c>
      <c r="D16" s="9"/>
      <c r="E16" s="6">
        <v>38898</v>
      </c>
      <c r="F16" s="9">
        <f>C16/MIN(C$2:C16)-1</f>
        <v>1.0957784533684314</v>
      </c>
      <c r="G16" s="9">
        <f t="shared" si="0"/>
        <v>-3.3901658466199969E-2</v>
      </c>
      <c r="H16" s="57">
        <f t="shared" si="5"/>
        <v>1.9863958147835077</v>
      </c>
      <c r="I16" s="2">
        <f t="shared" si="1"/>
        <v>1.9863958147835077</v>
      </c>
      <c r="J16" s="2">
        <f t="shared" si="2"/>
        <v>0</v>
      </c>
      <c r="K16" s="7">
        <f t="shared" si="6"/>
        <v>1</v>
      </c>
      <c r="L16" s="3">
        <f t="shared" si="3"/>
        <v>2.5000000000000001E-3</v>
      </c>
      <c r="M16" s="87">
        <f t="shared" si="7"/>
        <v>-0.10247256737702526</v>
      </c>
      <c r="N16" s="9"/>
      <c r="O16" s="3">
        <f>(H16-MAX(H$2:H16))/MAX(H$2:H16)</f>
        <v>0</v>
      </c>
      <c r="P16" s="9"/>
      <c r="R16" s="11"/>
      <c r="S16" s="11"/>
      <c r="T16" s="81"/>
    </row>
    <row r="17" spans="1:20">
      <c r="A17" s="1">
        <v>38929</v>
      </c>
      <c r="B17" s="3">
        <v>5.1648856041200002E-2</v>
      </c>
      <c r="C17" s="2">
        <f t="shared" si="4"/>
        <v>1.9405005854261759</v>
      </c>
      <c r="E17" s="1">
        <v>38929</v>
      </c>
      <c r="F17" s="3">
        <f>C17/MIN(C$2:C17)-1</f>
        <v>1.0247280880215142</v>
      </c>
      <c r="G17" s="3">
        <f t="shared" si="0"/>
        <v>5.1648856041200064E-2</v>
      </c>
      <c r="H17" s="57">
        <f t="shared" si="5"/>
        <v>1.9190537022920282</v>
      </c>
      <c r="I17" s="2">
        <f t="shared" si="1"/>
        <v>1.9190537022920282</v>
      </c>
      <c r="J17" s="2">
        <f t="shared" si="2"/>
        <v>0</v>
      </c>
      <c r="K17" s="7">
        <f t="shared" si="6"/>
        <v>1</v>
      </c>
      <c r="L17" s="3">
        <f t="shared" si="3"/>
        <v>2.5000000000000001E-3</v>
      </c>
      <c r="M17" s="87">
        <f t="shared" si="7"/>
        <v>6.8094711762092031E-2</v>
      </c>
      <c r="O17" s="3">
        <f>(H17-MAX(H$2:H17))/MAX(H$2:H17)</f>
        <v>-3.3901658466199962E-2</v>
      </c>
    </row>
    <row r="18" spans="1:20">
      <c r="A18" s="1">
        <v>38960</v>
      </c>
      <c r="B18" s="3">
        <v>0.19412048786399999</v>
      </c>
      <c r="C18" s="2">
        <f t="shared" si="4"/>
        <v>2.0407252208107169</v>
      </c>
      <c r="E18" s="1">
        <v>38960</v>
      </c>
      <c r="F18" s="3">
        <f>C18/MIN(C$2:C18)-1</f>
        <v>1.1293029775623116</v>
      </c>
      <c r="G18" s="3">
        <f t="shared" si="0"/>
        <v>0.19412048786399994</v>
      </c>
      <c r="H18" s="57">
        <f t="shared" si="5"/>
        <v>2.0181706306970413</v>
      </c>
      <c r="I18" s="2">
        <f t="shared" si="1"/>
        <v>2.0181706306970413</v>
      </c>
      <c r="J18" s="2">
        <f t="shared" si="2"/>
        <v>0</v>
      </c>
      <c r="K18" s="7">
        <f t="shared" si="6"/>
        <v>1</v>
      </c>
      <c r="L18" s="3">
        <f t="shared" si="3"/>
        <v>2.5000000000000001E-3</v>
      </c>
      <c r="M18" s="87">
        <f t="shared" si="7"/>
        <v>-3.2129923622449041E-2</v>
      </c>
      <c r="O18" s="3">
        <f>(H18-MAX(H$2:H18))/MAX(H$2:H18)</f>
        <v>0</v>
      </c>
    </row>
    <row r="19" spans="1:20" s="8" customFormat="1">
      <c r="A19" s="1">
        <v>38989</v>
      </c>
      <c r="B19" s="3">
        <v>-4.6137316566899997E-2</v>
      </c>
      <c r="C19" s="7">
        <f t="shared" si="4"/>
        <v>2.4368717962708621</v>
      </c>
      <c r="D19" s="9"/>
      <c r="E19" s="6">
        <v>38989</v>
      </c>
      <c r="F19" s="9">
        <f>C19/MIN(C$2:C19)-1</f>
        <v>1.5426443103769749</v>
      </c>
      <c r="G19" s="9">
        <f t="shared" si="0"/>
        <v>-4.6137316566900011E-2</v>
      </c>
      <c r="H19" s="57">
        <f t="shared" si="5"/>
        <v>2.4099388981207475</v>
      </c>
      <c r="I19" s="2">
        <f t="shared" si="1"/>
        <v>2.4099388981207475</v>
      </c>
      <c r="J19" s="2">
        <f t="shared" si="2"/>
        <v>0</v>
      </c>
      <c r="K19" s="7">
        <f t="shared" si="6"/>
        <v>1</v>
      </c>
      <c r="L19" s="3">
        <f t="shared" si="3"/>
        <v>2.5000000000000001E-3</v>
      </c>
      <c r="M19" s="87">
        <f t="shared" si="7"/>
        <v>-0.3961465754601452</v>
      </c>
      <c r="N19" s="9"/>
      <c r="O19" s="3">
        <f>(H19-MAX(H$2:H19))/MAX(H$2:H19)</f>
        <v>0</v>
      </c>
      <c r="P19" s="9"/>
      <c r="R19" s="11"/>
      <c r="S19" s="11"/>
      <c r="T19" s="81"/>
    </row>
    <row r="20" spans="1:20" s="8" customFormat="1">
      <c r="A20" s="1">
        <v>39021</v>
      </c>
      <c r="B20" s="3">
        <v>-2.1285278421499999E-2</v>
      </c>
      <c r="C20" s="7">
        <f t="shared" si="4"/>
        <v>2.3244410707733629</v>
      </c>
      <c r="D20" s="9"/>
      <c r="E20" s="6">
        <v>39021</v>
      </c>
      <c r="F20" s="9">
        <f>C20/MIN(C$2:C20)-1</f>
        <v>1.4253335249120851</v>
      </c>
      <c r="G20" s="9">
        <f t="shared" si="0"/>
        <v>-2.1285278421499965E-2</v>
      </c>
      <c r="H20" s="57">
        <f t="shared" si="5"/>
        <v>2.2987507842712644</v>
      </c>
      <c r="I20" s="2">
        <f t="shared" si="1"/>
        <v>2.2987507842712644</v>
      </c>
      <c r="J20" s="2">
        <f t="shared" si="2"/>
        <v>0</v>
      </c>
      <c r="K20" s="7">
        <f t="shared" si="6"/>
        <v>1</v>
      </c>
      <c r="L20" s="3">
        <f t="shared" si="3"/>
        <v>2.5000000000000001E-3</v>
      </c>
      <c r="M20" s="87">
        <f t="shared" si="7"/>
        <v>0.11243072549749922</v>
      </c>
      <c r="N20" s="9"/>
      <c r="O20" s="3">
        <f>(H20-MAX(H$2:H20))/MAX(H$2:H20)</f>
        <v>-4.6137316566899969E-2</v>
      </c>
      <c r="P20" s="9"/>
      <c r="R20" s="11"/>
      <c r="S20" s="11"/>
      <c r="T20" s="81"/>
    </row>
    <row r="21" spans="1:20" s="8" customFormat="1">
      <c r="A21" s="1">
        <v>39051</v>
      </c>
      <c r="B21" s="3">
        <v>-3.5638072126399998E-3</v>
      </c>
      <c r="C21" s="7">
        <f t="shared" si="4"/>
        <v>2.2749646954075824</v>
      </c>
      <c r="D21" s="9"/>
      <c r="E21" s="6">
        <v>39051</v>
      </c>
      <c r="F21" s="9">
        <f>C21/MIN(C$2:C21)-1</f>
        <v>1.3737096255693335</v>
      </c>
      <c r="G21" s="9">
        <f t="shared" si="0"/>
        <v>-3.5638072126399356E-3</v>
      </c>
      <c r="H21" s="57">
        <f t="shared" si="5"/>
        <v>2.2498212338064092</v>
      </c>
      <c r="I21" s="2">
        <f t="shared" si="1"/>
        <v>2.2498212338064092</v>
      </c>
      <c r="J21" s="2">
        <f t="shared" si="2"/>
        <v>0</v>
      </c>
      <c r="K21" s="7">
        <f t="shared" si="6"/>
        <v>1</v>
      </c>
      <c r="L21" s="3">
        <f t="shared" si="3"/>
        <v>2.5000000000000001E-3</v>
      </c>
      <c r="M21" s="87">
        <f t="shared" si="7"/>
        <v>0.16190710086327975</v>
      </c>
      <c r="N21" s="9"/>
      <c r="O21" s="3">
        <f>(H21-MAX(H$2:H21))/MAX(H$2:H21)</f>
        <v>-6.6440549359652573E-2</v>
      </c>
      <c r="P21" s="9"/>
      <c r="R21" s="11"/>
      <c r="S21" s="11"/>
      <c r="T21" s="81"/>
    </row>
    <row r="22" spans="1:20">
      <c r="A22" s="1">
        <v>39080</v>
      </c>
      <c r="B22" s="3">
        <v>0.33228665547800001</v>
      </c>
      <c r="C22" s="2">
        <f t="shared" si="4"/>
        <v>2.2668571598175875</v>
      </c>
      <c r="D22" s="3">
        <f>C22/C10-1</f>
        <v>0.76901254552360521</v>
      </c>
      <c r="E22" s="1">
        <v>39080</v>
      </c>
      <c r="F22" s="3">
        <f>C22/MIN(C$2:C22)-1</f>
        <v>1.3652501820850165</v>
      </c>
      <c r="G22" s="3">
        <f t="shared" si="0"/>
        <v>0.33228665547799996</v>
      </c>
      <c r="H22" s="57">
        <f t="shared" si="5"/>
        <v>2.2418033046662194</v>
      </c>
      <c r="I22" s="2">
        <f t="shared" si="1"/>
        <v>2.2418033046662194</v>
      </c>
      <c r="J22" s="2">
        <f t="shared" si="2"/>
        <v>0</v>
      </c>
      <c r="K22" s="7">
        <f t="shared" si="6"/>
        <v>1</v>
      </c>
      <c r="L22" s="3">
        <f t="shared" si="3"/>
        <v>2.5000000000000001E-3</v>
      </c>
      <c r="M22" s="87">
        <f t="shared" si="7"/>
        <v>0.17001463645327464</v>
      </c>
      <c r="N22" s="3">
        <f>H22/H10-1</f>
        <v>0.76901254552360587</v>
      </c>
      <c r="O22" s="3">
        <f>(H22-MAX(H$2:H22))/MAX(H$2:H22)</f>
        <v>-6.976757526327286E-2</v>
      </c>
    </row>
    <row r="23" spans="1:20" s="5" customFormat="1">
      <c r="A23" s="1">
        <v>39113</v>
      </c>
      <c r="B23" s="3">
        <v>0.27553714030900001</v>
      </c>
      <c r="C23" s="2">
        <f t="shared" si="4"/>
        <v>3.0201035438997317</v>
      </c>
      <c r="D23" s="3"/>
      <c r="E23" s="1">
        <v>39113</v>
      </c>
      <c r="F23" s="3">
        <f>C23/MIN(C$2:C23)-1</f>
        <v>2.151191254458777</v>
      </c>
      <c r="G23" s="3">
        <f t="shared" si="0"/>
        <v>0.27553714030899989</v>
      </c>
      <c r="H23" s="57">
        <f t="shared" si="5"/>
        <v>2.986724627013285</v>
      </c>
      <c r="I23" s="2">
        <f t="shared" si="1"/>
        <v>2.986724627013285</v>
      </c>
      <c r="J23" s="2">
        <f t="shared" si="2"/>
        <v>0</v>
      </c>
      <c r="K23" s="7">
        <f t="shared" si="6"/>
        <v>1</v>
      </c>
      <c r="L23" s="3">
        <f>IF(F23&gt;$F$140,T23*(-1),$F$139/12)</f>
        <v>2.5000000000000001E-3</v>
      </c>
      <c r="M23" s="87">
        <f t="shared" si="7"/>
        <v>-0.69566247312636875</v>
      </c>
      <c r="N23" s="3"/>
      <c r="O23" s="3">
        <f>(H23-MAX(H$2:H23))/MAX(H$2:H23)</f>
        <v>0</v>
      </c>
      <c r="P23" s="3"/>
      <c r="R23" s="20" t="s">
        <v>2</v>
      </c>
      <c r="S23" s="21">
        <v>2142.8910000000001</v>
      </c>
      <c r="T23" s="81">
        <f>S24/S23-1</f>
        <v>0.17296353384283192</v>
      </c>
    </row>
    <row r="24" spans="1:20">
      <c r="A24" s="1">
        <v>39141</v>
      </c>
      <c r="B24" s="3">
        <v>0.29041243726799998</v>
      </c>
      <c r="C24" s="2">
        <f t="shared" si="4"/>
        <v>3.8522542378229399</v>
      </c>
      <c r="E24" s="1">
        <v>39141</v>
      </c>
      <c r="F24" s="3">
        <f>C24/MIN(C$2:C24)-1</f>
        <v>3.0194614812790785</v>
      </c>
      <c r="G24" s="3">
        <f t="shared" si="0"/>
        <v>0.29041243726799992</v>
      </c>
      <c r="H24" s="57">
        <f t="shared" si="5"/>
        <v>3.8096781896309899</v>
      </c>
      <c r="I24" s="2">
        <f t="shared" si="1"/>
        <v>3.8096781896309899</v>
      </c>
      <c r="J24" s="2">
        <f t="shared" si="2"/>
        <v>0</v>
      </c>
      <c r="K24" s="7">
        <f t="shared" si="6"/>
        <v>1</v>
      </c>
      <c r="L24" s="3">
        <f t="shared" ref="L24:L87" si="8">IF(F24&gt;$F$140,T24*(-1),$F$139/12)</f>
        <v>2.5000000000000001E-3</v>
      </c>
      <c r="M24" s="87">
        <f t="shared" si="7"/>
        <v>-0.83215069392320817</v>
      </c>
      <c r="O24" s="3">
        <f>(H24-MAX(H$2:H24))/MAX(H$2:H24)</f>
        <v>0</v>
      </c>
      <c r="R24" s="20" t="s">
        <v>3</v>
      </c>
      <c r="S24" s="21">
        <v>2513.5329999999999</v>
      </c>
      <c r="T24" s="81">
        <f t="shared" ref="T24:T87" si="9">S25/S24-1</f>
        <v>0.16412396415722408</v>
      </c>
    </row>
    <row r="25" spans="1:20">
      <c r="A25" s="1">
        <v>39171</v>
      </c>
      <c r="B25" s="3">
        <v>0.31626561577000001</v>
      </c>
      <c r="C25" s="2">
        <f t="shared" si="4"/>
        <v>4.9709967800050814</v>
      </c>
      <c r="E25" s="1">
        <v>39171</v>
      </c>
      <c r="F25" s="3">
        <f>C25/MIN(C$2:C25)-1</f>
        <v>4.1867630865621805</v>
      </c>
      <c r="G25" s="3">
        <f t="shared" si="0"/>
        <v>0.3162656157699999</v>
      </c>
      <c r="H25" s="57">
        <f t="shared" si="5"/>
        <v>4.9160561178884672</v>
      </c>
      <c r="I25" s="2">
        <f t="shared" si="1"/>
        <v>4.9160561178884672</v>
      </c>
      <c r="J25" s="2">
        <f t="shared" si="2"/>
        <v>0</v>
      </c>
      <c r="K25" s="7">
        <f t="shared" si="6"/>
        <v>1</v>
      </c>
      <c r="L25" s="3">
        <f t="shared" si="8"/>
        <v>2.5000000000000001E-3</v>
      </c>
      <c r="M25" s="87">
        <f t="shared" si="7"/>
        <v>-1.1187425421821415</v>
      </c>
      <c r="O25" s="3">
        <f>(H25-MAX(H$2:H25))/MAX(H$2:H25)</f>
        <v>0</v>
      </c>
      <c r="R25" s="20" t="s">
        <v>4</v>
      </c>
      <c r="S25" s="21">
        <v>2926.0639999999999</v>
      </c>
      <c r="T25" s="81">
        <f t="shared" si="9"/>
        <v>0.33410923342756682</v>
      </c>
    </row>
    <row r="26" spans="1:20" s="8" customFormat="1">
      <c r="A26" s="1">
        <v>39202</v>
      </c>
      <c r="B26" s="3">
        <v>-2.26977786286E-2</v>
      </c>
      <c r="C26" s="7">
        <f t="shared" si="4"/>
        <v>6.5431521376240749</v>
      </c>
      <c r="D26" s="9"/>
      <c r="E26" s="6">
        <v>39202</v>
      </c>
      <c r="F26" s="9">
        <f>C26/MIN(C$2:C26)-1</f>
        <v>5.8271579079868738</v>
      </c>
      <c r="G26" s="9">
        <f t="shared" si="0"/>
        <v>2.4999999999999467E-3</v>
      </c>
      <c r="H26" s="57">
        <f t="shared" si="5"/>
        <v>6.4708356331723387</v>
      </c>
      <c r="I26" s="7">
        <f>IF(F26&gt;=F$138,H26*G$138,IF(AND(F26&gt;=F$137,MAX(C23:C25)/C26&gt;1),H26*G$137,H26))*K26</f>
        <v>0</v>
      </c>
      <c r="J26" s="7">
        <f>H26-I26</f>
        <v>6.4708356331723387</v>
      </c>
      <c r="K26" s="7">
        <f t="shared" si="6"/>
        <v>1</v>
      </c>
      <c r="L26" s="3">
        <f t="shared" si="8"/>
        <v>2.5000000000000001E-3</v>
      </c>
      <c r="M26" s="87">
        <f t="shared" si="7"/>
        <v>-1.5721553576189935</v>
      </c>
      <c r="N26" s="9"/>
      <c r="O26" s="3">
        <f>(H26-MAX(H$2:H26))/MAX(H$2:H26)</f>
        <v>0</v>
      </c>
      <c r="P26" s="9"/>
      <c r="R26" s="20" t="s">
        <v>5</v>
      </c>
      <c r="S26" s="21">
        <v>3903.6889999999999</v>
      </c>
      <c r="T26" s="81">
        <f t="shared" si="9"/>
        <v>9.3268700452315834E-2</v>
      </c>
    </row>
    <row r="27" spans="1:20" s="8" customFormat="1">
      <c r="A27" s="1">
        <v>39233</v>
      </c>
      <c r="B27" s="3">
        <v>-0.138149658643</v>
      </c>
      <c r="C27" s="7">
        <f t="shared" si="4"/>
        <v>6.3946371188710325</v>
      </c>
      <c r="D27" s="9"/>
      <c r="E27" s="6">
        <v>39233</v>
      </c>
      <c r="F27" s="9">
        <f>C27/MIN(C$2:C27)-1</f>
        <v>5.6721965891288919</v>
      </c>
      <c r="G27" s="9">
        <f t="shared" si="0"/>
        <v>2.4999999999999467E-3</v>
      </c>
      <c r="H27" s="57">
        <f>I26*(1+B26)+J26*(1+L26)</f>
        <v>6.4870127222552689</v>
      </c>
      <c r="I27" s="7">
        <f t="shared" ref="I27:I90" si="10">IF(F27&gt;=F$138,H27*G$138,IF(AND(F27&gt;=F$137,MAX(C24:C26)/C27&gt;1),H27*G$137,H27))*K27</f>
        <v>0</v>
      </c>
      <c r="J27" s="7">
        <f>H27-I27</f>
        <v>6.4870127222552689</v>
      </c>
      <c r="K27" s="7">
        <f t="shared" si="6"/>
        <v>1</v>
      </c>
      <c r="L27" s="3">
        <f t="shared" si="8"/>
        <v>2.5000000000000001E-3</v>
      </c>
      <c r="M27" s="87">
        <f t="shared" si="7"/>
        <v>0.1485150187530424</v>
      </c>
      <c r="N27" s="9"/>
      <c r="O27" s="3">
        <f>(H27-MAX(H$2:H27))/MAX(H$2:H27)</f>
        <v>0</v>
      </c>
      <c r="P27" s="9"/>
      <c r="R27" s="20" t="s">
        <v>6</v>
      </c>
      <c r="S27" s="21">
        <v>4267.7809999999999</v>
      </c>
      <c r="T27" s="81">
        <f t="shared" si="9"/>
        <v>-0.15987113678044873</v>
      </c>
    </row>
    <row r="28" spans="1:20">
      <c r="A28" s="1">
        <v>39262</v>
      </c>
      <c r="B28" s="3">
        <v>0.190456032394</v>
      </c>
      <c r="C28" s="2">
        <f t="shared" si="4"/>
        <v>5.5112201837531423</v>
      </c>
      <c r="E28" s="1">
        <v>39262</v>
      </c>
      <c r="F28" s="3">
        <f>C28/MIN(C$2:C28)-1</f>
        <v>4.7504349079417461</v>
      </c>
      <c r="G28" s="3">
        <f t="shared" si="0"/>
        <v>0.19045603239400011</v>
      </c>
      <c r="H28" s="57">
        <f t="shared" ref="H28:H91" si="11">I27*(1+B27)+J27*(1+L27)</f>
        <v>6.5032302540609068</v>
      </c>
      <c r="I28" s="7">
        <f t="shared" si="10"/>
        <v>6.5032302540609068</v>
      </c>
      <c r="J28" s="2">
        <f t="shared" ref="J28:J91" si="12">H28-I28</f>
        <v>0</v>
      </c>
      <c r="K28" s="7">
        <f t="shared" si="6"/>
        <v>1</v>
      </c>
      <c r="L28" s="3">
        <f t="shared" si="8"/>
        <v>2.5000000000000001E-3</v>
      </c>
      <c r="M28" s="87">
        <f t="shared" si="7"/>
        <v>1.0319319538709326</v>
      </c>
      <c r="O28" s="3">
        <f>(H28-MAX(H$2:H28))/MAX(H$2:H28)</f>
        <v>0</v>
      </c>
      <c r="R28" s="20" t="s">
        <v>7</v>
      </c>
      <c r="S28" s="21">
        <v>3585.4859999999999</v>
      </c>
      <c r="T28" s="81">
        <f t="shared" si="9"/>
        <v>0.22816934719588922</v>
      </c>
    </row>
    <row r="29" spans="1:20">
      <c r="A29" s="1">
        <v>39294</v>
      </c>
      <c r="B29" s="3">
        <v>0.27689822892600002</v>
      </c>
      <c r="C29" s="2">
        <f t="shared" si="4"/>
        <v>6.5608653136004982</v>
      </c>
      <c r="E29" s="1">
        <v>39294</v>
      </c>
      <c r="F29" s="3">
        <f>C29/MIN(C$2:C29)-1</f>
        <v>5.8456399250482889</v>
      </c>
      <c r="G29" s="3">
        <f t="shared" si="0"/>
        <v>2.4999999999999467E-3</v>
      </c>
      <c r="H29" s="57">
        <f t="shared" si="11"/>
        <v>7.7418096859939727</v>
      </c>
      <c r="I29" s="7">
        <f t="shared" si="10"/>
        <v>0</v>
      </c>
      <c r="J29" s="2">
        <f t="shared" si="12"/>
        <v>7.7418096859939727</v>
      </c>
      <c r="K29" s="7">
        <f t="shared" si="6"/>
        <v>1</v>
      </c>
      <c r="L29" s="3">
        <f t="shared" si="8"/>
        <v>2.5000000000000001E-3</v>
      </c>
      <c r="M29" s="87">
        <f t="shared" si="7"/>
        <v>-1.7713175976423301E-2</v>
      </c>
      <c r="O29" s="3">
        <f>(H29-MAX(H$2:H29))/MAX(H$2:H29)</f>
        <v>0</v>
      </c>
      <c r="R29" s="20" t="s">
        <v>8</v>
      </c>
      <c r="S29" s="21">
        <v>4403.5839999999998</v>
      </c>
      <c r="T29" s="81">
        <f t="shared" si="9"/>
        <v>0.11219315902682925</v>
      </c>
    </row>
    <row r="30" spans="1:20" s="71" customFormat="1">
      <c r="A30" s="1">
        <v>39325</v>
      </c>
      <c r="B30" s="3">
        <v>-2.5834925914800001E-2</v>
      </c>
      <c r="C30" s="70">
        <f t="shared" si="4"/>
        <v>8.3775572991585019</v>
      </c>
      <c r="D30" s="69"/>
      <c r="E30" s="68">
        <v>39325</v>
      </c>
      <c r="F30" s="69">
        <f>C30/MIN(C$2:C30)-1</f>
        <v>7.7411854961592752</v>
      </c>
      <c r="G30" s="69">
        <f t="shared" si="0"/>
        <v>-3.7980364404377687E-2</v>
      </c>
      <c r="H30" s="57">
        <f t="shared" si="11"/>
        <v>7.7611642102089569</v>
      </c>
      <c r="I30" s="7">
        <f t="shared" si="10"/>
        <v>0</v>
      </c>
      <c r="J30" s="70">
        <f t="shared" si="12"/>
        <v>7.7611642102089569</v>
      </c>
      <c r="K30" s="7">
        <f t="shared" si="6"/>
        <v>1</v>
      </c>
      <c r="L30" s="3">
        <f t="shared" si="8"/>
        <v>-3.7980364404377687E-2</v>
      </c>
      <c r="M30" s="87">
        <f t="shared" si="7"/>
        <v>-1.8166919855580037</v>
      </c>
      <c r="N30" s="69"/>
      <c r="O30" s="3">
        <f>(H30-MAX(H$2:H30))/MAX(H$2:H30)</f>
        <v>0</v>
      </c>
      <c r="P30" s="69"/>
      <c r="R30" s="20" t="s">
        <v>9</v>
      </c>
      <c r="S30" s="21">
        <v>4897.6360000000004</v>
      </c>
      <c r="T30" s="81">
        <f t="shared" si="9"/>
        <v>3.7980364404377687E-2</v>
      </c>
    </row>
    <row r="31" spans="1:20" s="8" customFormat="1">
      <c r="A31" s="1">
        <v>39353</v>
      </c>
      <c r="B31" s="3">
        <v>-0.12496800581500001</v>
      </c>
      <c r="C31" s="7">
        <f t="shared" si="4"/>
        <v>8.1611237269877499</v>
      </c>
      <c r="D31" s="9"/>
      <c r="E31" s="6">
        <v>39353</v>
      </c>
      <c r="F31" s="9">
        <f>C31/MIN(C$2:C31)-1</f>
        <v>7.515357616458477</v>
      </c>
      <c r="G31" s="9">
        <f t="shared" si="0"/>
        <v>0.10493779076057552</v>
      </c>
      <c r="H31" s="57">
        <f t="shared" si="11"/>
        <v>7.4663923653030064</v>
      </c>
      <c r="I31" s="7">
        <f t="shared" si="10"/>
        <v>0</v>
      </c>
      <c r="J31" s="7">
        <f t="shared" si="12"/>
        <v>7.4663923653030064</v>
      </c>
      <c r="K31" s="7">
        <f t="shared" si="6"/>
        <v>1</v>
      </c>
      <c r="L31" s="3">
        <f t="shared" si="8"/>
        <v>0.10493779076057552</v>
      </c>
      <c r="M31" s="87">
        <f t="shared" si="7"/>
        <v>0.21643357217075199</v>
      </c>
      <c r="N31" s="9"/>
      <c r="O31" s="3">
        <f>(H31-MAX(H$2:H31))/MAX(H$2:H31)</f>
        <v>-3.7980364404377701E-2</v>
      </c>
      <c r="P31" s="9"/>
      <c r="R31" s="20" t="s">
        <v>10</v>
      </c>
      <c r="S31" s="21">
        <v>5083.6499999999996</v>
      </c>
      <c r="T31" s="81">
        <f t="shared" si="9"/>
        <v>-0.10493779076057552</v>
      </c>
    </row>
    <row r="32" spans="1:20">
      <c r="A32" s="1">
        <v>39386</v>
      </c>
      <c r="B32" s="3">
        <v>3.94248545731E-2</v>
      </c>
      <c r="C32" s="2">
        <f t="shared" si="4"/>
        <v>7.1412443696166106</v>
      </c>
      <c r="E32" s="1">
        <v>39386</v>
      </c>
      <c r="F32" s="3">
        <f>C32/MIN(C$2:C32)-1</f>
        <v>6.4512103563280894</v>
      </c>
      <c r="G32" s="3">
        <f t="shared" si="0"/>
        <v>2.4999999999999467E-3</v>
      </c>
      <c r="H32" s="57">
        <f t="shared" si="11"/>
        <v>8.2498990850695311</v>
      </c>
      <c r="I32" s="7">
        <f t="shared" si="10"/>
        <v>0</v>
      </c>
      <c r="J32" s="2">
        <f t="shared" si="12"/>
        <v>8.2498990850695311</v>
      </c>
      <c r="K32" s="7">
        <f t="shared" si="6"/>
        <v>1</v>
      </c>
      <c r="L32" s="3">
        <f t="shared" si="8"/>
        <v>2.5000000000000001E-3</v>
      </c>
      <c r="M32" s="87">
        <f t="shared" si="7"/>
        <v>1.2363129295418913</v>
      </c>
      <c r="O32" s="3">
        <f>(H32-MAX(H$2:H32))/MAX(H$2:H32)</f>
        <v>0</v>
      </c>
      <c r="R32" s="20" t="s">
        <v>11</v>
      </c>
      <c r="S32" s="21">
        <v>4550.183</v>
      </c>
      <c r="T32" s="81">
        <f t="shared" si="9"/>
        <v>-9.3897542142810542E-2</v>
      </c>
    </row>
    <row r="33" spans="1:20">
      <c r="A33" s="1">
        <v>39416</v>
      </c>
      <c r="B33" s="3">
        <v>0.21564117701499999</v>
      </c>
      <c r="C33" s="2">
        <f t="shared" si="4"/>
        <v>7.4227868903597143</v>
      </c>
      <c r="E33" s="1">
        <v>39416</v>
      </c>
      <c r="F33" s="3">
        <f>C33/MIN(C$2:C33)-1</f>
        <v>6.7449732410199008</v>
      </c>
      <c r="G33" s="3">
        <f t="shared" si="0"/>
        <v>2.4999999999999467E-3</v>
      </c>
      <c r="H33" s="57">
        <f t="shared" si="11"/>
        <v>8.2705238327822048</v>
      </c>
      <c r="I33" s="7">
        <f t="shared" si="10"/>
        <v>0</v>
      </c>
      <c r="J33" s="2">
        <f t="shared" si="12"/>
        <v>8.2705238327822048</v>
      </c>
      <c r="K33" s="7">
        <f t="shared" si="6"/>
        <v>1</v>
      </c>
      <c r="L33" s="3">
        <f t="shared" si="8"/>
        <v>2.5000000000000001E-3</v>
      </c>
      <c r="M33" s="87">
        <f t="shared" si="7"/>
        <v>0.95477040879878761</v>
      </c>
      <c r="O33" s="3">
        <f>(H33-MAX(H$2:H33))/MAX(H$2:H33)</f>
        <v>0</v>
      </c>
      <c r="R33" s="20" t="s">
        <v>12</v>
      </c>
      <c r="S33" s="21">
        <v>4122.9319999999998</v>
      </c>
      <c r="T33" s="81">
        <f t="shared" si="9"/>
        <v>0.2000205193779574</v>
      </c>
    </row>
    <row r="34" spans="1:20" s="67" customFormat="1" ht="15" customHeight="1">
      <c r="A34" s="1">
        <v>39444</v>
      </c>
      <c r="B34" s="3">
        <v>-0.132415941584</v>
      </c>
      <c r="C34" s="66">
        <f t="shared" si="4"/>
        <v>9.0234453921283944</v>
      </c>
      <c r="D34" s="65">
        <f t="shared" ref="D34" si="13">C34/C22-1</f>
        <v>2.9805972568886983</v>
      </c>
      <c r="E34" s="64">
        <v>39444</v>
      </c>
      <c r="F34" s="9">
        <f>C34/MIN(C$2:C34)-1</f>
        <v>8.4151083866631105</v>
      </c>
      <c r="G34" s="65">
        <f t="shared" si="0"/>
        <v>5.7439531829857948E-2</v>
      </c>
      <c r="H34" s="57">
        <f t="shared" si="11"/>
        <v>8.2912001423641595</v>
      </c>
      <c r="I34" s="7">
        <f t="shared" si="10"/>
        <v>0</v>
      </c>
      <c r="J34" s="66">
        <f t="shared" si="12"/>
        <v>8.2912001423641595</v>
      </c>
      <c r="K34" s="7">
        <f t="shared" si="6"/>
        <v>1</v>
      </c>
      <c r="L34" s="3">
        <f t="shared" si="8"/>
        <v>5.7439531829857837E-2</v>
      </c>
      <c r="M34" s="87">
        <f t="shared" si="7"/>
        <v>-0.86232166514064446</v>
      </c>
      <c r="N34" s="65">
        <f t="shared" ref="N34" si="14">H34/H22-1</f>
        <v>2.6984512089470005</v>
      </c>
      <c r="O34" s="3">
        <f>(H34-MAX(H$2:H34))/MAX(H$2:H34)</f>
        <v>0</v>
      </c>
      <c r="P34" s="65"/>
      <c r="R34" s="20" t="s">
        <v>13</v>
      </c>
      <c r="S34" s="21">
        <v>4947.6030000000001</v>
      </c>
      <c r="T34" s="81">
        <f t="shared" si="9"/>
        <v>-5.7439531829857837E-2</v>
      </c>
    </row>
    <row r="35" spans="1:20">
      <c r="A35" s="1">
        <v>39478</v>
      </c>
      <c r="B35" s="3">
        <v>0.15016116018100001</v>
      </c>
      <c r="C35" s="2">
        <f t="shared" si="4"/>
        <v>7.8285973741979067</v>
      </c>
      <c r="E35" s="1">
        <v>39478</v>
      </c>
      <c r="F35" s="3">
        <f>C35/MIN(C$2:C35)-1</f>
        <v>7.1683979445276993</v>
      </c>
      <c r="G35" s="3">
        <f t="shared" si="0"/>
        <v>-8.4530756966729292E-2</v>
      </c>
      <c r="H35" s="57">
        <f t="shared" si="11"/>
        <v>8.7674427968492079</v>
      </c>
      <c r="I35" s="7">
        <f t="shared" si="10"/>
        <v>0</v>
      </c>
      <c r="J35" s="2">
        <f t="shared" si="12"/>
        <v>8.7674427968492079</v>
      </c>
      <c r="K35" s="7">
        <f t="shared" si="6"/>
        <v>1</v>
      </c>
      <c r="L35" s="3">
        <f t="shared" si="8"/>
        <v>-8.4530756966729292E-2</v>
      </c>
      <c r="M35" s="87">
        <f t="shared" si="7"/>
        <v>1.1948480179304877</v>
      </c>
      <c r="O35" s="3">
        <f>(H35-MAX(H$2:H35))/MAX(H$2:H35)</f>
        <v>0</v>
      </c>
      <c r="R35" s="20" t="s">
        <v>14</v>
      </c>
      <c r="S35" s="21">
        <v>4663.415</v>
      </c>
      <c r="T35" s="81">
        <f t="shared" si="9"/>
        <v>8.4530756966729292E-2</v>
      </c>
    </row>
    <row r="36" spans="1:20" s="63" customFormat="1">
      <c r="A36" s="1">
        <v>39507</v>
      </c>
      <c r="B36" s="3">
        <v>-0.28396531735199998</v>
      </c>
      <c r="C36" s="62">
        <f t="shared" si="4"/>
        <v>9.0041486384973943</v>
      </c>
      <c r="D36" s="61"/>
      <c r="E36" s="60">
        <v>39507</v>
      </c>
      <c r="F36" s="61">
        <f>C36/MIN(C$2:C36)-1</f>
        <v>8.3949740566980733</v>
      </c>
      <c r="G36" s="61">
        <f t="shared" si="0"/>
        <v>0.20039457317546994</v>
      </c>
      <c r="H36" s="57">
        <f t="shared" si="11"/>
        <v>8.0263242205690464</v>
      </c>
      <c r="I36" s="7">
        <f t="shared" si="10"/>
        <v>0</v>
      </c>
      <c r="J36" s="62">
        <f t="shared" si="12"/>
        <v>8.0263242205690464</v>
      </c>
      <c r="K36" s="7">
        <f t="shared" si="6"/>
        <v>1</v>
      </c>
      <c r="L36" s="3">
        <f t="shared" si="8"/>
        <v>0.20039457317546983</v>
      </c>
      <c r="M36" s="87">
        <f t="shared" si="7"/>
        <v>1.929675363100003E-2</v>
      </c>
      <c r="N36" s="61"/>
      <c r="O36" s="3">
        <f>(H36-MAX(H$2:H36))/MAX(H$2:H36)</f>
        <v>-8.4530756966729265E-2</v>
      </c>
      <c r="P36" s="61"/>
      <c r="R36" s="29" t="s">
        <v>15</v>
      </c>
      <c r="S36" s="26">
        <v>5057.6170000000002</v>
      </c>
      <c r="T36" s="81">
        <f t="shared" si="9"/>
        <v>-0.20039457317546983</v>
      </c>
    </row>
    <row r="37" spans="1:20" s="63" customFormat="1">
      <c r="A37" s="1">
        <v>39538</v>
      </c>
      <c r="B37" s="3">
        <v>4.0062854193100003E-2</v>
      </c>
      <c r="C37" s="62">
        <f t="shared" si="4"/>
        <v>6.4472827128819024</v>
      </c>
      <c r="D37" s="61"/>
      <c r="E37" s="60">
        <v>39538</v>
      </c>
      <c r="F37" s="61">
        <f>C37/MIN(C$2:C37)-1</f>
        <v>5.7271272671739979</v>
      </c>
      <c r="G37" s="61">
        <f t="shared" si="0"/>
        <v>2.4999999999999467E-3</v>
      </c>
      <c r="H37" s="57">
        <f t="shared" si="11"/>
        <v>9.634756036917917</v>
      </c>
      <c r="I37" s="7">
        <f t="shared" si="10"/>
        <v>0</v>
      </c>
      <c r="J37" s="62">
        <f t="shared" si="12"/>
        <v>9.634756036917917</v>
      </c>
      <c r="K37" s="7">
        <f t="shared" si="6"/>
        <v>1</v>
      </c>
      <c r="L37" s="3">
        <f t="shared" si="8"/>
        <v>2.5000000000000001E-3</v>
      </c>
      <c r="M37" s="87">
        <f t="shared" si="7"/>
        <v>2.576162679246492</v>
      </c>
      <c r="N37" s="61"/>
      <c r="O37" s="3">
        <f>(H37-MAX(H$2:H37))/MAX(H$2:H37)</f>
        <v>0</v>
      </c>
      <c r="P37" s="61"/>
      <c r="R37" s="29" t="s">
        <v>16</v>
      </c>
      <c r="S37" s="26">
        <v>4044.098</v>
      </c>
      <c r="T37" s="81">
        <f t="shared" si="9"/>
        <v>-3.4845842014708861E-2</v>
      </c>
    </row>
    <row r="38" spans="1:20" s="63" customFormat="1">
      <c r="A38" s="1">
        <v>39568</v>
      </c>
      <c r="B38" s="3">
        <v>-3.0233125994699999E-2</v>
      </c>
      <c r="C38" s="62">
        <f t="shared" si="4"/>
        <v>6.7055792601497846</v>
      </c>
      <c r="D38" s="61"/>
      <c r="E38" s="60">
        <v>39568</v>
      </c>
      <c r="F38" s="61">
        <f>C38/MIN(C2:C38)-1</f>
        <v>5.9966351860172171</v>
      </c>
      <c r="G38" s="61">
        <f t="shared" si="0"/>
        <v>2.4999999999999467E-3</v>
      </c>
      <c r="H38" s="57">
        <f t="shared" si="11"/>
        <v>9.6588429270102107</v>
      </c>
      <c r="I38" s="7">
        <f t="shared" si="10"/>
        <v>0</v>
      </c>
      <c r="J38" s="62">
        <f t="shared" si="12"/>
        <v>9.6588429270102107</v>
      </c>
      <c r="K38" s="7">
        <f t="shared" si="6"/>
        <v>1</v>
      </c>
      <c r="L38" s="3">
        <f t="shared" si="8"/>
        <v>2.5000000000000001E-3</v>
      </c>
      <c r="M38" s="87">
        <f t="shared" si="7"/>
        <v>2.2985693783476098</v>
      </c>
      <c r="N38" s="61"/>
      <c r="O38" s="3">
        <f>(H38-MAX(H$2:H38))/MAX(H$2:H38)</f>
        <v>0</v>
      </c>
      <c r="P38" s="61"/>
      <c r="R38" s="29" t="s">
        <v>17</v>
      </c>
      <c r="S38" s="26">
        <v>3903.1779999999999</v>
      </c>
      <c r="T38" s="81">
        <f t="shared" si="9"/>
        <v>-3.7801760514124649E-2</v>
      </c>
    </row>
    <row r="39" spans="1:20" s="63" customFormat="1">
      <c r="A39" s="1">
        <v>39598</v>
      </c>
      <c r="B39" s="3">
        <v>-0.231248863671</v>
      </c>
      <c r="C39" s="62">
        <f t="shared" si="4"/>
        <v>6.5028486375102288</v>
      </c>
      <c r="D39" s="61"/>
      <c r="E39" s="60">
        <v>39598</v>
      </c>
      <c r="F39" s="61">
        <f t="shared" ref="F39:F102" si="15">C39/MIN(C3:C39)-1</f>
        <v>5.7851050328994074</v>
      </c>
      <c r="G39" s="61">
        <f t="shared" si="0"/>
        <v>2.4999999999999467E-3</v>
      </c>
      <c r="H39" s="57">
        <f t="shared" si="11"/>
        <v>9.6829900343277355</v>
      </c>
      <c r="I39" s="7">
        <f t="shared" si="10"/>
        <v>0</v>
      </c>
      <c r="J39" s="62">
        <f t="shared" si="12"/>
        <v>9.6829900343277355</v>
      </c>
      <c r="K39" s="7">
        <f t="shared" si="6"/>
        <v>1</v>
      </c>
      <c r="L39" s="3">
        <f t="shared" si="8"/>
        <v>2.5000000000000001E-3</v>
      </c>
      <c r="M39" s="87">
        <f t="shared" si="7"/>
        <v>2.5013000009871655</v>
      </c>
      <c r="N39" s="61"/>
      <c r="O39" s="3">
        <f>(H39-MAX(H$2:H39))/MAX(H$2:H39)</f>
        <v>0</v>
      </c>
      <c r="P39" s="61"/>
      <c r="R39" s="29" t="s">
        <v>18</v>
      </c>
      <c r="S39" s="26">
        <v>3755.6309999999999</v>
      </c>
      <c r="T39" s="81">
        <f t="shared" si="9"/>
        <v>-0.25080073095573019</v>
      </c>
    </row>
    <row r="40" spans="1:20" s="63" customFormat="1">
      <c r="A40" s="1">
        <v>39629</v>
      </c>
      <c r="B40" s="3">
        <v>0.19150773123000001</v>
      </c>
      <c r="C40" s="62">
        <f t="shared" si="4"/>
        <v>4.9990722794614779</v>
      </c>
      <c r="D40" s="61"/>
      <c r="E40" s="60">
        <v>39629</v>
      </c>
      <c r="F40" s="61">
        <f t="shared" si="15"/>
        <v>4.2160572041530369</v>
      </c>
      <c r="G40" s="61">
        <f t="shared" si="0"/>
        <v>0.19150773122999998</v>
      </c>
      <c r="H40" s="57">
        <f t="shared" si="11"/>
        <v>9.7071975094135539</v>
      </c>
      <c r="I40" s="7">
        <f t="shared" si="10"/>
        <v>9.7071975094135539</v>
      </c>
      <c r="J40" s="62">
        <f t="shared" si="12"/>
        <v>0</v>
      </c>
      <c r="K40" s="7">
        <f t="shared" si="6"/>
        <v>1</v>
      </c>
      <c r="L40" s="3">
        <f t="shared" si="8"/>
        <v>2.5000000000000001E-3</v>
      </c>
      <c r="M40" s="87">
        <f t="shared" si="7"/>
        <v>1.7065069806883066</v>
      </c>
      <c r="N40" s="61"/>
      <c r="O40" s="3">
        <f>(H40-MAX(H$2:H40))/MAX(H$2:H40)</f>
        <v>0</v>
      </c>
      <c r="P40" s="61"/>
      <c r="R40" s="29" t="s">
        <v>19</v>
      </c>
      <c r="S40" s="26">
        <v>2813.7159999999999</v>
      </c>
      <c r="T40" s="81">
        <f t="shared" si="9"/>
        <v>7.2324641150706137E-2</v>
      </c>
    </row>
    <row r="41" spans="1:20" s="63" customFormat="1">
      <c r="A41" s="1">
        <v>39660</v>
      </c>
      <c r="B41" s="3">
        <v>-0.23493141688800001</v>
      </c>
      <c r="C41" s="62">
        <f t="shared" si="4"/>
        <v>5.9564332699559301</v>
      </c>
      <c r="D41" s="61"/>
      <c r="E41" s="60">
        <v>39660</v>
      </c>
      <c r="F41" s="61">
        <f t="shared" si="15"/>
        <v>5.2149724852862818</v>
      </c>
      <c r="G41" s="61">
        <f t="shared" si="0"/>
        <v>2.4999999999999467E-3</v>
      </c>
      <c r="H41" s="57">
        <f t="shared" si="11"/>
        <v>11.56620088104285</v>
      </c>
      <c r="I41" s="7">
        <f t="shared" si="10"/>
        <v>0</v>
      </c>
      <c r="J41" s="62">
        <f t="shared" si="12"/>
        <v>11.56620088104285</v>
      </c>
      <c r="K41" s="7">
        <f t="shared" si="6"/>
        <v>1</v>
      </c>
      <c r="L41" s="3">
        <f t="shared" si="8"/>
        <v>2.5000000000000001E-3</v>
      </c>
      <c r="M41" s="87">
        <f t="shared" si="7"/>
        <v>0.74914599019385442</v>
      </c>
      <c r="N41" s="61"/>
      <c r="O41" s="3">
        <f>(H41-MAX(H$2:H41))/MAX(H$2:H41)</f>
        <v>0</v>
      </c>
      <c r="P41" s="61"/>
      <c r="R41" s="29" t="s">
        <v>20</v>
      </c>
      <c r="S41" s="26">
        <v>3017.2170000000001</v>
      </c>
      <c r="T41" s="81">
        <f t="shared" si="9"/>
        <v>-0.23533574151279146</v>
      </c>
    </row>
    <row r="42" spans="1:20" s="63" customFormat="1">
      <c r="A42" s="1">
        <v>39689</v>
      </c>
      <c r="B42" s="3">
        <v>-0.17043499698299999</v>
      </c>
      <c r="C42" s="62">
        <f t="shared" si="4"/>
        <v>4.5570799622463607</v>
      </c>
      <c r="D42" s="61"/>
      <c r="E42" s="60">
        <v>39689</v>
      </c>
      <c r="F42" s="61">
        <f t="shared" si="15"/>
        <v>2.8174465567238447</v>
      </c>
      <c r="G42" s="61">
        <f t="shared" si="0"/>
        <v>-0.17043499698300002</v>
      </c>
      <c r="H42" s="57">
        <f t="shared" si="11"/>
        <v>11.595116383245456</v>
      </c>
      <c r="I42" s="7">
        <f t="shared" si="10"/>
        <v>11.595116383245456</v>
      </c>
      <c r="J42" s="62">
        <f t="shared" si="12"/>
        <v>0</v>
      </c>
      <c r="K42" s="7">
        <f t="shared" si="6"/>
        <v>1</v>
      </c>
      <c r="L42" s="3">
        <f t="shared" si="8"/>
        <v>2.5000000000000001E-3</v>
      </c>
      <c r="M42" s="87">
        <f t="shared" si="7"/>
        <v>1.9457686752638681</v>
      </c>
      <c r="N42" s="61"/>
      <c r="O42" s="3">
        <f>(H42-MAX(H$2:H42))/MAX(H$2:H42)</f>
        <v>0</v>
      </c>
      <c r="P42" s="61"/>
      <c r="R42" s="29" t="s">
        <v>21</v>
      </c>
      <c r="S42" s="26">
        <v>2307.1579999999999</v>
      </c>
      <c r="T42" s="81">
        <f t="shared" si="9"/>
        <v>-7.4185209682214981E-2</v>
      </c>
    </row>
    <row r="43" spans="1:20" s="63" customFormat="1">
      <c r="A43" s="1">
        <v>39717</v>
      </c>
      <c r="B43" s="3">
        <v>-0.18138116695199999</v>
      </c>
      <c r="C43" s="62">
        <f t="shared" si="4"/>
        <v>3.7803940526296125</v>
      </c>
      <c r="D43" s="61"/>
      <c r="E43" s="60">
        <v>39717</v>
      </c>
      <c r="F43" s="61">
        <f t="shared" si="15"/>
        <v>2.1668200643458526</v>
      </c>
      <c r="G43" s="61">
        <f t="shared" si="0"/>
        <v>-0.18138116695200002</v>
      </c>
      <c r="H43" s="57">
        <f t="shared" si="11"/>
        <v>9.618902757449483</v>
      </c>
      <c r="I43" s="7">
        <f t="shared" si="10"/>
        <v>9.618902757449483</v>
      </c>
      <c r="J43" s="62">
        <f t="shared" si="12"/>
        <v>0</v>
      </c>
      <c r="K43" s="7">
        <f t="shared" si="6"/>
        <v>1</v>
      </c>
      <c r="L43" s="3">
        <f t="shared" si="8"/>
        <v>2.5000000000000001E-3</v>
      </c>
      <c r="M43" s="87">
        <f t="shared" si="7"/>
        <v>2.1760392173263177</v>
      </c>
      <c r="N43" s="61"/>
      <c r="O43" s="3">
        <f>(H43-MAX(H$2:H43))/MAX(H$2:H43)</f>
        <v>-0.17043499698299996</v>
      </c>
      <c r="P43" s="61"/>
      <c r="R43" s="29" t="s">
        <v>22</v>
      </c>
      <c r="S43" s="26">
        <v>2136.0010000000002</v>
      </c>
      <c r="T43" s="81">
        <f t="shared" si="9"/>
        <v>-0.26871663449595773</v>
      </c>
    </row>
    <row r="44" spans="1:20" s="11" customFormat="1">
      <c r="A44" s="15">
        <v>39752</v>
      </c>
      <c r="B44" s="16">
        <v>0.30973463986499999</v>
      </c>
      <c r="C44" s="10">
        <f t="shared" si="4"/>
        <v>3.0947017678252529</v>
      </c>
      <c r="D44" s="16"/>
      <c r="E44" s="15">
        <v>39752</v>
      </c>
      <c r="F44" s="16">
        <f t="shared" si="15"/>
        <v>1.5924185455477939</v>
      </c>
      <c r="G44" s="16">
        <f t="shared" si="0"/>
        <v>0.30973463986500005</v>
      </c>
      <c r="H44" s="85">
        <f t="shared" si="11"/>
        <v>7.8742149505054853</v>
      </c>
      <c r="I44" s="7">
        <f t="shared" si="10"/>
        <v>7.8742149505054853</v>
      </c>
      <c r="J44" s="10">
        <f t="shared" si="12"/>
        <v>0</v>
      </c>
      <c r="K44" s="7">
        <f t="shared" si="6"/>
        <v>1</v>
      </c>
      <c r="L44" s="3">
        <f t="shared" si="8"/>
        <v>2.5000000000000001E-3</v>
      </c>
      <c r="M44" s="87">
        <f t="shared" si="7"/>
        <v>2.8617315021306773</v>
      </c>
      <c r="N44" s="16"/>
      <c r="O44" s="16">
        <f>(H44-MAX(H$2:H44))/MAX(H$2:H44)</f>
        <v>-0.32090246529276284</v>
      </c>
      <c r="P44" s="16"/>
      <c r="R44" s="20" t="s">
        <v>23</v>
      </c>
      <c r="S44" s="21">
        <v>1562.0219999999999</v>
      </c>
      <c r="T44" s="81">
        <f t="shared" si="9"/>
        <v>0.17888864561446649</v>
      </c>
    </row>
    <row r="45" spans="1:20">
      <c r="A45" s="1">
        <v>39780</v>
      </c>
      <c r="B45" s="3">
        <v>0.171300418698</v>
      </c>
      <c r="C45" s="2">
        <f t="shared" si="4"/>
        <v>4.0532381053721869</v>
      </c>
      <c r="E45" s="1">
        <v>39780</v>
      </c>
      <c r="F45" s="3">
        <f t="shared" si="15"/>
        <v>2.2191701955067256</v>
      </c>
      <c r="G45" s="3">
        <f t="shared" si="0"/>
        <v>0.17130041869800006</v>
      </c>
      <c r="H45" s="57">
        <f t="shared" si="11"/>
        <v>10.313132082419902</v>
      </c>
      <c r="I45" s="7">
        <f t="shared" si="10"/>
        <v>10.313132082419902</v>
      </c>
      <c r="J45" s="2">
        <f t="shared" si="12"/>
        <v>0</v>
      </c>
      <c r="K45" s="7">
        <f t="shared" si="6"/>
        <v>1</v>
      </c>
      <c r="L45" s="3">
        <f t="shared" si="8"/>
        <v>2.5000000000000001E-3</v>
      </c>
      <c r="M45" s="87">
        <f t="shared" si="7"/>
        <v>0.50384185687417382</v>
      </c>
      <c r="O45" s="3">
        <f>(H45-MAX(H$2:H45))/MAX(H$2:H45)</f>
        <v>-0.11056243494700729</v>
      </c>
      <c r="R45" s="20" t="s">
        <v>24</v>
      </c>
      <c r="S45" s="21">
        <v>1841.45</v>
      </c>
      <c r="T45" s="81">
        <f t="shared" si="9"/>
        <v>5.3209698878601053E-2</v>
      </c>
    </row>
    <row r="46" spans="1:20" s="12" customFormat="1">
      <c r="A46" s="1">
        <v>39813</v>
      </c>
      <c r="B46" s="3">
        <v>0.16836021644800001</v>
      </c>
      <c r="C46" s="14">
        <f t="shared" si="4"/>
        <v>4.7475594899051305</v>
      </c>
      <c r="D46" s="32">
        <f t="shared" ref="D46" si="16">C46/C34-1</f>
        <v>-0.47386399722143102</v>
      </c>
      <c r="E46" s="13">
        <v>39813</v>
      </c>
      <c r="F46" s="3">
        <f t="shared" si="15"/>
        <v>2.7049058260634493</v>
      </c>
      <c r="G46" s="32">
        <f t="shared" si="0"/>
        <v>0.16836021644800003</v>
      </c>
      <c r="H46" s="57">
        <f t="shared" si="11"/>
        <v>12.079775926226208</v>
      </c>
      <c r="I46" s="7">
        <f t="shared" si="10"/>
        <v>12.079775926226208</v>
      </c>
      <c r="J46" s="14">
        <f t="shared" si="12"/>
        <v>0</v>
      </c>
      <c r="K46" s="7">
        <f t="shared" si="6"/>
        <v>1</v>
      </c>
      <c r="L46" s="3">
        <f t="shared" si="8"/>
        <v>2.5000000000000001E-3</v>
      </c>
      <c r="M46" s="87">
        <f t="shared" si="7"/>
        <v>-0.69432138453294368</v>
      </c>
      <c r="N46" s="32">
        <f t="shared" ref="N46" si="17">H46/H34-1</f>
        <v>0.45693937172065069</v>
      </c>
      <c r="O46" s="3">
        <f>(H46-MAX(H$2:H46))/MAX(H$2:H46)</f>
        <v>0</v>
      </c>
      <c r="P46" s="32"/>
      <c r="R46" s="20" t="s">
        <v>25</v>
      </c>
      <c r="S46" s="21">
        <v>1939.433</v>
      </c>
      <c r="T46" s="81">
        <f t="shared" si="9"/>
        <v>0.15398778921468281</v>
      </c>
    </row>
    <row r="47" spans="1:20">
      <c r="A47" s="1">
        <v>39836</v>
      </c>
      <c r="B47" s="3">
        <v>0.126847314307</v>
      </c>
      <c r="C47" s="2">
        <f t="shared" si="4"/>
        <v>5.5468596332253153</v>
      </c>
      <c r="E47" s="1">
        <v>39836</v>
      </c>
      <c r="F47" s="3">
        <f t="shared" si="15"/>
        <v>3.315555363339703</v>
      </c>
      <c r="G47" s="3">
        <f t="shared" si="0"/>
        <v>0.12684731430699991</v>
      </c>
      <c r="H47" s="57">
        <f t="shared" si="11"/>
        <v>14.113529615808993</v>
      </c>
      <c r="I47" s="7">
        <f t="shared" si="10"/>
        <v>14.113529615808993</v>
      </c>
      <c r="J47" s="2">
        <f t="shared" si="12"/>
        <v>0</v>
      </c>
      <c r="K47" s="7">
        <f t="shared" si="6"/>
        <v>1</v>
      </c>
      <c r="L47" s="3">
        <f t="shared" si="8"/>
        <v>2.5000000000000001E-3</v>
      </c>
      <c r="M47" s="87">
        <f t="shared" si="7"/>
        <v>-0.79930014332018473</v>
      </c>
      <c r="O47" s="3">
        <f>(H47-MAX(H$2:H47))/MAX(H$2:H47)</f>
        <v>0</v>
      </c>
      <c r="R47" s="20" t="s">
        <v>26</v>
      </c>
      <c r="S47" s="21">
        <v>2238.0819999999999</v>
      </c>
      <c r="T47" s="81">
        <f t="shared" si="9"/>
        <v>7.9919770589281347E-2</v>
      </c>
    </row>
    <row r="48" spans="1:20">
      <c r="A48" s="1">
        <v>39871</v>
      </c>
      <c r="B48" s="3">
        <v>0.27471967086900001</v>
      </c>
      <c r="C48" s="2">
        <f t="shared" si="4"/>
        <v>6.2504638805378567</v>
      </c>
      <c r="E48" s="1">
        <v>39871</v>
      </c>
      <c r="F48" s="3">
        <f t="shared" si="15"/>
        <v>3.6042593849494233</v>
      </c>
      <c r="G48" s="3">
        <f t="shared" si="0"/>
        <v>0.27471967086900007</v>
      </c>
      <c r="H48" s="57">
        <f t="shared" si="11"/>
        <v>15.903792942966668</v>
      </c>
      <c r="I48" s="7">
        <f t="shared" si="10"/>
        <v>15.903792942966668</v>
      </c>
      <c r="J48" s="2">
        <f t="shared" si="12"/>
        <v>0</v>
      </c>
      <c r="K48" s="7">
        <f t="shared" si="6"/>
        <v>1</v>
      </c>
      <c r="L48" s="3">
        <f t="shared" si="8"/>
        <v>2.5000000000000001E-3</v>
      </c>
      <c r="M48" s="87">
        <f t="shared" si="7"/>
        <v>-0.70360424731254145</v>
      </c>
      <c r="O48" s="3">
        <f>(H48-MAX(H$2:H48))/MAX(H$2:H48)</f>
        <v>0</v>
      </c>
      <c r="R48" s="20" t="s">
        <v>27</v>
      </c>
      <c r="S48" s="21">
        <v>2416.9490000000001</v>
      </c>
      <c r="T48" s="81">
        <f t="shared" si="9"/>
        <v>0.20570520933623349</v>
      </c>
    </row>
    <row r="49" spans="1:21">
      <c r="A49" s="1">
        <v>39903</v>
      </c>
      <c r="B49" s="3">
        <v>0.11532188637599999</v>
      </c>
      <c r="C49" s="2">
        <f t="shared" si="4"/>
        <v>7.9675892605777898</v>
      </c>
      <c r="E49" s="1">
        <v>39903</v>
      </c>
      <c r="F49" s="3">
        <f t="shared" si="15"/>
        <v>4.869140007778233</v>
      </c>
      <c r="G49" s="3">
        <f t="shared" si="0"/>
        <v>0.11532188637599994</v>
      </c>
      <c r="H49" s="57">
        <f t="shared" si="11"/>
        <v>20.272877705827195</v>
      </c>
      <c r="I49" s="7">
        <f t="shared" si="10"/>
        <v>20.272877705827195</v>
      </c>
      <c r="J49" s="2">
        <f t="shared" si="12"/>
        <v>0</v>
      </c>
      <c r="K49" s="7">
        <f t="shared" si="6"/>
        <v>1</v>
      </c>
      <c r="L49" s="3">
        <f t="shared" si="8"/>
        <v>2.5000000000000001E-3</v>
      </c>
      <c r="M49" s="87">
        <f t="shared" si="7"/>
        <v>-1.7171253800399331</v>
      </c>
      <c r="O49" s="3">
        <f>(H49-MAX(H$2:H49))/MAX(H$2:H49)</f>
        <v>0</v>
      </c>
      <c r="R49" s="20" t="s">
        <v>28</v>
      </c>
      <c r="S49" s="21">
        <v>2914.1280000000002</v>
      </c>
      <c r="T49" s="81">
        <f t="shared" si="9"/>
        <v>5.9053342886791427E-2</v>
      </c>
    </row>
    <row r="50" spans="1:21">
      <c r="A50" s="1">
        <v>39933</v>
      </c>
      <c r="B50" s="3">
        <v>6.4241351529500001E-2</v>
      </c>
      <c r="C50" s="2">
        <f t="shared" si="4"/>
        <v>8.8864266839767794</v>
      </c>
      <c r="E50" s="1">
        <v>39933</v>
      </c>
      <c r="F50" s="3">
        <f t="shared" si="15"/>
        <v>5.5459803048800707</v>
      </c>
      <c r="G50" s="3">
        <f t="shared" si="0"/>
        <v>2.4999999999999467E-3</v>
      </c>
      <c r="H50" s="57">
        <f t="shared" si="11"/>
        <v>22.61078420513314</v>
      </c>
      <c r="I50" s="7">
        <f t="shared" si="10"/>
        <v>0</v>
      </c>
      <c r="J50" s="2">
        <f t="shared" si="12"/>
        <v>22.61078420513314</v>
      </c>
      <c r="K50" s="7">
        <f t="shared" si="6"/>
        <v>1</v>
      </c>
      <c r="L50" s="3">
        <f t="shared" si="8"/>
        <v>2.5000000000000001E-3</v>
      </c>
      <c r="M50" s="87">
        <f t="shared" si="7"/>
        <v>-0.91883742339898955</v>
      </c>
      <c r="O50" s="3">
        <f>(H50-MAX(H$2:H50))/MAX(H$2:H50)</f>
        <v>0</v>
      </c>
      <c r="R50" s="20" t="s">
        <v>29</v>
      </c>
      <c r="S50" s="21">
        <v>3086.2170000000001</v>
      </c>
      <c r="T50" s="81">
        <f t="shared" si="9"/>
        <v>6.1736099567852865E-2</v>
      </c>
    </row>
    <row r="51" spans="1:21">
      <c r="A51" s="1">
        <v>39960</v>
      </c>
      <c r="B51" s="3">
        <v>0.150729543632</v>
      </c>
      <c r="C51" s="2">
        <f t="shared" si="4"/>
        <v>9.4573027444232594</v>
      </c>
      <c r="E51" s="1">
        <v>39960</v>
      </c>
      <c r="F51" s="3">
        <f t="shared" si="15"/>
        <v>3.9615392527005788</v>
      </c>
      <c r="G51" s="3">
        <f t="shared" si="0"/>
        <v>0.15072954363199997</v>
      </c>
      <c r="H51" s="57">
        <f t="shared" si="11"/>
        <v>22.66731116564597</v>
      </c>
      <c r="I51" s="7">
        <f t="shared" si="10"/>
        <v>22.66731116564597</v>
      </c>
      <c r="J51" s="2">
        <f t="shared" si="12"/>
        <v>0</v>
      </c>
      <c r="K51" s="7">
        <f t="shared" si="6"/>
        <v>1</v>
      </c>
      <c r="L51" s="3">
        <f t="shared" si="8"/>
        <v>2.5000000000000001E-3</v>
      </c>
      <c r="M51" s="87">
        <f t="shared" si="7"/>
        <v>-0.57087606044647998</v>
      </c>
      <c r="O51" s="3">
        <f>(H51-MAX(H$2:H51))/MAX(H$2:H51)</f>
        <v>0</v>
      </c>
      <c r="R51" s="20" t="s">
        <v>30</v>
      </c>
      <c r="S51" s="21">
        <v>3276.748</v>
      </c>
      <c r="T51" s="81">
        <f t="shared" si="9"/>
        <v>5.3563777257207512E-2</v>
      </c>
    </row>
    <row r="52" spans="1:21">
      <c r="A52" s="1">
        <v>39994</v>
      </c>
      <c r="B52" s="3">
        <v>0.182795574505</v>
      </c>
      <c r="C52" s="2">
        <f t="shared" si="4"/>
        <v>10.882797671079839</v>
      </c>
      <c r="E52" s="1">
        <v>39994</v>
      </c>
      <c r="F52" s="3">
        <f t="shared" si="15"/>
        <v>4.608242405497518</v>
      </c>
      <c r="G52" s="3">
        <f t="shared" si="0"/>
        <v>0.18279557450500006</v>
      </c>
      <c r="H52" s="57">
        <f t="shared" si="11"/>
        <v>26.083944633008326</v>
      </c>
      <c r="I52" s="7">
        <f t="shared" si="10"/>
        <v>26.083944633008326</v>
      </c>
      <c r="J52" s="2">
        <f t="shared" si="12"/>
        <v>0</v>
      </c>
      <c r="K52" s="7">
        <f t="shared" si="6"/>
        <v>1</v>
      </c>
      <c r="L52" s="3">
        <f t="shared" si="8"/>
        <v>2.5000000000000001E-3</v>
      </c>
      <c r="M52" s="87">
        <f t="shared" si="7"/>
        <v>-1.4254949266565795</v>
      </c>
      <c r="O52" s="3">
        <f>(H52-MAX(H$2:H52))/MAX(H$2:H52)</f>
        <v>0</v>
      </c>
      <c r="R52" s="20" t="s">
        <v>31</v>
      </c>
      <c r="S52" s="21">
        <v>3452.2629999999999</v>
      </c>
      <c r="T52" s="81">
        <f t="shared" si="9"/>
        <v>0.13797355531719346</v>
      </c>
    </row>
    <row r="53" spans="1:21">
      <c r="A53" s="1">
        <v>40025</v>
      </c>
      <c r="B53" s="3">
        <v>-0.13548927423500001</v>
      </c>
      <c r="C53" s="2">
        <f t="shared" si="4"/>
        <v>12.872124923586554</v>
      </c>
      <c r="E53" s="1">
        <v>40025</v>
      </c>
      <c r="F53" s="3">
        <f t="shared" si="15"/>
        <v>5.6334042979737404</v>
      </c>
      <c r="G53" s="3">
        <f t="shared" si="0"/>
        <v>2.4999999999999467E-3</v>
      </c>
      <c r="H53" s="57">
        <f t="shared" si="11"/>
        <v>30.851974277555694</v>
      </c>
      <c r="I53" s="7">
        <f t="shared" si="10"/>
        <v>0</v>
      </c>
      <c r="J53" s="2">
        <f t="shared" si="12"/>
        <v>30.851974277555694</v>
      </c>
      <c r="K53" s="7">
        <f t="shared" si="6"/>
        <v>1</v>
      </c>
      <c r="L53" s="3">
        <f t="shared" si="8"/>
        <v>2.5000000000000001E-3</v>
      </c>
      <c r="M53" s="87">
        <f t="shared" si="7"/>
        <v>-1.9893272525067154</v>
      </c>
      <c r="O53" s="3">
        <f>(H53-MAX(H$2:H53))/MAX(H$2:H53)</f>
        <v>0</v>
      </c>
      <c r="R53" s="20" t="s">
        <v>32</v>
      </c>
      <c r="S53" s="21">
        <v>3928.5839999999998</v>
      </c>
      <c r="T53" s="81">
        <f t="shared" si="9"/>
        <v>-0.16560343370537578</v>
      </c>
    </row>
    <row r="54" spans="1:21">
      <c r="A54" s="1">
        <v>40056</v>
      </c>
      <c r="B54" s="3">
        <v>0.138120700318</v>
      </c>
      <c r="C54" s="2">
        <f t="shared" si="4"/>
        <v>11.128090059827557</v>
      </c>
      <c r="E54" s="1">
        <v>40056</v>
      </c>
      <c r="F54" s="3">
        <f t="shared" si="15"/>
        <v>4.4530075614034459</v>
      </c>
      <c r="G54" s="3">
        <f t="shared" si="0"/>
        <v>0.13812070031800006</v>
      </c>
      <c r="H54" s="57">
        <f t="shared" si="11"/>
        <v>30.92910421324958</v>
      </c>
      <c r="I54" s="7">
        <f t="shared" si="10"/>
        <v>30.92910421324958</v>
      </c>
      <c r="J54" s="2">
        <f t="shared" si="12"/>
        <v>0</v>
      </c>
      <c r="K54" s="7">
        <f t="shared" si="6"/>
        <v>1</v>
      </c>
      <c r="L54" s="3">
        <f t="shared" si="8"/>
        <v>2.5000000000000001E-3</v>
      </c>
      <c r="M54" s="87">
        <f t="shared" si="7"/>
        <v>1.7440348637589977</v>
      </c>
      <c r="O54" s="3">
        <f>(H54-MAX(H$2:H54))/MAX(H$2:H54)</f>
        <v>0</v>
      </c>
      <c r="R54" s="20" t="s">
        <v>33</v>
      </c>
      <c r="S54" s="21">
        <v>3277.9969999999998</v>
      </c>
      <c r="T54" s="81">
        <f t="shared" si="9"/>
        <v>3.7408820081287431E-2</v>
      </c>
    </row>
    <row r="55" spans="1:21">
      <c r="A55" s="1">
        <v>40086</v>
      </c>
      <c r="B55" s="3">
        <v>0.11934290169300001</v>
      </c>
      <c r="C55" s="2">
        <f t="shared" si="4"/>
        <v>12.665109652092713</v>
      </c>
      <c r="E55" s="1">
        <v>40086</v>
      </c>
      <c r="F55" s="3">
        <f t="shared" si="15"/>
        <v>4.587078831694833</v>
      </c>
      <c r="G55" s="3">
        <f t="shared" si="0"/>
        <v>0.1193429016930001</v>
      </c>
      <c r="H55" s="57">
        <f t="shared" si="11"/>
        <v>35.201053747392017</v>
      </c>
      <c r="I55" s="7">
        <f t="shared" si="10"/>
        <v>35.201053747392017</v>
      </c>
      <c r="J55" s="2">
        <f t="shared" si="12"/>
        <v>0</v>
      </c>
      <c r="K55" s="7">
        <f t="shared" si="6"/>
        <v>1</v>
      </c>
      <c r="L55" s="3">
        <f t="shared" si="8"/>
        <v>2.5000000000000001E-3</v>
      </c>
      <c r="M55" s="87">
        <f t="shared" si="7"/>
        <v>0.20701527149384091</v>
      </c>
      <c r="O55" s="3">
        <f>(H55-MAX(H$2:H55))/MAX(H$2:H55)</f>
        <v>0</v>
      </c>
      <c r="R55" s="20" t="s">
        <v>34</v>
      </c>
      <c r="S55" s="21">
        <v>3400.623</v>
      </c>
      <c r="T55" s="81">
        <f t="shared" si="9"/>
        <v>0.125582871138612</v>
      </c>
    </row>
    <row r="56" spans="1:21">
      <c r="A56" s="1">
        <v>40116</v>
      </c>
      <c r="B56" s="3">
        <v>0.194306799068</v>
      </c>
      <c r="C56" s="2">
        <f t="shared" si="4"/>
        <v>14.17660058823348</v>
      </c>
      <c r="E56" s="1">
        <v>40116</v>
      </c>
      <c r="F56" s="3">
        <f t="shared" si="15"/>
        <v>5.2538570314568309</v>
      </c>
      <c r="G56" s="3">
        <f t="shared" si="0"/>
        <v>2.4999999999999467E-3</v>
      </c>
      <c r="H56" s="57">
        <f t="shared" si="11"/>
        <v>39.402049644257033</v>
      </c>
      <c r="I56" s="7">
        <f t="shared" si="10"/>
        <v>0</v>
      </c>
      <c r="J56" s="2">
        <f t="shared" si="12"/>
        <v>39.402049644257033</v>
      </c>
      <c r="K56" s="7">
        <f t="shared" si="6"/>
        <v>1</v>
      </c>
      <c r="L56" s="3">
        <f t="shared" si="8"/>
        <v>2.5000000000000001E-3</v>
      </c>
      <c r="M56" s="87">
        <f t="shared" si="7"/>
        <v>-1.304475664646926</v>
      </c>
      <c r="O56" s="3">
        <f>(H56-MAX(H$2:H56))/MAX(H$2:H56)</f>
        <v>0</v>
      </c>
      <c r="R56" s="20" t="s">
        <v>35</v>
      </c>
      <c r="S56" s="21">
        <v>3827.683</v>
      </c>
      <c r="T56" s="81">
        <f t="shared" si="9"/>
        <v>0.15091244494384726</v>
      </c>
    </row>
    <row r="57" spans="1:21" s="79" customFormat="1">
      <c r="A57" s="1">
        <v>40147</v>
      </c>
      <c r="B57" s="3">
        <v>5.6443841488000003E-2</v>
      </c>
      <c r="C57" s="78">
        <f t="shared" si="4"/>
        <v>16.931210470198653</v>
      </c>
      <c r="D57" s="77"/>
      <c r="E57" s="76">
        <v>40147</v>
      </c>
      <c r="F57" s="77">
        <f t="shared" si="15"/>
        <v>6.4690239730681123</v>
      </c>
      <c r="G57" s="77">
        <f t="shared" si="0"/>
        <v>2.4999999999999467E-3</v>
      </c>
      <c r="H57" s="57">
        <f t="shared" si="11"/>
        <v>39.500554768367671</v>
      </c>
      <c r="I57" s="7">
        <f t="shared" si="10"/>
        <v>0</v>
      </c>
      <c r="J57" s="78">
        <f t="shared" si="12"/>
        <v>39.500554768367671</v>
      </c>
      <c r="K57" s="7">
        <f t="shared" si="6"/>
        <v>1</v>
      </c>
      <c r="L57" s="3">
        <f t="shared" si="8"/>
        <v>2.5000000000000001E-3</v>
      </c>
      <c r="M57" s="87">
        <f t="shared" si="7"/>
        <v>-2.7546098819651732</v>
      </c>
      <c r="N57" s="77"/>
      <c r="O57" s="3">
        <f>(H57-MAX(H$2:H57))/MAX(H$2:H57)</f>
        <v>0</v>
      </c>
      <c r="P57" s="77"/>
      <c r="R57" s="20" t="s">
        <v>36</v>
      </c>
      <c r="S57" s="21">
        <v>4405.3280000000004</v>
      </c>
      <c r="T57" s="81">
        <f t="shared" si="9"/>
        <v>1.8143257437357674E-2</v>
      </c>
    </row>
    <row r="58" spans="1:21" s="12" customFormat="1">
      <c r="A58" s="1">
        <v>40178</v>
      </c>
      <c r="B58" s="3">
        <v>-5.84606168982E-2</v>
      </c>
      <c r="C58" s="14">
        <f t="shared" si="4"/>
        <v>17.88687303017851</v>
      </c>
      <c r="D58" s="32">
        <f t="shared" ref="D58" si="18">C58/C46-1</f>
        <v>2.7675932377913055</v>
      </c>
      <c r="E58" s="13">
        <v>40178</v>
      </c>
      <c r="F58" s="3">
        <f t="shared" si="15"/>
        <v>6.8906043782740394</v>
      </c>
      <c r="G58" s="32">
        <f t="shared" si="0"/>
        <v>2.4999999999999467E-3</v>
      </c>
      <c r="H58" s="57">
        <f t="shared" si="11"/>
        <v>39.599306155288588</v>
      </c>
      <c r="I58" s="7">
        <f t="shared" si="10"/>
        <v>0</v>
      </c>
      <c r="J58" s="14">
        <f t="shared" si="12"/>
        <v>39.599306155288588</v>
      </c>
      <c r="K58" s="7">
        <f t="shared" si="6"/>
        <v>1</v>
      </c>
      <c r="L58" s="3">
        <f t="shared" si="8"/>
        <v>2.5000000000000001E-3</v>
      </c>
      <c r="M58" s="87">
        <f t="shared" si="7"/>
        <v>-0.9556625599798565</v>
      </c>
      <c r="N58" s="32">
        <f t="shared" ref="N58" si="19">H58/H46-1</f>
        <v>2.2781490647781939</v>
      </c>
      <c r="O58" s="3">
        <f>(H58-MAX(H$2:H58))/MAX(H$2:H58)</f>
        <v>0</v>
      </c>
      <c r="P58" s="32"/>
      <c r="R58" s="20" t="s">
        <v>37</v>
      </c>
      <c r="S58" s="21">
        <v>4485.2550000000001</v>
      </c>
      <c r="T58" s="81">
        <f t="shared" si="9"/>
        <v>-2.4659913427441671E-2</v>
      </c>
    </row>
    <row r="59" spans="1:21">
      <c r="A59" s="1">
        <v>40207</v>
      </c>
      <c r="B59" s="3">
        <v>0.100144203775</v>
      </c>
      <c r="C59" s="2">
        <f t="shared" si="4"/>
        <v>16.841195398454499</v>
      </c>
      <c r="E59" s="1">
        <v>40207</v>
      </c>
      <c r="F59" s="3">
        <f t="shared" si="15"/>
        <v>4.5763635761667221</v>
      </c>
      <c r="G59" s="3">
        <f t="shared" si="0"/>
        <v>0.100144203775</v>
      </c>
      <c r="H59" s="57">
        <f t="shared" si="11"/>
        <v>39.698304420676806</v>
      </c>
      <c r="I59" s="7">
        <f t="shared" si="10"/>
        <v>39.698304420676806</v>
      </c>
      <c r="J59" s="2">
        <f t="shared" si="12"/>
        <v>0</v>
      </c>
      <c r="K59" s="7">
        <f t="shared" si="6"/>
        <v>1</v>
      </c>
      <c r="L59" s="3">
        <f t="shared" si="8"/>
        <v>2.5000000000000001E-3</v>
      </c>
      <c r="M59" s="87">
        <f t="shared" si="7"/>
        <v>1.0456776317240113</v>
      </c>
      <c r="O59" s="3">
        <f>(H59-MAX(H$2:H59))/MAX(H$2:H59)</f>
        <v>0</v>
      </c>
      <c r="R59" s="20" t="s">
        <v>38</v>
      </c>
      <c r="S59" s="21">
        <v>4374.6490000000003</v>
      </c>
      <c r="T59" s="81">
        <f t="shared" si="9"/>
        <v>5.9438368655405194E-2</v>
      </c>
    </row>
    <row r="60" spans="1:21">
      <c r="A60" s="1">
        <v>40235</v>
      </c>
      <c r="B60" s="3">
        <v>0.105806216568</v>
      </c>
      <c r="C60" s="2">
        <f t="shared" si="4"/>
        <v>18.527743502251919</v>
      </c>
      <c r="E60" s="1">
        <v>40235</v>
      </c>
      <c r="F60" s="3">
        <f t="shared" si="15"/>
        <v>4.986923746539869</v>
      </c>
      <c r="G60" s="3">
        <f t="shared" si="0"/>
        <v>0.10580621656800004</v>
      </c>
      <c r="H60" s="57">
        <f t="shared" si="11"/>
        <v>43.67385950810305</v>
      </c>
      <c r="I60" s="7">
        <f t="shared" si="10"/>
        <v>43.67385950810305</v>
      </c>
      <c r="J60" s="2">
        <f t="shared" si="12"/>
        <v>0</v>
      </c>
      <c r="K60" s="7">
        <f t="shared" si="6"/>
        <v>1</v>
      </c>
      <c r="L60" s="3">
        <f t="shared" si="8"/>
        <v>2.5000000000000001E-3</v>
      </c>
      <c r="M60" s="87">
        <f t="shared" si="7"/>
        <v>-0.6408704720734093</v>
      </c>
      <c r="O60" s="3">
        <f>(H60-MAX(H$2:H60))/MAX(H$2:H60)</f>
        <v>0</v>
      </c>
      <c r="R60" s="20" t="s">
        <v>39</v>
      </c>
      <c r="S60" s="21">
        <v>4634.6710000000003</v>
      </c>
      <c r="T60" s="81">
        <f t="shared" si="9"/>
        <v>2.621243233877868E-2</v>
      </c>
      <c r="U60">
        <f>1693/309</f>
        <v>5.4789644012944985</v>
      </c>
    </row>
    <row r="61" spans="1:21">
      <c r="A61" s="1">
        <v>40268</v>
      </c>
      <c r="B61" s="3">
        <v>-8.2008318756499998E-2</v>
      </c>
      <c r="C61" s="2">
        <f t="shared" si="4"/>
        <v>20.488093943767542</v>
      </c>
      <c r="E61" s="1">
        <v>40268</v>
      </c>
      <c r="F61" s="3">
        <f t="shared" si="15"/>
        <v>5.6203774970423686</v>
      </c>
      <c r="G61" s="3">
        <f t="shared" si="0"/>
        <v>2.4999999999999467E-3</v>
      </c>
      <c r="H61" s="57">
        <f t="shared" si="11"/>
        <v>48.294825345577806</v>
      </c>
      <c r="I61" s="7">
        <f t="shared" si="10"/>
        <v>0</v>
      </c>
      <c r="J61" s="2">
        <f t="shared" si="12"/>
        <v>48.294825345577806</v>
      </c>
      <c r="K61" s="7">
        <f t="shared" si="6"/>
        <v>1</v>
      </c>
      <c r="L61" s="3">
        <f t="shared" si="8"/>
        <v>2.5000000000000001E-3</v>
      </c>
      <c r="M61" s="87">
        <f t="shared" si="7"/>
        <v>-1.9603504415156223</v>
      </c>
      <c r="O61" s="3">
        <f>(H61-MAX(H$2:H61))/MAX(H$2:H61)</f>
        <v>0</v>
      </c>
      <c r="R61" s="20" t="s">
        <v>40</v>
      </c>
      <c r="S61" s="21">
        <v>4756.1570000000002</v>
      </c>
      <c r="T61" s="81">
        <f t="shared" si="9"/>
        <v>-6.6750529892095734E-2</v>
      </c>
    </row>
    <row r="62" spans="1:21">
      <c r="A62" s="1">
        <v>40298</v>
      </c>
      <c r="B62" s="3">
        <v>-9.9008171894300001E-2</v>
      </c>
      <c r="C62" s="2">
        <f t="shared" si="4"/>
        <v>18.807899804913937</v>
      </c>
      <c r="E62" s="1">
        <v>40298</v>
      </c>
      <c r="F62" s="3">
        <f t="shared" si="15"/>
        <v>5.0774514689765589</v>
      </c>
      <c r="G62" s="3">
        <f t="shared" si="0"/>
        <v>2.4999999999999467E-3</v>
      </c>
      <c r="H62" s="57">
        <f t="shared" si="11"/>
        <v>48.415562408941746</v>
      </c>
      <c r="I62" s="7">
        <f t="shared" si="10"/>
        <v>0</v>
      </c>
      <c r="J62" s="2">
        <f t="shared" si="12"/>
        <v>48.415562408941746</v>
      </c>
      <c r="K62" s="7">
        <f t="shared" si="6"/>
        <v>1</v>
      </c>
      <c r="L62" s="3">
        <f t="shared" si="8"/>
        <v>2.5000000000000001E-3</v>
      </c>
      <c r="M62" s="87">
        <f t="shared" si="7"/>
        <v>1.6801941388536044</v>
      </c>
      <c r="O62" s="3">
        <f>(H62-MAX(H$2:H62))/MAX(H$2:H62)</f>
        <v>0</v>
      </c>
      <c r="R62" s="20" t="s">
        <v>41</v>
      </c>
      <c r="S62" s="21">
        <v>4438.6809999999996</v>
      </c>
      <c r="T62" s="81">
        <f t="shared" si="9"/>
        <v>-7.5318996792064996E-2</v>
      </c>
    </row>
    <row r="63" spans="1:21">
      <c r="A63" s="1">
        <v>40329</v>
      </c>
      <c r="B63" s="3">
        <v>-6.1427800604900003E-2</v>
      </c>
      <c r="C63" s="2">
        <f t="shared" si="4"/>
        <v>16.945764028058246</v>
      </c>
      <c r="E63" s="1">
        <v>40329</v>
      </c>
      <c r="F63" s="3">
        <f t="shared" si="15"/>
        <v>4.4757341092568614</v>
      </c>
      <c r="G63" s="3">
        <f t="shared" si="0"/>
        <v>-6.1427800604900162E-2</v>
      </c>
      <c r="H63" s="57">
        <f t="shared" si="11"/>
        <v>48.536601314964095</v>
      </c>
      <c r="I63" s="7">
        <f t="shared" si="10"/>
        <v>48.536601314964095</v>
      </c>
      <c r="J63" s="2">
        <f t="shared" si="12"/>
        <v>0</v>
      </c>
      <c r="K63" s="7">
        <f t="shared" si="6"/>
        <v>1</v>
      </c>
      <c r="L63" s="3">
        <f t="shared" si="8"/>
        <v>2.5000000000000001E-3</v>
      </c>
      <c r="M63" s="87">
        <f t="shared" si="7"/>
        <v>3.5423299157092956</v>
      </c>
      <c r="O63" s="3">
        <f>(H63-MAX(H$2:H63))/MAX(H$2:H63)</f>
        <v>0</v>
      </c>
      <c r="R63" s="20" t="s">
        <v>42</v>
      </c>
      <c r="S63" s="21">
        <v>4104.3639999999996</v>
      </c>
      <c r="T63" s="81">
        <f t="shared" si="9"/>
        <v>-0.10717860306736915</v>
      </c>
    </row>
    <row r="64" spans="1:21" s="11" customFormat="1">
      <c r="A64" s="1">
        <v>40359</v>
      </c>
      <c r="B64" s="3">
        <v>0.22106437344099999</v>
      </c>
      <c r="C64" s="10">
        <f t="shared" si="4"/>
        <v>15.904823014244997</v>
      </c>
      <c r="D64" s="16"/>
      <c r="E64" s="15">
        <v>40359</v>
      </c>
      <c r="F64" s="16">
        <f t="shared" si="15"/>
        <v>4.139371806227981</v>
      </c>
      <c r="G64" s="16">
        <f t="shared" si="0"/>
        <v>0.22106437344100005</v>
      </c>
      <c r="H64" s="57">
        <f t="shared" si="11"/>
        <v>45.555104647348948</v>
      </c>
      <c r="I64" s="7">
        <f t="shared" si="10"/>
        <v>45.555104647348948</v>
      </c>
      <c r="J64" s="10">
        <f t="shared" si="12"/>
        <v>0</v>
      </c>
      <c r="K64" s="7">
        <f t="shared" si="6"/>
        <v>1</v>
      </c>
      <c r="L64" s="3">
        <f t="shared" si="8"/>
        <v>2.5000000000000001E-3</v>
      </c>
      <c r="M64" s="87">
        <f t="shared" si="7"/>
        <v>4.5832709295225449</v>
      </c>
      <c r="N64" s="16"/>
      <c r="O64" s="3">
        <f>(H64-MAX(H$2:H64))/MAX(H$2:H64)</f>
        <v>-6.1427800604900114E-2</v>
      </c>
      <c r="P64" s="16"/>
      <c r="R64" s="20" t="s">
        <v>43</v>
      </c>
      <c r="S64" s="21">
        <v>3664.4639999999999</v>
      </c>
      <c r="T64" s="81">
        <f t="shared" si="9"/>
        <v>0.14372251985556428</v>
      </c>
    </row>
    <row r="65" spans="1:20">
      <c r="A65" s="1">
        <v>40389</v>
      </c>
      <c r="B65" s="3">
        <v>5.7174361372799999E-2</v>
      </c>
      <c r="C65" s="2">
        <f t="shared" si="4"/>
        <v>19.420812748579063</v>
      </c>
      <c r="E65" s="1">
        <v>40389</v>
      </c>
      <c r="F65" s="3">
        <f t="shared" si="15"/>
        <v>5.2755038144521107</v>
      </c>
      <c r="G65" s="3">
        <f t="shared" si="0"/>
        <v>2.4999999999999467E-3</v>
      </c>
      <c r="H65" s="57">
        <f t="shared" si="11"/>
        <v>55.625715313254332</v>
      </c>
      <c r="I65" s="7">
        <f t="shared" si="10"/>
        <v>0</v>
      </c>
      <c r="J65" s="2">
        <f t="shared" si="12"/>
        <v>55.625715313254332</v>
      </c>
      <c r="K65" s="7">
        <f t="shared" si="6"/>
        <v>1</v>
      </c>
      <c r="L65" s="3">
        <f t="shared" si="8"/>
        <v>2.5000000000000001E-3</v>
      </c>
      <c r="M65" s="87">
        <f t="shared" si="7"/>
        <v>-0.61291294366512616</v>
      </c>
      <c r="O65" s="3">
        <f>(H65-MAX(H$2:H65))/MAX(H$2:H65)</f>
        <v>0</v>
      </c>
      <c r="R65" s="20" t="s">
        <v>44</v>
      </c>
      <c r="S65" s="21">
        <v>4191.13</v>
      </c>
      <c r="T65" s="81">
        <f t="shared" si="9"/>
        <v>9.5000393688575491E-2</v>
      </c>
    </row>
    <row r="66" spans="1:20">
      <c r="A66" s="1">
        <v>40421</v>
      </c>
      <c r="B66" s="3">
        <v>3.1309644390800001E-2</v>
      </c>
      <c r="C66" s="2">
        <f t="shared" si="4"/>
        <v>20.531185314819805</v>
      </c>
      <c r="E66" s="1">
        <v>40421</v>
      </c>
      <c r="F66" s="3">
        <f t="shared" si="15"/>
        <v>5.6343017373359805</v>
      </c>
      <c r="G66" s="3">
        <f t="shared" si="0"/>
        <v>2.4999999999999467E-3</v>
      </c>
      <c r="H66" s="57">
        <f t="shared" si="11"/>
        <v>55.764779601537462</v>
      </c>
      <c r="I66" s="7">
        <f t="shared" si="10"/>
        <v>0</v>
      </c>
      <c r="J66" s="2">
        <f t="shared" si="12"/>
        <v>55.764779601537462</v>
      </c>
      <c r="K66" s="7">
        <f t="shared" si="6"/>
        <v>1</v>
      </c>
      <c r="L66" s="3">
        <f t="shared" si="8"/>
        <v>2.5000000000000001E-3</v>
      </c>
      <c r="M66" s="87">
        <f t="shared" si="7"/>
        <v>-1.1103725662407413</v>
      </c>
      <c r="O66" s="3">
        <f>(H66-MAX(H$2:H66))/MAX(H$2:H66)</f>
        <v>0</v>
      </c>
      <c r="R66" s="20" t="s">
        <v>45</v>
      </c>
      <c r="S66" s="21">
        <v>4589.2889999999998</v>
      </c>
      <c r="T66" s="81">
        <f t="shared" si="9"/>
        <v>1.5539662026078593E-2</v>
      </c>
    </row>
    <row r="67" spans="1:20">
      <c r="A67" s="1">
        <v>40451</v>
      </c>
      <c r="B67" s="3">
        <v>8.8523963486699997E-2</v>
      </c>
      <c r="C67" s="2">
        <f t="shared" si="4"/>
        <v>21.17400942594843</v>
      </c>
      <c r="E67" s="1">
        <v>40451</v>
      </c>
      <c r="F67" s="3">
        <f t="shared" si="15"/>
        <v>5.8420193655132371</v>
      </c>
      <c r="G67" s="3">
        <f t="shared" ref="G67:G128" si="20">H68/H67-1</f>
        <v>2.4999999999999467E-3</v>
      </c>
      <c r="H67" s="57">
        <f t="shared" si="11"/>
        <v>55.904191550541306</v>
      </c>
      <c r="I67" s="7">
        <f t="shared" si="10"/>
        <v>0</v>
      </c>
      <c r="J67" s="2">
        <f t="shared" si="12"/>
        <v>55.904191550541306</v>
      </c>
      <c r="K67" s="7">
        <f t="shared" si="6"/>
        <v>1</v>
      </c>
      <c r="L67" s="3">
        <f t="shared" si="8"/>
        <v>2.5000000000000001E-3</v>
      </c>
      <c r="M67" s="87">
        <f t="shared" si="7"/>
        <v>-0.64282411112862547</v>
      </c>
      <c r="O67" s="3">
        <f>(H67-MAX(H$2:H67))/MAX(H$2:H67)</f>
        <v>0</v>
      </c>
      <c r="R67" s="20" t="s">
        <v>46</v>
      </c>
      <c r="S67" s="21">
        <v>4660.6049999999996</v>
      </c>
      <c r="T67" s="81">
        <f t="shared" si="9"/>
        <v>8.4728699385594908E-2</v>
      </c>
    </row>
    <row r="68" spans="1:20">
      <c r="A68" s="1">
        <v>40480</v>
      </c>
      <c r="B68" s="3">
        <v>4.5620959678599998E-2</v>
      </c>
      <c r="C68" s="2">
        <f t="shared" ref="C68:C129" si="21">C67*(1+B67)</f>
        <v>23.048416663238132</v>
      </c>
      <c r="E68" s="1">
        <v>40480</v>
      </c>
      <c r="F68" s="3">
        <f t="shared" si="15"/>
        <v>6.4477020380012258</v>
      </c>
      <c r="G68" s="3">
        <f t="shared" si="20"/>
        <v>2.4999999999999467E-3</v>
      </c>
      <c r="H68" s="57">
        <f t="shared" si="11"/>
        <v>56.043952029417653</v>
      </c>
      <c r="I68" s="7">
        <f t="shared" si="10"/>
        <v>0</v>
      </c>
      <c r="J68" s="2">
        <f t="shared" si="12"/>
        <v>56.043952029417653</v>
      </c>
      <c r="K68" s="7">
        <f t="shared" ref="K68:K129" si="22">IF(F68&gt;F$141,IF(B67&lt;0,K67+0.25,0.25),1)</f>
        <v>1</v>
      </c>
      <c r="L68" s="3">
        <f t="shared" si="8"/>
        <v>2.5000000000000001E-3</v>
      </c>
      <c r="M68" s="87">
        <f t="shared" si="7"/>
        <v>-1.8744072372897023</v>
      </c>
      <c r="O68" s="3">
        <f>(H68-MAX(H$2:H68))/MAX(H$2:H68)</f>
        <v>0</v>
      </c>
      <c r="R68" s="20" t="s">
        <v>47</v>
      </c>
      <c r="S68" s="21">
        <v>5055.4920000000002</v>
      </c>
      <c r="T68" s="81">
        <f t="shared" si="9"/>
        <v>1.0955016841090792E-2</v>
      </c>
    </row>
    <row r="69" spans="1:20">
      <c r="A69" s="1">
        <v>40512</v>
      </c>
      <c r="B69" s="3">
        <v>1.5352518311200001E-2</v>
      </c>
      <c r="C69" s="2">
        <f t="shared" si="21"/>
        <v>24.099907550487291</v>
      </c>
      <c r="E69" s="1">
        <v>40512</v>
      </c>
      <c r="F69" s="3">
        <f t="shared" si="15"/>
        <v>6.7874733523751072</v>
      </c>
      <c r="G69" s="3">
        <f t="shared" si="20"/>
        <v>2.4999999999999467E-3</v>
      </c>
      <c r="H69" s="57">
        <f t="shared" si="11"/>
        <v>56.184061909491191</v>
      </c>
      <c r="I69" s="7">
        <f t="shared" si="10"/>
        <v>0</v>
      </c>
      <c r="J69" s="2">
        <f t="shared" si="12"/>
        <v>56.184061909491191</v>
      </c>
      <c r="K69" s="7">
        <f t="shared" si="22"/>
        <v>1</v>
      </c>
      <c r="L69" s="3">
        <f t="shared" si="8"/>
        <v>2.5000000000000001E-3</v>
      </c>
      <c r="M69" s="87">
        <f t="shared" si="7"/>
        <v>-1.0514908872491588</v>
      </c>
      <c r="O69" s="3">
        <f>(H69-MAX(H$2:H69))/MAX(H$2:H69)</f>
        <v>0</v>
      </c>
      <c r="R69" s="20" t="s">
        <v>48</v>
      </c>
      <c r="S69" s="21">
        <v>5110.875</v>
      </c>
      <c r="T69" s="81">
        <f t="shared" si="9"/>
        <v>-3.4076161127008509E-2</v>
      </c>
    </row>
    <row r="70" spans="1:20" s="12" customFormat="1">
      <c r="A70" s="1">
        <v>40543</v>
      </c>
      <c r="B70" s="3">
        <v>-7.1073121838099995E-2</v>
      </c>
      <c r="C70" s="14">
        <f t="shared" si="21"/>
        <v>24.469901822454375</v>
      </c>
      <c r="D70" s="32">
        <f t="shared" ref="D70" si="23">C70/C58-1</f>
        <v>0.36803687157442555</v>
      </c>
      <c r="E70" s="13">
        <v>40543</v>
      </c>
      <c r="F70" s="3">
        <f t="shared" si="15"/>
        <v>6.9070306796154277</v>
      </c>
      <c r="G70" s="32">
        <f t="shared" si="20"/>
        <v>2.4999999999999467E-3</v>
      </c>
      <c r="H70" s="57">
        <f t="shared" si="11"/>
        <v>56.324522064264919</v>
      </c>
      <c r="I70" s="7">
        <f t="shared" si="10"/>
        <v>0</v>
      </c>
      <c r="J70" s="14">
        <f t="shared" si="12"/>
        <v>56.324522064264919</v>
      </c>
      <c r="K70" s="7">
        <f t="shared" si="22"/>
        <v>1</v>
      </c>
      <c r="L70" s="3">
        <f t="shared" si="8"/>
        <v>2.5000000000000001E-3</v>
      </c>
      <c r="M70" s="87">
        <f t="shared" ref="M70:M128" si="24">MAX(C67:C69)-C70</f>
        <v>-0.36999427196708368</v>
      </c>
      <c r="N70" s="32">
        <f t="shared" ref="N70" si="25">H70/H58-1</f>
        <v>0.42236133742819715</v>
      </c>
      <c r="O70" s="3">
        <f>(H70-MAX(H$2:H70))/MAX(H$2:H70)</f>
        <v>0</v>
      </c>
      <c r="P70" s="32"/>
      <c r="R70" s="20" t="s">
        <v>49</v>
      </c>
      <c r="S70" s="21">
        <v>4936.7160000000003</v>
      </c>
      <c r="T70" s="81">
        <f t="shared" si="9"/>
        <v>-6.6006632749382566E-2</v>
      </c>
    </row>
    <row r="71" spans="1:20">
      <c r="A71" s="1">
        <v>40574</v>
      </c>
      <c r="B71" s="3">
        <v>7.7633498256700004E-2</v>
      </c>
      <c r="C71" s="2">
        <f t="shared" si="21"/>
        <v>22.730749508860729</v>
      </c>
      <c r="E71" s="1">
        <v>40574</v>
      </c>
      <c r="F71" s="3">
        <f t="shared" si="15"/>
        <v>6.3450533247455256</v>
      </c>
      <c r="G71" s="3">
        <f t="shared" si="20"/>
        <v>2.4999999999999467E-3</v>
      </c>
      <c r="H71" s="57">
        <f t="shared" si="11"/>
        <v>56.465333369425579</v>
      </c>
      <c r="I71" s="7">
        <f t="shared" si="10"/>
        <v>0</v>
      </c>
      <c r="J71" s="2">
        <f t="shared" si="12"/>
        <v>56.465333369425579</v>
      </c>
      <c r="K71" s="7">
        <f t="shared" si="22"/>
        <v>1</v>
      </c>
      <c r="L71" s="3">
        <f t="shared" si="8"/>
        <v>2.5000000000000001E-3</v>
      </c>
      <c r="M71" s="87">
        <f t="shared" si="24"/>
        <v>1.739152313593646</v>
      </c>
      <c r="O71" s="3">
        <f>(H71-MAX(H$2:H71))/MAX(H$2:H71)</f>
        <v>0</v>
      </c>
      <c r="R71" s="20" t="s">
        <v>50</v>
      </c>
      <c r="S71" s="21">
        <v>4610.8599999999997</v>
      </c>
      <c r="T71" s="81">
        <f t="shared" si="9"/>
        <v>0.10504504582659191</v>
      </c>
    </row>
    <row r="72" spans="1:20">
      <c r="A72" s="1">
        <v>40602</v>
      </c>
      <c r="B72" s="3">
        <v>-2.30615910849E-2</v>
      </c>
      <c r="C72" s="2">
        <f t="shared" si="21"/>
        <v>24.495417111230353</v>
      </c>
      <c r="E72" s="1">
        <v>40602</v>
      </c>
      <c r="F72" s="3">
        <f t="shared" si="15"/>
        <v>6.9152755092275262</v>
      </c>
      <c r="G72" s="3">
        <f t="shared" si="20"/>
        <v>2.4999999999999467E-3</v>
      </c>
      <c r="H72" s="57">
        <f t="shared" si="11"/>
        <v>56.606496702849142</v>
      </c>
      <c r="I72" s="7">
        <f t="shared" si="10"/>
        <v>0</v>
      </c>
      <c r="J72" s="2">
        <f t="shared" si="12"/>
        <v>56.606496702849142</v>
      </c>
      <c r="K72" s="7">
        <f t="shared" si="22"/>
        <v>1</v>
      </c>
      <c r="L72" s="3">
        <f t="shared" si="8"/>
        <v>2.5000000000000001E-3</v>
      </c>
      <c r="M72" s="87">
        <f t="shared" si="24"/>
        <v>-2.5515288775977751E-2</v>
      </c>
      <c r="O72" s="3">
        <f>(H72-MAX(H$2:H72))/MAX(H$2:H72)</f>
        <v>0</v>
      </c>
      <c r="R72" s="20" t="s">
        <v>51</v>
      </c>
      <c r="S72" s="21">
        <v>5095.2079999999996</v>
      </c>
      <c r="T72" s="81">
        <f t="shared" si="9"/>
        <v>-1.8606894949136477E-2</v>
      </c>
    </row>
    <row r="73" spans="1:20">
      <c r="A73" s="1">
        <v>40633</v>
      </c>
      <c r="B73" s="3">
        <v>-8.4677963323899999E-2</v>
      </c>
      <c r="C73" s="2">
        <f t="shared" si="21"/>
        <v>23.930513818357095</v>
      </c>
      <c r="E73" s="1">
        <v>40633</v>
      </c>
      <c r="F73" s="3">
        <f t="shared" si="15"/>
        <v>6.7327366621093967</v>
      </c>
      <c r="G73" s="3">
        <f t="shared" si="20"/>
        <v>2.4999999999999467E-3</v>
      </c>
      <c r="H73" s="57">
        <f t="shared" si="11"/>
        <v>56.748012944606259</v>
      </c>
      <c r="I73" s="7">
        <f t="shared" si="10"/>
        <v>0</v>
      </c>
      <c r="J73" s="2">
        <f t="shared" si="12"/>
        <v>56.748012944606259</v>
      </c>
      <c r="K73" s="7">
        <f t="shared" si="22"/>
        <v>1</v>
      </c>
      <c r="L73" s="3">
        <f t="shared" si="8"/>
        <v>2.5000000000000001E-3</v>
      </c>
      <c r="M73" s="87">
        <f t="shared" si="24"/>
        <v>0.56490329287325736</v>
      </c>
      <c r="O73" s="3">
        <f>(H73-MAX(H$2:H73))/MAX(H$2:H73)</f>
        <v>0</v>
      </c>
      <c r="R73" s="20" t="s">
        <v>52</v>
      </c>
      <c r="S73" s="21">
        <v>5000.402</v>
      </c>
      <c r="T73" s="81">
        <f t="shared" si="9"/>
        <v>-3.2704570552527623E-2</v>
      </c>
    </row>
    <row r="74" spans="1:20">
      <c r="A74" s="1">
        <v>40662</v>
      </c>
      <c r="B74" s="3">
        <v>-6.2397159073000003E-2</v>
      </c>
      <c r="C74" s="2">
        <f t="shared" si="21"/>
        <v>21.904126646924173</v>
      </c>
      <c r="E74" s="1">
        <v>40662</v>
      </c>
      <c r="F74" s="3">
        <f t="shared" si="15"/>
        <v>6.0779442706419209</v>
      </c>
      <c r="G74" s="3">
        <f t="shared" si="20"/>
        <v>2.4999999999999467E-3</v>
      </c>
      <c r="H74" s="57">
        <f t="shared" si="11"/>
        <v>56.889882976967769</v>
      </c>
      <c r="I74" s="7">
        <f t="shared" si="10"/>
        <v>0</v>
      </c>
      <c r="J74" s="2">
        <f t="shared" si="12"/>
        <v>56.889882976967769</v>
      </c>
      <c r="K74" s="7">
        <f t="shared" si="22"/>
        <v>1</v>
      </c>
      <c r="L74" s="3">
        <f t="shared" si="8"/>
        <v>2.5000000000000001E-3</v>
      </c>
      <c r="M74" s="87">
        <f t="shared" si="24"/>
        <v>2.59129046430618</v>
      </c>
      <c r="O74" s="3">
        <f>(H74-MAX(H$2:H74))/MAX(H$2:H74)</f>
        <v>0</v>
      </c>
      <c r="R74" s="20" t="s">
        <v>53</v>
      </c>
      <c r="S74" s="21">
        <v>4836.866</v>
      </c>
      <c r="T74" s="81">
        <f t="shared" si="9"/>
        <v>-8.1166193150688959E-2</v>
      </c>
    </row>
    <row r="75" spans="1:20">
      <c r="A75" s="1">
        <v>40694</v>
      </c>
      <c r="B75" s="3">
        <v>2.08455917102E-2</v>
      </c>
      <c r="C75" s="2">
        <f t="shared" si="21"/>
        <v>20.537371372180907</v>
      </c>
      <c r="E75" s="1">
        <v>40694</v>
      </c>
      <c r="F75" s="3">
        <f t="shared" si="15"/>
        <v>5.6363006560768483</v>
      </c>
      <c r="G75" s="3">
        <f t="shared" si="20"/>
        <v>2.4999999999999467E-3</v>
      </c>
      <c r="H75" s="57">
        <f t="shared" si="11"/>
        <v>57.032107684410185</v>
      </c>
      <c r="I75" s="7">
        <f t="shared" si="10"/>
        <v>0</v>
      </c>
      <c r="J75" s="2">
        <f t="shared" si="12"/>
        <v>57.032107684410185</v>
      </c>
      <c r="K75" s="7">
        <f t="shared" si="22"/>
        <v>1</v>
      </c>
      <c r="L75" s="3">
        <f t="shared" si="8"/>
        <v>2.5000000000000001E-3</v>
      </c>
      <c r="M75" s="87">
        <f t="shared" si="24"/>
        <v>3.9580457390494459</v>
      </c>
      <c r="O75" s="3">
        <f>(H75-MAX(H$2:H75))/MAX(H$2:H75)</f>
        <v>0</v>
      </c>
      <c r="R75" s="20" t="s">
        <v>54</v>
      </c>
      <c r="S75" s="21">
        <v>4444.2759999999998</v>
      </c>
      <c r="T75" s="81">
        <f t="shared" si="9"/>
        <v>3.0388751733690711E-2</v>
      </c>
    </row>
    <row r="76" spans="1:20">
      <c r="A76" s="1">
        <v>40724</v>
      </c>
      <c r="B76" s="3">
        <v>5.9908686496000001E-2</v>
      </c>
      <c r="C76" s="2">
        <f t="shared" si="21"/>
        <v>20.965485030606139</v>
      </c>
      <c r="E76" s="1">
        <v>40724</v>
      </c>
      <c r="F76" s="3">
        <f t="shared" si="15"/>
        <v>5.7746382700195582</v>
      </c>
      <c r="G76" s="3">
        <f t="shared" si="20"/>
        <v>2.4999999999999467E-3</v>
      </c>
      <c r="H76" s="57">
        <f t="shared" si="11"/>
        <v>57.174687953621209</v>
      </c>
      <c r="I76" s="7">
        <f t="shared" si="10"/>
        <v>0</v>
      </c>
      <c r="J76" s="2">
        <f t="shared" si="12"/>
        <v>57.174687953621209</v>
      </c>
      <c r="K76" s="7">
        <f t="shared" si="22"/>
        <v>1</v>
      </c>
      <c r="L76" s="3">
        <f t="shared" si="8"/>
        <v>2.5000000000000001E-3</v>
      </c>
      <c r="M76" s="87">
        <f t="shared" si="24"/>
        <v>2.9650287877509562</v>
      </c>
      <c r="O76" s="3">
        <f>(H76-MAX(H$2:H76))/MAX(H$2:H76)</f>
        <v>0</v>
      </c>
      <c r="R76" s="20" t="s">
        <v>55</v>
      </c>
      <c r="S76" s="21">
        <v>4579.3320000000003</v>
      </c>
      <c r="T76" s="81">
        <f t="shared" si="9"/>
        <v>1.069763013470082E-2</v>
      </c>
    </row>
    <row r="77" spans="1:20">
      <c r="A77" s="1">
        <v>40753</v>
      </c>
      <c r="B77" s="3">
        <v>3.87489347858E-2</v>
      </c>
      <c r="C77" s="2">
        <f t="shared" si="21"/>
        <v>22.221499700541301</v>
      </c>
      <c r="E77" s="1">
        <v>40753</v>
      </c>
      <c r="F77" s="3">
        <f t="shared" si="15"/>
        <v>6.1804979502619632</v>
      </c>
      <c r="G77" s="3">
        <f t="shared" si="20"/>
        <v>2.4999999999999467E-3</v>
      </c>
      <c r="H77" s="57">
        <f t="shared" si="11"/>
        <v>57.317624673505257</v>
      </c>
      <c r="I77" s="7">
        <f t="shared" si="10"/>
        <v>0</v>
      </c>
      <c r="J77" s="2">
        <f t="shared" si="12"/>
        <v>57.317624673505257</v>
      </c>
      <c r="K77" s="7">
        <f t="shared" si="22"/>
        <v>1</v>
      </c>
      <c r="L77" s="3">
        <f t="shared" si="8"/>
        <v>2.5000000000000001E-3</v>
      </c>
      <c r="M77" s="87">
        <f t="shared" si="24"/>
        <v>-0.31737305361712842</v>
      </c>
      <c r="O77" s="3">
        <f>(H77-MAX(H$2:H77))/MAX(H$2:H77)</f>
        <v>0</v>
      </c>
      <c r="R77" s="20" t="s">
        <v>56</v>
      </c>
      <c r="S77" s="21">
        <v>4628.32</v>
      </c>
      <c r="T77" s="81">
        <f t="shared" si="9"/>
        <v>-4.2733000311128033E-2</v>
      </c>
    </row>
    <row r="78" spans="1:20">
      <c r="A78" s="1">
        <v>40786</v>
      </c>
      <c r="B78" s="3">
        <v>-6.8892028255400001E-2</v>
      </c>
      <c r="C78" s="2">
        <f t="shared" si="21"/>
        <v>23.082559143280253</v>
      </c>
      <c r="E78" s="1">
        <v>40786</v>
      </c>
      <c r="F78" s="3">
        <f t="shared" si="15"/>
        <v>6.4587345970662353</v>
      </c>
      <c r="G78" s="3">
        <f t="shared" si="20"/>
        <v>2.4999999999999467E-3</v>
      </c>
      <c r="H78" s="57">
        <f t="shared" si="11"/>
        <v>57.460918735189018</v>
      </c>
      <c r="I78" s="7">
        <f t="shared" si="10"/>
        <v>0</v>
      </c>
      <c r="J78" s="2">
        <f t="shared" si="12"/>
        <v>57.460918735189018</v>
      </c>
      <c r="K78" s="7">
        <f t="shared" si="22"/>
        <v>1</v>
      </c>
      <c r="L78" s="3">
        <f t="shared" si="8"/>
        <v>2.5000000000000001E-3</v>
      </c>
      <c r="M78" s="87">
        <f t="shared" si="24"/>
        <v>-0.86105944273895219</v>
      </c>
      <c r="O78" s="3">
        <f>(H78-MAX(H$2:H78))/MAX(H$2:H78)</f>
        <v>0</v>
      </c>
      <c r="R78" s="20" t="s">
        <v>57</v>
      </c>
      <c r="S78" s="21">
        <v>4430.5379999999996</v>
      </c>
      <c r="T78" s="81">
        <f t="shared" si="9"/>
        <v>-0.12948991747729044</v>
      </c>
    </row>
    <row r="79" spans="1:20">
      <c r="A79" s="1">
        <v>40816</v>
      </c>
      <c r="B79" s="3">
        <v>7.0277642120200004E-2</v>
      </c>
      <c r="C79" s="2">
        <f t="shared" si="21"/>
        <v>21.492354826574449</v>
      </c>
      <c r="E79" s="1">
        <v>40816</v>
      </c>
      <c r="F79" s="3">
        <f t="shared" si="15"/>
        <v>5.9448872424556187</v>
      </c>
      <c r="G79" s="3">
        <f t="shared" si="20"/>
        <v>2.4999999999999467E-3</v>
      </c>
      <c r="H79" s="57">
        <f t="shared" si="11"/>
        <v>57.604571032026989</v>
      </c>
      <c r="I79" s="7">
        <f t="shared" si="10"/>
        <v>0</v>
      </c>
      <c r="J79" s="2">
        <f t="shared" si="12"/>
        <v>57.604571032026989</v>
      </c>
      <c r="K79" s="7">
        <f t="shared" si="22"/>
        <v>1</v>
      </c>
      <c r="L79" s="3">
        <f t="shared" si="8"/>
        <v>2.5000000000000001E-3</v>
      </c>
      <c r="M79" s="87">
        <f t="shared" si="24"/>
        <v>1.5902043167058046</v>
      </c>
      <c r="O79" s="3">
        <f>(H79-MAX(H$2:H79))/MAX(H$2:H79)</f>
        <v>0</v>
      </c>
      <c r="R79" s="20" t="s">
        <v>58</v>
      </c>
      <c r="S79" s="21">
        <v>3856.828</v>
      </c>
      <c r="T79" s="81">
        <f t="shared" si="9"/>
        <v>3.6956275986380627E-2</v>
      </c>
    </row>
    <row r="80" spans="1:20">
      <c r="A80" s="1">
        <v>40847</v>
      </c>
      <c r="B80" s="3">
        <v>1.5450976320799999E-2</v>
      </c>
      <c r="C80" s="2">
        <f t="shared" si="21"/>
        <v>23.002786847396802</v>
      </c>
      <c r="E80" s="1">
        <v>40847</v>
      </c>
      <c r="F80" s="3">
        <f t="shared" si="15"/>
        <v>6.4329575426460579</v>
      </c>
      <c r="G80" s="3">
        <f t="shared" si="20"/>
        <v>2.4999999999999467E-3</v>
      </c>
      <c r="H80" s="57">
        <f t="shared" si="11"/>
        <v>57.74858245960705</v>
      </c>
      <c r="I80" s="7">
        <f t="shared" si="10"/>
        <v>0</v>
      </c>
      <c r="J80" s="2">
        <f t="shared" si="12"/>
        <v>57.74858245960705</v>
      </c>
      <c r="K80" s="7">
        <f t="shared" si="22"/>
        <v>1</v>
      </c>
      <c r="L80" s="3">
        <f t="shared" si="8"/>
        <v>2.5000000000000001E-3</v>
      </c>
      <c r="M80" s="87">
        <f t="shared" si="24"/>
        <v>7.977229588345125E-2</v>
      </c>
      <c r="O80" s="3">
        <f>(H80-MAX(H$2:H80))/MAX(H$2:H80)</f>
        <v>0</v>
      </c>
      <c r="R80" s="20" t="s">
        <v>59</v>
      </c>
      <c r="S80" s="21">
        <v>3999.3620000000001</v>
      </c>
      <c r="T80" s="81">
        <f t="shared" si="9"/>
        <v>-4.4862155513804458E-2</v>
      </c>
    </row>
    <row r="81" spans="1:20">
      <c r="A81" s="1">
        <v>40877</v>
      </c>
      <c r="B81" s="3">
        <v>-0.189678763523</v>
      </c>
      <c r="C81" s="2">
        <f t="shared" si="21"/>
        <v>23.358202362288338</v>
      </c>
      <c r="E81" s="1">
        <v>40877</v>
      </c>
      <c r="F81" s="3">
        <f t="shared" si="15"/>
        <v>4.7628497894878743</v>
      </c>
      <c r="G81" s="3">
        <f t="shared" si="20"/>
        <v>-0.18967876352299995</v>
      </c>
      <c r="H81" s="57">
        <f t="shared" si="11"/>
        <v>57.892953915756067</v>
      </c>
      <c r="I81" s="7">
        <f t="shared" si="10"/>
        <v>57.892953915756067</v>
      </c>
      <c r="J81" s="2">
        <f t="shared" si="12"/>
        <v>0</v>
      </c>
      <c r="K81" s="7">
        <f t="shared" si="22"/>
        <v>1</v>
      </c>
      <c r="L81" s="3">
        <f t="shared" si="8"/>
        <v>2.5000000000000001E-3</v>
      </c>
      <c r="M81" s="87">
        <f t="shared" si="24"/>
        <v>-0.27564321900808508</v>
      </c>
      <c r="O81" s="3">
        <f>(H81-MAX(H$2:H81))/MAX(H$2:H81)</f>
        <v>0</v>
      </c>
      <c r="R81" s="20" t="s">
        <v>60</v>
      </c>
      <c r="S81" s="21">
        <v>3819.942</v>
      </c>
      <c r="T81" s="81">
        <f t="shared" si="9"/>
        <v>-0.14481031387387555</v>
      </c>
    </row>
    <row r="82" spans="1:20" s="12" customFormat="1">
      <c r="A82" s="1">
        <v>40907</v>
      </c>
      <c r="B82" s="3">
        <v>-1.5829029818299999E-2</v>
      </c>
      <c r="C82" s="14">
        <f t="shared" si="21"/>
        <v>18.927647420089471</v>
      </c>
      <c r="D82" s="32">
        <f t="shared" ref="D82" si="26">C82/C70-1</f>
        <v>-0.22649271102833568</v>
      </c>
      <c r="E82" s="13">
        <v>40907</v>
      </c>
      <c r="F82" s="3">
        <f t="shared" si="15"/>
        <v>2.9868162706198547</v>
      </c>
      <c r="G82" s="32">
        <f t="shared" si="20"/>
        <v>-1.5829029818300144E-2</v>
      </c>
      <c r="H82" s="57">
        <f t="shared" si="11"/>
        <v>46.911890000321435</v>
      </c>
      <c r="I82" s="7">
        <f t="shared" si="10"/>
        <v>46.911890000321435</v>
      </c>
      <c r="J82" s="14">
        <f t="shared" si="12"/>
        <v>0</v>
      </c>
      <c r="K82" s="7">
        <f t="shared" si="22"/>
        <v>1</v>
      </c>
      <c r="L82" s="3">
        <f t="shared" si="8"/>
        <v>2.5000000000000001E-3</v>
      </c>
      <c r="M82" s="87">
        <f t="shared" si="24"/>
        <v>4.4305549421988673</v>
      </c>
      <c r="N82" s="32">
        <f t="shared" ref="N82" si="27">H82/H70-1</f>
        <v>-0.1671142820032081</v>
      </c>
      <c r="O82" s="3">
        <f>(H82-MAX(H$2:H82))/MAX(H$2:H82)</f>
        <v>-0.189678763523</v>
      </c>
      <c r="P82" s="32"/>
      <c r="R82" s="20" t="s">
        <v>61</v>
      </c>
      <c r="S82" s="21">
        <v>3266.7750000000001</v>
      </c>
      <c r="T82" s="81">
        <f t="shared" si="9"/>
        <v>8.4851267687551246E-3</v>
      </c>
    </row>
    <row r="83" spans="1:20">
      <c r="A83" s="1">
        <v>40939</v>
      </c>
      <c r="B83" s="3">
        <v>0.18705633218000001</v>
      </c>
      <c r="C83" s="2">
        <f t="shared" si="21"/>
        <v>18.628041124686604</v>
      </c>
      <c r="E83" s="1">
        <v>40939</v>
      </c>
      <c r="F83" s="3">
        <f t="shared" si="15"/>
        <v>2.3583040416429313</v>
      </c>
      <c r="G83" s="3">
        <f t="shared" si="20"/>
        <v>0.18705633218000006</v>
      </c>
      <c r="H83" s="57">
        <f t="shared" si="11"/>
        <v>46.169320294673533</v>
      </c>
      <c r="I83" s="7">
        <f t="shared" si="10"/>
        <v>46.169320294673533</v>
      </c>
      <c r="J83" s="2">
        <f t="shared" si="12"/>
        <v>0</v>
      </c>
      <c r="K83" s="7">
        <f t="shared" si="22"/>
        <v>1</v>
      </c>
      <c r="L83" s="3">
        <f t="shared" si="8"/>
        <v>2.5000000000000001E-3</v>
      </c>
      <c r="M83" s="87">
        <f t="shared" si="24"/>
        <v>4.7301612376017346</v>
      </c>
      <c r="O83" s="3">
        <f>(H83-MAX(H$2:H83))/MAX(H$2:H83)</f>
        <v>-0.20250536253759624</v>
      </c>
      <c r="R83" s="20" t="s">
        <v>62</v>
      </c>
      <c r="S83" s="21">
        <v>3294.4940000000001</v>
      </c>
      <c r="T83" s="81">
        <f t="shared" si="9"/>
        <v>0.12191553543579059</v>
      </c>
    </row>
    <row r="84" spans="1:20">
      <c r="A84" s="1">
        <v>40968</v>
      </c>
      <c r="B84" s="3">
        <v>-6.8005784360599994E-2</v>
      </c>
      <c r="C84" s="2">
        <f t="shared" si="21"/>
        <v>22.112534173168683</v>
      </c>
      <c r="E84" s="1">
        <v>40968</v>
      </c>
      <c r="F84" s="3">
        <f t="shared" si="15"/>
        <v>2.5377428932948067</v>
      </c>
      <c r="G84" s="3">
        <f t="shared" si="20"/>
        <v>-6.8005784360600008E-2</v>
      </c>
      <c r="H84" s="57">
        <f t="shared" si="11"/>
        <v>54.805584008238803</v>
      </c>
      <c r="I84" s="7">
        <f t="shared" si="10"/>
        <v>54.805584008238803</v>
      </c>
      <c r="J84" s="2">
        <f t="shared" si="12"/>
        <v>0</v>
      </c>
      <c r="K84" s="7">
        <f t="shared" si="22"/>
        <v>1</v>
      </c>
      <c r="L84" s="3">
        <f t="shared" si="8"/>
        <v>2.5000000000000001E-3</v>
      </c>
      <c r="M84" s="87">
        <f t="shared" si="24"/>
        <v>1.2456681891196553</v>
      </c>
      <c r="O84" s="3">
        <f>(H84-MAX(H$2:H84))/MAX(H$2:H84)</f>
        <v>-5.3328940720660127E-2</v>
      </c>
      <c r="R84" s="20" t="s">
        <v>63</v>
      </c>
      <c r="S84" s="21">
        <v>3696.1439999999998</v>
      </c>
      <c r="T84" s="81">
        <f t="shared" si="9"/>
        <v>-7.5561991091256053E-2</v>
      </c>
    </row>
    <row r="85" spans="1:20" s="75" customFormat="1">
      <c r="A85" s="1">
        <v>40998</v>
      </c>
      <c r="B85" s="3">
        <v>3.20272640879E-3</v>
      </c>
      <c r="C85" s="74">
        <f t="shared" si="21"/>
        <v>20.608753942521776</v>
      </c>
      <c r="D85" s="73"/>
      <c r="E85" s="72">
        <v>40998</v>
      </c>
      <c r="F85" s="73">
        <f t="shared" si="15"/>
        <v>1.5865733371184447</v>
      </c>
      <c r="G85" s="73">
        <f t="shared" si="20"/>
        <v>3.2027264087899354E-3</v>
      </c>
      <c r="H85" s="57">
        <f t="shared" si="11"/>
        <v>51.078487280417768</v>
      </c>
      <c r="I85" s="7">
        <f t="shared" si="10"/>
        <v>51.078487280417768</v>
      </c>
      <c r="J85" s="74">
        <f t="shared" si="12"/>
        <v>0</v>
      </c>
      <c r="K85" s="7">
        <f t="shared" si="22"/>
        <v>1</v>
      </c>
      <c r="L85" s="3">
        <f t="shared" si="8"/>
        <v>2.5000000000000001E-3</v>
      </c>
      <c r="M85" s="87">
        <f t="shared" si="24"/>
        <v>1.5037802306469068</v>
      </c>
      <c r="N85" s="73"/>
      <c r="O85" s="3">
        <f>(H85-MAX(H$2:H85))/MAX(H$2:H85)</f>
        <v>-0.11770804863843168</v>
      </c>
      <c r="P85" s="73"/>
      <c r="R85" s="20" t="s">
        <v>64</v>
      </c>
      <c r="S85" s="21">
        <v>3416.8560000000002</v>
      </c>
      <c r="T85" s="81">
        <f t="shared" si="9"/>
        <v>7.2517542442525951E-2</v>
      </c>
    </row>
    <row r="86" spans="1:20">
      <c r="A86" s="1">
        <v>41026</v>
      </c>
      <c r="B86" s="3">
        <v>3.01343576253E-2</v>
      </c>
      <c r="C86" s="2">
        <f t="shared" si="21"/>
        <v>20.674758143025745</v>
      </c>
      <c r="E86" s="1">
        <v>41026</v>
      </c>
      <c r="F86" s="3">
        <f t="shared" si="15"/>
        <v>1.326554742223288</v>
      </c>
      <c r="G86" s="3">
        <f t="shared" si="20"/>
        <v>3.0134357625299923E-2</v>
      </c>
      <c r="H86" s="57">
        <f t="shared" si="11"/>
        <v>51.242077700551803</v>
      </c>
      <c r="I86" s="7">
        <f t="shared" si="10"/>
        <v>51.242077700551803</v>
      </c>
      <c r="J86" s="2">
        <f t="shared" si="12"/>
        <v>0</v>
      </c>
      <c r="K86" s="7">
        <f t="shared" si="22"/>
        <v>1</v>
      </c>
      <c r="L86" s="3">
        <f t="shared" si="8"/>
        <v>2.5000000000000001E-3</v>
      </c>
      <c r="M86" s="87">
        <f t="shared" si="24"/>
        <v>1.4377760301429383</v>
      </c>
      <c r="O86" s="3">
        <f>(H86-MAX(H$2:H86))/MAX(H$2:H86)</f>
        <v>-0.11488230890554317</v>
      </c>
      <c r="R86" s="20" t="s">
        <v>65</v>
      </c>
      <c r="S86" s="21">
        <v>3664.6379999999999</v>
      </c>
      <c r="T86" s="81">
        <f t="shared" si="9"/>
        <v>2.4273884623801756E-2</v>
      </c>
    </row>
    <row r="87" spans="1:20">
      <c r="A87" s="1">
        <v>41060</v>
      </c>
      <c r="B87" s="3">
        <v>2.3719128924599999E-3</v>
      </c>
      <c r="C87" s="2">
        <f t="shared" si="21"/>
        <v>21.297778698724265</v>
      </c>
      <c r="E87" s="1">
        <v>41060</v>
      </c>
      <c r="F87" s="3">
        <f t="shared" si="15"/>
        <v>1.2519929068870135</v>
      </c>
      <c r="G87" s="3">
        <f t="shared" si="20"/>
        <v>2.3719128924599708E-3</v>
      </c>
      <c r="H87" s="57">
        <f t="shared" si="11"/>
        <v>52.786224795443637</v>
      </c>
      <c r="I87" s="7">
        <f t="shared" si="10"/>
        <v>52.786224795443637</v>
      </c>
      <c r="J87" s="2">
        <f t="shared" si="12"/>
        <v>0</v>
      </c>
      <c r="K87" s="7">
        <f t="shared" si="22"/>
        <v>1</v>
      </c>
      <c r="L87" s="3">
        <f t="shared" si="8"/>
        <v>2.5000000000000001E-3</v>
      </c>
      <c r="M87" s="87">
        <f t="shared" si="24"/>
        <v>0.81475547444441787</v>
      </c>
      <c r="O87" s="3">
        <f>(H87-MAX(H$2:H87))/MAX(H$2:H87)</f>
        <v>-8.8209855861623082E-2</v>
      </c>
      <c r="R87" s="20" t="s">
        <v>66</v>
      </c>
      <c r="S87" s="21">
        <v>3753.5929999999998</v>
      </c>
      <c r="T87" s="81">
        <f t="shared" si="9"/>
        <v>-7.5295323707178619E-2</v>
      </c>
    </row>
    <row r="88" spans="1:20">
      <c r="A88" s="1">
        <v>41089</v>
      </c>
      <c r="B88" s="3">
        <v>-0.108882917844</v>
      </c>
      <c r="C88" s="2">
        <f t="shared" si="21"/>
        <v>21.34829517460053</v>
      </c>
      <c r="E88" s="1">
        <v>41089</v>
      </c>
      <c r="F88" s="3">
        <f t="shared" si="15"/>
        <v>0.96165506516140709</v>
      </c>
      <c r="G88" s="3">
        <f t="shared" si="20"/>
        <v>-0.10888291784400006</v>
      </c>
      <c r="H88" s="57">
        <f t="shared" si="11"/>
        <v>52.911429122580238</v>
      </c>
      <c r="I88" s="7">
        <f t="shared" si="10"/>
        <v>52.911429122580238</v>
      </c>
      <c r="J88" s="2">
        <f t="shared" si="12"/>
        <v>0</v>
      </c>
      <c r="K88" s="7">
        <f t="shared" si="22"/>
        <v>1</v>
      </c>
      <c r="L88" s="3">
        <f t="shared" ref="L88:L128" si="28">IF(F88&gt;$F$140,T88*(-1),$F$139/12)</f>
        <v>2.5000000000000001E-3</v>
      </c>
      <c r="M88" s="87">
        <f t="shared" si="24"/>
        <v>-5.0516475876264622E-2</v>
      </c>
      <c r="O88" s="3">
        <f>(H88-MAX(H$2:H88))/MAX(H$2:H88)</f>
        <v>-8.604716906352336E-2</v>
      </c>
      <c r="R88" s="20" t="s">
        <v>67</v>
      </c>
      <c r="S88" s="21">
        <v>3470.9650000000001</v>
      </c>
      <c r="T88" s="81">
        <f t="shared" ref="T88:T127" si="29">S89/S88-1</f>
        <v>-8.9823147165125627E-2</v>
      </c>
    </row>
    <row r="89" spans="1:20">
      <c r="A89" s="1">
        <v>41121</v>
      </c>
      <c r="B89" s="3">
        <v>7.4665078476100002E-2</v>
      </c>
      <c r="C89" s="2">
        <f t="shared" si="21"/>
        <v>19.023830504995036</v>
      </c>
      <c r="E89" s="1">
        <v>41121</v>
      </c>
      <c r="F89" s="3">
        <f t="shared" si="15"/>
        <v>0.70953239978449933</v>
      </c>
      <c r="G89" s="3">
        <f t="shared" si="20"/>
        <v>7.4665078476100044E-2</v>
      </c>
      <c r="H89" s="57">
        <f t="shared" si="11"/>
        <v>47.150278332417699</v>
      </c>
      <c r="I89" s="7">
        <f t="shared" si="10"/>
        <v>47.150278332417699</v>
      </c>
      <c r="J89" s="2">
        <f t="shared" si="12"/>
        <v>0</v>
      </c>
      <c r="K89" s="7">
        <f t="shared" si="22"/>
        <v>1</v>
      </c>
      <c r="L89" s="3">
        <f t="shared" si="28"/>
        <v>2.5000000000000001E-3</v>
      </c>
      <c r="M89" s="87">
        <f t="shared" si="24"/>
        <v>2.3244646696054936</v>
      </c>
      <c r="O89" s="3">
        <f>(H89-MAX(H$2:H89))/MAX(H$2:H89)</f>
        <v>-0.18556102006767108</v>
      </c>
      <c r="R89" s="20" t="s">
        <v>68</v>
      </c>
      <c r="S89" s="21">
        <v>3159.192</v>
      </c>
      <c r="T89" s="81">
        <f t="shared" si="29"/>
        <v>-6.2332393852605472E-3</v>
      </c>
    </row>
    <row r="90" spans="1:20">
      <c r="A90" s="1">
        <v>41152</v>
      </c>
      <c r="B90" s="3">
        <v>1.0425716493800001E-2</v>
      </c>
      <c r="C90" s="2">
        <f t="shared" si="21"/>
        <v>20.444246302566516</v>
      </c>
      <c r="E90" s="1">
        <v>41152</v>
      </c>
      <c r="F90" s="3">
        <f t="shared" si="15"/>
        <v>0.83717477057184464</v>
      </c>
      <c r="G90" s="3">
        <f t="shared" si="20"/>
        <v>1.0425716493799975E-2</v>
      </c>
      <c r="H90" s="57">
        <f t="shared" si="11"/>
        <v>50.670757564277629</v>
      </c>
      <c r="I90" s="7">
        <f t="shared" si="10"/>
        <v>50.670757564277629</v>
      </c>
      <c r="J90" s="2">
        <f t="shared" si="12"/>
        <v>0</v>
      </c>
      <c r="K90" s="7">
        <f t="shared" si="22"/>
        <v>1</v>
      </c>
      <c r="L90" s="3">
        <f t="shared" si="28"/>
        <v>2.5000000000000001E-3</v>
      </c>
      <c r="M90" s="87">
        <f t="shared" si="24"/>
        <v>0.90404887203401429</v>
      </c>
      <c r="O90" s="3">
        <f>(H90-MAX(H$2:H90))/MAX(H$2:H90)</f>
        <v>-0.12475086971702881</v>
      </c>
      <c r="R90" s="20" t="s">
        <v>69</v>
      </c>
      <c r="S90" s="21">
        <v>3139.5</v>
      </c>
      <c r="T90" s="81">
        <f t="shared" si="29"/>
        <v>1.9191591017677867E-2</v>
      </c>
    </row>
    <row r="91" spans="1:20">
      <c r="A91" s="1">
        <v>41180</v>
      </c>
      <c r="B91" s="3">
        <v>1.07835856491E-3</v>
      </c>
      <c r="C91" s="2">
        <f t="shared" si="21"/>
        <v>20.657392218446493</v>
      </c>
      <c r="E91" s="1">
        <v>41180</v>
      </c>
      <c r="F91" s="3">
        <f t="shared" si="15"/>
        <v>0.63104724600889495</v>
      </c>
      <c r="G91" s="3">
        <f t="shared" si="20"/>
        <v>1.0783585649098981E-3</v>
      </c>
      <c r="H91" s="57">
        <f t="shared" si="11"/>
        <v>51.199036517168857</v>
      </c>
      <c r="I91" s="7">
        <f t="shared" ref="I91:I129" si="30">IF(F91&gt;=F$138,H91*G$138,IF(AND(F91&gt;=F$137,MAX(C88:C90)/C91&gt;1),H91*G$137,H91))*K91</f>
        <v>51.199036517168857</v>
      </c>
      <c r="J91" s="2">
        <f t="shared" si="12"/>
        <v>0</v>
      </c>
      <c r="K91" s="7">
        <f t="shared" si="22"/>
        <v>1</v>
      </c>
      <c r="L91" s="3">
        <f t="shared" si="28"/>
        <v>2.5000000000000001E-3</v>
      </c>
      <c r="M91" s="87">
        <f t="shared" si="24"/>
        <v>0.69090295615403718</v>
      </c>
      <c r="O91" s="3">
        <f>(H91-MAX(H$2:H91))/MAX(H$2:H91)</f>
        <v>-0.11562577042325357</v>
      </c>
      <c r="R91" s="20" t="s">
        <v>70</v>
      </c>
      <c r="S91" s="21">
        <v>3199.752</v>
      </c>
      <c r="T91" s="81">
        <f t="shared" si="29"/>
        <v>-9.8929542039507545E-3</v>
      </c>
    </row>
    <row r="92" spans="1:20">
      <c r="A92" s="1">
        <v>41213</v>
      </c>
      <c r="B92" s="3">
        <v>-0.111933421432</v>
      </c>
      <c r="C92" s="2">
        <f t="shared" si="21"/>
        <v>20.679668294273956</v>
      </c>
      <c r="E92" s="1">
        <v>41213</v>
      </c>
      <c r="F92" s="3">
        <f t="shared" si="15"/>
        <v>0.45871841176353634</v>
      </c>
      <c r="G92" s="3">
        <f t="shared" si="20"/>
        <v>-0.11193342143200002</v>
      </c>
      <c r="H92" s="57">
        <f t="shared" ref="H92:H129" si="31">I91*(1+B91)+J91*(1+L91)</f>
        <v>51.254247436712284</v>
      </c>
      <c r="I92" s="7">
        <f t="shared" si="30"/>
        <v>51.254247436712284</v>
      </c>
      <c r="J92" s="2">
        <f t="shared" ref="J92:J129" si="32">H92-I92</f>
        <v>0</v>
      </c>
      <c r="K92" s="7">
        <f t="shared" si="22"/>
        <v>1</v>
      </c>
      <c r="L92" s="3">
        <f t="shared" si="28"/>
        <v>2.5000000000000001E-3</v>
      </c>
      <c r="M92" s="87">
        <f t="shared" si="24"/>
        <v>-2.227607582746316E-2</v>
      </c>
      <c r="O92" s="3">
        <f>(H92-MAX(H$2:H92))/MAX(H$2:H92)</f>
        <v>-0.11467209789820385</v>
      </c>
      <c r="R92" s="20" t="s">
        <v>71</v>
      </c>
      <c r="S92" s="21">
        <v>3168.0970000000002</v>
      </c>
      <c r="T92" s="81">
        <f t="shared" si="29"/>
        <v>-0.11094136322214898</v>
      </c>
    </row>
    <row r="93" spans="1:20">
      <c r="A93" s="1">
        <v>41243</v>
      </c>
      <c r="B93" s="3">
        <v>0.20203771405000001</v>
      </c>
      <c r="C93" s="2">
        <f t="shared" si="21"/>
        <v>18.364922268017018</v>
      </c>
      <c r="E93" s="1">
        <v>41243</v>
      </c>
      <c r="F93" s="3">
        <f t="shared" si="15"/>
        <v>0.15467630488994799</v>
      </c>
      <c r="G93" s="3">
        <f t="shared" si="20"/>
        <v>0.20203771405000004</v>
      </c>
      <c r="H93" s="57">
        <f t="shared" si="31"/>
        <v>45.517184158198759</v>
      </c>
      <c r="I93" s="7">
        <f t="shared" si="30"/>
        <v>45.517184158198759</v>
      </c>
      <c r="J93" s="2">
        <f t="shared" si="32"/>
        <v>0</v>
      </c>
      <c r="K93" s="7">
        <f t="shared" si="22"/>
        <v>1</v>
      </c>
      <c r="L93" s="3">
        <f t="shared" si="28"/>
        <v>2.5000000000000001E-3</v>
      </c>
      <c r="M93" s="87">
        <f t="shared" si="24"/>
        <v>2.3147460262569375</v>
      </c>
      <c r="O93" s="3">
        <f>(H93-MAX(H$2:H93))/MAX(H$2:H93)</f>
        <v>-0.21376987906967268</v>
      </c>
      <c r="R93" s="20" t="s">
        <v>72</v>
      </c>
      <c r="S93" s="21">
        <v>2816.6239999999998</v>
      </c>
      <c r="T93" s="81">
        <f t="shared" si="29"/>
        <v>0.16304483665551395</v>
      </c>
    </row>
    <row r="94" spans="1:20" s="12" customFormat="1">
      <c r="A94" s="1">
        <v>41274</v>
      </c>
      <c r="B94" s="3">
        <v>6.3176682964699998E-2</v>
      </c>
      <c r="C94" s="14">
        <f t="shared" si="21"/>
        <v>22.075329181753119</v>
      </c>
      <c r="D94" s="32">
        <f t="shared" ref="D94" si="33">C94/C82-1</f>
        <v>0.16630073943171375</v>
      </c>
      <c r="E94" s="13">
        <v>41274</v>
      </c>
      <c r="F94" s="3">
        <f t="shared" si="15"/>
        <v>0.38796446599761403</v>
      </c>
      <c r="G94" s="32">
        <f t="shared" si="20"/>
        <v>6.3176682964700026E-2</v>
      </c>
      <c r="H94" s="57">
        <f t="shared" si="31"/>
        <v>54.713371995514109</v>
      </c>
      <c r="I94" s="7">
        <f t="shared" si="30"/>
        <v>54.713371995514109</v>
      </c>
      <c r="J94" s="14">
        <f t="shared" si="32"/>
        <v>0</v>
      </c>
      <c r="K94" s="7">
        <f t="shared" si="22"/>
        <v>1</v>
      </c>
      <c r="L94" s="3">
        <f t="shared" si="28"/>
        <v>2.5000000000000001E-3</v>
      </c>
      <c r="M94" s="87">
        <f t="shared" si="24"/>
        <v>-1.3956608874791634</v>
      </c>
      <c r="N94" s="32">
        <f t="shared" ref="N94" si="34">H94/H82-1</f>
        <v>0.16630073943171375</v>
      </c>
      <c r="O94" s="3">
        <f>(H94-MAX(H$2:H94))/MAX(H$2:H94)</f>
        <v>-5.4921742719654304E-2</v>
      </c>
      <c r="P94" s="32"/>
      <c r="R94" s="20" t="s">
        <v>73</v>
      </c>
      <c r="S94" s="21">
        <v>3275.86</v>
      </c>
      <c r="T94" s="81">
        <f t="shared" si="29"/>
        <v>6.2205955077445196E-2</v>
      </c>
    </row>
    <row r="95" spans="1:20">
      <c r="A95" s="1">
        <v>41305</v>
      </c>
      <c r="B95" s="3">
        <v>6.24826554907E-2</v>
      </c>
      <c r="C95" s="2">
        <f t="shared" si="21"/>
        <v>23.469975254810127</v>
      </c>
      <c r="E95" s="1">
        <v>41305</v>
      </c>
      <c r="F95" s="3">
        <f t="shared" si="15"/>
        <v>0.47565145703221456</v>
      </c>
      <c r="G95" s="3">
        <f t="shared" si="20"/>
        <v>6.248265549070009E-2</v>
      </c>
      <c r="H95" s="57">
        <f t="shared" si="31"/>
        <v>58.169981352004399</v>
      </c>
      <c r="I95" s="7">
        <f t="shared" si="30"/>
        <v>58.169981352004399</v>
      </c>
      <c r="J95" s="2">
        <f t="shared" si="32"/>
        <v>0</v>
      </c>
      <c r="K95" s="7">
        <f t="shared" si="22"/>
        <v>1</v>
      </c>
      <c r="L95" s="3">
        <f t="shared" si="28"/>
        <v>2.5000000000000001E-3</v>
      </c>
      <c r="M95" s="87">
        <f t="shared" si="24"/>
        <v>-1.3946460730570074</v>
      </c>
      <c r="O95" s="3">
        <f>(H95-MAX(H$2:H95))/MAX(H$2:H95)</f>
        <v>0</v>
      </c>
      <c r="R95" s="20" t="s">
        <v>74</v>
      </c>
      <c r="S95" s="21">
        <v>3479.6379999999999</v>
      </c>
      <c r="T95" s="81">
        <f t="shared" si="29"/>
        <v>3.6946659393879422E-2</v>
      </c>
    </row>
    <row r="96" spans="1:20">
      <c r="A96" s="1">
        <v>41333</v>
      </c>
      <c r="B96" s="3">
        <v>-5.53699774071E-2</v>
      </c>
      <c r="C96" s="2">
        <f t="shared" si="21"/>
        <v>24.936441633031684</v>
      </c>
      <c r="E96" s="1">
        <v>41333</v>
      </c>
      <c r="F96" s="3">
        <f t="shared" si="15"/>
        <v>0.56785407864630799</v>
      </c>
      <c r="G96" s="3">
        <f t="shared" si="20"/>
        <v>-5.5369977407100035E-2</v>
      </c>
      <c r="H96" s="57">
        <f t="shared" si="31"/>
        <v>61.804596256722135</v>
      </c>
      <c r="I96" s="7">
        <f t="shared" si="30"/>
        <v>61.804596256722135</v>
      </c>
      <c r="J96" s="2">
        <f t="shared" si="32"/>
        <v>0</v>
      </c>
      <c r="K96" s="7">
        <f t="shared" si="22"/>
        <v>1</v>
      </c>
      <c r="L96" s="3">
        <f t="shared" si="28"/>
        <v>2.5000000000000001E-3</v>
      </c>
      <c r="M96" s="87">
        <f t="shared" si="24"/>
        <v>-1.4664663782215577</v>
      </c>
      <c r="O96" s="3">
        <f>(H96-MAX(H$2:H96))/MAX(H$2:H96)</f>
        <v>0</v>
      </c>
      <c r="R96" s="20" t="s">
        <v>75</v>
      </c>
      <c r="S96" s="21">
        <v>3608.1990000000001</v>
      </c>
      <c r="T96" s="81">
        <f t="shared" si="29"/>
        <v>-4.4596764202861405E-2</v>
      </c>
    </row>
    <row r="97" spans="1:20">
      <c r="A97" s="1">
        <v>41362</v>
      </c>
      <c r="B97" s="3">
        <v>-7.4039929746600001E-3</v>
      </c>
      <c r="C97" s="2">
        <f t="shared" si="21"/>
        <v>23.555711423197252</v>
      </c>
      <c r="E97" s="1">
        <v>41362</v>
      </c>
      <c r="F97" s="3">
        <f t="shared" si="15"/>
        <v>0.48104203373403243</v>
      </c>
      <c r="G97" s="3">
        <f t="shared" si="20"/>
        <v>-7.4039929746599897E-3</v>
      </c>
      <c r="H97" s="57">
        <f t="shared" si="31"/>
        <v>58.382477158332492</v>
      </c>
      <c r="I97" s="7">
        <f t="shared" si="30"/>
        <v>58.382477158332492</v>
      </c>
      <c r="J97" s="2">
        <f t="shared" si="32"/>
        <v>0</v>
      </c>
      <c r="K97" s="7">
        <f t="shared" si="22"/>
        <v>1</v>
      </c>
      <c r="L97" s="3">
        <f t="shared" si="28"/>
        <v>2.5000000000000001E-3</v>
      </c>
      <c r="M97" s="87">
        <f t="shared" si="24"/>
        <v>1.3807302098344323</v>
      </c>
      <c r="O97" s="3">
        <f>(H97-MAX(H$2:H97))/MAX(H$2:H97)</f>
        <v>-5.5369977407100028E-2</v>
      </c>
      <c r="R97" s="20" t="s">
        <v>76</v>
      </c>
      <c r="S97" s="21">
        <v>3447.2849999999999</v>
      </c>
      <c r="T97" s="81">
        <f t="shared" si="29"/>
        <v>-2.3067138342202531E-2</v>
      </c>
    </row>
    <row r="98" spans="1:20">
      <c r="A98" s="1">
        <v>41390</v>
      </c>
      <c r="B98" s="3">
        <v>0.15287088766699999</v>
      </c>
      <c r="C98" s="2">
        <f t="shared" si="21"/>
        <v>23.381305101306783</v>
      </c>
      <c r="E98" s="1">
        <v>41390</v>
      </c>
      <c r="F98" s="3">
        <f t="shared" si="15"/>
        <v>0.47007640892108937</v>
      </c>
      <c r="G98" s="3">
        <f t="shared" si="20"/>
        <v>0.15287088766699997</v>
      </c>
      <c r="H98" s="57">
        <f t="shared" si="31"/>
        <v>57.950213707608953</v>
      </c>
      <c r="I98" s="7">
        <f t="shared" si="30"/>
        <v>57.950213707608953</v>
      </c>
      <c r="J98" s="2">
        <f t="shared" si="32"/>
        <v>0</v>
      </c>
      <c r="K98" s="7">
        <f t="shared" si="22"/>
        <v>1</v>
      </c>
      <c r="L98" s="3">
        <f t="shared" si="28"/>
        <v>2.5000000000000001E-3</v>
      </c>
      <c r="M98" s="87">
        <f t="shared" si="24"/>
        <v>1.5551365317249015</v>
      </c>
      <c r="O98" s="3">
        <f>(H98-MAX(H$2:H98))/MAX(H$2:H98)</f>
        <v>-6.2364011458030735E-2</v>
      </c>
      <c r="R98" s="20" t="s">
        <v>77</v>
      </c>
      <c r="S98" s="21">
        <v>3367.7660000000001</v>
      </c>
      <c r="T98" s="81">
        <f t="shared" si="29"/>
        <v>0.14058340157837557</v>
      </c>
    </row>
    <row r="99" spans="1:20">
      <c r="A99" s="1">
        <v>41425</v>
      </c>
      <c r="B99" s="3">
        <v>-0.131539831577</v>
      </c>
      <c r="C99" s="2">
        <f t="shared" si="21"/>
        <v>26.955625966956504</v>
      </c>
      <c r="E99" s="1">
        <v>41425</v>
      </c>
      <c r="F99" s="3">
        <f t="shared" si="15"/>
        <v>0.69480829449117198</v>
      </c>
      <c r="G99" s="3">
        <f t="shared" si="20"/>
        <v>-0.131539831577</v>
      </c>
      <c r="H99" s="57">
        <f t="shared" si="31"/>
        <v>66.809114317583479</v>
      </c>
      <c r="I99" s="7">
        <f t="shared" si="30"/>
        <v>66.809114317583479</v>
      </c>
      <c r="J99" s="2">
        <f t="shared" si="32"/>
        <v>0</v>
      </c>
      <c r="K99" s="7">
        <f t="shared" si="22"/>
        <v>1</v>
      </c>
      <c r="L99" s="3">
        <f t="shared" si="28"/>
        <v>2.5000000000000001E-3</v>
      </c>
      <c r="M99" s="87">
        <f t="shared" si="24"/>
        <v>-2.0191843339248194</v>
      </c>
      <c r="O99" s="3">
        <f>(H99-MAX(H$2:H99))/MAX(H$2:H99)</f>
        <v>0</v>
      </c>
      <c r="R99" s="20" t="s">
        <v>78</v>
      </c>
      <c r="S99" s="21">
        <v>3841.2179999999998</v>
      </c>
      <c r="T99" s="81">
        <f t="shared" si="29"/>
        <v>-0.15756460580992793</v>
      </c>
    </row>
    <row r="100" spans="1:20">
      <c r="A100" s="1">
        <v>41453</v>
      </c>
      <c r="B100" s="3">
        <v>0.14365426158</v>
      </c>
      <c r="C100" s="2">
        <f t="shared" si="21"/>
        <v>23.409887467210439</v>
      </c>
      <c r="E100" s="1">
        <v>41453</v>
      </c>
      <c r="F100" s="3">
        <f t="shared" si="15"/>
        <v>0.47187349687850078</v>
      </c>
      <c r="G100" s="3">
        <f t="shared" si="20"/>
        <v>0.14365426158000005</v>
      </c>
      <c r="H100" s="57">
        <f t="shared" si="31"/>
        <v>58.021054672440009</v>
      </c>
      <c r="I100" s="7">
        <f t="shared" si="30"/>
        <v>58.021054672440009</v>
      </c>
      <c r="J100" s="2">
        <f t="shared" si="32"/>
        <v>0</v>
      </c>
      <c r="K100" s="7">
        <f t="shared" si="22"/>
        <v>1</v>
      </c>
      <c r="L100" s="3">
        <f t="shared" si="28"/>
        <v>2.5000000000000001E-3</v>
      </c>
      <c r="M100" s="87">
        <f t="shared" si="24"/>
        <v>3.545738499746065</v>
      </c>
      <c r="O100" s="3">
        <f>(H100-MAX(H$2:H100))/MAX(H$2:H100)</f>
        <v>-0.131539831577</v>
      </c>
      <c r="R100" s="20" t="s">
        <v>79</v>
      </c>
      <c r="S100" s="21">
        <v>3235.9780000000001</v>
      </c>
      <c r="T100" s="81">
        <f t="shared" si="29"/>
        <v>6.018736839372818E-2</v>
      </c>
    </row>
    <row r="101" spans="1:20">
      <c r="A101" s="1">
        <v>41486</v>
      </c>
      <c r="B101" s="3">
        <v>8.7005929477000005E-2</v>
      </c>
      <c r="C101" s="2">
        <f t="shared" si="21"/>
        <v>26.772817564983452</v>
      </c>
      <c r="E101" s="1">
        <v>41486</v>
      </c>
      <c r="F101" s="3">
        <f t="shared" si="15"/>
        <v>0.45782362561964107</v>
      </c>
      <c r="G101" s="3">
        <f t="shared" si="20"/>
        <v>8.7005929477000032E-2</v>
      </c>
      <c r="H101" s="57">
        <f t="shared" si="31"/>
        <v>66.356026437502194</v>
      </c>
      <c r="I101" s="7">
        <f t="shared" si="30"/>
        <v>66.356026437502194</v>
      </c>
      <c r="J101" s="2">
        <f t="shared" si="32"/>
        <v>0</v>
      </c>
      <c r="K101" s="7">
        <f t="shared" si="22"/>
        <v>1</v>
      </c>
      <c r="L101" s="3">
        <f t="shared" si="28"/>
        <v>2.5000000000000001E-3</v>
      </c>
      <c r="M101" s="87">
        <f t="shared" si="24"/>
        <v>0.18280840197305182</v>
      </c>
      <c r="O101" s="3">
        <f>(H101-MAX(H$2:H101))/MAX(H$2:H101)</f>
        <v>-6.7818273705513889E-3</v>
      </c>
      <c r="R101" s="20" t="s">
        <v>80</v>
      </c>
      <c r="S101" s="21">
        <v>3430.7429999999999</v>
      </c>
      <c r="T101" s="81">
        <f t="shared" si="29"/>
        <v>6.8033367699066982E-2</v>
      </c>
    </row>
    <row r="102" spans="1:20">
      <c r="A102" s="1">
        <v>41516</v>
      </c>
      <c r="B102" s="3">
        <v>4.8143236264600001E-2</v>
      </c>
      <c r="C102" s="2">
        <f t="shared" si="21"/>
        <v>29.102211441942991</v>
      </c>
      <c r="E102" s="1">
        <v>41516</v>
      </c>
      <c r="F102" s="3">
        <f t="shared" si="15"/>
        <v>0.58466292518020824</v>
      </c>
      <c r="G102" s="3">
        <f t="shared" si="20"/>
        <v>4.8143236264599931E-2</v>
      </c>
      <c r="H102" s="57">
        <f t="shared" si="31"/>
        <v>72.129394194097458</v>
      </c>
      <c r="I102" s="7">
        <f t="shared" si="30"/>
        <v>72.129394194097458</v>
      </c>
      <c r="J102" s="2">
        <f t="shared" si="32"/>
        <v>0</v>
      </c>
      <c r="K102" s="7">
        <f t="shared" si="22"/>
        <v>1</v>
      </c>
      <c r="L102" s="3">
        <f t="shared" si="28"/>
        <v>2.5000000000000001E-3</v>
      </c>
      <c r="M102" s="87">
        <f t="shared" si="24"/>
        <v>-2.1465854749864874</v>
      </c>
      <c r="O102" s="3">
        <f>(H102-MAX(H$2:H102))/MAX(H$2:H102)</f>
        <v>0</v>
      </c>
      <c r="R102" s="20" t="s">
        <v>81</v>
      </c>
      <c r="S102" s="21">
        <v>3664.1480000000001</v>
      </c>
      <c r="T102" s="81">
        <f t="shared" si="29"/>
        <v>5.6969587472994965E-2</v>
      </c>
    </row>
    <row r="103" spans="1:20">
      <c r="A103" s="1">
        <v>41547</v>
      </c>
      <c r="B103" s="3">
        <v>-1.8077206026399999E-2</v>
      </c>
      <c r="C103" s="2">
        <f t="shared" si="21"/>
        <v>30.503286083214796</v>
      </c>
      <c r="E103" s="1">
        <v>41547</v>
      </c>
      <c r="F103" s="3">
        <f t="shared" ref="F103:F129" si="35">C103/MIN(C67:C103)-1</f>
        <v>0.660953726786911</v>
      </c>
      <c r="G103" s="3">
        <f t="shared" si="20"/>
        <v>-1.8077206026400061E-2</v>
      </c>
      <c r="H103" s="57">
        <f t="shared" si="31"/>
        <v>75.601936660406352</v>
      </c>
      <c r="I103" s="7">
        <f t="shared" si="30"/>
        <v>75.601936660406352</v>
      </c>
      <c r="J103" s="2">
        <f t="shared" si="32"/>
        <v>0</v>
      </c>
      <c r="K103" s="7">
        <f t="shared" si="22"/>
        <v>1</v>
      </c>
      <c r="L103" s="3">
        <f t="shared" si="28"/>
        <v>2.5000000000000001E-3</v>
      </c>
      <c r="M103" s="87">
        <f t="shared" si="24"/>
        <v>-1.4010746412718049</v>
      </c>
      <c r="O103" s="3">
        <f>(H103-MAX(H$2:H103))/MAX(H$2:H103)</f>
        <v>0</v>
      </c>
      <c r="R103" s="20" t="s">
        <v>82</v>
      </c>
      <c r="S103" s="21">
        <v>3872.893</v>
      </c>
      <c r="T103" s="81">
        <f t="shared" si="29"/>
        <v>-4.1071106276367564E-2</v>
      </c>
    </row>
    <row r="104" spans="1:20">
      <c r="A104" s="1">
        <v>41578</v>
      </c>
      <c r="B104" s="3">
        <v>8.60046509825E-2</v>
      </c>
      <c r="C104" s="2">
        <f t="shared" si="21"/>
        <v>29.951871896206303</v>
      </c>
      <c r="E104" s="1">
        <v>41578</v>
      </c>
      <c r="F104" s="3">
        <f t="shared" si="35"/>
        <v>0.63092832406746702</v>
      </c>
      <c r="G104" s="3">
        <f t="shared" si="20"/>
        <v>8.6004650982500097E-2</v>
      </c>
      <c r="H104" s="57">
        <f t="shared" si="31"/>
        <v>74.235264875401342</v>
      </c>
      <c r="I104" s="7">
        <f t="shared" si="30"/>
        <v>74.235264875401342</v>
      </c>
      <c r="J104" s="2">
        <f t="shared" si="32"/>
        <v>0</v>
      </c>
      <c r="K104" s="7">
        <f t="shared" si="22"/>
        <v>1</v>
      </c>
      <c r="L104" s="3">
        <f t="shared" si="28"/>
        <v>2.5000000000000001E-3</v>
      </c>
      <c r="M104" s="87">
        <f t="shared" si="24"/>
        <v>0.55141418700849343</v>
      </c>
      <c r="O104" s="3">
        <f>(H104-MAX(H$2:H104))/MAX(H$2:H104)</f>
        <v>-1.8077206026400023E-2</v>
      </c>
      <c r="R104" s="20" t="s">
        <v>83</v>
      </c>
      <c r="S104" s="21">
        <v>3713.8290000000002</v>
      </c>
      <c r="T104" s="81">
        <f t="shared" si="29"/>
        <v>6.2618391961503761E-2</v>
      </c>
    </row>
    <row r="105" spans="1:20">
      <c r="A105" s="1">
        <v>41607</v>
      </c>
      <c r="B105" s="3">
        <v>8.1566474120300006E-2</v>
      </c>
      <c r="C105" s="2">
        <f t="shared" si="21"/>
        <v>32.527872184912077</v>
      </c>
      <c r="E105" s="1">
        <v>41607</v>
      </c>
      <c r="F105" s="3">
        <f t="shared" si="35"/>
        <v>0.77119574535636337</v>
      </c>
      <c r="G105" s="3">
        <f t="shared" si="20"/>
        <v>8.1566474120299937E-2</v>
      </c>
      <c r="H105" s="57">
        <f t="shared" si="31"/>
        <v>80.619842921603677</v>
      </c>
      <c r="I105" s="7">
        <f t="shared" si="30"/>
        <v>80.619842921603677</v>
      </c>
      <c r="J105" s="2">
        <f t="shared" si="32"/>
        <v>0</v>
      </c>
      <c r="K105" s="7">
        <f t="shared" si="22"/>
        <v>1</v>
      </c>
      <c r="L105" s="3">
        <f t="shared" si="28"/>
        <v>2.5000000000000001E-3</v>
      </c>
      <c r="M105" s="87">
        <f t="shared" si="24"/>
        <v>-2.024586101697281</v>
      </c>
      <c r="O105" s="3">
        <f>(H105-MAX(H$2:H105))/MAX(H$2:H105)</f>
        <v>0</v>
      </c>
      <c r="R105" s="20" t="s">
        <v>84</v>
      </c>
      <c r="S105" s="21">
        <v>3946.3829999999998</v>
      </c>
      <c r="T105" s="81">
        <f t="shared" si="29"/>
        <v>-2.9720125998921043E-2</v>
      </c>
    </row>
    <row r="106" spans="1:20" s="12" customFormat="1">
      <c r="A106" s="1">
        <v>41639</v>
      </c>
      <c r="B106" s="3">
        <v>4.7363470349900003E-2</v>
      </c>
      <c r="C106" s="14">
        <f t="shared" si="21"/>
        <v>35.181056029671133</v>
      </c>
      <c r="D106" s="32">
        <f t="shared" ref="D106" si="36">C106/C94-1</f>
        <v>0.59368205746851821</v>
      </c>
      <c r="E106" s="13">
        <v>41639</v>
      </c>
      <c r="F106" s="3">
        <f t="shared" si="35"/>
        <v>0.91566593728195844</v>
      </c>
      <c r="G106" s="32">
        <f t="shared" si="20"/>
        <v>4.7363470349899961E-2</v>
      </c>
      <c r="H106" s="57">
        <f t="shared" si="31"/>
        <v>87.195719252851305</v>
      </c>
      <c r="I106" s="7">
        <f t="shared" si="30"/>
        <v>87.195719252851305</v>
      </c>
      <c r="J106" s="14">
        <f t="shared" si="32"/>
        <v>0</v>
      </c>
      <c r="K106" s="7">
        <f t="shared" si="22"/>
        <v>1</v>
      </c>
      <c r="L106" s="3">
        <f t="shared" si="28"/>
        <v>2.5000000000000001E-3</v>
      </c>
      <c r="M106" s="87">
        <f t="shared" si="24"/>
        <v>-2.6531838447590559</v>
      </c>
      <c r="N106" s="32">
        <f t="shared" ref="N106" si="37">H106/H94-1</f>
        <v>0.59368205746851777</v>
      </c>
      <c r="O106" s="3">
        <f>(H106-MAX(H$2:H106))/MAX(H$2:H106)</f>
        <v>0</v>
      </c>
      <c r="P106" s="32"/>
      <c r="R106" s="20" t="s">
        <v>85</v>
      </c>
      <c r="S106" s="21">
        <v>3829.096</v>
      </c>
      <c r="T106" s="81">
        <f t="shared" si="29"/>
        <v>1.4708432486414624E-2</v>
      </c>
    </row>
    <row r="107" spans="1:20">
      <c r="A107" s="1">
        <v>41669</v>
      </c>
      <c r="B107" s="3">
        <v>4.9711648654800003E-2</v>
      </c>
      <c r="C107" s="2">
        <f t="shared" si="21"/>
        <v>36.847352933810633</v>
      </c>
      <c r="E107" s="1">
        <v>41669</v>
      </c>
      <c r="F107" s="3">
        <f t="shared" si="35"/>
        <v>1.006398524102726</v>
      </c>
      <c r="G107" s="3">
        <f t="shared" si="20"/>
        <v>4.9711648654799934E-2</v>
      </c>
      <c r="H107" s="57">
        <f t="shared" si="31"/>
        <v>91.325611116321923</v>
      </c>
      <c r="I107" s="7">
        <f t="shared" si="30"/>
        <v>91.325611116321923</v>
      </c>
      <c r="J107" s="2">
        <f t="shared" si="32"/>
        <v>0</v>
      </c>
      <c r="K107" s="7">
        <f t="shared" si="22"/>
        <v>1</v>
      </c>
      <c r="L107" s="3">
        <f t="shared" si="28"/>
        <v>2.5000000000000001E-3</v>
      </c>
      <c r="M107" s="87">
        <f t="shared" si="24"/>
        <v>-1.6662969041395002</v>
      </c>
      <c r="O107" s="3">
        <f>(H107-MAX(H$2:H107))/MAX(H$2:H107)</f>
        <v>0</v>
      </c>
      <c r="R107" s="20" t="s">
        <v>86</v>
      </c>
      <c r="S107" s="21">
        <v>3885.4160000000002</v>
      </c>
      <c r="T107" s="81">
        <f t="shared" si="29"/>
        <v>2.3295575042672434E-2</v>
      </c>
    </row>
    <row r="108" spans="1:20">
      <c r="A108" s="1">
        <v>41698</v>
      </c>
      <c r="B108" s="3">
        <v>-5.4808264361400003E-3</v>
      </c>
      <c r="C108" s="2">
        <f t="shared" si="21"/>
        <v>38.679095596715641</v>
      </c>
      <c r="E108" s="1">
        <v>41698</v>
      </c>
      <c r="F108" s="3">
        <f t="shared" si="35"/>
        <v>1.1061399025944301</v>
      </c>
      <c r="G108" s="3">
        <f t="shared" si="20"/>
        <v>-5.4808264361400072E-3</v>
      </c>
      <c r="H108" s="57">
        <f t="shared" si="31"/>
        <v>95.865557809321416</v>
      </c>
      <c r="I108" s="7">
        <f t="shared" si="30"/>
        <v>95.865557809321416</v>
      </c>
      <c r="J108" s="2">
        <f t="shared" si="32"/>
        <v>0</v>
      </c>
      <c r="K108" s="7">
        <f t="shared" si="22"/>
        <v>1</v>
      </c>
      <c r="L108" s="3">
        <f t="shared" si="28"/>
        <v>2.5000000000000001E-3</v>
      </c>
      <c r="M108" s="87">
        <f t="shared" si="24"/>
        <v>-1.8317426629050075</v>
      </c>
      <c r="O108" s="3">
        <f>(H108-MAX(H$2:H108))/MAX(H$2:H108)</f>
        <v>0</v>
      </c>
      <c r="R108" s="20" t="s">
        <v>87</v>
      </c>
      <c r="S108" s="21">
        <v>3975.9290000000001</v>
      </c>
      <c r="T108" s="81">
        <f t="shared" si="29"/>
        <v>-3.4053173484737798E-2</v>
      </c>
    </row>
    <row r="109" spans="1:20">
      <c r="A109" s="1">
        <v>41729</v>
      </c>
      <c r="B109" s="3">
        <v>2.3994364176599999E-2</v>
      </c>
      <c r="C109" s="2">
        <f t="shared" si="21"/>
        <v>38.467102187043174</v>
      </c>
      <c r="E109" s="1">
        <v>41729</v>
      </c>
      <c r="F109" s="3">
        <f t="shared" si="35"/>
        <v>1.0945965153380812</v>
      </c>
      <c r="G109" s="3">
        <f t="shared" si="20"/>
        <v>2.3994364176600058E-2</v>
      </c>
      <c r="H109" s="57">
        <f t="shared" si="31"/>
        <v>95.340135325764777</v>
      </c>
      <c r="I109" s="7">
        <f t="shared" si="30"/>
        <v>95.340135325764777</v>
      </c>
      <c r="J109" s="2">
        <f t="shared" si="32"/>
        <v>0</v>
      </c>
      <c r="K109" s="7">
        <f t="shared" si="22"/>
        <v>1</v>
      </c>
      <c r="L109" s="3">
        <f t="shared" si="28"/>
        <v>2.5000000000000001E-3</v>
      </c>
      <c r="M109" s="87">
        <f t="shared" si="24"/>
        <v>0.21199340967246627</v>
      </c>
      <c r="O109" s="3">
        <f>(H109-MAX(H$2:H109))/MAX(H$2:H109)</f>
        <v>-5.4808264361400289E-3</v>
      </c>
      <c r="R109" s="20" t="s">
        <v>88</v>
      </c>
      <c r="S109" s="21">
        <v>3840.5360000000001</v>
      </c>
      <c r="T109" s="81">
        <f t="shared" si="29"/>
        <v>-1.9363443019411841E-2</v>
      </c>
    </row>
    <row r="110" spans="1:20">
      <c r="A110" s="1">
        <v>41759</v>
      </c>
      <c r="B110" s="3">
        <v>7.54244360433E-2</v>
      </c>
      <c r="C110" s="2">
        <f t="shared" si="21"/>
        <v>39.390095845737576</v>
      </c>
      <c r="E110" s="1">
        <v>41759</v>
      </c>
      <c r="F110" s="3">
        <f t="shared" si="35"/>
        <v>1.1448550269301405</v>
      </c>
      <c r="G110" s="3">
        <f t="shared" si="20"/>
        <v>7.5424436043300069E-2</v>
      </c>
      <c r="H110" s="57">
        <f t="shared" si="31"/>
        <v>97.627761253417503</v>
      </c>
      <c r="I110" s="7">
        <f t="shared" si="30"/>
        <v>97.627761253417503</v>
      </c>
      <c r="J110" s="2">
        <f t="shared" si="32"/>
        <v>0</v>
      </c>
      <c r="K110" s="7">
        <f t="shared" si="22"/>
        <v>1</v>
      </c>
      <c r="L110" s="3">
        <f t="shared" si="28"/>
        <v>2.5000000000000001E-3</v>
      </c>
      <c r="M110" s="87">
        <f t="shared" si="24"/>
        <v>-0.71100024902193582</v>
      </c>
      <c r="O110" s="3">
        <f>(H110-MAX(H$2:H110))/MAX(H$2:H110)</f>
        <v>0</v>
      </c>
      <c r="R110" s="20" t="s">
        <v>89</v>
      </c>
      <c r="S110" s="21">
        <v>3766.17</v>
      </c>
      <c r="T110" s="81">
        <f t="shared" si="29"/>
        <v>1.6745924905142262E-2</v>
      </c>
    </row>
    <row r="111" spans="1:20">
      <c r="A111" s="1">
        <v>41789</v>
      </c>
      <c r="B111" s="3">
        <v>8.5388673675200005E-2</v>
      </c>
      <c r="C111" s="2">
        <f t="shared" si="21"/>
        <v>42.361071610593868</v>
      </c>
      <c r="E111" s="1">
        <v>41789</v>
      </c>
      <c r="F111" s="3">
        <f t="shared" si="35"/>
        <v>1.3066295077309831</v>
      </c>
      <c r="G111" s="3">
        <f t="shared" si="20"/>
        <v>8.5388673675200089E-2</v>
      </c>
      <c r="H111" s="57">
        <f t="shared" si="31"/>
        <v>104.99128008812646</v>
      </c>
      <c r="I111" s="7">
        <f t="shared" si="30"/>
        <v>104.99128008812646</v>
      </c>
      <c r="J111" s="2">
        <f t="shared" si="32"/>
        <v>0</v>
      </c>
      <c r="K111" s="7">
        <f t="shared" si="22"/>
        <v>1</v>
      </c>
      <c r="L111" s="3">
        <f t="shared" si="28"/>
        <v>2.5000000000000001E-3</v>
      </c>
      <c r="M111" s="87">
        <f t="shared" si="24"/>
        <v>-2.9709757648562913</v>
      </c>
      <c r="O111" s="3">
        <f>(H111-MAX(H$2:H111))/MAX(H$2:H111)</f>
        <v>0</v>
      </c>
      <c r="R111" s="20" t="s">
        <v>90</v>
      </c>
      <c r="S111" s="21">
        <v>3829.2379999999998</v>
      </c>
      <c r="T111" s="81">
        <f t="shared" si="29"/>
        <v>2.4982777252288813E-2</v>
      </c>
    </row>
    <row r="112" spans="1:20">
      <c r="A112" s="1">
        <v>41820</v>
      </c>
      <c r="B112" s="3">
        <v>6.6918008815900001E-2</v>
      </c>
      <c r="C112" s="2">
        <f t="shared" si="21"/>
        <v>45.978227330882653</v>
      </c>
      <c r="E112" s="1">
        <v>41820</v>
      </c>
      <c r="F112" s="3">
        <f t="shared" si="35"/>
        <v>1.5035895420562118</v>
      </c>
      <c r="G112" s="3">
        <f t="shared" si="20"/>
        <v>6.6918008815900043E-2</v>
      </c>
      <c r="H112" s="57">
        <f t="shared" si="31"/>
        <v>113.95634624231302</v>
      </c>
      <c r="I112" s="7">
        <f t="shared" si="30"/>
        <v>113.95634624231302</v>
      </c>
      <c r="J112" s="2">
        <f t="shared" si="32"/>
        <v>0</v>
      </c>
      <c r="K112" s="7">
        <f t="shared" si="22"/>
        <v>1</v>
      </c>
      <c r="L112" s="3">
        <f t="shared" si="28"/>
        <v>2.5000000000000001E-3</v>
      </c>
      <c r="M112" s="87">
        <f t="shared" si="24"/>
        <v>-3.6171557202887854</v>
      </c>
      <c r="O112" s="3">
        <f>(H112-MAX(H$2:H112))/MAX(H$2:H112)</f>
        <v>0</v>
      </c>
      <c r="R112" s="20" t="s">
        <v>91</v>
      </c>
      <c r="S112" s="21">
        <v>3924.9029999999998</v>
      </c>
      <c r="T112" s="81">
        <f t="shared" si="29"/>
        <v>8.4624256956159272E-2</v>
      </c>
    </row>
    <row r="113" spans="1:23">
      <c r="A113" s="1">
        <v>41851</v>
      </c>
      <c r="B113" s="3">
        <v>0.103807096237</v>
      </c>
      <c r="C113" s="2">
        <f t="shared" si="21"/>
        <v>49.054998752750116</v>
      </c>
      <c r="E113" s="1">
        <v>41851</v>
      </c>
      <c r="F113" s="3">
        <f t="shared" si="35"/>
        <v>1.6711247691029247</v>
      </c>
      <c r="G113" s="3">
        <f t="shared" si="20"/>
        <v>0.10380709623699991</v>
      </c>
      <c r="H113" s="57">
        <f t="shared" si="31"/>
        <v>121.58207802478388</v>
      </c>
      <c r="I113" s="7">
        <f t="shared" si="30"/>
        <v>121.58207802478388</v>
      </c>
      <c r="J113" s="2">
        <f t="shared" si="32"/>
        <v>0</v>
      </c>
      <c r="K113" s="7">
        <f t="shared" si="22"/>
        <v>1</v>
      </c>
      <c r="L113" s="3">
        <f t="shared" si="28"/>
        <v>2.5000000000000001E-3</v>
      </c>
      <c r="M113" s="87">
        <f t="shared" si="24"/>
        <v>-3.0767714218674627</v>
      </c>
      <c r="O113" s="3">
        <f>(H113-MAX(H$2:H113))/MAX(H$2:H113)</f>
        <v>0</v>
      </c>
      <c r="R113" s="20" t="s">
        <v>92</v>
      </c>
      <c r="S113" s="21">
        <v>4257.0450000000001</v>
      </c>
      <c r="T113" s="81">
        <f t="shared" si="29"/>
        <v>4.0129714391085702E-2</v>
      </c>
    </row>
    <row r="114" spans="1:23">
      <c r="A114" s="1">
        <v>41880</v>
      </c>
      <c r="B114" s="3">
        <v>0.227071691504</v>
      </c>
      <c r="C114" s="2">
        <f t="shared" si="21"/>
        <v>54.14725572918276</v>
      </c>
      <c r="E114" s="1">
        <v>41880</v>
      </c>
      <c r="F114" s="3">
        <f t="shared" si="35"/>
        <v>1.9484064750702261</v>
      </c>
      <c r="G114" s="3">
        <f t="shared" si="20"/>
        <v>0.22707169150400008</v>
      </c>
      <c r="H114" s="57">
        <f t="shared" si="31"/>
        <v>134.20316049899705</v>
      </c>
      <c r="I114" s="7">
        <f t="shared" si="30"/>
        <v>134.20316049899705</v>
      </c>
      <c r="J114" s="2">
        <f t="shared" si="32"/>
        <v>0</v>
      </c>
      <c r="K114" s="7">
        <f t="shared" si="22"/>
        <v>1</v>
      </c>
      <c r="L114" s="3">
        <f t="shared" si="28"/>
        <v>2.5000000000000001E-3</v>
      </c>
      <c r="M114" s="87">
        <f t="shared" si="24"/>
        <v>-5.092256976432644</v>
      </c>
      <c r="O114" s="3">
        <f>(H114-MAX(H$2:H114))/MAX(H$2:H114)</f>
        <v>0</v>
      </c>
      <c r="R114" s="20" t="s">
        <v>93</v>
      </c>
      <c r="S114" s="21">
        <v>4427.8789999999999</v>
      </c>
      <c r="T114" s="81">
        <f t="shared" si="29"/>
        <v>0.11026498239902205</v>
      </c>
    </row>
    <row r="115" spans="1:23">
      <c r="A115" s="1">
        <v>41912</v>
      </c>
      <c r="B115" s="3">
        <v>1.2108191060999999E-2</v>
      </c>
      <c r="C115" s="2">
        <f t="shared" si="21"/>
        <v>66.442564677907953</v>
      </c>
      <c r="E115" s="1">
        <v>41912</v>
      </c>
      <c r="F115" s="3">
        <f t="shared" si="35"/>
        <v>2.617906120605769</v>
      </c>
      <c r="G115" s="3">
        <f t="shared" si="20"/>
        <v>1.2108191060999918E-2</v>
      </c>
      <c r="H115" s="57">
        <f t="shared" si="31"/>
        <v>164.67689915868712</v>
      </c>
      <c r="I115" s="7">
        <f t="shared" si="30"/>
        <v>164.67689915868712</v>
      </c>
      <c r="J115" s="2">
        <f t="shared" si="32"/>
        <v>0</v>
      </c>
      <c r="K115" s="7">
        <f t="shared" si="22"/>
        <v>1</v>
      </c>
      <c r="L115" s="3">
        <f t="shared" si="28"/>
        <v>2.5000000000000001E-3</v>
      </c>
      <c r="M115" s="87">
        <f t="shared" si="24"/>
        <v>-12.295308948725193</v>
      </c>
      <c r="O115" s="3">
        <f>(H115-MAX(H$2:H115))/MAX(H$2:H115)</f>
        <v>0</v>
      </c>
      <c r="R115" s="20" t="s">
        <v>94</v>
      </c>
      <c r="S115" s="21">
        <v>4916.1189999999997</v>
      </c>
      <c r="T115" s="81">
        <f t="shared" si="29"/>
        <v>1.4299287710488828E-2</v>
      </c>
    </row>
    <row r="116" spans="1:23">
      <c r="A116" s="1">
        <v>41943</v>
      </c>
      <c r="B116" s="3">
        <v>1.41947495423E-2</v>
      </c>
      <c r="C116" s="2">
        <f t="shared" si="21"/>
        <v>67.247063945610904</v>
      </c>
      <c r="E116" s="1">
        <v>41943</v>
      </c>
      <c r="F116" s="3">
        <f t="shared" si="35"/>
        <v>2.6617124191548247</v>
      </c>
      <c r="G116" s="3">
        <f t="shared" si="20"/>
        <v>1.4194749542300045E-2</v>
      </c>
      <c r="H116" s="57">
        <f t="shared" si="31"/>
        <v>166.67083851703353</v>
      </c>
      <c r="I116" s="7">
        <f t="shared" si="30"/>
        <v>166.67083851703353</v>
      </c>
      <c r="J116" s="2">
        <f t="shared" si="32"/>
        <v>0</v>
      </c>
      <c r="K116" s="7">
        <f t="shared" si="22"/>
        <v>1</v>
      </c>
      <c r="L116" s="3">
        <f t="shared" si="28"/>
        <v>2.5000000000000001E-3</v>
      </c>
      <c r="M116" s="87">
        <f t="shared" si="24"/>
        <v>-0.80449926770295122</v>
      </c>
      <c r="O116" s="3">
        <f>(H116-MAX(H$2:H116))/MAX(H$2:H116)</f>
        <v>0</v>
      </c>
      <c r="R116" s="20" t="s">
        <v>95</v>
      </c>
      <c r="S116" s="21">
        <v>4986.4160000000002</v>
      </c>
      <c r="T116" s="81">
        <f t="shared" si="29"/>
        <v>5.1911232436282928E-2</v>
      </c>
    </row>
    <row r="117" spans="1:23">
      <c r="A117" s="1">
        <v>41971</v>
      </c>
      <c r="B117" s="3">
        <v>-0.17212073735399999</v>
      </c>
      <c r="C117" s="2">
        <f t="shared" si="21"/>
        <v>68.201619175773885</v>
      </c>
      <c r="E117" s="1">
        <v>41971</v>
      </c>
      <c r="F117" s="3">
        <f t="shared" si="35"/>
        <v>2.7136895098406568</v>
      </c>
      <c r="G117" s="3">
        <f t="shared" si="20"/>
        <v>-0.17212073735400002</v>
      </c>
      <c r="H117" s="57">
        <f t="shared" si="31"/>
        <v>169.03668932578796</v>
      </c>
      <c r="I117" s="7">
        <f t="shared" si="30"/>
        <v>169.03668932578796</v>
      </c>
      <c r="J117" s="2">
        <f t="shared" si="32"/>
        <v>0</v>
      </c>
      <c r="K117" s="7">
        <f t="shared" si="22"/>
        <v>1</v>
      </c>
      <c r="L117" s="3">
        <f t="shared" si="28"/>
        <v>2.5000000000000001E-3</v>
      </c>
      <c r="M117" s="87">
        <f t="shared" si="24"/>
        <v>-0.95455523016298116</v>
      </c>
      <c r="O117" s="3">
        <f>(H117-MAX(H$2:H117))/MAX(H$2:H117)</f>
        <v>0</v>
      </c>
      <c r="R117" s="20" t="s">
        <v>96</v>
      </c>
      <c r="S117" s="21">
        <v>5245.2669999999998</v>
      </c>
      <c r="T117" s="81">
        <f t="shared" si="29"/>
        <v>1.4765120631609507E-2</v>
      </c>
    </row>
    <row r="118" spans="1:23" s="12" customFormat="1">
      <c r="A118" s="1">
        <v>42004</v>
      </c>
      <c r="B118" s="3">
        <v>0.11870143576099999</v>
      </c>
      <c r="C118" s="14">
        <f t="shared" si="21"/>
        <v>56.462706194502978</v>
      </c>
      <c r="D118" s="32">
        <f t="shared" ref="D118" si="38">C118/C106-1</f>
        <v>0.60491788952791081</v>
      </c>
      <c r="E118" s="13">
        <v>42004</v>
      </c>
      <c r="F118" s="3">
        <f t="shared" si="35"/>
        <v>2.0744865331030682</v>
      </c>
      <c r="G118" s="32">
        <f t="shared" si="20"/>
        <v>0.1187014357609999</v>
      </c>
      <c r="H118" s="57">
        <f t="shared" si="31"/>
        <v>139.94196971915432</v>
      </c>
      <c r="I118" s="7">
        <f t="shared" si="30"/>
        <v>139.94196971915432</v>
      </c>
      <c r="J118" s="14">
        <f t="shared" si="32"/>
        <v>0</v>
      </c>
      <c r="K118" s="7">
        <f t="shared" si="22"/>
        <v>1</v>
      </c>
      <c r="L118" s="3">
        <f t="shared" si="28"/>
        <v>2.5000000000000001E-3</v>
      </c>
      <c r="M118" s="87">
        <f t="shared" si="24"/>
        <v>11.738912981270907</v>
      </c>
      <c r="N118" s="32">
        <f t="shared" ref="N118" si="39">H118/H106-1</f>
        <v>0.60491788952791059</v>
      </c>
      <c r="O118" s="3">
        <f>(H118-MAX(H$2:H118))/MAX(H$2:H118)</f>
        <v>-0.17212073735400002</v>
      </c>
      <c r="P118" s="32"/>
      <c r="R118" s="20" t="s">
        <v>97</v>
      </c>
      <c r="S118" s="21">
        <v>5322.7139999999999</v>
      </c>
      <c r="T118" s="81">
        <f t="shared" si="29"/>
        <v>5.8243595278649307E-2</v>
      </c>
    </row>
    <row r="119" spans="1:23">
      <c r="A119" s="1">
        <v>42034</v>
      </c>
      <c r="B119" s="3">
        <v>9.8112948942600003E-2</v>
      </c>
      <c r="C119" s="2">
        <f t="shared" si="21"/>
        <v>63.164910486741981</v>
      </c>
      <c r="E119" s="1">
        <v>42034</v>
      </c>
      <c r="F119" s="3">
        <f t="shared" si="35"/>
        <v>2.4394324988102611</v>
      </c>
      <c r="G119" s="3">
        <f t="shared" si="20"/>
        <v>9.8112948942600031E-2</v>
      </c>
      <c r="H119" s="57">
        <f t="shared" si="31"/>
        <v>156.55328244804031</v>
      </c>
      <c r="I119" s="7">
        <f t="shared" si="30"/>
        <v>156.55328244804031</v>
      </c>
      <c r="J119" s="2">
        <f t="shared" si="32"/>
        <v>0</v>
      </c>
      <c r="K119" s="7">
        <f t="shared" si="22"/>
        <v>1</v>
      </c>
      <c r="L119" s="3">
        <f t="shared" si="28"/>
        <v>2.5000000000000001E-3</v>
      </c>
      <c r="M119" s="87">
        <f t="shared" si="24"/>
        <v>5.0367086890319044</v>
      </c>
      <c r="O119" s="3">
        <f>(H119-MAX(H$2:H119))/MAX(H$2:H119)</f>
        <v>-7.3850280241161859E-2</v>
      </c>
      <c r="R119" s="20" t="s">
        <v>98</v>
      </c>
      <c r="S119" s="21">
        <v>5632.7280000000001</v>
      </c>
      <c r="T119" s="81">
        <f t="shared" si="29"/>
        <v>6.8481027310390186E-2</v>
      </c>
    </row>
    <row r="120" spans="1:23">
      <c r="A120" s="1">
        <v>42062</v>
      </c>
      <c r="B120" s="3">
        <v>0.27319337962700002</v>
      </c>
      <c r="C120" s="2">
        <f t="shared" si="21"/>
        <v>69.362206124291603</v>
      </c>
      <c r="E120" s="1">
        <v>42062</v>
      </c>
      <c r="F120" s="3">
        <f t="shared" si="35"/>
        <v>2.7768853639575517</v>
      </c>
      <c r="G120" s="3">
        <f t="shared" si="20"/>
        <v>0.27319337962700008</v>
      </c>
      <c r="H120" s="57">
        <f t="shared" si="31"/>
        <v>171.91318665566132</v>
      </c>
      <c r="I120" s="7">
        <f t="shared" si="30"/>
        <v>171.91318665566132</v>
      </c>
      <c r="J120" s="2">
        <f t="shared" si="32"/>
        <v>0</v>
      </c>
      <c r="K120" s="7">
        <f t="shared" si="22"/>
        <v>1</v>
      </c>
      <c r="L120" s="3">
        <f t="shared" si="28"/>
        <v>2.5000000000000001E-3</v>
      </c>
      <c r="M120" s="87">
        <f t="shared" si="24"/>
        <v>-1.160586948517718</v>
      </c>
      <c r="O120" s="3">
        <f>(H120-MAX(H$2:H120))/MAX(H$2:H120)</f>
        <v>0</v>
      </c>
      <c r="R120" s="20" t="s">
        <v>99</v>
      </c>
      <c r="S120" s="21">
        <v>6018.4629999999997</v>
      </c>
      <c r="T120" s="81">
        <f t="shared" si="29"/>
        <v>0.20514224312752294</v>
      </c>
    </row>
    <row r="121" spans="1:23">
      <c r="A121" s="1">
        <v>42094</v>
      </c>
      <c r="B121" s="3">
        <v>0.13210054194900001</v>
      </c>
      <c r="C121" s="2">
        <f t="shared" si="21"/>
        <v>88.311501633771428</v>
      </c>
      <c r="E121" s="1">
        <v>42094</v>
      </c>
      <c r="F121" s="3">
        <f t="shared" si="35"/>
        <v>3.8087054410008676</v>
      </c>
      <c r="G121" s="3">
        <f t="shared" si="20"/>
        <v>0.13210054194900001</v>
      </c>
      <c r="H121" s="57">
        <f t="shared" si="31"/>
        <v>218.87873112056872</v>
      </c>
      <c r="I121" s="7">
        <f t="shared" si="30"/>
        <v>218.87873112056872</v>
      </c>
      <c r="J121" s="2">
        <f t="shared" si="32"/>
        <v>0</v>
      </c>
      <c r="K121" s="7">
        <f t="shared" si="22"/>
        <v>1</v>
      </c>
      <c r="L121" s="3">
        <f t="shared" si="28"/>
        <v>2.5000000000000001E-3</v>
      </c>
      <c r="M121" s="87">
        <f t="shared" si="24"/>
        <v>-18.949295509479825</v>
      </c>
      <c r="O121" s="3">
        <f>(H121-MAX(H$2:H121))/MAX(H$2:H121)</f>
        <v>0</v>
      </c>
      <c r="R121" s="20" t="s">
        <v>100</v>
      </c>
      <c r="S121" s="21">
        <v>7253.1040000000003</v>
      </c>
      <c r="T121" s="81">
        <f t="shared" si="29"/>
        <v>0.16773080876821855</v>
      </c>
      <c r="W121" s="43"/>
    </row>
    <row r="122" spans="1:23">
      <c r="A122" s="1">
        <v>42124</v>
      </c>
      <c r="B122" s="3">
        <v>0.50068300938800003</v>
      </c>
      <c r="C122" s="2">
        <f t="shared" si="21"/>
        <v>99.977498859922633</v>
      </c>
      <c r="E122" s="1">
        <v>42124</v>
      </c>
      <c r="F122" s="3">
        <f t="shared" si="35"/>
        <v>4.443938035830187</v>
      </c>
      <c r="G122" s="3">
        <f t="shared" si="20"/>
        <v>0.50068300938800014</v>
      </c>
      <c r="H122" s="57">
        <f t="shared" si="31"/>
        <v>247.79273012270531</v>
      </c>
      <c r="I122" s="7">
        <f t="shared" si="30"/>
        <v>247.79273012270531</v>
      </c>
      <c r="J122" s="2">
        <f t="shared" si="32"/>
        <v>0</v>
      </c>
      <c r="K122" s="7">
        <f t="shared" si="22"/>
        <v>1</v>
      </c>
      <c r="L122" s="3">
        <f t="shared" si="28"/>
        <v>2.5000000000000001E-3</v>
      </c>
      <c r="M122" s="87">
        <f t="shared" si="24"/>
        <v>-11.665997226151205</v>
      </c>
      <c r="O122" s="3">
        <f>(H122-MAX(H$2:H122))/MAX(H$2:H122)</f>
        <v>0</v>
      </c>
      <c r="R122" s="20" t="s">
        <v>101</v>
      </c>
      <c r="S122" s="21">
        <v>8469.6730000000007</v>
      </c>
      <c r="T122" s="81">
        <f t="shared" si="29"/>
        <v>0.17676857182089534</v>
      </c>
    </row>
    <row r="123" spans="1:23" s="43" customFormat="1">
      <c r="A123" s="1">
        <v>42153</v>
      </c>
      <c r="B123" s="3">
        <v>-0.331717271127</v>
      </c>
      <c r="C123" s="42">
        <f t="shared" si="21"/>
        <v>150.03453386019405</v>
      </c>
      <c r="D123" s="41"/>
      <c r="E123" s="40">
        <v>42153</v>
      </c>
      <c r="F123" s="41">
        <f t="shared" si="35"/>
        <v>7.1696253145314444</v>
      </c>
      <c r="G123" s="41">
        <f t="shared" si="20"/>
        <v>0.10643528619136733</v>
      </c>
      <c r="H123" s="57">
        <f t="shared" si="31"/>
        <v>371.85833994500996</v>
      </c>
      <c r="I123" s="7">
        <f t="shared" si="30"/>
        <v>0</v>
      </c>
      <c r="J123" s="42">
        <f t="shared" si="32"/>
        <v>371.85833994500996</v>
      </c>
      <c r="K123" s="7">
        <f t="shared" si="22"/>
        <v>1</v>
      </c>
      <c r="L123" s="3">
        <f t="shared" si="28"/>
        <v>0.10643528619136733</v>
      </c>
      <c r="M123" s="87">
        <f t="shared" si="24"/>
        <v>-50.057035000271412</v>
      </c>
      <c r="N123" s="41"/>
      <c r="O123" s="3">
        <f>(H123-MAX(H$2:H123))/MAX(H$2:H123)</f>
        <v>0</v>
      </c>
      <c r="P123" s="41"/>
      <c r="R123" s="20" t="s">
        <v>102</v>
      </c>
      <c r="S123" s="21">
        <v>9966.8449999999993</v>
      </c>
      <c r="T123" s="81">
        <f t="shared" si="29"/>
        <v>-0.10643528619136733</v>
      </c>
    </row>
    <row r="124" spans="1:23" ht="13.8" customHeight="1">
      <c r="A124" s="1">
        <v>42185</v>
      </c>
      <c r="B124" s="3">
        <v>-8.0081347969199995E-2</v>
      </c>
      <c r="C124" s="2">
        <f t="shared" si="21"/>
        <v>100.265487713279</v>
      </c>
      <c r="E124" s="1">
        <v>42185</v>
      </c>
      <c r="F124" s="3">
        <f t="shared" si="35"/>
        <v>4.4596194990650142</v>
      </c>
      <c r="G124" s="3">
        <f t="shared" si="20"/>
        <v>-8.0081347969199967E-2</v>
      </c>
      <c r="H124" s="57">
        <f t="shared" si="31"/>
        <v>411.43718877970383</v>
      </c>
      <c r="I124" s="7">
        <f t="shared" si="30"/>
        <v>411.43718877970383</v>
      </c>
      <c r="J124" s="2">
        <f t="shared" si="32"/>
        <v>0</v>
      </c>
      <c r="K124" s="7">
        <f t="shared" si="22"/>
        <v>1</v>
      </c>
      <c r="L124" s="3">
        <f t="shared" si="28"/>
        <v>2.5000000000000001E-3</v>
      </c>
      <c r="M124" s="87">
        <f t="shared" si="24"/>
        <v>49.769046146915045</v>
      </c>
      <c r="O124" s="3">
        <f>(H124-MAX(H$2:H124))/MAX(H$2:H124)</f>
        <v>0</v>
      </c>
      <c r="R124" s="20" t="s">
        <v>103</v>
      </c>
      <c r="S124" s="21">
        <v>8906.0210000000006</v>
      </c>
      <c r="T124" s="81">
        <f t="shared" si="29"/>
        <v>-0.1323847091759609</v>
      </c>
    </row>
    <row r="125" spans="1:23">
      <c r="A125" s="1">
        <v>42216</v>
      </c>
      <c r="B125" s="3">
        <v>-0.18994221582500001</v>
      </c>
      <c r="C125" s="2">
        <f t="shared" si="21"/>
        <v>92.236092302410356</v>
      </c>
      <c r="E125" s="1">
        <v>42216</v>
      </c>
      <c r="F125" s="3">
        <f t="shared" si="35"/>
        <v>4.0224058101809597</v>
      </c>
      <c r="G125" s="3">
        <f t="shared" si="20"/>
        <v>-0.18994221582500004</v>
      </c>
      <c r="H125" s="57">
        <f t="shared" si="31"/>
        <v>378.48874409756695</v>
      </c>
      <c r="I125" s="7">
        <f t="shared" si="30"/>
        <v>378.48874409756695</v>
      </c>
      <c r="J125" s="2">
        <f t="shared" si="32"/>
        <v>0</v>
      </c>
      <c r="K125" s="7">
        <f t="shared" si="22"/>
        <v>1</v>
      </c>
      <c r="L125" s="3">
        <f t="shared" si="28"/>
        <v>2.5000000000000001E-3</v>
      </c>
      <c r="M125" s="87">
        <f t="shared" si="24"/>
        <v>57.79844155778369</v>
      </c>
      <c r="O125" s="3">
        <f>(H125-MAX(H$2:H125))/MAX(H$2:H125)</f>
        <v>-8.0081347969199967E-2</v>
      </c>
      <c r="R125" s="39">
        <v>42216</v>
      </c>
      <c r="S125" s="21">
        <v>7727</v>
      </c>
      <c r="T125" s="81">
        <f t="shared" si="29"/>
        <v>-0.14831111686294807</v>
      </c>
    </row>
    <row r="126" spans="1:23">
      <c r="A126" s="1">
        <v>42247</v>
      </c>
      <c r="B126" s="3">
        <v>0.19563024206599999</v>
      </c>
      <c r="C126" s="2">
        <f t="shared" si="21"/>
        <v>74.716564551451299</v>
      </c>
      <c r="E126" s="1">
        <v>42247</v>
      </c>
      <c r="F126" s="3">
        <f t="shared" si="35"/>
        <v>3.0684389218228336</v>
      </c>
      <c r="G126" s="3">
        <f t="shared" si="20"/>
        <v>0.1956302420660001</v>
      </c>
      <c r="H126" s="57">
        <f t="shared" si="31"/>
        <v>306.59775337885367</v>
      </c>
      <c r="I126" s="7">
        <f t="shared" si="30"/>
        <v>306.59775337885367</v>
      </c>
      <c r="J126" s="2">
        <f t="shared" si="32"/>
        <v>0</v>
      </c>
      <c r="K126" s="7">
        <f t="shared" si="22"/>
        <v>1</v>
      </c>
      <c r="L126" s="3">
        <f t="shared" si="28"/>
        <v>2.5000000000000001E-3</v>
      </c>
      <c r="M126" s="87">
        <f t="shared" si="24"/>
        <v>75.317969308742747</v>
      </c>
      <c r="O126" s="3">
        <f>(H126-MAX(H$2:H126))/MAX(H$2:H126)</f>
        <v>-0.25481273511467734</v>
      </c>
      <c r="R126" s="15">
        <v>42247</v>
      </c>
      <c r="S126" s="21">
        <v>6581</v>
      </c>
      <c r="T126" s="81">
        <f t="shared" si="29"/>
        <v>-6.9594286582586262E-2</v>
      </c>
    </row>
    <row r="127" spans="1:23">
      <c r="A127" s="1">
        <v>42277</v>
      </c>
      <c r="B127" s="3">
        <v>0.19600000000000001</v>
      </c>
      <c r="C127" s="2">
        <f t="shared" si="21"/>
        <v>89.333384160991642</v>
      </c>
      <c r="E127" s="1">
        <v>42277</v>
      </c>
      <c r="F127" s="3">
        <f t="shared" si="35"/>
        <v>3.8643486129297706</v>
      </c>
      <c r="G127" s="3">
        <f t="shared" si="20"/>
        <v>0.19599999999999995</v>
      </c>
      <c r="H127" s="57">
        <f t="shared" si="31"/>
        <v>366.57754608925063</v>
      </c>
      <c r="I127" s="7">
        <f t="shared" si="30"/>
        <v>366.57754608925063</v>
      </c>
      <c r="J127" s="2">
        <f t="shared" si="32"/>
        <v>0</v>
      </c>
      <c r="K127" s="7">
        <f t="shared" si="22"/>
        <v>1</v>
      </c>
      <c r="L127" s="3">
        <f t="shared" si="28"/>
        <v>2.5000000000000001E-3</v>
      </c>
      <c r="M127" s="87">
        <f t="shared" si="24"/>
        <v>10.932103552287359</v>
      </c>
      <c r="O127" s="3">
        <f>(H127-MAX(H$2:H127))/MAX(H$2:H127)</f>
        <v>-0.10903157010066107</v>
      </c>
      <c r="R127" s="15">
        <v>42277</v>
      </c>
      <c r="S127" s="21">
        <v>6123</v>
      </c>
      <c r="T127" s="81">
        <f t="shared" si="29"/>
        <v>0.18095704719908534</v>
      </c>
    </row>
    <row r="128" spans="1:23" s="12" customFormat="1">
      <c r="A128" s="13">
        <v>42308</v>
      </c>
      <c r="B128" s="32">
        <v>0.1</v>
      </c>
      <c r="C128" s="14">
        <f t="shared" si="21"/>
        <v>106.842727456546</v>
      </c>
      <c r="D128" s="32">
        <f>C128/C118-1</f>
        <v>0.89227075104217835</v>
      </c>
      <c r="E128" s="13">
        <v>42308</v>
      </c>
      <c r="F128" s="3">
        <f t="shared" si="35"/>
        <v>4.8177609410640052</v>
      </c>
      <c r="G128" s="3">
        <f t="shared" si="20"/>
        <v>0.10000000000000009</v>
      </c>
      <c r="H128" s="57">
        <f t="shared" si="31"/>
        <v>438.42674512274374</v>
      </c>
      <c r="I128" s="7">
        <f t="shared" si="30"/>
        <v>438.42674512274374</v>
      </c>
      <c r="J128" s="14">
        <f t="shared" si="32"/>
        <v>0</v>
      </c>
      <c r="K128" s="7">
        <f t="shared" si="22"/>
        <v>1</v>
      </c>
      <c r="L128" s="3">
        <f t="shared" si="28"/>
        <v>2.5000000000000001E-3</v>
      </c>
      <c r="M128" s="87">
        <f t="shared" si="24"/>
        <v>-14.606635154135645</v>
      </c>
      <c r="N128" s="32">
        <f>H129/H118-1</f>
        <v>2.4462100297921445</v>
      </c>
      <c r="O128" s="3">
        <f>(H128-MAX(H$2:H128))/MAX(H$2:H128)</f>
        <v>0</v>
      </c>
      <c r="P128" s="32"/>
      <c r="R128" s="15">
        <v>42304</v>
      </c>
      <c r="S128" s="21">
        <v>7231</v>
      </c>
      <c r="T128" s="81"/>
    </row>
    <row r="129" spans="1:20">
      <c r="C129" s="14">
        <f t="shared" si="21"/>
        <v>117.52700020220061</v>
      </c>
      <c r="D129"/>
      <c r="F129" s="3">
        <f t="shared" si="35"/>
        <v>5.3995370351704066</v>
      </c>
      <c r="G129"/>
      <c r="H129" s="57">
        <f t="shared" si="31"/>
        <v>482.26941963501815</v>
      </c>
      <c r="I129" s="7">
        <f t="shared" si="30"/>
        <v>0</v>
      </c>
      <c r="J129" s="14">
        <f t="shared" si="32"/>
        <v>482.26941963501815</v>
      </c>
      <c r="K129" s="7">
        <f t="shared" si="22"/>
        <v>1</v>
      </c>
      <c r="N129"/>
      <c r="P129"/>
      <c r="R129"/>
      <c r="S129"/>
      <c r="T129"/>
    </row>
    <row r="130" spans="1:20">
      <c r="C130" s="14"/>
      <c r="D130"/>
      <c r="G130"/>
      <c r="H130" s="5"/>
      <c r="I130"/>
      <c r="J130"/>
      <c r="K130"/>
      <c r="N130"/>
      <c r="P130"/>
      <c r="R130"/>
      <c r="S130"/>
      <c r="T130"/>
    </row>
    <row r="131" spans="1:20">
      <c r="C131" s="14"/>
      <c r="D131"/>
      <c r="G131"/>
      <c r="H131" s="5"/>
      <c r="I131"/>
      <c r="J131"/>
      <c r="K131"/>
      <c r="N131"/>
      <c r="O131" s="3">
        <f>MIN(O2:O128)</f>
        <v>-0.32090246529276284</v>
      </c>
      <c r="P131"/>
      <c r="R131"/>
      <c r="S131"/>
      <c r="T131"/>
    </row>
    <row r="132" spans="1:20">
      <c r="F132"/>
      <c r="G132"/>
      <c r="O132" s="3">
        <f>_xlfn.PERCENTILE.INC(O2:O128,0.2)</f>
        <v>-5.5652167707774765E-2</v>
      </c>
      <c r="R132"/>
      <c r="S132"/>
      <c r="T132"/>
    </row>
    <row r="133" spans="1:20">
      <c r="A133" s="3"/>
      <c r="E133" t="s">
        <v>121</v>
      </c>
      <c r="F133" s="58">
        <f>MAX(F2:F128)</f>
        <v>8.4151083866631105</v>
      </c>
      <c r="G133"/>
      <c r="R133"/>
      <c r="S133"/>
      <c r="T133"/>
    </row>
    <row r="134" spans="1:20">
      <c r="A134" s="3"/>
      <c r="C134"/>
      <c r="D134"/>
      <c r="E134" t="s">
        <v>113</v>
      </c>
      <c r="F134" s="58">
        <f>MIN(F4:F128)</f>
        <v>0</v>
      </c>
      <c r="G134"/>
      <c r="H134" s="5"/>
      <c r="I134"/>
      <c r="J134"/>
      <c r="K134"/>
      <c r="N134" t="s">
        <v>150</v>
      </c>
      <c r="O134" s="2">
        <f>COUNTIF(O2:O128,"&lt;0")</f>
        <v>40</v>
      </c>
      <c r="P134" s="86">
        <f>O134/128</f>
        <v>0.3125</v>
      </c>
      <c r="R134"/>
      <c r="S134"/>
      <c r="T134"/>
    </row>
    <row r="135" spans="1:20">
      <c r="B135" s="2"/>
      <c r="C135"/>
      <c r="D135"/>
      <c r="E135" t="s">
        <v>122</v>
      </c>
      <c r="F135" s="58">
        <f>MEDIAN(F2:F128)</f>
        <v>2.7768853639575517</v>
      </c>
      <c r="G135"/>
      <c r="H135" s="5"/>
      <c r="I135"/>
      <c r="J135"/>
      <c r="K135"/>
      <c r="N135" t="s">
        <v>151</v>
      </c>
      <c r="O135" s="3">
        <f>AVERAGEIF(O2:O128,"&lt;0")</f>
        <v>-9.4146588896808298E-2</v>
      </c>
      <c r="P135"/>
      <c r="R135"/>
      <c r="S135"/>
      <c r="T135"/>
    </row>
    <row r="136" spans="1:20">
      <c r="C136"/>
      <c r="D136"/>
      <c r="E136" t="s">
        <v>125</v>
      </c>
      <c r="F136" s="3">
        <f>_xlfn.PERCENTILE.INC(F2:F128,0.7)</f>
        <v>5.0050292910272063</v>
      </c>
      <c r="G136"/>
      <c r="H136" s="5"/>
      <c r="I136"/>
      <c r="J136"/>
      <c r="K136"/>
      <c r="N136" s="59">
        <v>0.05</v>
      </c>
      <c r="O136" s="3">
        <f>_xlfn.PERCENTILE.INC(O2:O128,5%)</f>
        <v>-0.17161501524270001</v>
      </c>
      <c r="P136" t="s">
        <v>154</v>
      </c>
      <c r="R136"/>
      <c r="S136"/>
      <c r="T136"/>
    </row>
    <row r="137" spans="1:20">
      <c r="A137" s="59"/>
      <c r="C137"/>
      <c r="D137"/>
      <c r="E137" t="s">
        <v>127</v>
      </c>
      <c r="F137" s="3">
        <v>5</v>
      </c>
      <c r="G137" s="59">
        <v>0</v>
      </c>
      <c r="H137" s="5"/>
      <c r="I137"/>
      <c r="J137"/>
      <c r="K137"/>
      <c r="N137" s="58"/>
      <c r="P137"/>
      <c r="R137"/>
      <c r="S137"/>
      <c r="T137"/>
    </row>
    <row r="138" spans="1:20">
      <c r="C138"/>
      <c r="D138"/>
      <c r="E138" t="s">
        <v>147</v>
      </c>
      <c r="F138" s="3">
        <v>5</v>
      </c>
      <c r="G138" s="59">
        <v>0</v>
      </c>
      <c r="H138" s="5"/>
      <c r="I138"/>
      <c r="J138"/>
      <c r="K138"/>
      <c r="N138"/>
      <c r="O138" s="2">
        <f>COUNTIF(O2:O128,"&lt;-10%")</f>
        <v>16</v>
      </c>
      <c r="P138"/>
      <c r="R138"/>
      <c r="S138"/>
      <c r="T138"/>
    </row>
    <row r="139" spans="1:20">
      <c r="C139"/>
      <c r="D139"/>
      <c r="E139" t="s">
        <v>129</v>
      </c>
      <c r="F139" s="59">
        <v>0.03</v>
      </c>
      <c r="G139"/>
      <c r="H139" s="5"/>
      <c r="I139"/>
      <c r="J139"/>
      <c r="K139"/>
      <c r="N139"/>
      <c r="P139"/>
      <c r="R139"/>
      <c r="S139"/>
      <c r="T139"/>
    </row>
    <row r="140" spans="1:20">
      <c r="C140"/>
      <c r="D140"/>
      <c r="E140" t="s">
        <v>141</v>
      </c>
      <c r="F140" s="59">
        <v>7</v>
      </c>
      <c r="G140"/>
      <c r="H140" s="5"/>
      <c r="I140"/>
      <c r="J140"/>
      <c r="K140"/>
      <c r="N140"/>
      <c r="P140"/>
      <c r="R140"/>
      <c r="S140"/>
      <c r="T140"/>
    </row>
    <row r="141" spans="1:20">
      <c r="C141"/>
      <c r="D141"/>
      <c r="E141" t="s">
        <v>149</v>
      </c>
      <c r="F141" s="59">
        <v>10</v>
      </c>
      <c r="G141" t="s">
        <v>152</v>
      </c>
      <c r="H141" s="5"/>
      <c r="I141"/>
      <c r="J141"/>
      <c r="K141"/>
      <c r="N141"/>
      <c r="P141"/>
      <c r="R141"/>
      <c r="S141"/>
      <c r="T141"/>
    </row>
    <row r="142" spans="1:20">
      <c r="C142"/>
      <c r="D142"/>
      <c r="E142" t="s">
        <v>128</v>
      </c>
      <c r="F142"/>
      <c r="G142"/>
      <c r="H142" s="5"/>
      <c r="I142"/>
      <c r="J142"/>
      <c r="K142"/>
      <c r="N142"/>
      <c r="P142"/>
      <c r="R142"/>
      <c r="S142"/>
      <c r="T142"/>
    </row>
    <row r="143" spans="1:20">
      <c r="C143"/>
      <c r="D143"/>
      <c r="F143"/>
      <c r="G143"/>
      <c r="H143" s="5"/>
      <c r="I143"/>
      <c r="J143"/>
      <c r="K143"/>
      <c r="N143"/>
      <c r="P143"/>
      <c r="R143"/>
      <c r="S143"/>
      <c r="T143"/>
    </row>
    <row r="144" spans="1:20">
      <c r="C144"/>
      <c r="D144"/>
      <c r="F144"/>
      <c r="G144"/>
      <c r="H144" s="5"/>
      <c r="I144"/>
      <c r="J144"/>
      <c r="K144"/>
      <c r="N144"/>
      <c r="P144"/>
      <c r="R144"/>
      <c r="S144"/>
      <c r="T144"/>
    </row>
    <row r="145" spans="8:15" customFormat="1">
      <c r="H145" s="5"/>
      <c r="L145" s="3"/>
      <c r="M145" s="3"/>
      <c r="O145" s="3"/>
    </row>
    <row r="146" spans="8:15" customFormat="1">
      <c r="H146" s="5"/>
      <c r="L146" s="3"/>
      <c r="M146" s="3"/>
      <c r="O146" s="3"/>
    </row>
    <row r="147" spans="8:15" customFormat="1">
      <c r="H147" s="5"/>
      <c r="L147" s="3"/>
      <c r="M147" s="3"/>
      <c r="O147" s="3"/>
    </row>
    <row r="148" spans="8:15" customFormat="1">
      <c r="H148" s="5"/>
      <c r="J148">
        <f>1.5*1.5</f>
        <v>2.25</v>
      </c>
      <c r="L148" s="3"/>
      <c r="M148" s="3"/>
      <c r="O148" s="3"/>
    </row>
    <row r="149" spans="8:15" customFormat="1">
      <c r="H149" s="5"/>
      <c r="L149" s="3"/>
      <c r="M149" s="3"/>
      <c r="O149" s="3"/>
    </row>
    <row r="150" spans="8:15" customFormat="1">
      <c r="H150" s="5"/>
      <c r="L150" s="3"/>
      <c r="M150" s="3"/>
      <c r="O150" s="3"/>
    </row>
    <row r="151" spans="8:15" customFormat="1">
      <c r="H151" s="5"/>
      <c r="L151" s="3"/>
      <c r="M151" s="3"/>
      <c r="O151" s="3"/>
    </row>
    <row r="152" spans="8:15" customFormat="1">
      <c r="H152" s="5"/>
      <c r="L152" s="3"/>
      <c r="M152" s="3"/>
      <c r="O152" s="3"/>
    </row>
    <row r="153" spans="8:15" customFormat="1">
      <c r="H153" s="5"/>
      <c r="L153" s="3"/>
      <c r="M153" s="3"/>
      <c r="O153" s="3"/>
    </row>
    <row r="154" spans="8:15" customFormat="1">
      <c r="H154" s="5"/>
      <c r="L154" s="3"/>
      <c r="M154" s="3"/>
      <c r="O154" s="3"/>
    </row>
    <row r="155" spans="8:15" customFormat="1">
      <c r="H155" s="5"/>
      <c r="L155" s="3"/>
      <c r="M155" s="3"/>
      <c r="O155" s="3"/>
    </row>
    <row r="156" spans="8:15" customFormat="1">
      <c r="H156" s="5"/>
      <c r="L156" s="3"/>
      <c r="M156" s="3"/>
      <c r="O156" s="3"/>
    </row>
    <row r="157" spans="8:15" customFormat="1">
      <c r="H157" s="5"/>
      <c r="L157" s="3"/>
      <c r="M157" s="3"/>
      <c r="O157" s="3"/>
    </row>
    <row r="158" spans="8:15" customFormat="1">
      <c r="H158" s="5"/>
      <c r="L158" s="3"/>
      <c r="M158" s="3"/>
      <c r="O158" s="3"/>
    </row>
    <row r="159" spans="8:15" customFormat="1">
      <c r="H159" s="5"/>
      <c r="L159" s="3"/>
      <c r="M159" s="3"/>
      <c r="O159" s="3"/>
    </row>
    <row r="160" spans="8:15" customFormat="1">
      <c r="H160" s="5"/>
      <c r="L160" s="3"/>
      <c r="M160" s="3"/>
      <c r="O160" s="3"/>
    </row>
    <row r="161" spans="8:15" customFormat="1">
      <c r="H161" s="5"/>
      <c r="L161" s="3"/>
      <c r="M161" s="3"/>
      <c r="O161" s="3"/>
    </row>
    <row r="162" spans="8:15" customFormat="1">
      <c r="H162" s="5"/>
      <c r="L162" s="3"/>
      <c r="M162" s="3"/>
      <c r="O162" s="3"/>
    </row>
    <row r="163" spans="8:15" customFormat="1">
      <c r="H163" s="5"/>
      <c r="L163" s="3"/>
      <c r="M163" s="3"/>
      <c r="O163" s="3"/>
    </row>
    <row r="164" spans="8:15" customFormat="1">
      <c r="H164" s="5"/>
      <c r="L164" s="3"/>
      <c r="M164" s="3"/>
      <c r="O164" s="3"/>
    </row>
    <row r="165" spans="8:15" customFormat="1">
      <c r="H165" s="5"/>
      <c r="L165" s="3"/>
      <c r="M165" s="3"/>
      <c r="O165" s="3"/>
    </row>
    <row r="166" spans="8:15" customFormat="1">
      <c r="H166" s="5"/>
      <c r="L166" s="3"/>
      <c r="M166" s="3"/>
      <c r="O166" s="3"/>
    </row>
    <row r="167" spans="8:15" customFormat="1">
      <c r="H167" s="5"/>
      <c r="L167" s="3"/>
      <c r="M167" s="3"/>
      <c r="O167" s="3"/>
    </row>
    <row r="168" spans="8:15" customFormat="1">
      <c r="H168" s="5"/>
      <c r="L168" s="3"/>
      <c r="M168" s="3"/>
      <c r="O168" s="3"/>
    </row>
    <row r="169" spans="8:15" customFormat="1">
      <c r="H169" s="5"/>
      <c r="L169" s="3"/>
      <c r="M169" s="3"/>
      <c r="O169" s="3"/>
    </row>
    <row r="170" spans="8:15" customFormat="1">
      <c r="H170" s="5"/>
      <c r="L170" s="3"/>
      <c r="M170" s="3"/>
      <c r="O170" s="3"/>
    </row>
    <row r="171" spans="8:15" customFormat="1">
      <c r="H171" s="5"/>
      <c r="L171" s="3"/>
      <c r="M171" s="3"/>
      <c r="O171" s="3"/>
    </row>
    <row r="172" spans="8:15" customFormat="1">
      <c r="H172" s="5"/>
      <c r="L172" s="3"/>
      <c r="M172" s="3"/>
      <c r="O172" s="3"/>
    </row>
    <row r="173" spans="8:15" customFormat="1">
      <c r="H173" s="5"/>
      <c r="L173" s="3"/>
      <c r="M173" s="3"/>
      <c r="O173" s="3"/>
    </row>
    <row r="174" spans="8:15" customFormat="1">
      <c r="H174" s="5"/>
      <c r="L174" s="3"/>
      <c r="M174" s="3"/>
      <c r="O174" s="3"/>
    </row>
    <row r="175" spans="8:15" customFormat="1">
      <c r="H175" s="5"/>
      <c r="L175" s="3"/>
      <c r="M175" s="3"/>
      <c r="O175" s="3"/>
    </row>
    <row r="176" spans="8:15" customFormat="1">
      <c r="H176" s="5"/>
      <c r="L176" s="3"/>
      <c r="M176" s="3"/>
      <c r="O176" s="3"/>
    </row>
    <row r="177" spans="8:15" customFormat="1">
      <c r="H177" s="5"/>
      <c r="L177" s="3"/>
      <c r="M177" s="3"/>
      <c r="O177" s="3"/>
    </row>
    <row r="178" spans="8:15" customFormat="1">
      <c r="H178" s="5"/>
      <c r="L178" s="3"/>
      <c r="M178" s="3"/>
      <c r="O178" s="3"/>
    </row>
    <row r="179" spans="8:15" customFormat="1">
      <c r="H179" s="5"/>
      <c r="L179" s="3"/>
      <c r="M179" s="3"/>
      <c r="O179" s="3"/>
    </row>
    <row r="180" spans="8:15" customFormat="1">
      <c r="H180" s="5"/>
      <c r="L180" s="3"/>
      <c r="M180" s="3"/>
      <c r="O180" s="3"/>
    </row>
    <row r="181" spans="8:15" customFormat="1">
      <c r="H181" s="5"/>
      <c r="L181" s="3"/>
      <c r="M181" s="3"/>
      <c r="O181" s="3"/>
    </row>
    <row r="182" spans="8:15" customFormat="1">
      <c r="H182" s="5"/>
      <c r="L182" s="3"/>
      <c r="M182" s="3"/>
      <c r="O182" s="3"/>
    </row>
    <row r="183" spans="8:15" customFormat="1">
      <c r="H183" s="5"/>
      <c r="L183" s="3"/>
      <c r="M183" s="3"/>
      <c r="O183" s="3"/>
    </row>
    <row r="184" spans="8:15" customFormat="1">
      <c r="H184" s="5"/>
      <c r="L184" s="3"/>
      <c r="M184" s="3"/>
      <c r="O184" s="3"/>
    </row>
    <row r="185" spans="8:15" customFormat="1">
      <c r="H185" s="5"/>
      <c r="L185" s="3"/>
      <c r="M185" s="3"/>
      <c r="O185" s="3"/>
    </row>
    <row r="186" spans="8:15" customFormat="1">
      <c r="H186" s="5"/>
      <c r="L186" s="3"/>
      <c r="M186" s="3"/>
      <c r="O186" s="3"/>
    </row>
    <row r="187" spans="8:15" customFormat="1">
      <c r="H187" s="5"/>
      <c r="L187" s="3"/>
      <c r="M187" s="3"/>
      <c r="O187" s="3"/>
    </row>
    <row r="188" spans="8:15" customFormat="1">
      <c r="H188" s="5"/>
      <c r="L188" s="3"/>
      <c r="M188" s="3"/>
      <c r="O188" s="3"/>
    </row>
    <row r="189" spans="8:15" customFormat="1">
      <c r="H189" s="5"/>
      <c r="L189" s="3"/>
      <c r="M189" s="3"/>
      <c r="O189" s="3"/>
    </row>
    <row r="190" spans="8:15" customFormat="1">
      <c r="H190" s="5"/>
      <c r="L190" s="3"/>
      <c r="M190" s="3"/>
      <c r="O190" s="3"/>
    </row>
    <row r="191" spans="8:15" customFormat="1">
      <c r="H191" s="5"/>
      <c r="L191" s="3"/>
      <c r="M191" s="3"/>
      <c r="O191" s="3"/>
    </row>
    <row r="192" spans="8:15" customFormat="1">
      <c r="H192" s="5"/>
      <c r="L192" s="3"/>
      <c r="M192" s="3"/>
      <c r="O192" s="3"/>
    </row>
    <row r="193" spans="8:15" customFormat="1">
      <c r="H193" s="5"/>
      <c r="L193" s="3"/>
      <c r="M193" s="3"/>
      <c r="O193" s="3"/>
    </row>
    <row r="194" spans="8:15" customFormat="1">
      <c r="H194" s="5"/>
      <c r="L194" s="3"/>
      <c r="M194" s="3"/>
      <c r="O194" s="3"/>
    </row>
    <row r="195" spans="8:15" customFormat="1">
      <c r="H195" s="5"/>
      <c r="L195" s="3"/>
      <c r="M195" s="3"/>
      <c r="O195" s="3"/>
    </row>
    <row r="196" spans="8:15" customFormat="1">
      <c r="H196" s="5"/>
      <c r="L196" s="3"/>
      <c r="M196" s="3"/>
      <c r="O196" s="3"/>
    </row>
    <row r="197" spans="8:15" customFormat="1">
      <c r="H197" s="5"/>
      <c r="L197" s="3"/>
      <c r="M197" s="3"/>
      <c r="O197" s="3"/>
    </row>
    <row r="198" spans="8:15" customFormat="1">
      <c r="H198" s="5"/>
      <c r="L198" s="3"/>
      <c r="M198" s="3"/>
      <c r="O198" s="3"/>
    </row>
    <row r="199" spans="8:15" customFormat="1">
      <c r="H199" s="5"/>
      <c r="L199" s="3"/>
      <c r="M199" s="3"/>
      <c r="O199" s="3"/>
    </row>
    <row r="200" spans="8:15" customFormat="1">
      <c r="H200" s="5"/>
      <c r="L200" s="3"/>
      <c r="M200" s="3"/>
      <c r="O200" s="3"/>
    </row>
    <row r="201" spans="8:15" customFormat="1">
      <c r="H201" s="5"/>
      <c r="L201" s="3"/>
      <c r="M201" s="3"/>
      <c r="O201" s="3"/>
    </row>
    <row r="202" spans="8:15" customFormat="1">
      <c r="H202" s="5"/>
      <c r="L202" s="3"/>
      <c r="M202" s="3"/>
      <c r="O202" s="3"/>
    </row>
    <row r="203" spans="8:15" customFormat="1">
      <c r="H203" s="5"/>
      <c r="L203" s="3"/>
      <c r="M203" s="3"/>
      <c r="O203" s="3"/>
    </row>
    <row r="204" spans="8:15" customFormat="1">
      <c r="H204" s="5"/>
      <c r="L204" s="3"/>
      <c r="M204" s="3"/>
      <c r="O204" s="3"/>
    </row>
    <row r="205" spans="8:15" customFormat="1">
      <c r="H205" s="5"/>
      <c r="L205" s="3"/>
      <c r="M205" s="3"/>
      <c r="O205" s="3"/>
    </row>
    <row r="206" spans="8:15" customFormat="1">
      <c r="H206" s="5"/>
      <c r="L206" s="3"/>
      <c r="M206" s="3"/>
      <c r="O206" s="3"/>
    </row>
    <row r="207" spans="8:15" customFormat="1">
      <c r="H207" s="5"/>
      <c r="L207" s="3"/>
      <c r="M207" s="3"/>
      <c r="O207" s="3"/>
    </row>
    <row r="208" spans="8:15" customFormat="1">
      <c r="H208" s="5"/>
      <c r="L208" s="3"/>
      <c r="M208" s="3"/>
      <c r="O208" s="3"/>
    </row>
    <row r="209" spans="8:15" customFormat="1">
      <c r="H209" s="5"/>
      <c r="L209" s="3"/>
      <c r="M209" s="3"/>
      <c r="O209" s="3"/>
    </row>
    <row r="210" spans="8:15" customFormat="1">
      <c r="H210" s="5"/>
      <c r="L210" s="3"/>
      <c r="M210" s="3"/>
      <c r="O210" s="3"/>
    </row>
    <row r="211" spans="8:15" customFormat="1">
      <c r="H211" s="5"/>
      <c r="L211" s="3"/>
      <c r="M211" s="3"/>
      <c r="O211" s="3"/>
    </row>
    <row r="212" spans="8:15" customFormat="1">
      <c r="H212" s="5"/>
      <c r="L212" s="3"/>
      <c r="M212" s="3"/>
      <c r="O212" s="3"/>
    </row>
    <row r="213" spans="8:15" customFormat="1">
      <c r="H213" s="5"/>
      <c r="L213" s="3"/>
      <c r="M213" s="3"/>
      <c r="O213" s="3"/>
    </row>
    <row r="214" spans="8:15" customFormat="1">
      <c r="H214" s="5"/>
      <c r="L214" s="3"/>
      <c r="M214" s="3"/>
      <c r="O214" s="3"/>
    </row>
    <row r="215" spans="8:15" customFormat="1">
      <c r="H215" s="5"/>
      <c r="L215" s="3"/>
      <c r="M215" s="3"/>
      <c r="O215" s="3"/>
    </row>
    <row r="216" spans="8:15" customFormat="1">
      <c r="H216" s="5"/>
      <c r="L216" s="3"/>
      <c r="M216" s="3"/>
      <c r="O216" s="3"/>
    </row>
    <row r="217" spans="8:15" customFormat="1">
      <c r="H217" s="5"/>
      <c r="L217" s="3"/>
      <c r="M217" s="3"/>
      <c r="O217" s="3"/>
    </row>
    <row r="218" spans="8:15" customFormat="1">
      <c r="H218" s="5"/>
      <c r="L218" s="3"/>
      <c r="M218" s="3"/>
      <c r="O218" s="3"/>
    </row>
    <row r="219" spans="8:15" customFormat="1">
      <c r="H219" s="5"/>
      <c r="L219" s="3"/>
      <c r="M219" s="3"/>
      <c r="O219" s="3"/>
    </row>
    <row r="220" spans="8:15" customFormat="1">
      <c r="H220" s="5"/>
      <c r="L220" s="3"/>
      <c r="M220" s="3"/>
      <c r="O220" s="3"/>
    </row>
    <row r="221" spans="8:15" customFormat="1">
      <c r="H221" s="5"/>
      <c r="L221" s="3"/>
      <c r="M221" s="3"/>
      <c r="O221" s="3"/>
    </row>
    <row r="222" spans="8:15" customFormat="1">
      <c r="H222" s="5"/>
      <c r="L222" s="3"/>
      <c r="M222" s="3"/>
      <c r="O222" s="3"/>
    </row>
    <row r="223" spans="8:15" customFormat="1">
      <c r="H223" s="5"/>
      <c r="L223" s="3"/>
      <c r="M223" s="3"/>
      <c r="O223" s="3"/>
    </row>
    <row r="224" spans="8:15" customFormat="1">
      <c r="H224" s="5"/>
      <c r="L224" s="3"/>
      <c r="M224" s="3"/>
      <c r="O224" s="3"/>
    </row>
    <row r="225" spans="8:15" customFormat="1">
      <c r="H225" s="5"/>
      <c r="L225" s="3"/>
      <c r="M225" s="3"/>
      <c r="O225" s="3"/>
    </row>
    <row r="226" spans="8:15" customFormat="1">
      <c r="H226" s="5"/>
      <c r="L226" s="3"/>
      <c r="M226" s="3"/>
      <c r="O226" s="3"/>
    </row>
    <row r="227" spans="8:15" customFormat="1">
      <c r="H227" s="5"/>
      <c r="L227" s="3"/>
      <c r="M227" s="3"/>
      <c r="O227" s="3"/>
    </row>
    <row r="228" spans="8:15" customFormat="1">
      <c r="H228" s="5"/>
      <c r="L228" s="3"/>
      <c r="M228" s="3"/>
      <c r="O228" s="3"/>
    </row>
    <row r="229" spans="8:15" customFormat="1">
      <c r="H229" s="5"/>
      <c r="L229" s="3"/>
      <c r="M229" s="3"/>
      <c r="O229" s="3"/>
    </row>
    <row r="230" spans="8:15" customFormat="1">
      <c r="H230" s="5"/>
      <c r="L230" s="3"/>
      <c r="M230" s="3"/>
      <c r="O230" s="3"/>
    </row>
    <row r="231" spans="8:15" customFormat="1">
      <c r="H231" s="5"/>
      <c r="L231" s="3"/>
      <c r="M231" s="3"/>
      <c r="O231" s="3"/>
    </row>
    <row r="232" spans="8:15" customFormat="1">
      <c r="H232" s="5"/>
      <c r="L232" s="3"/>
      <c r="M232" s="3"/>
      <c r="O232" s="3"/>
    </row>
    <row r="233" spans="8:15" customFormat="1">
      <c r="H233" s="5"/>
      <c r="L233" s="3"/>
      <c r="M233" s="3"/>
      <c r="O233" s="3"/>
    </row>
    <row r="234" spans="8:15" customFormat="1">
      <c r="H234" s="5"/>
      <c r="L234" s="3"/>
      <c r="M234" s="3"/>
      <c r="O234" s="3"/>
    </row>
    <row r="235" spans="8:15" customFormat="1">
      <c r="H235" s="5"/>
      <c r="L235" s="3"/>
      <c r="M235" s="3"/>
      <c r="O235" s="3"/>
    </row>
    <row r="236" spans="8:15" customFormat="1">
      <c r="H236" s="5"/>
      <c r="L236" s="3"/>
      <c r="M236" s="3"/>
      <c r="O236" s="3"/>
    </row>
    <row r="237" spans="8:15" customFormat="1">
      <c r="H237" s="5"/>
      <c r="L237" s="3"/>
      <c r="M237" s="3"/>
      <c r="O237" s="3"/>
    </row>
    <row r="238" spans="8:15" customFormat="1">
      <c r="H238" s="5"/>
      <c r="L238" s="3"/>
      <c r="M238" s="3"/>
      <c r="O238" s="3"/>
    </row>
    <row r="239" spans="8:15" customFormat="1">
      <c r="H239" s="5"/>
      <c r="L239" s="3"/>
      <c r="M239" s="3"/>
      <c r="O239" s="3"/>
    </row>
    <row r="240" spans="8:15" customFormat="1">
      <c r="H240" s="5"/>
      <c r="L240" s="3"/>
      <c r="M240" s="3"/>
      <c r="O240" s="3"/>
    </row>
    <row r="241" spans="8:15" customFormat="1">
      <c r="H241" s="5"/>
      <c r="L241" s="3"/>
      <c r="M241" s="3"/>
      <c r="O241" s="3"/>
    </row>
    <row r="242" spans="8:15" customFormat="1">
      <c r="H242" s="5"/>
      <c r="L242" s="3"/>
      <c r="M242" s="3"/>
      <c r="O242" s="3"/>
    </row>
    <row r="243" spans="8:15" customFormat="1">
      <c r="H243" s="5"/>
      <c r="L243" s="3"/>
      <c r="M243" s="3"/>
      <c r="O243" s="3"/>
    </row>
    <row r="244" spans="8:15" customFormat="1">
      <c r="H244" s="5"/>
      <c r="L244" s="3"/>
      <c r="M244" s="3"/>
      <c r="O244" s="3"/>
    </row>
    <row r="245" spans="8:15" customFormat="1">
      <c r="H245" s="5"/>
      <c r="L245" s="3"/>
      <c r="M245" s="3"/>
      <c r="O245" s="3"/>
    </row>
    <row r="246" spans="8:15" customFormat="1">
      <c r="H246" s="5"/>
      <c r="L246" s="3"/>
      <c r="M246" s="3"/>
      <c r="O246" s="3"/>
    </row>
    <row r="247" spans="8:15" customFormat="1">
      <c r="H247" s="5"/>
      <c r="L247" s="3"/>
      <c r="M247" s="3"/>
      <c r="O247" s="3"/>
    </row>
    <row r="248" spans="8:15" customFormat="1">
      <c r="H248" s="5"/>
      <c r="L248" s="3"/>
      <c r="M248" s="3"/>
      <c r="O248" s="3"/>
    </row>
    <row r="249" spans="8:15" customFormat="1">
      <c r="H249" s="5"/>
      <c r="L249" s="3"/>
      <c r="M249" s="3"/>
      <c r="O249" s="3"/>
    </row>
    <row r="250" spans="8:15" customFormat="1">
      <c r="H250" s="5"/>
      <c r="L250" s="3"/>
      <c r="M250" s="3"/>
      <c r="O250" s="3"/>
    </row>
    <row r="251" spans="8:15" customFormat="1">
      <c r="H251" s="5"/>
      <c r="L251" s="3"/>
      <c r="M251" s="3"/>
      <c r="O251" s="3"/>
    </row>
    <row r="252" spans="8:15" customFormat="1">
      <c r="H252" s="5"/>
      <c r="L252" s="3"/>
      <c r="M252" s="3"/>
      <c r="O252" s="3"/>
    </row>
    <row r="253" spans="8:15" customFormat="1">
      <c r="H253" s="5"/>
      <c r="L253" s="3"/>
      <c r="M253" s="3"/>
      <c r="O253" s="3"/>
    </row>
    <row r="254" spans="8:15" customFormat="1">
      <c r="H254" s="5"/>
      <c r="L254" s="3"/>
      <c r="M254" s="3"/>
      <c r="O254" s="3"/>
    </row>
    <row r="255" spans="8:15" customFormat="1">
      <c r="H255" s="5"/>
      <c r="L255" s="3"/>
      <c r="M255" s="3"/>
      <c r="O255" s="3"/>
    </row>
    <row r="256" spans="8:15" customFormat="1">
      <c r="H256" s="5"/>
      <c r="L256" s="3"/>
      <c r="M256" s="3"/>
      <c r="O256" s="3"/>
    </row>
    <row r="257" spans="8:15" customFormat="1">
      <c r="H257" s="5"/>
      <c r="L257" s="3"/>
      <c r="M257" s="3"/>
      <c r="O257" s="3"/>
    </row>
    <row r="258" spans="8:15" customFormat="1">
      <c r="H258" s="5"/>
      <c r="L258" s="3"/>
      <c r="M258" s="3"/>
      <c r="O258" s="3"/>
    </row>
    <row r="259" spans="8:15" customFormat="1">
      <c r="H259" s="5"/>
      <c r="L259" s="3"/>
      <c r="M259" s="3"/>
      <c r="O259" s="3"/>
    </row>
    <row r="260" spans="8:15" customFormat="1">
      <c r="H260" s="5"/>
      <c r="L260" s="3"/>
      <c r="M260" s="3"/>
      <c r="O260" s="3"/>
    </row>
    <row r="261" spans="8:15" customFormat="1">
      <c r="H261" s="5"/>
      <c r="L261" s="3"/>
      <c r="M261" s="3"/>
      <c r="O261" s="3"/>
    </row>
    <row r="262" spans="8:15" customFormat="1">
      <c r="H262" s="5"/>
      <c r="L262" s="3"/>
      <c r="M262" s="3"/>
      <c r="O262" s="3"/>
    </row>
    <row r="263" spans="8:15" customFormat="1">
      <c r="H263" s="5"/>
      <c r="L263" s="3"/>
      <c r="M263" s="3"/>
      <c r="O263" s="3"/>
    </row>
    <row r="264" spans="8:15" customFormat="1">
      <c r="H264" s="5"/>
      <c r="L264" s="3"/>
      <c r="M264" s="3"/>
      <c r="O264" s="3"/>
    </row>
    <row r="265" spans="8:15" customFormat="1">
      <c r="H265" s="5"/>
      <c r="L265" s="3"/>
      <c r="M265" s="3"/>
      <c r="O265" s="3"/>
    </row>
    <row r="266" spans="8:15" customFormat="1">
      <c r="H266" s="5"/>
      <c r="L266" s="3"/>
      <c r="M266" s="3"/>
      <c r="O266" s="3"/>
    </row>
    <row r="267" spans="8:15" customFormat="1">
      <c r="H267" s="5"/>
      <c r="L267" s="3"/>
      <c r="M267" s="3"/>
      <c r="O267" s="3"/>
    </row>
    <row r="268" spans="8:15" customFormat="1">
      <c r="H268" s="5"/>
      <c r="L268" s="3"/>
      <c r="M268" s="3"/>
      <c r="O268" s="3"/>
    </row>
    <row r="269" spans="8:15" customFormat="1">
      <c r="H269" s="5"/>
      <c r="L269" s="3"/>
      <c r="M269" s="3"/>
      <c r="O269" s="3"/>
    </row>
    <row r="270" spans="8:15" customFormat="1">
      <c r="H270" s="5"/>
      <c r="L270" s="3"/>
      <c r="M270" s="3"/>
      <c r="O270" s="3"/>
    </row>
    <row r="271" spans="8:15" customFormat="1">
      <c r="H271" s="5"/>
      <c r="L271" s="3"/>
      <c r="M271" s="3"/>
      <c r="O271" s="3"/>
    </row>
    <row r="272" spans="8:15" customFormat="1">
      <c r="H272" s="5"/>
      <c r="L272" s="3"/>
      <c r="M272" s="3"/>
      <c r="O272" s="3"/>
    </row>
    <row r="273" spans="8:15" customFormat="1">
      <c r="H273" s="5"/>
      <c r="L273" s="3"/>
      <c r="M273" s="3"/>
      <c r="O273" s="3"/>
    </row>
    <row r="274" spans="8:15" customFormat="1">
      <c r="H274" s="5"/>
      <c r="L274" s="3"/>
      <c r="M274" s="3"/>
      <c r="O274" s="3"/>
    </row>
    <row r="275" spans="8:15" customFormat="1">
      <c r="H275" s="5"/>
      <c r="L275" s="3"/>
      <c r="M275" s="3"/>
      <c r="O275" s="3"/>
    </row>
    <row r="276" spans="8:15" customFormat="1">
      <c r="H276" s="5"/>
      <c r="L276" s="3"/>
      <c r="M276" s="3"/>
      <c r="O276" s="3"/>
    </row>
    <row r="277" spans="8:15" customFormat="1">
      <c r="H277" s="5"/>
      <c r="L277" s="3"/>
      <c r="M277" s="3"/>
      <c r="O277" s="3"/>
    </row>
    <row r="278" spans="8:15" customFormat="1">
      <c r="H278" s="5"/>
      <c r="L278" s="3"/>
      <c r="M278" s="3"/>
      <c r="O278" s="3"/>
    </row>
    <row r="279" spans="8:15" customFormat="1">
      <c r="H279" s="5"/>
      <c r="L279" s="3"/>
      <c r="M279" s="3"/>
      <c r="O279" s="3"/>
    </row>
    <row r="280" spans="8:15" customFormat="1">
      <c r="H280" s="5"/>
      <c r="L280" s="3"/>
      <c r="M280" s="3"/>
      <c r="O280" s="3"/>
    </row>
    <row r="281" spans="8:15" customFormat="1">
      <c r="H281" s="5"/>
      <c r="L281" s="3"/>
      <c r="M281" s="3"/>
      <c r="O281" s="3"/>
    </row>
    <row r="282" spans="8:15" customFormat="1">
      <c r="H282" s="5"/>
      <c r="L282" s="3"/>
      <c r="M282" s="3"/>
      <c r="O282" s="3"/>
    </row>
    <row r="283" spans="8:15" customFormat="1">
      <c r="H283" s="5"/>
      <c r="L283" s="3"/>
      <c r="M283" s="3"/>
      <c r="O283" s="3"/>
    </row>
    <row r="284" spans="8:15" customFormat="1">
      <c r="H284" s="5"/>
      <c r="L284" s="3"/>
      <c r="M284" s="3"/>
      <c r="O284" s="3"/>
    </row>
    <row r="285" spans="8:15" customFormat="1">
      <c r="H285" s="5"/>
      <c r="L285" s="3"/>
      <c r="M285" s="3"/>
      <c r="O285" s="3"/>
    </row>
    <row r="286" spans="8:15" customFormat="1">
      <c r="H286" s="5"/>
      <c r="L286" s="3"/>
      <c r="M286" s="3"/>
      <c r="O286" s="3"/>
    </row>
    <row r="287" spans="8:15" customFormat="1">
      <c r="H287" s="5"/>
      <c r="L287" s="3"/>
      <c r="M287" s="3"/>
      <c r="O287" s="3"/>
    </row>
    <row r="288" spans="8:15" customFormat="1">
      <c r="H288" s="5"/>
      <c r="L288" s="3"/>
      <c r="M288" s="3"/>
      <c r="O288" s="3"/>
    </row>
    <row r="289" spans="8:15" customFormat="1">
      <c r="H289" s="5"/>
      <c r="L289" s="3"/>
      <c r="M289" s="3"/>
      <c r="O289" s="3"/>
    </row>
    <row r="290" spans="8:15" customFormat="1">
      <c r="H290" s="5"/>
      <c r="L290" s="3"/>
      <c r="M290" s="3"/>
      <c r="O290" s="3"/>
    </row>
    <row r="291" spans="8:15" customFormat="1">
      <c r="H291" s="5"/>
      <c r="L291" s="3"/>
      <c r="M291" s="3"/>
      <c r="O291" s="3"/>
    </row>
    <row r="292" spans="8:15" customFormat="1">
      <c r="H292" s="5"/>
      <c r="L292" s="3"/>
      <c r="M292" s="3"/>
      <c r="O292" s="3"/>
    </row>
    <row r="293" spans="8:15" customFormat="1">
      <c r="H293" s="5"/>
      <c r="L293" s="3"/>
      <c r="M293" s="3"/>
      <c r="O293" s="3"/>
    </row>
    <row r="294" spans="8:15" customFormat="1">
      <c r="H294" s="5"/>
      <c r="L294" s="3"/>
      <c r="M294" s="3"/>
      <c r="O294" s="3"/>
    </row>
    <row r="295" spans="8:15" customFormat="1">
      <c r="H295" s="5"/>
      <c r="L295" s="3"/>
      <c r="M295" s="3"/>
      <c r="O295" s="3"/>
    </row>
    <row r="296" spans="8:15" customFormat="1">
      <c r="H296" s="5"/>
      <c r="L296" s="3"/>
      <c r="M296" s="3"/>
      <c r="O296" s="3"/>
    </row>
    <row r="297" spans="8:15" customFormat="1">
      <c r="H297" s="5"/>
      <c r="L297" s="3"/>
      <c r="M297" s="3"/>
      <c r="O297" s="3"/>
    </row>
    <row r="298" spans="8:15" customFormat="1">
      <c r="H298" s="5"/>
      <c r="L298" s="3"/>
      <c r="M298" s="3"/>
      <c r="O298" s="3"/>
    </row>
    <row r="299" spans="8:15" customFormat="1">
      <c r="H299" s="5"/>
      <c r="L299" s="3"/>
      <c r="M299" s="3"/>
      <c r="O299" s="3"/>
    </row>
    <row r="300" spans="8:15" customFormat="1">
      <c r="H300" s="5"/>
      <c r="L300" s="3"/>
      <c r="M300" s="3"/>
      <c r="O300" s="3"/>
    </row>
    <row r="301" spans="8:15" customFormat="1">
      <c r="H301" s="5"/>
      <c r="L301" s="3"/>
      <c r="M301" s="3"/>
      <c r="O301" s="3"/>
    </row>
    <row r="302" spans="8:15" customFormat="1">
      <c r="H302" s="5"/>
      <c r="L302" s="3"/>
      <c r="M302" s="3"/>
      <c r="O302" s="3"/>
    </row>
    <row r="303" spans="8:15" customFormat="1">
      <c r="H303" s="5"/>
      <c r="L303" s="3"/>
      <c r="M303" s="3"/>
      <c r="O303" s="3"/>
    </row>
    <row r="304" spans="8:15" customFormat="1">
      <c r="H304" s="5"/>
      <c r="L304" s="3"/>
      <c r="M304" s="3"/>
      <c r="O304" s="3"/>
    </row>
    <row r="305" spans="8:15" customFormat="1">
      <c r="H305" s="5"/>
      <c r="L305" s="3"/>
      <c r="M305" s="3"/>
      <c r="O305" s="3"/>
    </row>
    <row r="306" spans="8:15" customFormat="1">
      <c r="H306" s="5"/>
      <c r="L306" s="3"/>
      <c r="M306" s="3"/>
      <c r="O306" s="3"/>
    </row>
    <row r="307" spans="8:15" customFormat="1">
      <c r="H307" s="5"/>
      <c r="L307" s="3"/>
      <c r="M307" s="3"/>
      <c r="O307" s="3"/>
    </row>
    <row r="308" spans="8:15" customFormat="1">
      <c r="H308" s="5"/>
      <c r="L308" s="3"/>
      <c r="M308" s="3"/>
      <c r="O308" s="3"/>
    </row>
    <row r="309" spans="8:15" customFormat="1">
      <c r="H309" s="5"/>
      <c r="L309" s="3"/>
      <c r="M309" s="3"/>
      <c r="O309" s="3"/>
    </row>
    <row r="310" spans="8:15" customFormat="1">
      <c r="H310" s="5"/>
      <c r="L310" s="3"/>
      <c r="M310" s="3"/>
      <c r="O310" s="3"/>
    </row>
    <row r="311" spans="8:15" customFormat="1">
      <c r="H311" s="5"/>
      <c r="L311" s="3"/>
      <c r="M311" s="3"/>
      <c r="O311" s="3"/>
    </row>
    <row r="312" spans="8:15" customFormat="1">
      <c r="H312" s="5"/>
      <c r="L312" s="3"/>
      <c r="M312" s="3"/>
      <c r="O312" s="3"/>
    </row>
    <row r="313" spans="8:15" customFormat="1">
      <c r="H313" s="5"/>
      <c r="L313" s="3"/>
      <c r="M313" s="3"/>
      <c r="O313" s="3"/>
    </row>
    <row r="314" spans="8:15" customFormat="1">
      <c r="H314" s="5"/>
      <c r="L314" s="3"/>
      <c r="M314" s="3"/>
      <c r="O314" s="3"/>
    </row>
    <row r="315" spans="8:15" customFormat="1">
      <c r="H315" s="5"/>
      <c r="L315" s="3"/>
      <c r="M315" s="3"/>
      <c r="O315" s="3"/>
    </row>
    <row r="316" spans="8:15" customFormat="1">
      <c r="H316" s="5"/>
      <c r="L316" s="3"/>
      <c r="M316" s="3"/>
      <c r="O316" s="3"/>
    </row>
    <row r="317" spans="8:15" customFormat="1">
      <c r="H317" s="5"/>
      <c r="L317" s="3"/>
      <c r="M317" s="3"/>
      <c r="O317" s="3"/>
    </row>
    <row r="318" spans="8:15" customFormat="1">
      <c r="H318" s="5"/>
      <c r="L318" s="3"/>
      <c r="M318" s="3"/>
      <c r="O318" s="3"/>
    </row>
    <row r="319" spans="8:15" customFormat="1">
      <c r="H319" s="5"/>
      <c r="L319" s="3"/>
      <c r="M319" s="3"/>
      <c r="O319" s="3"/>
    </row>
    <row r="320" spans="8:15" customFormat="1">
      <c r="H320" s="5"/>
      <c r="L320" s="3"/>
      <c r="M320" s="3"/>
      <c r="O320" s="3"/>
    </row>
    <row r="321" spans="8:15" customFormat="1">
      <c r="H321" s="5"/>
      <c r="L321" s="3"/>
      <c r="M321" s="3"/>
      <c r="O321" s="3"/>
    </row>
    <row r="322" spans="8:15" customFormat="1">
      <c r="H322" s="5"/>
      <c r="L322" s="3"/>
      <c r="M322" s="3"/>
      <c r="O322" s="3"/>
    </row>
    <row r="323" spans="8:15" customFormat="1">
      <c r="H323" s="5"/>
      <c r="L323" s="3"/>
      <c r="M323" s="3"/>
      <c r="O323" s="3"/>
    </row>
    <row r="324" spans="8:15" customFormat="1">
      <c r="H324" s="5"/>
      <c r="L324" s="3"/>
      <c r="M324" s="3"/>
      <c r="O324" s="3"/>
    </row>
    <row r="325" spans="8:15" customFormat="1">
      <c r="H325" s="5"/>
      <c r="L325" s="3"/>
      <c r="M325" s="3"/>
      <c r="O325" s="3"/>
    </row>
    <row r="326" spans="8:15" customFormat="1">
      <c r="H326" s="5"/>
      <c r="L326" s="3"/>
      <c r="M326" s="3"/>
      <c r="O326" s="3"/>
    </row>
    <row r="327" spans="8:15" customFormat="1">
      <c r="H327" s="5"/>
      <c r="L327" s="3"/>
      <c r="M327" s="3"/>
      <c r="O327" s="3"/>
    </row>
    <row r="328" spans="8:15" customFormat="1">
      <c r="H328" s="5"/>
      <c r="L328" s="3"/>
      <c r="M328" s="3"/>
      <c r="O328" s="3"/>
    </row>
    <row r="329" spans="8:15" customFormat="1">
      <c r="H329" s="5"/>
      <c r="L329" s="3"/>
      <c r="M329" s="3"/>
      <c r="O329" s="3"/>
    </row>
    <row r="330" spans="8:15" customFormat="1">
      <c r="H330" s="5"/>
      <c r="L330" s="3"/>
      <c r="M330" s="3"/>
      <c r="O330" s="3"/>
    </row>
    <row r="331" spans="8:15" customFormat="1">
      <c r="H331" s="5"/>
      <c r="L331" s="3"/>
      <c r="M331" s="3"/>
      <c r="O331" s="3"/>
    </row>
    <row r="332" spans="8:15" customFormat="1">
      <c r="H332" s="5"/>
      <c r="L332" s="3"/>
      <c r="M332" s="3"/>
      <c r="O332" s="3"/>
    </row>
    <row r="333" spans="8:15" customFormat="1">
      <c r="H333" s="5"/>
      <c r="L333" s="3"/>
      <c r="M333" s="3"/>
      <c r="O333" s="3"/>
    </row>
    <row r="334" spans="8:15" customFormat="1">
      <c r="H334" s="5"/>
      <c r="L334" s="3"/>
      <c r="M334" s="3"/>
      <c r="O334" s="3"/>
    </row>
    <row r="335" spans="8:15" customFormat="1">
      <c r="H335" s="5"/>
      <c r="L335" s="3"/>
      <c r="M335" s="3"/>
      <c r="O335" s="3"/>
    </row>
    <row r="336" spans="8:15" customFormat="1">
      <c r="H336" s="5"/>
      <c r="L336" s="3"/>
      <c r="M336" s="3"/>
      <c r="O336" s="3"/>
    </row>
    <row r="337" spans="8:15" customFormat="1">
      <c r="H337" s="5"/>
      <c r="L337" s="3"/>
      <c r="M337" s="3"/>
      <c r="O337" s="3"/>
    </row>
    <row r="338" spans="8:15" customFormat="1">
      <c r="H338" s="5"/>
      <c r="L338" s="3"/>
      <c r="M338" s="3"/>
      <c r="O338" s="3"/>
    </row>
    <row r="339" spans="8:15" customFormat="1">
      <c r="H339" s="5"/>
      <c r="L339" s="3"/>
      <c r="M339" s="3"/>
      <c r="O339" s="3"/>
    </row>
    <row r="340" spans="8:15" customFormat="1">
      <c r="H340" s="5"/>
      <c r="L340" s="3"/>
      <c r="M340" s="3"/>
      <c r="O340" s="3"/>
    </row>
    <row r="341" spans="8:15" customFormat="1">
      <c r="H341" s="5"/>
      <c r="L341" s="3"/>
      <c r="M341" s="3"/>
      <c r="O341" s="3"/>
    </row>
    <row r="342" spans="8:15" customFormat="1">
      <c r="H342" s="5"/>
      <c r="L342" s="3"/>
      <c r="M342" s="3"/>
      <c r="O342" s="3"/>
    </row>
    <row r="343" spans="8:15" customFormat="1">
      <c r="H343" s="5"/>
      <c r="L343" s="3"/>
      <c r="M343" s="3"/>
      <c r="O343" s="3"/>
    </row>
    <row r="344" spans="8:15" customFormat="1">
      <c r="H344" s="5"/>
      <c r="L344" s="3"/>
      <c r="M344" s="3"/>
      <c r="O344" s="3"/>
    </row>
    <row r="345" spans="8:15" customFormat="1">
      <c r="H345" s="5"/>
      <c r="L345" s="3"/>
      <c r="M345" s="3"/>
      <c r="O345" s="3"/>
    </row>
    <row r="346" spans="8:15" customFormat="1">
      <c r="H346" s="5"/>
      <c r="L346" s="3"/>
      <c r="M346" s="3"/>
      <c r="O346" s="3"/>
    </row>
    <row r="347" spans="8:15" customFormat="1">
      <c r="H347" s="5"/>
      <c r="L347" s="3"/>
      <c r="M347" s="3"/>
      <c r="O347" s="3"/>
    </row>
    <row r="348" spans="8:15" customFormat="1">
      <c r="H348" s="5"/>
      <c r="L348" s="3"/>
      <c r="M348" s="3"/>
      <c r="O348" s="3"/>
    </row>
    <row r="349" spans="8:15" customFormat="1">
      <c r="H349" s="5"/>
      <c r="L349" s="3"/>
      <c r="M349" s="3"/>
      <c r="O349" s="3"/>
    </row>
    <row r="350" spans="8:15" customFormat="1">
      <c r="H350" s="5"/>
      <c r="L350" s="3"/>
      <c r="M350" s="3"/>
      <c r="O350" s="3"/>
    </row>
    <row r="351" spans="8:15" customFormat="1">
      <c r="H351" s="5"/>
      <c r="L351" s="3"/>
      <c r="M351" s="3"/>
      <c r="O351" s="3"/>
    </row>
    <row r="352" spans="8:15" customFormat="1">
      <c r="H352" s="5"/>
      <c r="L352" s="3"/>
      <c r="M352" s="3"/>
      <c r="O352" s="3"/>
    </row>
    <row r="353" spans="8:15" customFormat="1">
      <c r="H353" s="5"/>
      <c r="L353" s="3"/>
      <c r="M353" s="3"/>
      <c r="O353" s="3"/>
    </row>
    <row r="354" spans="8:15" customFormat="1">
      <c r="H354" s="5"/>
      <c r="L354" s="3"/>
      <c r="M354" s="3"/>
      <c r="O354" s="3"/>
    </row>
    <row r="355" spans="8:15" customFormat="1">
      <c r="H355" s="5"/>
      <c r="L355" s="3"/>
      <c r="M355" s="3"/>
      <c r="O355" s="3"/>
    </row>
    <row r="356" spans="8:15" customFormat="1">
      <c r="H356" s="5"/>
      <c r="L356" s="3"/>
      <c r="M356" s="3"/>
      <c r="O356" s="3"/>
    </row>
    <row r="357" spans="8:15" customFormat="1">
      <c r="H357" s="5"/>
      <c r="L357" s="3"/>
      <c r="M357" s="3"/>
      <c r="O357" s="3"/>
    </row>
    <row r="358" spans="8:15" customFormat="1">
      <c r="H358" s="5"/>
      <c r="L358" s="3"/>
      <c r="M358" s="3"/>
      <c r="O358" s="3"/>
    </row>
    <row r="359" spans="8:15" customFormat="1">
      <c r="H359" s="5"/>
      <c r="L359" s="3"/>
      <c r="M359" s="3"/>
      <c r="O359" s="3"/>
    </row>
    <row r="360" spans="8:15" customFormat="1">
      <c r="H360" s="5"/>
      <c r="L360" s="3"/>
      <c r="M360" s="3"/>
      <c r="O360" s="3"/>
    </row>
    <row r="361" spans="8:15" customFormat="1">
      <c r="H361" s="5"/>
      <c r="L361" s="3"/>
      <c r="M361" s="3"/>
      <c r="O361" s="3"/>
    </row>
    <row r="362" spans="8:15" customFormat="1">
      <c r="H362" s="5"/>
      <c r="L362" s="3"/>
      <c r="M362" s="3"/>
      <c r="O362" s="3"/>
    </row>
    <row r="363" spans="8:15" customFormat="1">
      <c r="H363" s="5"/>
      <c r="L363" s="3"/>
      <c r="M363" s="3"/>
      <c r="O363" s="3"/>
    </row>
    <row r="364" spans="8:15" customFormat="1">
      <c r="H364" s="5"/>
      <c r="L364" s="3"/>
      <c r="M364" s="3"/>
      <c r="O364" s="3"/>
    </row>
    <row r="365" spans="8:15" customFormat="1">
      <c r="H365" s="5"/>
      <c r="L365" s="3"/>
      <c r="M365" s="3"/>
      <c r="O365" s="3"/>
    </row>
    <row r="366" spans="8:15" customFormat="1">
      <c r="H366" s="5"/>
      <c r="L366" s="3"/>
      <c r="M366" s="3"/>
      <c r="O366" s="3"/>
    </row>
    <row r="367" spans="8:15" customFormat="1">
      <c r="H367" s="5"/>
      <c r="L367" s="3"/>
      <c r="M367" s="3"/>
      <c r="O367" s="3"/>
    </row>
    <row r="368" spans="8:15" customFormat="1">
      <c r="H368" s="5"/>
      <c r="L368" s="3"/>
      <c r="M368" s="3"/>
      <c r="O368" s="3"/>
    </row>
    <row r="369" spans="8:15" customFormat="1">
      <c r="H369" s="5"/>
      <c r="L369" s="3"/>
      <c r="M369" s="3"/>
      <c r="O369" s="3"/>
    </row>
    <row r="370" spans="8:15" customFormat="1">
      <c r="H370" s="5"/>
      <c r="L370" s="3"/>
      <c r="M370" s="3"/>
      <c r="O370" s="3"/>
    </row>
    <row r="371" spans="8:15" customFormat="1">
      <c r="H371" s="5"/>
      <c r="L371" s="3"/>
      <c r="M371" s="3"/>
      <c r="O371" s="3"/>
    </row>
    <row r="372" spans="8:15" customFormat="1">
      <c r="H372" s="5"/>
      <c r="L372" s="3"/>
      <c r="M372" s="3"/>
      <c r="O372" s="3"/>
    </row>
    <row r="373" spans="8:15" customFormat="1">
      <c r="H373" s="5"/>
      <c r="L373" s="3"/>
      <c r="M373" s="3"/>
      <c r="O373" s="3"/>
    </row>
    <row r="374" spans="8:15" customFormat="1">
      <c r="H374" s="5"/>
      <c r="L374" s="3"/>
      <c r="M374" s="3"/>
      <c r="O374" s="3"/>
    </row>
    <row r="375" spans="8:15" customFormat="1">
      <c r="H375" s="5"/>
      <c r="L375" s="3"/>
      <c r="M375" s="3"/>
      <c r="O375" s="3"/>
    </row>
    <row r="376" spans="8:15" customFormat="1">
      <c r="H376" s="5"/>
      <c r="L376" s="3"/>
      <c r="M376" s="3"/>
      <c r="O376" s="3"/>
    </row>
    <row r="377" spans="8:15" customFormat="1">
      <c r="H377" s="5"/>
      <c r="L377" s="3"/>
      <c r="M377" s="3"/>
      <c r="O377" s="3"/>
    </row>
    <row r="378" spans="8:15" customFormat="1">
      <c r="H378" s="5"/>
      <c r="L378" s="3"/>
      <c r="M378" s="3"/>
      <c r="O378" s="3"/>
    </row>
    <row r="379" spans="8:15" customFormat="1">
      <c r="H379" s="5"/>
      <c r="L379" s="3"/>
      <c r="M379" s="3"/>
      <c r="O379" s="3"/>
    </row>
    <row r="380" spans="8:15" customFormat="1">
      <c r="H380" s="5"/>
      <c r="L380" s="3"/>
      <c r="M380" s="3"/>
      <c r="O380" s="3"/>
    </row>
    <row r="381" spans="8:15" customFormat="1">
      <c r="H381" s="5"/>
      <c r="L381" s="3"/>
      <c r="M381" s="3"/>
      <c r="O381" s="3"/>
    </row>
    <row r="382" spans="8:15" customFormat="1">
      <c r="H382" s="5"/>
      <c r="L382" s="3"/>
      <c r="M382" s="3"/>
      <c r="O382" s="3"/>
    </row>
    <row r="383" spans="8:15" customFormat="1">
      <c r="H383" s="5"/>
      <c r="L383" s="3"/>
      <c r="M383" s="3"/>
      <c r="O383" s="3"/>
    </row>
    <row r="384" spans="8:15" customFormat="1">
      <c r="H384" s="5"/>
      <c r="L384" s="3"/>
      <c r="M384" s="3"/>
      <c r="O384" s="3"/>
    </row>
    <row r="385" spans="8:15" customFormat="1">
      <c r="H385" s="5"/>
      <c r="L385" s="3"/>
      <c r="M385" s="3"/>
      <c r="O385" s="3"/>
    </row>
    <row r="386" spans="8:15" customFormat="1">
      <c r="H386" s="5"/>
      <c r="L386" s="3"/>
      <c r="M386" s="3"/>
      <c r="O386" s="3"/>
    </row>
    <row r="387" spans="8:15" customFormat="1">
      <c r="H387" s="5"/>
      <c r="L387" s="3"/>
      <c r="M387" s="3"/>
      <c r="O387" s="3"/>
    </row>
    <row r="388" spans="8:15" customFormat="1">
      <c r="H388" s="5"/>
      <c r="L388" s="3"/>
      <c r="M388" s="3"/>
      <c r="O388" s="3"/>
    </row>
    <row r="389" spans="8:15" customFormat="1">
      <c r="H389" s="5"/>
      <c r="L389" s="3"/>
      <c r="M389" s="3"/>
      <c r="O389" s="3"/>
    </row>
    <row r="390" spans="8:15" customFormat="1">
      <c r="H390" s="5"/>
      <c r="L390" s="3"/>
      <c r="M390" s="3"/>
      <c r="O390" s="3"/>
    </row>
    <row r="391" spans="8:15" customFormat="1">
      <c r="H391" s="5"/>
      <c r="L391" s="3"/>
      <c r="M391" s="3"/>
      <c r="O391" s="3"/>
    </row>
    <row r="392" spans="8:15" customFormat="1">
      <c r="H392" s="5"/>
      <c r="L392" s="3"/>
      <c r="M392" s="3"/>
      <c r="O392" s="3"/>
    </row>
    <row r="393" spans="8:15" customFormat="1">
      <c r="H393" s="5"/>
      <c r="L393" s="3"/>
      <c r="M393" s="3"/>
      <c r="O393" s="3"/>
    </row>
    <row r="394" spans="8:15" customFormat="1">
      <c r="H394" s="5"/>
      <c r="L394" s="3"/>
      <c r="M394" s="3"/>
      <c r="O394" s="3"/>
    </row>
    <row r="395" spans="8:15" customFormat="1">
      <c r="H395" s="5"/>
      <c r="L395" s="3"/>
      <c r="M395" s="3"/>
      <c r="O395" s="3"/>
    </row>
    <row r="396" spans="8:15" customFormat="1">
      <c r="H396" s="5"/>
      <c r="L396" s="3"/>
      <c r="M396" s="3"/>
      <c r="O396" s="3"/>
    </row>
    <row r="397" spans="8:15" customFormat="1">
      <c r="H397" s="5"/>
      <c r="L397" s="3"/>
      <c r="M397" s="3"/>
      <c r="O397" s="3"/>
    </row>
    <row r="398" spans="8:15" customFormat="1">
      <c r="H398" s="5"/>
      <c r="L398" s="3"/>
      <c r="M398" s="3"/>
      <c r="O398" s="3"/>
    </row>
    <row r="399" spans="8:15" customFormat="1">
      <c r="H399" s="5"/>
      <c r="L399" s="3"/>
      <c r="M399" s="3"/>
      <c r="O399" s="3"/>
    </row>
    <row r="400" spans="8:15" customFormat="1">
      <c r="H400" s="5"/>
      <c r="L400" s="3"/>
      <c r="M400" s="3"/>
      <c r="O400" s="3"/>
    </row>
    <row r="401" spans="8:15" customFormat="1">
      <c r="H401" s="5"/>
      <c r="L401" s="3"/>
      <c r="M401" s="3"/>
      <c r="O401" s="3"/>
    </row>
    <row r="402" spans="8:15" customFormat="1">
      <c r="H402" s="5"/>
      <c r="L402" s="3"/>
      <c r="M402" s="3"/>
      <c r="O402" s="3"/>
    </row>
    <row r="403" spans="8:15" customFormat="1">
      <c r="H403" s="5"/>
      <c r="L403" s="3"/>
      <c r="M403" s="3"/>
      <c r="O403" s="3"/>
    </row>
    <row r="404" spans="8:15" customFormat="1">
      <c r="H404" s="5"/>
      <c r="L404" s="3"/>
      <c r="M404" s="3"/>
      <c r="O404" s="3"/>
    </row>
    <row r="405" spans="8:15" customFormat="1">
      <c r="H405" s="5"/>
      <c r="L405" s="3"/>
      <c r="M405" s="3"/>
      <c r="O405" s="3"/>
    </row>
    <row r="406" spans="8:15" customFormat="1">
      <c r="H406" s="5"/>
      <c r="L406" s="3"/>
      <c r="M406" s="3"/>
      <c r="O406" s="3"/>
    </row>
    <row r="407" spans="8:15" customFormat="1">
      <c r="H407" s="5"/>
      <c r="L407" s="3"/>
      <c r="M407" s="3"/>
      <c r="O407" s="3"/>
    </row>
    <row r="408" spans="8:15" customFormat="1">
      <c r="H408" s="5"/>
      <c r="L408" s="3"/>
      <c r="M408" s="3"/>
      <c r="O408" s="3"/>
    </row>
    <row r="409" spans="8:15" customFormat="1">
      <c r="H409" s="5"/>
      <c r="L409" s="3"/>
      <c r="M409" s="3"/>
      <c r="O409" s="3"/>
    </row>
    <row r="410" spans="8:15" customFormat="1">
      <c r="H410" s="5"/>
      <c r="L410" s="3"/>
      <c r="M410" s="3"/>
      <c r="O410" s="3"/>
    </row>
    <row r="411" spans="8:15" customFormat="1">
      <c r="H411" s="5"/>
      <c r="L411" s="3"/>
      <c r="M411" s="3"/>
      <c r="O411" s="3"/>
    </row>
    <row r="412" spans="8:15" customFormat="1">
      <c r="H412" s="5"/>
      <c r="L412" s="3"/>
      <c r="M412" s="3"/>
      <c r="O412" s="3"/>
    </row>
    <row r="413" spans="8:15" customFormat="1">
      <c r="H413" s="5"/>
      <c r="L413" s="3"/>
      <c r="M413" s="3"/>
      <c r="O413" s="3"/>
    </row>
    <row r="414" spans="8:15" customFormat="1">
      <c r="H414" s="5"/>
      <c r="L414" s="3"/>
      <c r="M414" s="3"/>
      <c r="O414" s="3"/>
    </row>
    <row r="415" spans="8:15" customFormat="1">
      <c r="H415" s="5"/>
      <c r="L415" s="3"/>
      <c r="M415" s="3"/>
      <c r="O415" s="3"/>
    </row>
    <row r="416" spans="8:15" customFormat="1">
      <c r="H416" s="5"/>
      <c r="L416" s="3"/>
      <c r="M416" s="3"/>
      <c r="O416" s="3"/>
    </row>
    <row r="417" spans="8:15" customFormat="1">
      <c r="H417" s="5"/>
      <c r="L417" s="3"/>
      <c r="M417" s="3"/>
      <c r="O417" s="3"/>
    </row>
    <row r="418" spans="8:15" customFormat="1">
      <c r="H418" s="5"/>
      <c r="L418" s="3"/>
      <c r="M418" s="3"/>
      <c r="O418" s="3"/>
    </row>
    <row r="419" spans="8:15" customFormat="1">
      <c r="H419" s="5"/>
      <c r="L419" s="3"/>
      <c r="M419" s="3"/>
      <c r="O419" s="3"/>
    </row>
    <row r="420" spans="8:15" customFormat="1">
      <c r="H420" s="5"/>
      <c r="L420" s="3"/>
      <c r="M420" s="3"/>
      <c r="O420" s="3"/>
    </row>
    <row r="421" spans="8:15" customFormat="1">
      <c r="H421" s="5"/>
      <c r="L421" s="3"/>
      <c r="M421" s="3"/>
      <c r="O421" s="3"/>
    </row>
    <row r="422" spans="8:15" customFormat="1">
      <c r="H422" s="5"/>
      <c r="L422" s="3"/>
      <c r="M422" s="3"/>
      <c r="O422" s="3"/>
    </row>
    <row r="423" spans="8:15" customFormat="1">
      <c r="H423" s="5"/>
      <c r="L423" s="3"/>
      <c r="M423" s="3"/>
      <c r="O423" s="3"/>
    </row>
    <row r="424" spans="8:15" customFormat="1">
      <c r="H424" s="5"/>
      <c r="L424" s="3"/>
      <c r="M424" s="3"/>
      <c r="O424" s="3"/>
    </row>
    <row r="425" spans="8:15" customFormat="1">
      <c r="H425" s="5"/>
      <c r="L425" s="3"/>
      <c r="M425" s="3"/>
      <c r="O425" s="3"/>
    </row>
    <row r="426" spans="8:15" customFormat="1">
      <c r="H426" s="5"/>
      <c r="L426" s="3"/>
      <c r="M426" s="3"/>
      <c r="O426" s="3"/>
    </row>
    <row r="427" spans="8:15" customFormat="1">
      <c r="H427" s="5"/>
      <c r="L427" s="3"/>
      <c r="M427" s="3"/>
      <c r="O427" s="3"/>
    </row>
    <row r="428" spans="8:15" customFormat="1">
      <c r="H428" s="5"/>
      <c r="L428" s="3"/>
      <c r="M428" s="3"/>
      <c r="O428" s="3"/>
    </row>
    <row r="429" spans="8:15" customFormat="1">
      <c r="H429" s="5"/>
      <c r="L429" s="3"/>
      <c r="M429" s="3"/>
      <c r="O429" s="3"/>
    </row>
    <row r="430" spans="8:15" customFormat="1">
      <c r="H430" s="5"/>
      <c r="L430" s="3"/>
      <c r="M430" s="3"/>
      <c r="O430" s="3"/>
    </row>
    <row r="431" spans="8:15" customFormat="1">
      <c r="H431" s="5"/>
      <c r="L431" s="3"/>
      <c r="M431" s="3"/>
      <c r="O431" s="3"/>
    </row>
    <row r="432" spans="8:15" customFormat="1">
      <c r="H432" s="5"/>
      <c r="L432" s="3"/>
      <c r="M432" s="3"/>
      <c r="O432" s="3"/>
    </row>
    <row r="433" spans="8:15" customFormat="1">
      <c r="H433" s="5"/>
      <c r="L433" s="3"/>
      <c r="M433" s="3"/>
      <c r="O433" s="3"/>
    </row>
    <row r="434" spans="8:15" customFormat="1">
      <c r="H434" s="5"/>
      <c r="L434" s="3"/>
      <c r="M434" s="3"/>
      <c r="O434" s="3"/>
    </row>
    <row r="435" spans="8:15" customFormat="1">
      <c r="H435" s="5"/>
      <c r="L435" s="3"/>
      <c r="M435" s="3"/>
      <c r="O435" s="3"/>
    </row>
    <row r="436" spans="8:15" customFormat="1">
      <c r="H436" s="5"/>
      <c r="L436" s="3"/>
      <c r="M436" s="3"/>
      <c r="O436" s="3"/>
    </row>
    <row r="437" spans="8:15" customFormat="1">
      <c r="H437" s="5"/>
      <c r="L437" s="3"/>
      <c r="M437" s="3"/>
      <c r="O437" s="3"/>
    </row>
    <row r="438" spans="8:15" customFormat="1">
      <c r="H438" s="5"/>
      <c r="L438" s="3"/>
      <c r="M438" s="3"/>
      <c r="O438" s="3"/>
    </row>
    <row r="439" spans="8:15" customFormat="1">
      <c r="H439" s="5"/>
      <c r="L439" s="3"/>
      <c r="M439" s="3"/>
      <c r="O439" s="3"/>
    </row>
    <row r="440" spans="8:15" customFormat="1">
      <c r="H440" s="5"/>
      <c r="L440" s="3"/>
      <c r="M440" s="3"/>
      <c r="O440" s="3"/>
    </row>
    <row r="441" spans="8:15" customFormat="1">
      <c r="H441" s="5"/>
      <c r="L441" s="3"/>
      <c r="M441" s="3"/>
      <c r="O441" s="3"/>
    </row>
    <row r="442" spans="8:15" customFormat="1">
      <c r="H442" s="5"/>
      <c r="L442" s="3"/>
      <c r="M442" s="3"/>
      <c r="O442" s="3"/>
    </row>
    <row r="443" spans="8:15" customFormat="1">
      <c r="H443" s="5"/>
      <c r="L443" s="3"/>
      <c r="M443" s="3"/>
      <c r="O443" s="3"/>
    </row>
    <row r="444" spans="8:15" customFormat="1">
      <c r="H444" s="5"/>
      <c r="L444" s="3"/>
      <c r="M444" s="3"/>
      <c r="O444" s="3"/>
    </row>
    <row r="445" spans="8:15" customFormat="1">
      <c r="H445" s="5"/>
      <c r="L445" s="3"/>
      <c r="M445" s="3"/>
      <c r="O445" s="3"/>
    </row>
    <row r="446" spans="8:15" customFormat="1">
      <c r="H446" s="5"/>
      <c r="L446" s="3"/>
      <c r="M446" s="3"/>
      <c r="O446" s="3"/>
    </row>
    <row r="447" spans="8:15" customFormat="1">
      <c r="H447" s="5"/>
      <c r="L447" s="3"/>
      <c r="M447" s="3"/>
      <c r="O447" s="3"/>
    </row>
    <row r="448" spans="8:15" customFormat="1">
      <c r="H448" s="5"/>
      <c r="L448" s="3"/>
      <c r="M448" s="3"/>
      <c r="O448" s="3"/>
    </row>
    <row r="449" spans="8:15" customFormat="1">
      <c r="H449" s="5"/>
      <c r="L449" s="3"/>
      <c r="M449" s="3"/>
      <c r="O449" s="3"/>
    </row>
    <row r="450" spans="8:15" customFormat="1">
      <c r="H450" s="5"/>
      <c r="L450" s="3"/>
      <c r="M450" s="3"/>
      <c r="O450" s="3"/>
    </row>
    <row r="451" spans="8:15" customFormat="1">
      <c r="H451" s="5"/>
      <c r="L451" s="3"/>
      <c r="M451" s="3"/>
      <c r="O451" s="3"/>
    </row>
    <row r="452" spans="8:15" customFormat="1">
      <c r="H452" s="5"/>
      <c r="L452" s="3"/>
      <c r="M452" s="3"/>
      <c r="O452" s="3"/>
    </row>
    <row r="453" spans="8:15" customFormat="1">
      <c r="H453" s="5"/>
      <c r="L453" s="3"/>
      <c r="M453" s="3"/>
      <c r="O453" s="3"/>
    </row>
    <row r="454" spans="8:15" customFormat="1">
      <c r="H454" s="5"/>
      <c r="L454" s="3"/>
      <c r="M454" s="3"/>
      <c r="O454" s="3"/>
    </row>
    <row r="455" spans="8:15" customFormat="1">
      <c r="H455" s="5"/>
      <c r="L455" s="3"/>
      <c r="M455" s="3"/>
      <c r="O455" s="3"/>
    </row>
    <row r="456" spans="8:15" customFormat="1">
      <c r="H456" s="5"/>
      <c r="L456" s="3"/>
      <c r="M456" s="3"/>
      <c r="O456" s="3"/>
    </row>
    <row r="457" spans="8:15" customFormat="1">
      <c r="H457" s="5"/>
      <c r="L457" s="3"/>
      <c r="M457" s="3"/>
      <c r="O457" s="3"/>
    </row>
    <row r="458" spans="8:15" customFormat="1">
      <c r="H458" s="5"/>
      <c r="L458" s="3"/>
      <c r="M458" s="3"/>
      <c r="O458" s="3"/>
    </row>
    <row r="459" spans="8:15" customFormat="1">
      <c r="H459" s="5"/>
      <c r="L459" s="3"/>
      <c r="M459" s="3"/>
      <c r="O459" s="3"/>
    </row>
    <row r="460" spans="8:15" customFormat="1">
      <c r="H460" s="5"/>
      <c r="L460" s="3"/>
      <c r="M460" s="3"/>
      <c r="O460" s="3"/>
    </row>
    <row r="461" spans="8:15" customFormat="1">
      <c r="H461" s="5"/>
      <c r="L461" s="3"/>
      <c r="M461" s="3"/>
      <c r="O461" s="3"/>
    </row>
    <row r="462" spans="8:15" customFormat="1">
      <c r="H462" s="5"/>
      <c r="L462" s="3"/>
      <c r="M462" s="3"/>
      <c r="O462" s="3"/>
    </row>
    <row r="463" spans="8:15" customFormat="1">
      <c r="H463" s="5"/>
      <c r="L463" s="3"/>
      <c r="M463" s="3"/>
      <c r="O463" s="3"/>
    </row>
    <row r="464" spans="8:15" customFormat="1">
      <c r="H464" s="5"/>
      <c r="L464" s="3"/>
      <c r="M464" s="3"/>
      <c r="O464" s="3"/>
    </row>
    <row r="465" spans="8:15" customFormat="1">
      <c r="H465" s="5"/>
      <c r="L465" s="3"/>
      <c r="M465" s="3"/>
      <c r="O465" s="3"/>
    </row>
    <row r="466" spans="8:15" customFormat="1">
      <c r="H466" s="5"/>
      <c r="L466" s="3"/>
      <c r="M466" s="3"/>
      <c r="O466" s="3"/>
    </row>
    <row r="467" spans="8:15" customFormat="1">
      <c r="H467" s="5"/>
      <c r="L467" s="3"/>
      <c r="M467" s="3"/>
      <c r="O467" s="3"/>
    </row>
    <row r="468" spans="8:15" customFormat="1">
      <c r="H468" s="5"/>
      <c r="L468" s="3"/>
      <c r="M468" s="3"/>
      <c r="O468" s="3"/>
    </row>
    <row r="469" spans="8:15" customFormat="1">
      <c r="H469" s="5"/>
      <c r="L469" s="3"/>
      <c r="M469" s="3"/>
      <c r="O469" s="3"/>
    </row>
    <row r="470" spans="8:15" customFormat="1">
      <c r="H470" s="5"/>
      <c r="L470" s="3"/>
      <c r="M470" s="3"/>
      <c r="O470" s="3"/>
    </row>
    <row r="471" spans="8:15" customFormat="1">
      <c r="H471" s="5"/>
      <c r="L471" s="3"/>
      <c r="M471" s="3"/>
      <c r="O471" s="3"/>
    </row>
    <row r="472" spans="8:15" customFormat="1">
      <c r="H472" s="5"/>
      <c r="L472" s="3"/>
      <c r="M472" s="3"/>
      <c r="O472" s="3"/>
    </row>
    <row r="473" spans="8:15" customFormat="1">
      <c r="H473" s="5"/>
      <c r="L473" s="3"/>
      <c r="M473" s="3"/>
      <c r="O473" s="3"/>
    </row>
    <row r="474" spans="8:15" customFormat="1">
      <c r="H474" s="5"/>
      <c r="L474" s="3"/>
      <c r="M474" s="3"/>
      <c r="O474" s="3"/>
    </row>
    <row r="475" spans="8:15" customFormat="1">
      <c r="H475" s="5"/>
      <c r="L475" s="3"/>
      <c r="M475" s="3"/>
      <c r="O475" s="3"/>
    </row>
    <row r="476" spans="8:15" customFormat="1">
      <c r="H476" s="5"/>
      <c r="L476" s="3"/>
      <c r="M476" s="3"/>
      <c r="O476" s="3"/>
    </row>
    <row r="477" spans="8:15" customFormat="1">
      <c r="H477" s="5"/>
      <c r="L477" s="3"/>
      <c r="M477" s="3"/>
      <c r="O477" s="3"/>
    </row>
    <row r="478" spans="8:15" customFormat="1">
      <c r="H478" s="5"/>
      <c r="L478" s="3"/>
      <c r="M478" s="3"/>
      <c r="O478" s="3"/>
    </row>
    <row r="479" spans="8:15" customFormat="1">
      <c r="H479" s="5"/>
      <c r="L479" s="3"/>
      <c r="M479" s="3"/>
      <c r="O479" s="3"/>
    </row>
    <row r="480" spans="8:15" customFormat="1">
      <c r="H480" s="5"/>
      <c r="L480" s="3"/>
      <c r="M480" s="3"/>
      <c r="O480" s="3"/>
    </row>
    <row r="481" spans="8:15" customFormat="1">
      <c r="H481" s="5"/>
      <c r="L481" s="3"/>
      <c r="M481" s="3"/>
      <c r="O481" s="3"/>
    </row>
    <row r="482" spans="8:15" customFormat="1">
      <c r="H482" s="5"/>
      <c r="L482" s="3"/>
      <c r="M482" s="3"/>
      <c r="O482" s="3"/>
    </row>
    <row r="483" spans="8:15" customFormat="1">
      <c r="H483" s="5"/>
      <c r="L483" s="3"/>
      <c r="M483" s="3"/>
      <c r="O483" s="3"/>
    </row>
    <row r="484" spans="8:15" customFormat="1">
      <c r="H484" s="5"/>
      <c r="L484" s="3"/>
      <c r="M484" s="3"/>
      <c r="O484" s="3"/>
    </row>
    <row r="485" spans="8:15" customFormat="1">
      <c r="H485" s="5"/>
      <c r="L485" s="3"/>
      <c r="M485" s="3"/>
      <c r="O485" s="3"/>
    </row>
    <row r="486" spans="8:15" customFormat="1">
      <c r="H486" s="5"/>
      <c r="L486" s="3"/>
      <c r="M486" s="3"/>
      <c r="O486" s="3"/>
    </row>
    <row r="487" spans="8:15" customFormat="1">
      <c r="H487" s="5"/>
      <c r="L487" s="3"/>
      <c r="M487" s="3"/>
      <c r="O487" s="3"/>
    </row>
    <row r="488" spans="8:15" customFormat="1">
      <c r="H488" s="5"/>
      <c r="L488" s="3"/>
      <c r="M488" s="3"/>
      <c r="O488" s="3"/>
    </row>
    <row r="489" spans="8:15" customFormat="1">
      <c r="H489" s="5"/>
      <c r="L489" s="3"/>
      <c r="M489" s="3"/>
      <c r="O489" s="3"/>
    </row>
    <row r="490" spans="8:15" customFormat="1">
      <c r="H490" s="5"/>
      <c r="L490" s="3"/>
      <c r="M490" s="3"/>
      <c r="O490" s="3"/>
    </row>
    <row r="491" spans="8:15" customFormat="1">
      <c r="H491" s="5"/>
      <c r="L491" s="3"/>
      <c r="M491" s="3"/>
      <c r="O491" s="3"/>
    </row>
    <row r="492" spans="8:15" customFormat="1">
      <c r="H492" s="5"/>
      <c r="L492" s="3"/>
      <c r="M492" s="3"/>
      <c r="O492" s="3"/>
    </row>
    <row r="493" spans="8:15" customFormat="1">
      <c r="H493" s="5"/>
      <c r="L493" s="3"/>
      <c r="M493" s="3"/>
      <c r="O493" s="3"/>
    </row>
    <row r="494" spans="8:15" customFormat="1">
      <c r="H494" s="5"/>
      <c r="L494" s="3"/>
      <c r="M494" s="3"/>
      <c r="O494" s="3"/>
    </row>
    <row r="495" spans="8:15" customFormat="1">
      <c r="H495" s="5"/>
      <c r="L495" s="3"/>
      <c r="M495" s="3"/>
      <c r="O495" s="3"/>
    </row>
    <row r="496" spans="8:15" customFormat="1">
      <c r="H496" s="5"/>
      <c r="L496" s="3"/>
      <c r="M496" s="3"/>
      <c r="O496" s="3"/>
    </row>
    <row r="497" spans="8:15" customFormat="1">
      <c r="H497" s="5"/>
      <c r="L497" s="3"/>
      <c r="M497" s="3"/>
      <c r="O497" s="3"/>
    </row>
    <row r="498" spans="8:15" customFormat="1">
      <c r="H498" s="5"/>
      <c r="L498" s="3"/>
      <c r="M498" s="3"/>
      <c r="O498" s="3"/>
    </row>
    <row r="499" spans="8:15" customFormat="1">
      <c r="H499" s="5"/>
      <c r="L499" s="3"/>
      <c r="M499" s="3"/>
      <c r="O499" s="3"/>
    </row>
    <row r="500" spans="8:15" customFormat="1">
      <c r="H500" s="5"/>
      <c r="L500" s="3"/>
      <c r="M500" s="3"/>
      <c r="O500" s="3"/>
    </row>
    <row r="501" spans="8:15" customFormat="1">
      <c r="H501" s="5"/>
      <c r="L501" s="3"/>
      <c r="M501" s="3"/>
      <c r="O501" s="3"/>
    </row>
    <row r="502" spans="8:15" customFormat="1">
      <c r="H502" s="5"/>
      <c r="L502" s="3"/>
      <c r="M502" s="3"/>
      <c r="O502" s="3"/>
    </row>
    <row r="503" spans="8:15" customFormat="1">
      <c r="H503" s="5"/>
      <c r="L503" s="3"/>
      <c r="M503" s="3"/>
      <c r="O503" s="3"/>
    </row>
    <row r="504" spans="8:15" customFormat="1">
      <c r="H504" s="5"/>
      <c r="L504" s="3"/>
      <c r="M504" s="3"/>
      <c r="O504" s="3"/>
    </row>
    <row r="505" spans="8:15" customFormat="1">
      <c r="H505" s="5"/>
      <c r="L505" s="3"/>
      <c r="M505" s="3"/>
      <c r="O505" s="3"/>
    </row>
    <row r="506" spans="8:15" customFormat="1">
      <c r="H506" s="5"/>
      <c r="L506" s="3"/>
      <c r="M506" s="3"/>
      <c r="O506" s="3"/>
    </row>
    <row r="507" spans="8:15" customFormat="1">
      <c r="H507" s="5"/>
      <c r="L507" s="3"/>
      <c r="M507" s="3"/>
      <c r="O507" s="3"/>
    </row>
    <row r="508" spans="8:15" customFormat="1">
      <c r="H508" s="5"/>
      <c r="L508" s="3"/>
      <c r="M508" s="3"/>
      <c r="O508" s="3"/>
    </row>
    <row r="509" spans="8:15" customFormat="1">
      <c r="H509" s="5"/>
      <c r="L509" s="3"/>
      <c r="M509" s="3"/>
      <c r="O509" s="3"/>
    </row>
    <row r="510" spans="8:15" customFormat="1">
      <c r="H510" s="5"/>
      <c r="L510" s="3"/>
      <c r="M510" s="3"/>
      <c r="O510" s="3"/>
    </row>
    <row r="511" spans="8:15" customFormat="1">
      <c r="H511" s="5"/>
      <c r="L511" s="3"/>
      <c r="M511" s="3"/>
      <c r="O511" s="3"/>
    </row>
    <row r="512" spans="8:15" customFormat="1">
      <c r="H512" s="5"/>
      <c r="L512" s="3"/>
      <c r="M512" s="3"/>
      <c r="O512" s="3"/>
    </row>
    <row r="513" spans="8:15" customFormat="1">
      <c r="H513" s="5"/>
      <c r="L513" s="3"/>
      <c r="M513" s="3"/>
      <c r="O513" s="3"/>
    </row>
    <row r="514" spans="8:15" customFormat="1">
      <c r="H514" s="5"/>
      <c r="L514" s="3"/>
      <c r="M514" s="3"/>
      <c r="O514" s="3"/>
    </row>
    <row r="515" spans="8:15" customFormat="1">
      <c r="H515" s="5"/>
      <c r="L515" s="3"/>
      <c r="M515" s="3"/>
      <c r="O515" s="3"/>
    </row>
    <row r="516" spans="8:15" customFormat="1">
      <c r="H516" s="5"/>
      <c r="L516" s="3"/>
      <c r="M516" s="3"/>
      <c r="O516" s="3"/>
    </row>
    <row r="517" spans="8:15" customFormat="1">
      <c r="H517" s="5"/>
      <c r="L517" s="3"/>
      <c r="M517" s="3"/>
      <c r="O517" s="3"/>
    </row>
    <row r="518" spans="8:15" customFormat="1">
      <c r="H518" s="5"/>
      <c r="L518" s="3"/>
      <c r="M518" s="3"/>
      <c r="O518" s="3"/>
    </row>
    <row r="519" spans="8:15" customFormat="1">
      <c r="H519" s="5"/>
      <c r="L519" s="3"/>
      <c r="M519" s="3"/>
      <c r="O519" s="3"/>
    </row>
    <row r="520" spans="8:15" customFormat="1">
      <c r="H520" s="5"/>
      <c r="L520" s="3"/>
      <c r="M520" s="3"/>
      <c r="O520" s="3"/>
    </row>
    <row r="521" spans="8:15" customFormat="1">
      <c r="H521" s="5"/>
      <c r="L521" s="3"/>
      <c r="M521" s="3"/>
      <c r="O521" s="3"/>
    </row>
    <row r="522" spans="8:15" customFormat="1">
      <c r="H522" s="5"/>
      <c r="L522" s="3"/>
      <c r="M522" s="3"/>
      <c r="O522" s="3"/>
    </row>
    <row r="523" spans="8:15" customFormat="1">
      <c r="H523" s="5"/>
      <c r="L523" s="3"/>
      <c r="M523" s="3"/>
      <c r="O523" s="3"/>
    </row>
    <row r="524" spans="8:15" customFormat="1">
      <c r="H524" s="5"/>
      <c r="L524" s="3"/>
      <c r="M524" s="3"/>
      <c r="O524" s="3"/>
    </row>
    <row r="525" spans="8:15" customFormat="1">
      <c r="H525" s="5"/>
      <c r="L525" s="3"/>
      <c r="M525" s="3"/>
      <c r="O525" s="3"/>
    </row>
    <row r="526" spans="8:15" customFormat="1">
      <c r="H526" s="5"/>
      <c r="L526" s="3"/>
      <c r="M526" s="3"/>
      <c r="O526" s="3"/>
    </row>
    <row r="527" spans="8:15" customFormat="1">
      <c r="H527" s="5"/>
      <c r="L527" s="3"/>
      <c r="M527" s="3"/>
      <c r="O527" s="3"/>
    </row>
    <row r="528" spans="8:15" customFormat="1">
      <c r="H528" s="5"/>
      <c r="L528" s="3"/>
      <c r="M528" s="3"/>
      <c r="O528" s="3"/>
    </row>
    <row r="529" spans="8:15" customFormat="1">
      <c r="H529" s="5"/>
      <c r="L529" s="3"/>
      <c r="M529" s="3"/>
      <c r="O529" s="3"/>
    </row>
    <row r="530" spans="8:15" customFormat="1">
      <c r="H530" s="5"/>
      <c r="L530" s="3"/>
      <c r="M530" s="3"/>
      <c r="O530" s="3"/>
    </row>
    <row r="531" spans="8:15" customFormat="1">
      <c r="H531" s="5"/>
      <c r="L531" s="3"/>
      <c r="M531" s="3"/>
      <c r="O531" s="3"/>
    </row>
    <row r="532" spans="8:15" customFormat="1">
      <c r="H532" s="5"/>
      <c r="L532" s="3"/>
      <c r="M532" s="3"/>
      <c r="O532" s="3"/>
    </row>
    <row r="533" spans="8:15" customFormat="1">
      <c r="H533" s="5"/>
      <c r="L533" s="3"/>
      <c r="M533" s="3"/>
      <c r="O533" s="3"/>
    </row>
    <row r="534" spans="8:15" customFormat="1">
      <c r="H534" s="5"/>
      <c r="L534" s="3"/>
      <c r="M534" s="3"/>
      <c r="O534" s="3"/>
    </row>
    <row r="535" spans="8:15" customFormat="1">
      <c r="H535" s="5"/>
      <c r="L535" s="3"/>
      <c r="M535" s="3"/>
      <c r="O535" s="3"/>
    </row>
    <row r="536" spans="8:15" customFormat="1">
      <c r="H536" s="5"/>
      <c r="L536" s="3"/>
      <c r="M536" s="3"/>
      <c r="O536" s="3"/>
    </row>
    <row r="537" spans="8:15" customFormat="1">
      <c r="H537" s="5"/>
      <c r="L537" s="3"/>
      <c r="M537" s="3"/>
      <c r="O537" s="3"/>
    </row>
    <row r="538" spans="8:15" customFormat="1">
      <c r="H538" s="5"/>
      <c r="L538" s="3"/>
      <c r="M538" s="3"/>
      <c r="O538" s="3"/>
    </row>
    <row r="539" spans="8:15" customFormat="1">
      <c r="H539" s="5"/>
      <c r="L539" s="3"/>
      <c r="M539" s="3"/>
      <c r="O539" s="3"/>
    </row>
    <row r="540" spans="8:15" customFormat="1">
      <c r="H540" s="5"/>
      <c r="L540" s="3"/>
      <c r="M540" s="3"/>
      <c r="O540" s="3"/>
    </row>
    <row r="541" spans="8:15" customFormat="1">
      <c r="H541" s="5"/>
      <c r="L541" s="3"/>
      <c r="M541" s="3"/>
      <c r="O541" s="3"/>
    </row>
    <row r="542" spans="8:15" customFormat="1">
      <c r="H542" s="5"/>
      <c r="L542" s="3"/>
      <c r="M542" s="3"/>
      <c r="O542" s="3"/>
    </row>
    <row r="543" spans="8:15" customFormat="1">
      <c r="H543" s="5"/>
      <c r="L543" s="3"/>
      <c r="M543" s="3"/>
      <c r="O543" s="3"/>
    </row>
    <row r="544" spans="8:15" customFormat="1">
      <c r="H544" s="5"/>
      <c r="L544" s="3"/>
      <c r="M544" s="3"/>
      <c r="O544" s="3"/>
    </row>
    <row r="545" spans="8:15" customFormat="1">
      <c r="H545" s="5"/>
      <c r="L545" s="3"/>
      <c r="M545" s="3"/>
      <c r="O545" s="3"/>
    </row>
    <row r="546" spans="8:15" customFormat="1">
      <c r="H546" s="5"/>
      <c r="L546" s="3"/>
      <c r="M546" s="3"/>
      <c r="O546" s="3"/>
    </row>
    <row r="547" spans="8:15" customFormat="1">
      <c r="H547" s="5"/>
      <c r="L547" s="3"/>
      <c r="M547" s="3"/>
      <c r="O547" s="3"/>
    </row>
    <row r="548" spans="8:15" customFormat="1">
      <c r="H548" s="5"/>
      <c r="L548" s="3"/>
      <c r="M548" s="3"/>
      <c r="O548" s="3"/>
    </row>
    <row r="549" spans="8:15" customFormat="1">
      <c r="H549" s="5"/>
      <c r="L549" s="3"/>
      <c r="M549" s="3"/>
      <c r="O549" s="3"/>
    </row>
    <row r="550" spans="8:15" customFormat="1">
      <c r="H550" s="5"/>
      <c r="L550" s="3"/>
      <c r="M550" s="3"/>
      <c r="O550" s="3"/>
    </row>
    <row r="551" spans="8:15" customFormat="1">
      <c r="H551" s="5"/>
      <c r="L551" s="3"/>
      <c r="M551" s="3"/>
      <c r="O551" s="3"/>
    </row>
    <row r="552" spans="8:15" customFormat="1">
      <c r="H552" s="5"/>
      <c r="L552" s="3"/>
      <c r="M552" s="3"/>
      <c r="O552" s="3"/>
    </row>
    <row r="553" spans="8:15" customFormat="1">
      <c r="H553" s="5"/>
      <c r="L553" s="3"/>
      <c r="M553" s="3"/>
      <c r="O553" s="3"/>
    </row>
    <row r="554" spans="8:15" customFormat="1">
      <c r="H554" s="5"/>
      <c r="L554" s="3"/>
      <c r="M554" s="3"/>
      <c r="O554" s="3"/>
    </row>
    <row r="555" spans="8:15" customFormat="1">
      <c r="H555" s="5"/>
      <c r="L555" s="3"/>
      <c r="M555" s="3"/>
      <c r="O555" s="3"/>
    </row>
    <row r="556" spans="8:15" customFormat="1">
      <c r="H556" s="5"/>
      <c r="L556" s="3"/>
      <c r="M556" s="3"/>
      <c r="O556" s="3"/>
    </row>
    <row r="557" spans="8:15" customFormat="1">
      <c r="H557" s="5"/>
      <c r="L557" s="3"/>
      <c r="M557" s="3"/>
      <c r="O557" s="3"/>
    </row>
    <row r="558" spans="8:15" customFormat="1">
      <c r="H558" s="5"/>
      <c r="L558" s="3"/>
      <c r="M558" s="3"/>
      <c r="O558" s="3"/>
    </row>
    <row r="559" spans="8:15" customFormat="1">
      <c r="H559" s="5"/>
      <c r="L559" s="3"/>
      <c r="M559" s="3"/>
      <c r="O559" s="3"/>
    </row>
    <row r="560" spans="8:15" customFormat="1">
      <c r="H560" s="5"/>
      <c r="L560" s="3"/>
      <c r="M560" s="3"/>
      <c r="O560" s="3"/>
    </row>
    <row r="561" spans="8:15" customFormat="1">
      <c r="H561" s="5"/>
      <c r="L561" s="3"/>
      <c r="M561" s="3"/>
      <c r="O561" s="3"/>
    </row>
    <row r="562" spans="8:15" customFormat="1">
      <c r="H562" s="5"/>
      <c r="L562" s="3"/>
      <c r="M562" s="3"/>
      <c r="O562" s="3"/>
    </row>
    <row r="563" spans="8:15" customFormat="1">
      <c r="H563" s="5"/>
      <c r="L563" s="3"/>
      <c r="M563" s="3"/>
      <c r="O563" s="3"/>
    </row>
    <row r="564" spans="8:15" customFormat="1">
      <c r="H564" s="5"/>
      <c r="L564" s="3"/>
      <c r="M564" s="3"/>
      <c r="O564" s="3"/>
    </row>
    <row r="565" spans="8:15" customFormat="1">
      <c r="H565" s="5"/>
      <c r="L565" s="3"/>
      <c r="M565" s="3"/>
      <c r="O565" s="3"/>
    </row>
    <row r="566" spans="8:15" customFormat="1">
      <c r="H566" s="5"/>
      <c r="L566" s="3"/>
      <c r="M566" s="3"/>
      <c r="O566" s="3"/>
    </row>
    <row r="567" spans="8:15" customFormat="1">
      <c r="H567" s="5"/>
      <c r="L567" s="3"/>
      <c r="M567" s="3"/>
      <c r="O567" s="3"/>
    </row>
    <row r="568" spans="8:15" customFormat="1">
      <c r="H568" s="5"/>
      <c r="L568" s="3"/>
      <c r="M568" s="3"/>
      <c r="O568" s="3"/>
    </row>
    <row r="569" spans="8:15" customFormat="1">
      <c r="H569" s="5"/>
      <c r="L569" s="3"/>
      <c r="M569" s="3"/>
      <c r="O569" s="3"/>
    </row>
    <row r="570" spans="8:15" customFormat="1">
      <c r="H570" s="5"/>
      <c r="L570" s="3"/>
      <c r="M570" s="3"/>
      <c r="O570" s="3"/>
    </row>
    <row r="571" spans="8:15" customFormat="1">
      <c r="H571" s="5"/>
      <c r="L571" s="3"/>
      <c r="M571" s="3"/>
      <c r="O571" s="3"/>
    </row>
    <row r="572" spans="8:15" customFormat="1">
      <c r="H572" s="5"/>
      <c r="L572" s="3"/>
      <c r="M572" s="3"/>
      <c r="O572" s="3"/>
    </row>
    <row r="573" spans="8:15" customFormat="1">
      <c r="H573" s="5"/>
      <c r="L573" s="3"/>
      <c r="M573" s="3"/>
      <c r="O573" s="3"/>
    </row>
    <row r="574" spans="8:15" customFormat="1">
      <c r="H574" s="5"/>
      <c r="L574" s="3"/>
      <c r="M574" s="3"/>
      <c r="O574" s="3"/>
    </row>
    <row r="575" spans="8:15" customFormat="1">
      <c r="H575" s="5"/>
      <c r="L575" s="3"/>
      <c r="M575" s="3"/>
      <c r="O575" s="3"/>
    </row>
    <row r="576" spans="8:15" customFormat="1">
      <c r="H576" s="5"/>
      <c r="L576" s="3"/>
      <c r="M576" s="3"/>
      <c r="O576" s="3"/>
    </row>
    <row r="577" spans="8:15" customFormat="1">
      <c r="H577" s="5"/>
      <c r="L577" s="3"/>
      <c r="M577" s="3"/>
      <c r="O577" s="3"/>
    </row>
    <row r="578" spans="8:15" customFormat="1">
      <c r="H578" s="5"/>
      <c r="L578" s="3"/>
      <c r="M578" s="3"/>
      <c r="O578" s="3"/>
    </row>
    <row r="579" spans="8:15" customFormat="1">
      <c r="H579" s="5"/>
      <c r="L579" s="3"/>
      <c r="M579" s="3"/>
      <c r="O579" s="3"/>
    </row>
    <row r="580" spans="8:15" customFormat="1">
      <c r="H580" s="5"/>
      <c r="L580" s="3"/>
      <c r="M580" s="3"/>
      <c r="O580" s="3"/>
    </row>
    <row r="581" spans="8:15" customFormat="1">
      <c r="H581" s="5"/>
      <c r="L581" s="3"/>
      <c r="M581" s="3"/>
      <c r="O581" s="3"/>
    </row>
    <row r="582" spans="8:15" customFormat="1">
      <c r="H582" s="5"/>
      <c r="L582" s="3"/>
      <c r="M582" s="3"/>
      <c r="O582" s="3"/>
    </row>
    <row r="583" spans="8:15" customFormat="1">
      <c r="H583" s="5"/>
      <c r="L583" s="3"/>
      <c r="M583" s="3"/>
      <c r="O583" s="3"/>
    </row>
    <row r="584" spans="8:15" customFormat="1">
      <c r="H584" s="5"/>
      <c r="L584" s="3"/>
      <c r="M584" s="3"/>
      <c r="O584" s="3"/>
    </row>
    <row r="585" spans="8:15" customFormat="1">
      <c r="H585" s="5"/>
      <c r="L585" s="3"/>
      <c r="M585" s="3"/>
      <c r="O585" s="3"/>
    </row>
    <row r="586" spans="8:15" customFormat="1">
      <c r="H586" s="5"/>
      <c r="L586" s="3"/>
      <c r="M586" s="3"/>
      <c r="O586" s="3"/>
    </row>
    <row r="587" spans="8:15" customFormat="1">
      <c r="H587" s="5"/>
      <c r="L587" s="3"/>
      <c r="M587" s="3"/>
      <c r="O587" s="3"/>
    </row>
    <row r="588" spans="8:15" customFormat="1">
      <c r="H588" s="5"/>
      <c r="L588" s="3"/>
      <c r="M588" s="3"/>
      <c r="O588" s="3"/>
    </row>
    <row r="589" spans="8:15" customFormat="1">
      <c r="H589" s="5"/>
      <c r="L589" s="3"/>
      <c r="M589" s="3"/>
      <c r="O589" s="3"/>
    </row>
    <row r="590" spans="8:15" customFormat="1">
      <c r="H590" s="5"/>
      <c r="L590" s="3"/>
      <c r="M590" s="3"/>
      <c r="O590" s="3"/>
    </row>
    <row r="591" spans="8:15" customFormat="1">
      <c r="H591" s="5"/>
      <c r="L591" s="3"/>
      <c r="M591" s="3"/>
      <c r="O591" s="3"/>
    </row>
    <row r="592" spans="8:15" customFormat="1">
      <c r="H592" s="5"/>
      <c r="L592" s="3"/>
      <c r="M592" s="3"/>
      <c r="O592" s="3"/>
    </row>
    <row r="593" spans="8:15" customFormat="1">
      <c r="H593" s="5"/>
      <c r="L593" s="3"/>
      <c r="M593" s="3"/>
      <c r="O593" s="3"/>
    </row>
    <row r="594" spans="8:15" customFormat="1">
      <c r="H594" s="5"/>
      <c r="L594" s="3"/>
      <c r="M594" s="3"/>
      <c r="O594" s="3"/>
    </row>
    <row r="595" spans="8:15" customFormat="1">
      <c r="H595" s="5"/>
      <c r="L595" s="3"/>
      <c r="M595" s="3"/>
      <c r="O595" s="3"/>
    </row>
    <row r="596" spans="8:15" customFormat="1">
      <c r="H596" s="5"/>
      <c r="L596" s="3"/>
      <c r="M596" s="3"/>
      <c r="O596" s="3"/>
    </row>
    <row r="597" spans="8:15" customFormat="1">
      <c r="H597" s="5"/>
      <c r="L597" s="3"/>
      <c r="M597" s="3"/>
      <c r="O597" s="3"/>
    </row>
    <row r="598" spans="8:15" customFormat="1">
      <c r="H598" s="5"/>
      <c r="L598" s="3"/>
      <c r="M598" s="3"/>
      <c r="O598" s="3"/>
    </row>
    <row r="599" spans="8:15" customFormat="1">
      <c r="H599" s="5"/>
      <c r="L599" s="3"/>
      <c r="M599" s="3"/>
      <c r="O599" s="3"/>
    </row>
    <row r="600" spans="8:15" customFormat="1">
      <c r="H600" s="5"/>
      <c r="L600" s="3"/>
      <c r="M600" s="3"/>
      <c r="O600" s="3"/>
    </row>
    <row r="601" spans="8:15" customFormat="1">
      <c r="H601" s="5"/>
      <c r="L601" s="3"/>
      <c r="M601" s="3"/>
      <c r="O601" s="3"/>
    </row>
    <row r="602" spans="8:15" customFormat="1">
      <c r="H602" s="5"/>
      <c r="L602" s="3"/>
      <c r="M602" s="3"/>
      <c r="O602" s="3"/>
    </row>
    <row r="603" spans="8:15" customFormat="1">
      <c r="H603" s="5"/>
      <c r="L603" s="3"/>
      <c r="M603" s="3"/>
      <c r="O603" s="3"/>
    </row>
    <row r="604" spans="8:15" customFormat="1">
      <c r="H604" s="5"/>
      <c r="L604" s="3"/>
      <c r="M604" s="3"/>
      <c r="O604" s="3"/>
    </row>
    <row r="605" spans="8:15" customFormat="1">
      <c r="H605" s="5"/>
      <c r="L605" s="3"/>
      <c r="M605" s="3"/>
      <c r="O605" s="3"/>
    </row>
    <row r="606" spans="8:15" customFormat="1">
      <c r="H606" s="5"/>
      <c r="L606" s="3"/>
      <c r="M606" s="3"/>
      <c r="O606" s="3"/>
    </row>
    <row r="607" spans="8:15" customFormat="1">
      <c r="H607" s="5"/>
      <c r="L607" s="3"/>
      <c r="M607" s="3"/>
      <c r="O607" s="3"/>
    </row>
    <row r="608" spans="8:15" customFormat="1">
      <c r="H608" s="5"/>
      <c r="L608" s="3"/>
      <c r="M608" s="3"/>
      <c r="O608" s="3"/>
    </row>
    <row r="609" spans="8:15" customFormat="1">
      <c r="H609" s="5"/>
      <c r="L609" s="3"/>
      <c r="M609" s="3"/>
      <c r="O609" s="3"/>
    </row>
    <row r="610" spans="8:15" customFormat="1">
      <c r="H610" s="5"/>
      <c r="L610" s="3"/>
      <c r="M610" s="3"/>
      <c r="O610" s="3"/>
    </row>
    <row r="611" spans="8:15" customFormat="1">
      <c r="H611" s="5"/>
      <c r="L611" s="3"/>
      <c r="M611" s="3"/>
      <c r="O611" s="3"/>
    </row>
    <row r="612" spans="8:15" customFormat="1">
      <c r="H612" s="5"/>
      <c r="L612" s="3"/>
      <c r="M612" s="3"/>
      <c r="O612" s="3"/>
    </row>
    <row r="613" spans="8:15" customFormat="1">
      <c r="H613" s="5"/>
      <c r="L613" s="3"/>
      <c r="M613" s="3"/>
      <c r="O613" s="3"/>
    </row>
    <row r="614" spans="8:15" customFormat="1">
      <c r="H614" s="5"/>
      <c r="L614" s="3"/>
      <c r="M614" s="3"/>
      <c r="O614" s="3"/>
    </row>
    <row r="615" spans="8:15" customFormat="1">
      <c r="H615" s="5"/>
      <c r="L615" s="3"/>
      <c r="M615" s="3"/>
      <c r="O615" s="3"/>
    </row>
    <row r="616" spans="8:15" customFormat="1">
      <c r="H616" s="5"/>
      <c r="L616" s="3"/>
      <c r="M616" s="3"/>
      <c r="O616" s="3"/>
    </row>
    <row r="617" spans="8:15" customFormat="1">
      <c r="H617" s="5"/>
      <c r="L617" s="3"/>
      <c r="M617" s="3"/>
      <c r="O617" s="3"/>
    </row>
    <row r="618" spans="8:15" customFormat="1">
      <c r="H618" s="5"/>
      <c r="L618" s="3"/>
      <c r="M618" s="3"/>
      <c r="O618" s="3"/>
    </row>
    <row r="619" spans="8:15" customFormat="1">
      <c r="H619" s="5"/>
      <c r="L619" s="3"/>
      <c r="M619" s="3"/>
      <c r="O619" s="3"/>
    </row>
    <row r="620" spans="8:15" customFormat="1">
      <c r="H620" s="5"/>
      <c r="L620" s="3"/>
      <c r="M620" s="3"/>
      <c r="O620" s="3"/>
    </row>
    <row r="621" spans="8:15" customFormat="1">
      <c r="H621" s="5"/>
      <c r="L621" s="3"/>
      <c r="M621" s="3"/>
      <c r="O621" s="3"/>
    </row>
    <row r="622" spans="8:15" customFormat="1">
      <c r="H622" s="5"/>
      <c r="L622" s="3"/>
      <c r="M622" s="3"/>
      <c r="O622" s="3"/>
    </row>
    <row r="623" spans="8:15" customFormat="1">
      <c r="H623" s="5"/>
      <c r="L623" s="3"/>
      <c r="M623" s="3"/>
      <c r="O623" s="3"/>
    </row>
    <row r="624" spans="8:15" customFormat="1">
      <c r="H624" s="5"/>
      <c r="L624" s="3"/>
      <c r="M624" s="3"/>
      <c r="O624" s="3"/>
    </row>
    <row r="625" spans="8:15" customFormat="1">
      <c r="H625" s="5"/>
      <c r="L625" s="3"/>
      <c r="M625" s="3"/>
      <c r="O625" s="3"/>
    </row>
    <row r="626" spans="8:15" customFormat="1">
      <c r="H626" s="5"/>
      <c r="L626" s="3"/>
      <c r="M626" s="3"/>
      <c r="O626" s="3"/>
    </row>
    <row r="627" spans="8:15" customFormat="1">
      <c r="H627" s="5"/>
      <c r="L627" s="3"/>
      <c r="M627" s="3"/>
      <c r="O627" s="3"/>
    </row>
    <row r="628" spans="8:15" customFormat="1">
      <c r="H628" s="5"/>
      <c r="L628" s="3"/>
      <c r="M628" s="3"/>
      <c r="O628" s="3"/>
    </row>
    <row r="629" spans="8:15" customFormat="1">
      <c r="H629" s="5"/>
      <c r="L629" s="3"/>
      <c r="M629" s="3"/>
      <c r="O629" s="3"/>
    </row>
    <row r="630" spans="8:15" customFormat="1">
      <c r="H630" s="5"/>
      <c r="L630" s="3"/>
      <c r="M630" s="3"/>
      <c r="O630" s="3"/>
    </row>
    <row r="631" spans="8:15" customFormat="1">
      <c r="H631" s="5"/>
      <c r="L631" s="3"/>
      <c r="M631" s="3"/>
      <c r="O631" s="3"/>
    </row>
    <row r="632" spans="8:15" customFormat="1">
      <c r="H632" s="5"/>
      <c r="L632" s="3"/>
      <c r="M632" s="3"/>
      <c r="O632" s="3"/>
    </row>
    <row r="633" spans="8:15" customFormat="1">
      <c r="H633" s="5"/>
      <c r="L633" s="3"/>
      <c r="M633" s="3"/>
      <c r="O633" s="3"/>
    </row>
    <row r="634" spans="8:15" customFormat="1">
      <c r="H634" s="5"/>
      <c r="L634" s="3"/>
      <c r="M634" s="3"/>
      <c r="O634" s="3"/>
    </row>
    <row r="635" spans="8:15" customFormat="1">
      <c r="H635" s="5"/>
      <c r="L635" s="3"/>
      <c r="M635" s="3"/>
      <c r="O635" s="3"/>
    </row>
    <row r="636" spans="8:15" customFormat="1">
      <c r="H636" s="5"/>
      <c r="L636" s="3"/>
      <c r="M636" s="3"/>
      <c r="O636" s="3"/>
    </row>
    <row r="637" spans="8:15" customFormat="1">
      <c r="H637" s="5"/>
      <c r="L637" s="3"/>
      <c r="M637" s="3"/>
      <c r="O637" s="3"/>
    </row>
    <row r="638" spans="8:15" customFormat="1">
      <c r="H638" s="5"/>
      <c r="L638" s="3"/>
      <c r="M638" s="3"/>
      <c r="O638" s="3"/>
    </row>
    <row r="639" spans="8:15" customFormat="1">
      <c r="H639" s="5"/>
      <c r="L639" s="3"/>
      <c r="M639" s="3"/>
      <c r="O639" s="3"/>
    </row>
    <row r="640" spans="8:15" customFormat="1">
      <c r="H640" s="5"/>
      <c r="L640" s="3"/>
      <c r="M640" s="3"/>
      <c r="O640" s="3"/>
    </row>
    <row r="641" spans="8:15" customFormat="1">
      <c r="H641" s="5"/>
      <c r="L641" s="3"/>
      <c r="M641" s="3"/>
      <c r="O641" s="3"/>
    </row>
    <row r="642" spans="8:15" customFormat="1">
      <c r="H642" s="5"/>
      <c r="L642" s="3"/>
      <c r="M642" s="3"/>
      <c r="O642" s="3"/>
    </row>
    <row r="643" spans="8:15" customFormat="1">
      <c r="H643" s="5"/>
      <c r="L643" s="3"/>
      <c r="M643" s="3"/>
      <c r="O643" s="3"/>
    </row>
    <row r="644" spans="8:15" customFormat="1">
      <c r="H644" s="5"/>
      <c r="L644" s="3"/>
      <c r="M644" s="3"/>
      <c r="O644" s="3"/>
    </row>
    <row r="645" spans="8:15" customFormat="1">
      <c r="H645" s="5"/>
      <c r="L645" s="3"/>
      <c r="M645" s="3"/>
      <c r="O645" s="3"/>
    </row>
    <row r="646" spans="8:15" customFormat="1">
      <c r="H646" s="5"/>
      <c r="L646" s="3"/>
      <c r="M646" s="3"/>
      <c r="O646" s="3"/>
    </row>
    <row r="647" spans="8:15" customFormat="1">
      <c r="H647" s="5"/>
      <c r="L647" s="3"/>
      <c r="M647" s="3"/>
      <c r="O647" s="3"/>
    </row>
    <row r="648" spans="8:15" customFormat="1">
      <c r="H648" s="5"/>
      <c r="L648" s="3"/>
      <c r="M648" s="3"/>
      <c r="O648" s="3"/>
    </row>
    <row r="649" spans="8:15" customFormat="1">
      <c r="H649" s="5"/>
      <c r="L649" s="3"/>
      <c r="M649" s="3"/>
      <c r="O649" s="3"/>
    </row>
    <row r="650" spans="8:15" customFormat="1">
      <c r="H650" s="5"/>
      <c r="L650" s="3"/>
      <c r="M650" s="3"/>
      <c r="O650" s="3"/>
    </row>
    <row r="651" spans="8:15" customFormat="1">
      <c r="H651" s="5"/>
      <c r="L651" s="3"/>
      <c r="M651" s="3"/>
      <c r="O651" s="3"/>
    </row>
    <row r="652" spans="8:15" customFormat="1">
      <c r="H652" s="5"/>
      <c r="L652" s="3"/>
      <c r="M652" s="3"/>
      <c r="O652" s="3"/>
    </row>
    <row r="653" spans="8:15" customFormat="1">
      <c r="H653" s="5"/>
      <c r="L653" s="3"/>
      <c r="M653" s="3"/>
      <c r="O653" s="3"/>
    </row>
    <row r="654" spans="8:15" customFormat="1">
      <c r="H654" s="5"/>
      <c r="L654" s="3"/>
      <c r="M654" s="3"/>
      <c r="O654" s="3"/>
    </row>
    <row r="655" spans="8:15" customFormat="1">
      <c r="H655" s="5"/>
      <c r="L655" s="3"/>
      <c r="M655" s="3"/>
      <c r="O655" s="3"/>
    </row>
    <row r="656" spans="8:15" customFormat="1">
      <c r="H656" s="5"/>
      <c r="L656" s="3"/>
      <c r="M656" s="3"/>
      <c r="O656" s="3"/>
    </row>
    <row r="657" spans="8:15" customFormat="1">
      <c r="H657" s="5"/>
      <c r="L657" s="3"/>
      <c r="M657" s="3"/>
      <c r="O657" s="3"/>
    </row>
    <row r="658" spans="8:15" customFormat="1">
      <c r="H658" s="5"/>
      <c r="L658" s="3"/>
      <c r="M658" s="3"/>
      <c r="O658" s="3"/>
    </row>
    <row r="659" spans="8:15" customFormat="1">
      <c r="H659" s="5"/>
      <c r="L659" s="3"/>
      <c r="M659" s="3"/>
      <c r="O659" s="3"/>
    </row>
    <row r="660" spans="8:15" customFormat="1">
      <c r="H660" s="5"/>
      <c r="L660" s="3"/>
      <c r="M660" s="3"/>
      <c r="O660" s="3"/>
    </row>
    <row r="661" spans="8:15" customFormat="1">
      <c r="H661" s="5"/>
      <c r="L661" s="3"/>
      <c r="M661" s="3"/>
      <c r="O661" s="3"/>
    </row>
    <row r="662" spans="8:15" customFormat="1">
      <c r="H662" s="5"/>
      <c r="L662" s="3"/>
      <c r="M662" s="3"/>
      <c r="O662" s="3"/>
    </row>
    <row r="663" spans="8:15" customFormat="1">
      <c r="H663" s="5"/>
      <c r="L663" s="3"/>
      <c r="M663" s="3"/>
      <c r="O663" s="3"/>
    </row>
    <row r="664" spans="8:15" customFormat="1">
      <c r="H664" s="5"/>
      <c r="L664" s="3"/>
      <c r="M664" s="3"/>
      <c r="O664" s="3"/>
    </row>
    <row r="665" spans="8:15" customFormat="1">
      <c r="H665" s="5"/>
      <c r="L665" s="3"/>
      <c r="M665" s="3"/>
      <c r="O665" s="3"/>
    </row>
    <row r="666" spans="8:15" customFormat="1">
      <c r="H666" s="5"/>
      <c r="L666" s="3"/>
      <c r="M666" s="3"/>
      <c r="O666" s="3"/>
    </row>
    <row r="667" spans="8:15" customFormat="1">
      <c r="H667" s="5"/>
      <c r="L667" s="3"/>
      <c r="M667" s="3"/>
      <c r="O667" s="3"/>
    </row>
    <row r="668" spans="8:15" customFormat="1">
      <c r="H668" s="5"/>
      <c r="L668" s="3"/>
      <c r="M668" s="3"/>
      <c r="O668" s="3"/>
    </row>
    <row r="669" spans="8:15" customFormat="1">
      <c r="H669" s="5"/>
      <c r="L669" s="3"/>
      <c r="M669" s="3"/>
      <c r="O669" s="3"/>
    </row>
    <row r="670" spans="8:15" customFormat="1">
      <c r="H670" s="5"/>
      <c r="L670" s="3"/>
      <c r="M670" s="3"/>
      <c r="O670" s="3"/>
    </row>
    <row r="671" spans="8:15" customFormat="1">
      <c r="H671" s="5"/>
      <c r="L671" s="3"/>
      <c r="M671" s="3"/>
      <c r="O671" s="3"/>
    </row>
    <row r="672" spans="8:15" customFormat="1">
      <c r="H672" s="5"/>
      <c r="L672" s="3"/>
      <c r="M672" s="3"/>
      <c r="O672" s="3"/>
    </row>
    <row r="673" spans="8:15" customFormat="1">
      <c r="H673" s="5"/>
      <c r="L673" s="3"/>
      <c r="M673" s="3"/>
      <c r="O673" s="3"/>
    </row>
    <row r="674" spans="8:15" customFormat="1">
      <c r="H674" s="5"/>
      <c r="L674" s="3"/>
      <c r="M674" s="3"/>
      <c r="O674" s="3"/>
    </row>
    <row r="675" spans="8:15" customFormat="1">
      <c r="H675" s="5"/>
      <c r="L675" s="3"/>
      <c r="M675" s="3"/>
      <c r="O675" s="3"/>
    </row>
    <row r="676" spans="8:15" customFormat="1">
      <c r="H676" s="5"/>
      <c r="L676" s="3"/>
      <c r="M676" s="3"/>
      <c r="O676" s="3"/>
    </row>
    <row r="677" spans="8:15" customFormat="1">
      <c r="H677" s="5"/>
      <c r="L677" s="3"/>
      <c r="M677" s="3"/>
      <c r="O677" s="3"/>
    </row>
    <row r="678" spans="8:15" customFormat="1">
      <c r="H678" s="5"/>
      <c r="L678" s="3"/>
      <c r="M678" s="3"/>
      <c r="O678" s="3"/>
    </row>
    <row r="679" spans="8:15" customFormat="1">
      <c r="H679" s="5"/>
      <c r="L679" s="3"/>
      <c r="M679" s="3"/>
      <c r="O679" s="3"/>
    </row>
    <row r="680" spans="8:15" customFormat="1">
      <c r="H680" s="5"/>
      <c r="L680" s="3"/>
      <c r="M680" s="3"/>
      <c r="O680" s="3"/>
    </row>
    <row r="681" spans="8:15" customFormat="1">
      <c r="H681" s="5"/>
      <c r="L681" s="3"/>
      <c r="M681" s="3"/>
      <c r="O681" s="3"/>
    </row>
    <row r="682" spans="8:15" customFormat="1">
      <c r="H682" s="5"/>
      <c r="L682" s="3"/>
      <c r="M682" s="3"/>
      <c r="O682" s="3"/>
    </row>
    <row r="683" spans="8:15" customFormat="1">
      <c r="H683" s="5"/>
      <c r="L683" s="3"/>
      <c r="M683" s="3"/>
      <c r="O683" s="3"/>
    </row>
    <row r="684" spans="8:15" customFormat="1">
      <c r="H684" s="5"/>
      <c r="L684" s="3"/>
      <c r="M684" s="3"/>
      <c r="O684" s="3"/>
    </row>
    <row r="685" spans="8:15" customFormat="1">
      <c r="H685" s="5"/>
      <c r="L685" s="3"/>
      <c r="M685" s="3"/>
      <c r="O685" s="3"/>
    </row>
    <row r="686" spans="8:15" customFormat="1">
      <c r="H686" s="5"/>
      <c r="L686" s="3"/>
      <c r="M686" s="3"/>
      <c r="O686" s="3"/>
    </row>
    <row r="687" spans="8:15" customFormat="1">
      <c r="H687" s="5"/>
      <c r="L687" s="3"/>
      <c r="M687" s="3"/>
      <c r="O687" s="3"/>
    </row>
    <row r="688" spans="8:15" customFormat="1">
      <c r="H688" s="5"/>
      <c r="L688" s="3"/>
      <c r="M688" s="3"/>
      <c r="O688" s="3"/>
    </row>
    <row r="689" spans="8:15" customFormat="1">
      <c r="H689" s="5"/>
      <c r="L689" s="3"/>
      <c r="M689" s="3"/>
      <c r="O689" s="3"/>
    </row>
    <row r="690" spans="8:15" customFormat="1">
      <c r="H690" s="5"/>
      <c r="L690" s="3"/>
      <c r="M690" s="3"/>
      <c r="O690" s="3"/>
    </row>
    <row r="691" spans="8:15" customFormat="1">
      <c r="H691" s="5"/>
      <c r="L691" s="3"/>
      <c r="M691" s="3"/>
      <c r="O691" s="3"/>
    </row>
    <row r="692" spans="8:15" customFormat="1">
      <c r="H692" s="5"/>
      <c r="L692" s="3"/>
      <c r="M692" s="3"/>
      <c r="O692" s="3"/>
    </row>
    <row r="693" spans="8:15" customFormat="1">
      <c r="H693" s="5"/>
      <c r="L693" s="3"/>
      <c r="M693" s="3"/>
      <c r="O693" s="3"/>
    </row>
    <row r="694" spans="8:15" customFormat="1">
      <c r="H694" s="5"/>
      <c r="L694" s="3"/>
      <c r="M694" s="3"/>
      <c r="O694" s="3"/>
    </row>
    <row r="695" spans="8:15" customFormat="1">
      <c r="H695" s="5"/>
      <c r="L695" s="3"/>
      <c r="M695" s="3"/>
      <c r="O695" s="3"/>
    </row>
    <row r="696" spans="8:15" customFormat="1">
      <c r="H696" s="5"/>
      <c r="L696" s="3"/>
      <c r="M696" s="3"/>
      <c r="O696" s="3"/>
    </row>
    <row r="697" spans="8:15" customFormat="1">
      <c r="H697" s="5"/>
      <c r="L697" s="3"/>
      <c r="M697" s="3"/>
      <c r="O697" s="3"/>
    </row>
    <row r="698" spans="8:15" customFormat="1">
      <c r="H698" s="5"/>
      <c r="L698" s="3"/>
      <c r="M698" s="3"/>
      <c r="O698" s="3"/>
    </row>
    <row r="699" spans="8:15" customFormat="1">
      <c r="H699" s="5"/>
      <c r="L699" s="3"/>
      <c r="M699" s="3"/>
      <c r="O699" s="3"/>
    </row>
    <row r="700" spans="8:15" customFormat="1">
      <c r="H700" s="5"/>
      <c r="L700" s="3"/>
      <c r="M700" s="3"/>
      <c r="O700" s="3"/>
    </row>
    <row r="701" spans="8:15" customFormat="1">
      <c r="H701" s="5"/>
      <c r="L701" s="3"/>
      <c r="M701" s="3"/>
      <c r="O701" s="3"/>
    </row>
    <row r="702" spans="8:15" customFormat="1">
      <c r="H702" s="5"/>
      <c r="L702" s="3"/>
      <c r="M702" s="3"/>
      <c r="O702" s="3"/>
    </row>
    <row r="703" spans="8:15" customFormat="1">
      <c r="H703" s="5"/>
      <c r="L703" s="3"/>
      <c r="M703" s="3"/>
      <c r="O703" s="3"/>
    </row>
    <row r="704" spans="8:15" customFormat="1">
      <c r="H704" s="5"/>
      <c r="L704" s="3"/>
      <c r="M704" s="3"/>
      <c r="O704" s="3"/>
    </row>
    <row r="705" spans="8:15" customFormat="1">
      <c r="H705" s="5"/>
      <c r="L705" s="3"/>
      <c r="M705" s="3"/>
      <c r="O705" s="3"/>
    </row>
    <row r="706" spans="8:15" customFormat="1">
      <c r="H706" s="5"/>
      <c r="L706" s="3"/>
      <c r="M706" s="3"/>
      <c r="O706" s="3"/>
    </row>
    <row r="707" spans="8:15" customFormat="1">
      <c r="H707" s="5"/>
      <c r="L707" s="3"/>
      <c r="M707" s="3"/>
      <c r="O707" s="3"/>
    </row>
    <row r="708" spans="8:15" customFormat="1">
      <c r="H708" s="5"/>
      <c r="L708" s="3"/>
      <c r="M708" s="3"/>
      <c r="O708" s="3"/>
    </row>
    <row r="709" spans="8:15" customFormat="1">
      <c r="H709" s="5"/>
      <c r="L709" s="3"/>
      <c r="M709" s="3"/>
      <c r="O709" s="3"/>
    </row>
    <row r="710" spans="8:15" customFormat="1">
      <c r="H710" s="5"/>
      <c r="L710" s="3"/>
      <c r="M710" s="3"/>
      <c r="O710" s="3"/>
    </row>
    <row r="711" spans="8:15" customFormat="1">
      <c r="H711" s="5"/>
      <c r="L711" s="3"/>
      <c r="M711" s="3"/>
      <c r="O711" s="3"/>
    </row>
    <row r="712" spans="8:15" customFormat="1">
      <c r="H712" s="5"/>
      <c r="L712" s="3"/>
      <c r="M712" s="3"/>
      <c r="O712" s="3"/>
    </row>
    <row r="713" spans="8:15" customFormat="1">
      <c r="H713" s="5"/>
      <c r="L713" s="3"/>
      <c r="M713" s="3"/>
      <c r="O713" s="3"/>
    </row>
    <row r="714" spans="8:15" customFormat="1">
      <c r="H714" s="5"/>
      <c r="L714" s="3"/>
      <c r="M714" s="3"/>
      <c r="O714" s="3"/>
    </row>
    <row r="715" spans="8:15" customFormat="1">
      <c r="H715" s="5"/>
      <c r="L715" s="3"/>
      <c r="M715" s="3"/>
      <c r="O715" s="3"/>
    </row>
    <row r="716" spans="8:15" customFormat="1">
      <c r="H716" s="5"/>
      <c r="L716" s="3"/>
      <c r="M716" s="3"/>
      <c r="O716" s="3"/>
    </row>
    <row r="717" spans="8:15" customFormat="1">
      <c r="H717" s="5"/>
      <c r="L717" s="3"/>
      <c r="M717" s="3"/>
      <c r="O717" s="3"/>
    </row>
    <row r="718" spans="8:15" customFormat="1">
      <c r="H718" s="5"/>
      <c r="L718" s="3"/>
      <c r="M718" s="3"/>
      <c r="O718" s="3"/>
    </row>
    <row r="719" spans="8:15" customFormat="1">
      <c r="H719" s="5"/>
      <c r="L719" s="3"/>
      <c r="M719" s="3"/>
      <c r="O719" s="3"/>
    </row>
    <row r="720" spans="8:15" customFormat="1">
      <c r="H720" s="5"/>
      <c r="L720" s="3"/>
      <c r="M720" s="3"/>
      <c r="O720" s="3"/>
    </row>
    <row r="721" spans="8:15" customFormat="1">
      <c r="H721" s="5"/>
      <c r="L721" s="3"/>
      <c r="M721" s="3"/>
      <c r="O721" s="3"/>
    </row>
    <row r="722" spans="8:15" customFormat="1">
      <c r="H722" s="5"/>
      <c r="L722" s="3"/>
      <c r="M722" s="3"/>
      <c r="O722" s="3"/>
    </row>
    <row r="723" spans="8:15" customFormat="1">
      <c r="H723" s="5"/>
      <c r="L723" s="3"/>
      <c r="M723" s="3"/>
      <c r="O723" s="3"/>
    </row>
    <row r="724" spans="8:15" customFormat="1">
      <c r="H724" s="5"/>
      <c r="L724" s="3"/>
      <c r="M724" s="3"/>
      <c r="O724" s="3"/>
    </row>
    <row r="725" spans="8:15" customFormat="1">
      <c r="H725" s="5"/>
      <c r="L725" s="3"/>
      <c r="M725" s="3"/>
      <c r="O725" s="3"/>
    </row>
    <row r="726" spans="8:15" customFormat="1">
      <c r="H726" s="5"/>
      <c r="L726" s="3"/>
      <c r="M726" s="3"/>
      <c r="O726" s="3"/>
    </row>
    <row r="727" spans="8:15" customFormat="1">
      <c r="H727" s="5"/>
      <c r="L727" s="3"/>
      <c r="M727" s="3"/>
      <c r="O727" s="3"/>
    </row>
    <row r="728" spans="8:15" customFormat="1">
      <c r="H728" s="5"/>
      <c r="L728" s="3"/>
      <c r="M728" s="3"/>
      <c r="O728" s="3"/>
    </row>
    <row r="729" spans="8:15" customFormat="1">
      <c r="H729" s="5"/>
      <c r="L729" s="3"/>
      <c r="M729" s="3"/>
      <c r="O729" s="3"/>
    </row>
    <row r="730" spans="8:15" customFormat="1">
      <c r="H730" s="5"/>
      <c r="L730" s="3"/>
      <c r="M730" s="3"/>
      <c r="O730" s="3"/>
    </row>
    <row r="731" spans="8:15" customFormat="1">
      <c r="H731" s="5"/>
      <c r="L731" s="3"/>
      <c r="M731" s="3"/>
      <c r="O731" s="3"/>
    </row>
    <row r="732" spans="8:15" customFormat="1">
      <c r="H732" s="5"/>
      <c r="L732" s="3"/>
      <c r="M732" s="3"/>
      <c r="O732" s="3"/>
    </row>
    <row r="733" spans="8:15" customFormat="1">
      <c r="H733" s="5"/>
      <c r="L733" s="3"/>
      <c r="M733" s="3"/>
      <c r="O733" s="3"/>
    </row>
    <row r="734" spans="8:15" customFormat="1">
      <c r="H734" s="5"/>
      <c r="L734" s="3"/>
      <c r="M734" s="3"/>
      <c r="O734" s="3"/>
    </row>
    <row r="735" spans="8:15" customFormat="1">
      <c r="H735" s="5"/>
      <c r="L735" s="3"/>
      <c r="M735" s="3"/>
      <c r="O735" s="3"/>
    </row>
    <row r="736" spans="8:15" customFormat="1">
      <c r="H736" s="5"/>
      <c r="L736" s="3"/>
      <c r="M736" s="3"/>
      <c r="O736" s="3"/>
    </row>
    <row r="737" spans="8:15" customFormat="1">
      <c r="H737" s="5"/>
      <c r="L737" s="3"/>
      <c r="M737" s="3"/>
      <c r="O737" s="3"/>
    </row>
    <row r="738" spans="8:15" customFormat="1">
      <c r="H738" s="5"/>
      <c r="L738" s="3"/>
      <c r="M738" s="3"/>
      <c r="O738" s="3"/>
    </row>
    <row r="739" spans="8:15" customFormat="1">
      <c r="H739" s="5"/>
      <c r="L739" s="3"/>
      <c r="M739" s="3"/>
      <c r="O739" s="3"/>
    </row>
    <row r="740" spans="8:15" customFormat="1">
      <c r="H740" s="5"/>
      <c r="L740" s="3"/>
      <c r="M740" s="3"/>
      <c r="O740" s="3"/>
    </row>
    <row r="741" spans="8:15" customFormat="1">
      <c r="H741" s="5"/>
      <c r="L741" s="3"/>
      <c r="M741" s="3"/>
      <c r="O741" s="3"/>
    </row>
    <row r="742" spans="8:15" customFormat="1">
      <c r="H742" s="5"/>
      <c r="L742" s="3"/>
      <c r="M742" s="3"/>
      <c r="O742" s="3"/>
    </row>
    <row r="743" spans="8:15" customFormat="1">
      <c r="H743" s="5"/>
      <c r="L743" s="3"/>
      <c r="M743" s="3"/>
      <c r="O743" s="3"/>
    </row>
    <row r="744" spans="8:15" customFormat="1">
      <c r="H744" s="5"/>
      <c r="L744" s="3"/>
      <c r="M744" s="3"/>
      <c r="O744" s="3"/>
    </row>
    <row r="745" spans="8:15" customFormat="1">
      <c r="H745" s="5"/>
      <c r="L745" s="3"/>
      <c r="M745" s="3"/>
      <c r="O745" s="3"/>
    </row>
    <row r="746" spans="8:15" customFormat="1">
      <c r="H746" s="5"/>
      <c r="L746" s="3"/>
      <c r="M746" s="3"/>
      <c r="O746" s="3"/>
    </row>
    <row r="747" spans="8:15" customFormat="1">
      <c r="H747" s="5"/>
      <c r="L747" s="3"/>
      <c r="M747" s="3"/>
      <c r="O747" s="3"/>
    </row>
    <row r="748" spans="8:15" customFormat="1">
      <c r="H748" s="5"/>
      <c r="L748" s="3"/>
      <c r="M748" s="3"/>
      <c r="O748" s="3"/>
    </row>
    <row r="749" spans="8:15" customFormat="1">
      <c r="H749" s="5"/>
      <c r="L749" s="3"/>
      <c r="M749" s="3"/>
      <c r="O749" s="3"/>
    </row>
    <row r="750" spans="8:15" customFormat="1">
      <c r="H750" s="5"/>
      <c r="L750" s="3"/>
      <c r="M750" s="3"/>
      <c r="O750" s="3"/>
    </row>
    <row r="751" spans="8:15" customFormat="1">
      <c r="H751" s="5"/>
      <c r="L751" s="3"/>
      <c r="M751" s="3"/>
      <c r="O751" s="3"/>
    </row>
    <row r="752" spans="8:15" customFormat="1">
      <c r="H752" s="5"/>
      <c r="L752" s="3"/>
      <c r="M752" s="3"/>
      <c r="O752" s="3"/>
    </row>
    <row r="753" spans="8:15" customFormat="1">
      <c r="H753" s="5"/>
      <c r="L753" s="3"/>
      <c r="M753" s="3"/>
      <c r="O753" s="3"/>
    </row>
    <row r="754" spans="8:15" customFormat="1">
      <c r="H754" s="5"/>
      <c r="L754" s="3"/>
      <c r="M754" s="3"/>
      <c r="O754" s="3"/>
    </row>
    <row r="755" spans="8:15" customFormat="1">
      <c r="H755" s="5"/>
      <c r="L755" s="3"/>
      <c r="M755" s="3"/>
      <c r="O755" s="3"/>
    </row>
    <row r="756" spans="8:15" customFormat="1">
      <c r="H756" s="5"/>
      <c r="L756" s="3"/>
      <c r="M756" s="3"/>
      <c r="O756" s="3"/>
    </row>
    <row r="757" spans="8:15" customFormat="1">
      <c r="H757" s="5"/>
      <c r="L757" s="3"/>
      <c r="M757" s="3"/>
      <c r="O757" s="3"/>
    </row>
    <row r="758" spans="8:15" customFormat="1">
      <c r="H758" s="5"/>
      <c r="L758" s="3"/>
      <c r="M758" s="3"/>
      <c r="O758" s="3"/>
    </row>
    <row r="759" spans="8:15" customFormat="1">
      <c r="H759" s="5"/>
      <c r="L759" s="3"/>
      <c r="M759" s="3"/>
      <c r="O759" s="3"/>
    </row>
    <row r="760" spans="8:15" customFormat="1">
      <c r="H760" s="5"/>
      <c r="L760" s="3"/>
      <c r="M760" s="3"/>
      <c r="O760" s="3"/>
    </row>
    <row r="761" spans="8:15" customFormat="1">
      <c r="H761" s="5"/>
      <c r="L761" s="3"/>
      <c r="M761" s="3"/>
      <c r="O761" s="3"/>
    </row>
    <row r="762" spans="8:15" customFormat="1">
      <c r="H762" s="5"/>
      <c r="L762" s="3"/>
      <c r="M762" s="3"/>
      <c r="O762" s="3"/>
    </row>
    <row r="763" spans="8:15" customFormat="1">
      <c r="H763" s="5"/>
      <c r="L763" s="3"/>
      <c r="M763" s="3"/>
      <c r="O763" s="3"/>
    </row>
    <row r="764" spans="8:15" customFormat="1">
      <c r="H764" s="5"/>
      <c r="L764" s="3"/>
      <c r="M764" s="3"/>
      <c r="O764" s="3"/>
    </row>
    <row r="765" spans="8:15" customFormat="1">
      <c r="H765" s="5"/>
      <c r="L765" s="3"/>
      <c r="M765" s="3"/>
      <c r="O765" s="3"/>
    </row>
    <row r="766" spans="8:15" customFormat="1">
      <c r="H766" s="5"/>
      <c r="L766" s="3"/>
      <c r="M766" s="3"/>
      <c r="O766" s="3"/>
    </row>
    <row r="767" spans="8:15" customFormat="1">
      <c r="H767" s="5"/>
      <c r="L767" s="3"/>
      <c r="M767" s="3"/>
      <c r="O767" s="3"/>
    </row>
    <row r="768" spans="8:15" customFormat="1">
      <c r="H768" s="5"/>
      <c r="L768" s="3"/>
      <c r="M768" s="3"/>
      <c r="O768" s="3"/>
    </row>
    <row r="769" spans="8:15" customFormat="1">
      <c r="H769" s="5"/>
      <c r="L769" s="3"/>
      <c r="M769" s="3"/>
      <c r="O769" s="3"/>
    </row>
    <row r="770" spans="8:15" customFormat="1">
      <c r="H770" s="5"/>
      <c r="L770" s="3"/>
      <c r="M770" s="3"/>
      <c r="O770" s="3"/>
    </row>
    <row r="771" spans="8:15" customFormat="1">
      <c r="H771" s="5"/>
      <c r="L771" s="3"/>
      <c r="M771" s="3"/>
      <c r="O771" s="3"/>
    </row>
    <row r="772" spans="8:15" customFormat="1">
      <c r="H772" s="5"/>
      <c r="L772" s="3"/>
      <c r="M772" s="3"/>
      <c r="O772" s="3"/>
    </row>
    <row r="773" spans="8:15" customFormat="1">
      <c r="H773" s="5"/>
      <c r="L773" s="3"/>
      <c r="M773" s="3"/>
      <c r="O773" s="3"/>
    </row>
    <row r="774" spans="8:15" customFormat="1">
      <c r="H774" s="5"/>
      <c r="L774" s="3"/>
      <c r="M774" s="3"/>
      <c r="O774" s="3"/>
    </row>
    <row r="775" spans="8:15" customFormat="1">
      <c r="H775" s="5"/>
      <c r="L775" s="3"/>
      <c r="M775" s="3"/>
      <c r="O775" s="3"/>
    </row>
    <row r="776" spans="8:15" customFormat="1">
      <c r="H776" s="5"/>
      <c r="L776" s="3"/>
      <c r="M776" s="3"/>
      <c r="O776" s="3"/>
    </row>
    <row r="777" spans="8:15" customFormat="1">
      <c r="H777" s="5"/>
      <c r="L777" s="3"/>
      <c r="M777" s="3"/>
      <c r="O777" s="3"/>
    </row>
    <row r="778" spans="8:15" customFormat="1">
      <c r="H778" s="5"/>
      <c r="L778" s="3"/>
      <c r="M778" s="3"/>
      <c r="O778" s="3"/>
    </row>
    <row r="779" spans="8:15" customFormat="1">
      <c r="H779" s="5"/>
      <c r="L779" s="3"/>
      <c r="M779" s="3"/>
      <c r="O779" s="3"/>
    </row>
    <row r="780" spans="8:15" customFormat="1">
      <c r="H780" s="5"/>
      <c r="L780" s="3"/>
      <c r="M780" s="3"/>
      <c r="O780" s="3"/>
    </row>
    <row r="781" spans="8:15" customFormat="1">
      <c r="H781" s="5"/>
      <c r="L781" s="3"/>
      <c r="M781" s="3"/>
      <c r="O781" s="3"/>
    </row>
    <row r="782" spans="8:15" customFormat="1">
      <c r="H782" s="5"/>
      <c r="L782" s="3"/>
      <c r="M782" s="3"/>
      <c r="O782" s="3"/>
    </row>
    <row r="783" spans="8:15" customFormat="1">
      <c r="H783" s="5"/>
      <c r="L783" s="3"/>
      <c r="M783" s="3"/>
      <c r="O783" s="3"/>
    </row>
    <row r="784" spans="8:15" customFormat="1">
      <c r="H784" s="5"/>
      <c r="L784" s="3"/>
      <c r="M784" s="3"/>
      <c r="O784" s="3"/>
    </row>
    <row r="785" spans="8:15" customFormat="1">
      <c r="H785" s="5"/>
      <c r="L785" s="3"/>
      <c r="M785" s="3"/>
      <c r="O785" s="3"/>
    </row>
    <row r="786" spans="8:15" customFormat="1">
      <c r="H786" s="5"/>
      <c r="L786" s="3"/>
      <c r="M786" s="3"/>
      <c r="O786" s="3"/>
    </row>
    <row r="787" spans="8:15" customFormat="1">
      <c r="H787" s="5"/>
      <c r="L787" s="3"/>
      <c r="M787" s="3"/>
      <c r="O787" s="3"/>
    </row>
    <row r="788" spans="8:15" customFormat="1">
      <c r="H788" s="5"/>
      <c r="L788" s="3"/>
      <c r="M788" s="3"/>
      <c r="O788" s="3"/>
    </row>
    <row r="789" spans="8:15" customFormat="1">
      <c r="H789" s="5"/>
      <c r="L789" s="3"/>
      <c r="M789" s="3"/>
      <c r="O789" s="3"/>
    </row>
    <row r="790" spans="8:15" customFormat="1">
      <c r="H790" s="5"/>
      <c r="L790" s="3"/>
      <c r="M790" s="3"/>
      <c r="O790" s="3"/>
    </row>
    <row r="791" spans="8:15" customFormat="1">
      <c r="H791" s="5"/>
      <c r="L791" s="3"/>
      <c r="M791" s="3"/>
      <c r="O791" s="3"/>
    </row>
    <row r="792" spans="8:15" customFormat="1">
      <c r="H792" s="5"/>
      <c r="L792" s="3"/>
      <c r="M792" s="3"/>
      <c r="O792" s="3"/>
    </row>
    <row r="793" spans="8:15" customFormat="1">
      <c r="H793" s="5"/>
      <c r="L793" s="3"/>
      <c r="M793" s="3"/>
      <c r="O793" s="3"/>
    </row>
    <row r="794" spans="8:15" customFormat="1">
      <c r="H794" s="5"/>
      <c r="L794" s="3"/>
      <c r="M794" s="3"/>
      <c r="O794" s="3"/>
    </row>
    <row r="795" spans="8:15" customFormat="1">
      <c r="H795" s="5"/>
      <c r="L795" s="3"/>
      <c r="M795" s="3"/>
      <c r="O795" s="3"/>
    </row>
    <row r="796" spans="8:15" customFormat="1">
      <c r="H796" s="5"/>
      <c r="L796" s="3"/>
      <c r="M796" s="3"/>
      <c r="O796" s="3"/>
    </row>
    <row r="797" spans="8:15" customFormat="1">
      <c r="H797" s="5"/>
      <c r="L797" s="3"/>
      <c r="M797" s="3"/>
      <c r="O797" s="3"/>
    </row>
    <row r="798" spans="8:15" customFormat="1">
      <c r="H798" s="5"/>
      <c r="L798" s="3"/>
      <c r="M798" s="3"/>
      <c r="O798" s="3"/>
    </row>
    <row r="799" spans="8:15" customFormat="1">
      <c r="H799" s="5"/>
      <c r="L799" s="3"/>
      <c r="M799" s="3"/>
      <c r="O799" s="3"/>
    </row>
    <row r="800" spans="8:15" customFormat="1">
      <c r="H800" s="5"/>
      <c r="L800" s="3"/>
      <c r="M800" s="3"/>
      <c r="O800" s="3"/>
    </row>
    <row r="801" spans="8:15" customFormat="1">
      <c r="H801" s="5"/>
      <c r="L801" s="3"/>
      <c r="M801" s="3"/>
      <c r="O801" s="3"/>
    </row>
    <row r="802" spans="8:15" customFormat="1">
      <c r="H802" s="5"/>
      <c r="L802" s="3"/>
      <c r="M802" s="3"/>
      <c r="O802" s="3"/>
    </row>
    <row r="803" spans="8:15" customFormat="1">
      <c r="H803" s="5"/>
      <c r="L803" s="3"/>
      <c r="M803" s="3"/>
      <c r="O803" s="3"/>
    </row>
    <row r="804" spans="8:15" customFormat="1">
      <c r="H804" s="5"/>
      <c r="L804" s="3"/>
      <c r="M804" s="3"/>
      <c r="O804" s="3"/>
    </row>
    <row r="805" spans="8:15" customFormat="1">
      <c r="H805" s="5"/>
      <c r="L805" s="3"/>
      <c r="M805" s="3"/>
      <c r="O805" s="3"/>
    </row>
    <row r="806" spans="8:15" customFormat="1">
      <c r="H806" s="5"/>
      <c r="L806" s="3"/>
      <c r="M806" s="3"/>
      <c r="O806" s="3"/>
    </row>
    <row r="807" spans="8:15" customFormat="1">
      <c r="H807" s="5"/>
      <c r="L807" s="3"/>
      <c r="M807" s="3"/>
      <c r="O807" s="3"/>
    </row>
    <row r="808" spans="8:15" customFormat="1">
      <c r="H808" s="5"/>
      <c r="L808" s="3"/>
      <c r="M808" s="3"/>
      <c r="O808" s="3"/>
    </row>
    <row r="809" spans="8:15" customFormat="1">
      <c r="H809" s="5"/>
      <c r="L809" s="3"/>
      <c r="M809" s="3"/>
      <c r="O809" s="3"/>
    </row>
    <row r="810" spans="8:15" customFormat="1">
      <c r="H810" s="5"/>
      <c r="L810" s="3"/>
      <c r="M810" s="3"/>
      <c r="O810" s="3"/>
    </row>
    <row r="811" spans="8:15" customFormat="1">
      <c r="H811" s="5"/>
      <c r="L811" s="3"/>
      <c r="M811" s="3"/>
      <c r="O811" s="3"/>
    </row>
    <row r="812" spans="8:15" customFormat="1">
      <c r="H812" s="5"/>
      <c r="L812" s="3"/>
      <c r="M812" s="3"/>
      <c r="O812" s="3"/>
    </row>
    <row r="813" spans="8:15" customFormat="1">
      <c r="H813" s="5"/>
      <c r="L813" s="3"/>
      <c r="M813" s="3"/>
      <c r="O813" s="3"/>
    </row>
    <row r="814" spans="8:15" customFormat="1">
      <c r="H814" s="5"/>
      <c r="L814" s="3"/>
      <c r="M814" s="3"/>
      <c r="O814" s="3"/>
    </row>
    <row r="815" spans="8:15" customFormat="1">
      <c r="H815" s="5"/>
      <c r="L815" s="3"/>
      <c r="M815" s="3"/>
      <c r="O815" s="3"/>
    </row>
    <row r="816" spans="8:15" customFormat="1">
      <c r="H816" s="5"/>
      <c r="L816" s="3"/>
      <c r="M816" s="3"/>
      <c r="O816" s="3"/>
    </row>
    <row r="817" spans="8:15" customFormat="1">
      <c r="H817" s="5"/>
      <c r="L817" s="3"/>
      <c r="M817" s="3"/>
      <c r="O817" s="3"/>
    </row>
    <row r="818" spans="8:15" customFormat="1">
      <c r="H818" s="5"/>
      <c r="L818" s="3"/>
      <c r="M818" s="3"/>
      <c r="O818" s="3"/>
    </row>
    <row r="819" spans="8:15" customFormat="1">
      <c r="H819" s="5"/>
      <c r="L819" s="3"/>
      <c r="M819" s="3"/>
      <c r="O819" s="3"/>
    </row>
    <row r="820" spans="8:15" customFormat="1">
      <c r="H820" s="5"/>
      <c r="L820" s="3"/>
      <c r="M820" s="3"/>
      <c r="O820" s="3"/>
    </row>
    <row r="821" spans="8:15" customFormat="1">
      <c r="H821" s="5"/>
      <c r="L821" s="3"/>
      <c r="M821" s="3"/>
      <c r="O821" s="3"/>
    </row>
    <row r="822" spans="8:15" customFormat="1">
      <c r="H822" s="5"/>
      <c r="L822" s="3"/>
      <c r="M822" s="3"/>
      <c r="O822" s="3"/>
    </row>
    <row r="823" spans="8:15" customFormat="1">
      <c r="H823" s="5"/>
      <c r="L823" s="3"/>
      <c r="M823" s="3"/>
      <c r="O823" s="3"/>
    </row>
    <row r="824" spans="8:15" customFormat="1">
      <c r="H824" s="5"/>
      <c r="L824" s="3"/>
      <c r="M824" s="3"/>
      <c r="O824" s="3"/>
    </row>
    <row r="825" spans="8:15" customFormat="1">
      <c r="H825" s="5"/>
      <c r="L825" s="3"/>
      <c r="M825" s="3"/>
      <c r="O825" s="3"/>
    </row>
    <row r="826" spans="8:15" customFormat="1">
      <c r="H826" s="5"/>
      <c r="L826" s="3"/>
      <c r="M826" s="3"/>
      <c r="O826" s="3"/>
    </row>
    <row r="827" spans="8:15" customFormat="1">
      <c r="H827" s="5"/>
      <c r="L827" s="3"/>
      <c r="M827" s="3"/>
      <c r="O827" s="3"/>
    </row>
    <row r="828" spans="8:15" customFormat="1">
      <c r="H828" s="5"/>
      <c r="L828" s="3"/>
      <c r="M828" s="3"/>
      <c r="O828" s="3"/>
    </row>
    <row r="829" spans="8:15" customFormat="1">
      <c r="H829" s="5"/>
      <c r="L829" s="3"/>
      <c r="M829" s="3"/>
      <c r="O829" s="3"/>
    </row>
    <row r="830" spans="8:15" customFormat="1">
      <c r="H830" s="5"/>
      <c r="L830" s="3"/>
      <c r="M830" s="3"/>
      <c r="O830" s="3"/>
    </row>
    <row r="831" spans="8:15" customFormat="1">
      <c r="H831" s="5"/>
      <c r="L831" s="3"/>
      <c r="M831" s="3"/>
      <c r="O831" s="3"/>
    </row>
    <row r="832" spans="8:15" customFormat="1">
      <c r="H832" s="5"/>
      <c r="L832" s="3"/>
      <c r="M832" s="3"/>
      <c r="O832" s="3"/>
    </row>
    <row r="833" spans="8:15" customFormat="1">
      <c r="H833" s="5"/>
      <c r="L833" s="3"/>
      <c r="M833" s="3"/>
      <c r="O833" s="3"/>
    </row>
    <row r="834" spans="8:15" customFormat="1">
      <c r="H834" s="5"/>
      <c r="L834" s="3"/>
      <c r="M834" s="3"/>
      <c r="O834" s="3"/>
    </row>
    <row r="835" spans="8:15" customFormat="1">
      <c r="H835" s="5"/>
      <c r="L835" s="3"/>
      <c r="M835" s="3"/>
      <c r="O835" s="3"/>
    </row>
    <row r="836" spans="8:15" customFormat="1">
      <c r="H836" s="5"/>
      <c r="L836" s="3"/>
      <c r="M836" s="3"/>
      <c r="O836" s="3"/>
    </row>
    <row r="837" spans="8:15" customFormat="1">
      <c r="H837" s="5"/>
      <c r="L837" s="3"/>
      <c r="M837" s="3"/>
      <c r="O837" s="3"/>
    </row>
    <row r="838" spans="8:15" customFormat="1">
      <c r="H838" s="5"/>
      <c r="L838" s="3"/>
      <c r="M838" s="3"/>
      <c r="O838" s="3"/>
    </row>
    <row r="839" spans="8:15" customFormat="1">
      <c r="H839" s="5"/>
      <c r="L839" s="3"/>
      <c r="M839" s="3"/>
      <c r="O839" s="3"/>
    </row>
    <row r="840" spans="8:15" customFormat="1">
      <c r="H840" s="5"/>
      <c r="L840" s="3"/>
      <c r="M840" s="3"/>
      <c r="O840" s="3"/>
    </row>
    <row r="841" spans="8:15" customFormat="1">
      <c r="H841" s="5"/>
      <c r="L841" s="3"/>
      <c r="M841" s="3"/>
      <c r="O841" s="3"/>
    </row>
    <row r="842" spans="8:15" customFormat="1">
      <c r="H842" s="5"/>
      <c r="L842" s="3"/>
      <c r="M842" s="3"/>
      <c r="O842" s="3"/>
    </row>
    <row r="843" spans="8:15" customFormat="1">
      <c r="H843" s="5"/>
      <c r="L843" s="3"/>
      <c r="M843" s="3"/>
      <c r="O843" s="3"/>
    </row>
    <row r="844" spans="8:15" customFormat="1">
      <c r="H844" s="5"/>
      <c r="L844" s="3"/>
      <c r="M844" s="3"/>
      <c r="O844" s="3"/>
    </row>
    <row r="845" spans="8:15" customFormat="1">
      <c r="H845" s="5"/>
      <c r="L845" s="3"/>
      <c r="M845" s="3"/>
      <c r="O845" s="3"/>
    </row>
    <row r="846" spans="8:15" customFormat="1">
      <c r="H846" s="5"/>
      <c r="L846" s="3"/>
      <c r="M846" s="3"/>
      <c r="O846" s="3"/>
    </row>
    <row r="847" spans="8:15" customFormat="1">
      <c r="H847" s="5"/>
      <c r="L847" s="3"/>
      <c r="M847" s="3"/>
      <c r="O847" s="3"/>
    </row>
    <row r="848" spans="8:15" customFormat="1">
      <c r="H848" s="5"/>
      <c r="L848" s="3"/>
      <c r="M848" s="3"/>
      <c r="O848" s="3"/>
    </row>
    <row r="849" spans="8:15" customFormat="1">
      <c r="H849" s="5"/>
      <c r="L849" s="3"/>
      <c r="M849" s="3"/>
      <c r="O849" s="3"/>
    </row>
    <row r="850" spans="8:15" customFormat="1">
      <c r="H850" s="5"/>
      <c r="L850" s="3"/>
      <c r="M850" s="3"/>
      <c r="O850" s="3"/>
    </row>
    <row r="851" spans="8:15" customFormat="1">
      <c r="H851" s="5"/>
      <c r="L851" s="3"/>
      <c r="M851" s="3"/>
      <c r="O851" s="3"/>
    </row>
    <row r="852" spans="8:15" customFormat="1">
      <c r="H852" s="5"/>
      <c r="L852" s="3"/>
      <c r="M852" s="3"/>
      <c r="O852" s="3"/>
    </row>
    <row r="853" spans="8:15" customFormat="1">
      <c r="H853" s="5"/>
      <c r="L853" s="3"/>
      <c r="M853" s="3"/>
      <c r="O853" s="3"/>
    </row>
    <row r="854" spans="8:15" customFormat="1">
      <c r="H854" s="5"/>
      <c r="L854" s="3"/>
      <c r="M854" s="3"/>
      <c r="O854" s="3"/>
    </row>
    <row r="855" spans="8:15" customFormat="1">
      <c r="H855" s="5"/>
      <c r="L855" s="3"/>
      <c r="M855" s="3"/>
      <c r="O855" s="3"/>
    </row>
    <row r="856" spans="8:15" customFormat="1">
      <c r="H856" s="5"/>
      <c r="L856" s="3"/>
      <c r="M856" s="3"/>
      <c r="O856" s="3"/>
    </row>
    <row r="857" spans="8:15" customFormat="1">
      <c r="H857" s="5"/>
      <c r="L857" s="3"/>
      <c r="M857" s="3"/>
      <c r="O857" s="3"/>
    </row>
    <row r="858" spans="8:15" customFormat="1">
      <c r="H858" s="5"/>
      <c r="L858" s="3"/>
      <c r="M858" s="3"/>
      <c r="O858" s="3"/>
    </row>
    <row r="859" spans="8:15" customFormat="1">
      <c r="H859" s="5"/>
      <c r="L859" s="3"/>
      <c r="M859" s="3"/>
      <c r="O859" s="3"/>
    </row>
    <row r="860" spans="8:15" customFormat="1">
      <c r="H860" s="5"/>
      <c r="L860" s="3"/>
      <c r="M860" s="3"/>
      <c r="O860" s="3"/>
    </row>
    <row r="861" spans="8:15" customFormat="1">
      <c r="H861" s="5"/>
      <c r="L861" s="3"/>
      <c r="M861" s="3"/>
      <c r="O861" s="3"/>
    </row>
    <row r="862" spans="8:15" customFormat="1">
      <c r="H862" s="5"/>
      <c r="L862" s="3"/>
      <c r="M862" s="3"/>
      <c r="O862" s="3"/>
    </row>
    <row r="863" spans="8:15" customFormat="1">
      <c r="H863" s="5"/>
      <c r="L863" s="3"/>
      <c r="M863" s="3"/>
      <c r="O863" s="3"/>
    </row>
    <row r="864" spans="8:15" customFormat="1">
      <c r="H864" s="5"/>
      <c r="L864" s="3"/>
      <c r="M864" s="3"/>
      <c r="O864" s="3"/>
    </row>
    <row r="865" spans="8:15" customFormat="1">
      <c r="H865" s="5"/>
      <c r="L865" s="3"/>
      <c r="M865" s="3"/>
      <c r="O865" s="3"/>
    </row>
    <row r="866" spans="8:15" customFormat="1">
      <c r="H866" s="5"/>
      <c r="L866" s="3"/>
      <c r="M866" s="3"/>
      <c r="O866" s="3"/>
    </row>
    <row r="867" spans="8:15" customFormat="1">
      <c r="H867" s="5"/>
      <c r="L867" s="3"/>
      <c r="M867" s="3"/>
      <c r="O867" s="3"/>
    </row>
    <row r="868" spans="8:15" customFormat="1">
      <c r="H868" s="5"/>
      <c r="L868" s="3"/>
      <c r="M868" s="3"/>
      <c r="O868" s="3"/>
    </row>
    <row r="869" spans="8:15" customFormat="1">
      <c r="H869" s="5"/>
      <c r="L869" s="3"/>
      <c r="M869" s="3"/>
      <c r="O869" s="3"/>
    </row>
    <row r="870" spans="8:15" customFormat="1">
      <c r="H870" s="5"/>
      <c r="L870" s="3"/>
      <c r="M870" s="3"/>
      <c r="O870" s="3"/>
    </row>
    <row r="871" spans="8:15" customFormat="1">
      <c r="H871" s="5"/>
      <c r="L871" s="3"/>
      <c r="M871" s="3"/>
      <c r="O871" s="3"/>
    </row>
    <row r="872" spans="8:15" customFormat="1">
      <c r="H872" s="5"/>
      <c r="L872" s="3"/>
      <c r="M872" s="3"/>
      <c r="O872" s="3"/>
    </row>
    <row r="873" spans="8:15" customFormat="1">
      <c r="H873" s="5"/>
      <c r="L873" s="3"/>
      <c r="M873" s="3"/>
      <c r="O873" s="3"/>
    </row>
    <row r="874" spans="8:15" customFormat="1">
      <c r="H874" s="5"/>
      <c r="L874" s="3"/>
      <c r="M874" s="3"/>
      <c r="O874" s="3"/>
    </row>
    <row r="875" spans="8:15" customFormat="1">
      <c r="H875" s="5"/>
      <c r="L875" s="3"/>
      <c r="M875" s="3"/>
      <c r="O875" s="3"/>
    </row>
    <row r="876" spans="8:15" customFormat="1">
      <c r="H876" s="5"/>
      <c r="L876" s="3"/>
      <c r="M876" s="3"/>
      <c r="O876" s="3"/>
    </row>
    <row r="877" spans="8:15" customFormat="1">
      <c r="H877" s="5"/>
      <c r="L877" s="3"/>
      <c r="M877" s="3"/>
      <c r="O877" s="3"/>
    </row>
    <row r="878" spans="8:15" customFormat="1">
      <c r="H878" s="5"/>
      <c r="L878" s="3"/>
      <c r="M878" s="3"/>
      <c r="O878" s="3"/>
    </row>
    <row r="879" spans="8:15" customFormat="1">
      <c r="H879" s="5"/>
      <c r="L879" s="3"/>
      <c r="M879" s="3"/>
      <c r="O879" s="3"/>
    </row>
    <row r="880" spans="8:15" customFormat="1">
      <c r="H880" s="5"/>
      <c r="L880" s="3"/>
      <c r="M880" s="3"/>
      <c r="O880" s="3"/>
    </row>
    <row r="881" spans="8:15" customFormat="1">
      <c r="H881" s="5"/>
      <c r="L881" s="3"/>
      <c r="M881" s="3"/>
      <c r="O881" s="3"/>
    </row>
    <row r="882" spans="8:15" customFormat="1">
      <c r="H882" s="5"/>
      <c r="L882" s="3"/>
      <c r="M882" s="3"/>
      <c r="O882" s="3"/>
    </row>
    <row r="883" spans="8:15" customFormat="1">
      <c r="H883" s="5"/>
      <c r="L883" s="3"/>
      <c r="M883" s="3"/>
      <c r="O883" s="3"/>
    </row>
    <row r="884" spans="8:15" customFormat="1">
      <c r="H884" s="5"/>
      <c r="L884" s="3"/>
      <c r="M884" s="3"/>
      <c r="O884" s="3"/>
    </row>
    <row r="885" spans="8:15" customFormat="1">
      <c r="H885" s="5"/>
      <c r="L885" s="3"/>
      <c r="M885" s="3"/>
      <c r="O885" s="3"/>
    </row>
    <row r="886" spans="8:15" customFormat="1">
      <c r="H886" s="5"/>
      <c r="L886" s="3"/>
      <c r="M886" s="3"/>
      <c r="O886" s="3"/>
    </row>
    <row r="887" spans="8:15" customFormat="1">
      <c r="H887" s="5"/>
      <c r="L887" s="3"/>
      <c r="M887" s="3"/>
      <c r="O887" s="3"/>
    </row>
    <row r="888" spans="8:15" customFormat="1">
      <c r="H888" s="5"/>
      <c r="L888" s="3"/>
      <c r="M888" s="3"/>
      <c r="O888" s="3"/>
    </row>
    <row r="889" spans="8:15" customFormat="1">
      <c r="H889" s="5"/>
      <c r="L889" s="3"/>
      <c r="M889" s="3"/>
      <c r="O889" s="3"/>
    </row>
    <row r="890" spans="8:15" customFormat="1">
      <c r="H890" s="5"/>
      <c r="L890" s="3"/>
      <c r="M890" s="3"/>
      <c r="O890" s="3"/>
    </row>
    <row r="891" spans="8:15" customFormat="1">
      <c r="H891" s="5"/>
      <c r="L891" s="3"/>
      <c r="M891" s="3"/>
      <c r="O891" s="3"/>
    </row>
    <row r="892" spans="8:15" customFormat="1">
      <c r="H892" s="5"/>
      <c r="L892" s="3"/>
      <c r="M892" s="3"/>
      <c r="O892" s="3"/>
    </row>
    <row r="893" spans="8:15" customFormat="1">
      <c r="H893" s="5"/>
      <c r="L893" s="3"/>
      <c r="M893" s="3"/>
      <c r="O893" s="3"/>
    </row>
    <row r="894" spans="8:15" customFormat="1">
      <c r="H894" s="5"/>
      <c r="L894" s="3"/>
      <c r="M894" s="3"/>
      <c r="O894" s="3"/>
    </row>
    <row r="895" spans="8:15" customFormat="1">
      <c r="H895" s="5"/>
      <c r="L895" s="3"/>
      <c r="M895" s="3"/>
      <c r="O895" s="3"/>
    </row>
    <row r="896" spans="8:15" customFormat="1">
      <c r="H896" s="5"/>
      <c r="L896" s="3"/>
      <c r="M896" s="3"/>
      <c r="O896" s="3"/>
    </row>
    <row r="897" spans="8:15" customFormat="1">
      <c r="H897" s="5"/>
      <c r="L897" s="3"/>
      <c r="M897" s="3"/>
      <c r="O897" s="3"/>
    </row>
    <row r="898" spans="8:15" customFormat="1">
      <c r="H898" s="5"/>
      <c r="L898" s="3"/>
      <c r="M898" s="3"/>
      <c r="O898" s="3"/>
    </row>
    <row r="899" spans="8:15" customFormat="1">
      <c r="H899" s="5"/>
      <c r="L899" s="3"/>
      <c r="M899" s="3"/>
      <c r="O899" s="3"/>
    </row>
    <row r="900" spans="8:15" customFormat="1">
      <c r="H900" s="5"/>
      <c r="L900" s="3"/>
      <c r="M900" s="3"/>
      <c r="O900" s="3"/>
    </row>
    <row r="901" spans="8:15" customFormat="1">
      <c r="H901" s="5"/>
      <c r="L901" s="3"/>
      <c r="M901" s="3"/>
      <c r="O901" s="3"/>
    </row>
    <row r="902" spans="8:15" customFormat="1">
      <c r="H902" s="5"/>
      <c r="L902" s="3"/>
      <c r="M902" s="3"/>
      <c r="O902" s="3"/>
    </row>
    <row r="903" spans="8:15" customFormat="1">
      <c r="H903" s="5"/>
      <c r="L903" s="3"/>
      <c r="M903" s="3"/>
      <c r="O903" s="3"/>
    </row>
    <row r="904" spans="8:15" customFormat="1">
      <c r="H904" s="5"/>
      <c r="L904" s="3"/>
      <c r="M904" s="3"/>
      <c r="O904" s="3"/>
    </row>
    <row r="905" spans="8:15" customFormat="1">
      <c r="H905" s="5"/>
      <c r="L905" s="3"/>
      <c r="M905" s="3"/>
      <c r="O905" s="3"/>
    </row>
    <row r="906" spans="8:15" customFormat="1">
      <c r="H906" s="5"/>
      <c r="L906" s="3"/>
      <c r="M906" s="3"/>
      <c r="O906" s="3"/>
    </row>
    <row r="907" spans="8:15" customFormat="1">
      <c r="H907" s="5"/>
      <c r="L907" s="3"/>
      <c r="M907" s="3"/>
      <c r="O907" s="3"/>
    </row>
    <row r="908" spans="8:15" customFormat="1">
      <c r="H908" s="5"/>
      <c r="L908" s="3"/>
      <c r="M908" s="3"/>
      <c r="O908" s="3"/>
    </row>
    <row r="909" spans="8:15" customFormat="1">
      <c r="H909" s="5"/>
      <c r="L909" s="3"/>
      <c r="M909" s="3"/>
      <c r="O909" s="3"/>
    </row>
    <row r="910" spans="8:15" customFormat="1">
      <c r="H910" s="5"/>
      <c r="L910" s="3"/>
      <c r="M910" s="3"/>
      <c r="O910" s="3"/>
    </row>
    <row r="911" spans="8:15" customFormat="1">
      <c r="H911" s="5"/>
      <c r="L911" s="3"/>
      <c r="M911" s="3"/>
      <c r="O911" s="3"/>
    </row>
    <row r="912" spans="8:15" customFormat="1">
      <c r="H912" s="5"/>
      <c r="L912" s="3"/>
      <c r="M912" s="3"/>
      <c r="O912" s="3"/>
    </row>
    <row r="913" spans="8:15" customFormat="1">
      <c r="H913" s="5"/>
      <c r="L913" s="3"/>
      <c r="M913" s="3"/>
      <c r="O913" s="3"/>
    </row>
    <row r="914" spans="8:15" customFormat="1">
      <c r="H914" s="5"/>
      <c r="L914" s="3"/>
      <c r="M914" s="3"/>
      <c r="O914" s="3"/>
    </row>
    <row r="915" spans="8:15" customFormat="1">
      <c r="H915" s="5"/>
      <c r="L915" s="3"/>
      <c r="M915" s="3"/>
      <c r="O915" s="3"/>
    </row>
    <row r="916" spans="8:15" customFormat="1">
      <c r="H916" s="5"/>
      <c r="L916" s="3"/>
      <c r="M916" s="3"/>
      <c r="O916" s="3"/>
    </row>
    <row r="917" spans="8:15" customFormat="1">
      <c r="H917" s="5"/>
      <c r="L917" s="3"/>
      <c r="M917" s="3"/>
      <c r="O917" s="3"/>
    </row>
    <row r="918" spans="8:15" customFormat="1">
      <c r="H918" s="5"/>
      <c r="L918" s="3"/>
      <c r="M918" s="3"/>
      <c r="O918" s="3"/>
    </row>
    <row r="919" spans="8:15" customFormat="1">
      <c r="H919" s="5"/>
      <c r="L919" s="3"/>
      <c r="M919" s="3"/>
      <c r="O919" s="3"/>
    </row>
    <row r="920" spans="8:15" customFormat="1">
      <c r="H920" s="5"/>
      <c r="L920" s="3"/>
      <c r="M920" s="3"/>
      <c r="O920" s="3"/>
    </row>
    <row r="921" spans="8:15" customFormat="1">
      <c r="H921" s="5"/>
      <c r="L921" s="3"/>
      <c r="M921" s="3"/>
      <c r="O921" s="3"/>
    </row>
    <row r="922" spans="8:15" customFormat="1">
      <c r="H922" s="5"/>
      <c r="L922" s="3"/>
      <c r="M922" s="3"/>
      <c r="O922" s="3"/>
    </row>
    <row r="923" spans="8:15" customFormat="1">
      <c r="H923" s="5"/>
      <c r="L923" s="3"/>
      <c r="M923" s="3"/>
      <c r="O923" s="3"/>
    </row>
    <row r="924" spans="8:15" customFormat="1">
      <c r="H924" s="5"/>
      <c r="L924" s="3"/>
      <c r="M924" s="3"/>
      <c r="O924" s="3"/>
    </row>
    <row r="925" spans="8:15" customFormat="1">
      <c r="H925" s="5"/>
      <c r="L925" s="3"/>
      <c r="M925" s="3"/>
      <c r="O925" s="3"/>
    </row>
    <row r="926" spans="8:15" customFormat="1">
      <c r="H926" s="5"/>
      <c r="L926" s="3"/>
      <c r="M926" s="3"/>
      <c r="O926" s="3"/>
    </row>
    <row r="927" spans="8:15" customFormat="1">
      <c r="H927" s="5"/>
      <c r="L927" s="3"/>
      <c r="M927" s="3"/>
      <c r="O927" s="3"/>
    </row>
    <row r="928" spans="8:15" customFormat="1">
      <c r="H928" s="5"/>
      <c r="L928" s="3"/>
      <c r="M928" s="3"/>
      <c r="O928" s="3"/>
    </row>
    <row r="929" spans="8:15" customFormat="1">
      <c r="H929" s="5"/>
      <c r="L929" s="3"/>
      <c r="M929" s="3"/>
      <c r="O929" s="3"/>
    </row>
    <row r="930" spans="8:15" customFormat="1">
      <c r="H930" s="5"/>
      <c r="L930" s="3"/>
      <c r="M930" s="3"/>
      <c r="O930" s="3"/>
    </row>
    <row r="931" spans="8:15" customFormat="1">
      <c r="H931" s="5"/>
      <c r="L931" s="3"/>
      <c r="M931" s="3"/>
      <c r="O931" s="3"/>
    </row>
    <row r="932" spans="8:15" customFormat="1">
      <c r="H932" s="5"/>
      <c r="L932" s="3"/>
      <c r="M932" s="3"/>
      <c r="O932" s="3"/>
    </row>
    <row r="933" spans="8:15" customFormat="1">
      <c r="H933" s="5"/>
      <c r="L933" s="3"/>
      <c r="M933" s="3"/>
      <c r="O933" s="3"/>
    </row>
    <row r="934" spans="8:15" customFormat="1">
      <c r="H934" s="5"/>
      <c r="L934" s="3"/>
      <c r="M934" s="3"/>
      <c r="O934" s="3"/>
    </row>
    <row r="935" spans="8:15" customFormat="1">
      <c r="H935" s="5"/>
      <c r="L935" s="3"/>
      <c r="M935" s="3"/>
      <c r="O935" s="3"/>
    </row>
    <row r="936" spans="8:15" customFormat="1">
      <c r="H936" s="5"/>
      <c r="L936" s="3"/>
      <c r="M936" s="3"/>
      <c r="O936" s="3"/>
    </row>
    <row r="937" spans="8:15" customFormat="1">
      <c r="H937" s="5"/>
      <c r="L937" s="3"/>
      <c r="M937" s="3"/>
      <c r="O937" s="3"/>
    </row>
    <row r="938" spans="8:15" customFormat="1">
      <c r="H938" s="5"/>
      <c r="L938" s="3"/>
      <c r="M938" s="3"/>
      <c r="O938" s="3"/>
    </row>
    <row r="939" spans="8:15" customFormat="1">
      <c r="H939" s="5"/>
      <c r="L939" s="3"/>
      <c r="M939" s="3"/>
      <c r="O939" s="3"/>
    </row>
    <row r="940" spans="8:15" customFormat="1">
      <c r="H940" s="5"/>
      <c r="L940" s="3"/>
      <c r="M940" s="3"/>
      <c r="O940" s="3"/>
    </row>
    <row r="941" spans="8:15" customFormat="1">
      <c r="H941" s="5"/>
      <c r="L941" s="3"/>
      <c r="M941" s="3"/>
      <c r="O941" s="3"/>
    </row>
    <row r="942" spans="8:15" customFormat="1">
      <c r="H942" s="5"/>
      <c r="L942" s="3"/>
      <c r="M942" s="3"/>
      <c r="O942" s="3"/>
    </row>
    <row r="943" spans="8:15" customFormat="1">
      <c r="H943" s="5"/>
      <c r="L943" s="3"/>
      <c r="M943" s="3"/>
      <c r="O943" s="3"/>
    </row>
    <row r="944" spans="8:15" customFormat="1">
      <c r="H944" s="5"/>
      <c r="L944" s="3"/>
      <c r="M944" s="3"/>
      <c r="O944" s="3"/>
    </row>
    <row r="945" spans="8:15" customFormat="1">
      <c r="H945" s="5"/>
      <c r="L945" s="3"/>
      <c r="M945" s="3"/>
      <c r="O945" s="3"/>
    </row>
    <row r="946" spans="8:15" customFormat="1">
      <c r="H946" s="5"/>
      <c r="L946" s="3"/>
      <c r="M946" s="3"/>
      <c r="O946" s="3"/>
    </row>
    <row r="947" spans="8:15" customFormat="1">
      <c r="H947" s="5"/>
      <c r="L947" s="3"/>
      <c r="M947" s="3"/>
      <c r="O947" s="3"/>
    </row>
    <row r="948" spans="8:15" customFormat="1">
      <c r="H948" s="5"/>
      <c r="L948" s="3"/>
      <c r="M948" s="3"/>
      <c r="O948" s="3"/>
    </row>
    <row r="949" spans="8:15" customFormat="1">
      <c r="H949" s="5"/>
      <c r="L949" s="3"/>
      <c r="M949" s="3"/>
      <c r="O949" s="3"/>
    </row>
    <row r="950" spans="8:15" customFormat="1">
      <c r="H950" s="5"/>
      <c r="L950" s="3"/>
      <c r="M950" s="3"/>
      <c r="O950" s="3"/>
    </row>
    <row r="951" spans="8:15" customFormat="1">
      <c r="H951" s="5"/>
      <c r="L951" s="3"/>
      <c r="M951" s="3"/>
      <c r="O951" s="3"/>
    </row>
    <row r="952" spans="8:15" customFormat="1">
      <c r="H952" s="5"/>
      <c r="L952" s="3"/>
      <c r="M952" s="3"/>
      <c r="O952" s="3"/>
    </row>
    <row r="953" spans="8:15" customFormat="1">
      <c r="H953" s="5"/>
      <c r="L953" s="3"/>
      <c r="M953" s="3"/>
      <c r="O953" s="3"/>
    </row>
    <row r="954" spans="8:15" customFormat="1">
      <c r="H954" s="5"/>
      <c r="L954" s="3"/>
      <c r="M954" s="3"/>
      <c r="O954" s="3"/>
    </row>
    <row r="955" spans="8:15" customFormat="1">
      <c r="H955" s="5"/>
      <c r="L955" s="3"/>
      <c r="M955" s="3"/>
      <c r="O955" s="3"/>
    </row>
    <row r="956" spans="8:15" customFormat="1">
      <c r="H956" s="5"/>
      <c r="L956" s="3"/>
      <c r="M956" s="3"/>
      <c r="O956" s="3"/>
    </row>
    <row r="957" spans="8:15" customFormat="1">
      <c r="H957" s="5"/>
      <c r="L957" s="3"/>
      <c r="M957" s="3"/>
      <c r="O957" s="3"/>
    </row>
    <row r="958" spans="8:15" customFormat="1">
      <c r="H958" s="5"/>
      <c r="L958" s="3"/>
      <c r="M958" s="3"/>
      <c r="O958" s="3"/>
    </row>
    <row r="959" spans="8:15" customFormat="1">
      <c r="H959" s="5"/>
      <c r="L959" s="3"/>
      <c r="M959" s="3"/>
      <c r="O959" s="3"/>
    </row>
    <row r="960" spans="8:15" customFormat="1">
      <c r="H960" s="5"/>
      <c r="L960" s="3"/>
      <c r="M960" s="3"/>
      <c r="O960" s="3"/>
    </row>
    <row r="961" spans="8:15" customFormat="1">
      <c r="H961" s="5"/>
      <c r="L961" s="3"/>
      <c r="M961" s="3"/>
      <c r="O961" s="3"/>
    </row>
    <row r="962" spans="8:15" customFormat="1">
      <c r="H962" s="5"/>
      <c r="L962" s="3"/>
      <c r="M962" s="3"/>
      <c r="O962" s="3"/>
    </row>
    <row r="963" spans="8:15" customFormat="1">
      <c r="H963" s="5"/>
      <c r="L963" s="3"/>
      <c r="M963" s="3"/>
      <c r="O963" s="3"/>
    </row>
    <row r="964" spans="8:15" customFormat="1">
      <c r="H964" s="5"/>
      <c r="L964" s="3"/>
      <c r="M964" s="3"/>
      <c r="O964" s="3"/>
    </row>
    <row r="965" spans="8:15" customFormat="1">
      <c r="H965" s="5"/>
      <c r="L965" s="3"/>
      <c r="M965" s="3"/>
      <c r="O965" s="3"/>
    </row>
    <row r="966" spans="8:15" customFormat="1">
      <c r="H966" s="5"/>
      <c r="L966" s="3"/>
      <c r="M966" s="3"/>
      <c r="O966" s="3"/>
    </row>
    <row r="967" spans="8:15" customFormat="1">
      <c r="H967" s="5"/>
      <c r="L967" s="3"/>
      <c r="M967" s="3"/>
      <c r="O967" s="3"/>
    </row>
    <row r="968" spans="8:15" customFormat="1">
      <c r="H968" s="5"/>
      <c r="L968" s="3"/>
      <c r="M968" s="3"/>
      <c r="O968" s="3"/>
    </row>
    <row r="969" spans="8:15" customFormat="1">
      <c r="H969" s="5"/>
      <c r="L969" s="3"/>
      <c r="M969" s="3"/>
      <c r="O969" s="3"/>
    </row>
    <row r="970" spans="8:15" customFormat="1">
      <c r="H970" s="5"/>
      <c r="L970" s="3"/>
      <c r="M970" s="3"/>
      <c r="O970" s="3"/>
    </row>
    <row r="971" spans="8:15" customFormat="1">
      <c r="H971" s="5"/>
      <c r="L971" s="3"/>
      <c r="M971" s="3"/>
      <c r="O971" s="3"/>
    </row>
    <row r="972" spans="8:15" customFormat="1">
      <c r="H972" s="5"/>
      <c r="L972" s="3"/>
      <c r="M972" s="3"/>
      <c r="O972" s="3"/>
    </row>
    <row r="973" spans="8:15" customFormat="1">
      <c r="H973" s="5"/>
      <c r="L973" s="3"/>
      <c r="M973" s="3"/>
      <c r="O973" s="3"/>
    </row>
    <row r="974" spans="8:15" customFormat="1">
      <c r="H974" s="5"/>
      <c r="L974" s="3"/>
      <c r="M974" s="3"/>
      <c r="O974" s="3"/>
    </row>
    <row r="975" spans="8:15" customFormat="1">
      <c r="H975" s="5"/>
      <c r="L975" s="3"/>
      <c r="M975" s="3"/>
      <c r="O975" s="3"/>
    </row>
    <row r="976" spans="8:15" customFormat="1">
      <c r="H976" s="5"/>
      <c r="L976" s="3"/>
      <c r="M976" s="3"/>
      <c r="O976" s="3"/>
    </row>
    <row r="977" spans="8:15" customFormat="1">
      <c r="H977" s="5"/>
      <c r="L977" s="3"/>
      <c r="M977" s="3"/>
      <c r="O977" s="3"/>
    </row>
    <row r="978" spans="8:15" customFormat="1">
      <c r="H978" s="5"/>
      <c r="L978" s="3"/>
      <c r="M978" s="3"/>
      <c r="O978" s="3"/>
    </row>
    <row r="979" spans="8:15" customFormat="1">
      <c r="H979" s="5"/>
      <c r="L979" s="3"/>
      <c r="M979" s="3"/>
      <c r="O979" s="3"/>
    </row>
    <row r="980" spans="8:15" customFormat="1">
      <c r="H980" s="5"/>
      <c r="L980" s="3"/>
      <c r="M980" s="3"/>
      <c r="O980" s="3"/>
    </row>
    <row r="981" spans="8:15" customFormat="1">
      <c r="H981" s="5"/>
      <c r="L981" s="3"/>
      <c r="M981" s="3"/>
      <c r="O981" s="3"/>
    </row>
    <row r="982" spans="8:15" customFormat="1">
      <c r="H982" s="5"/>
      <c r="L982" s="3"/>
      <c r="M982" s="3"/>
      <c r="O982" s="3"/>
    </row>
    <row r="983" spans="8:15" customFormat="1">
      <c r="H983" s="5"/>
      <c r="L983" s="3"/>
      <c r="M983" s="3"/>
      <c r="O983" s="3"/>
    </row>
    <row r="984" spans="8:15" customFormat="1">
      <c r="H984" s="5"/>
      <c r="L984" s="3"/>
      <c r="M984" s="3"/>
      <c r="O984" s="3"/>
    </row>
    <row r="985" spans="8:15" customFormat="1">
      <c r="H985" s="5"/>
      <c r="L985" s="3"/>
      <c r="M985" s="3"/>
      <c r="O985" s="3"/>
    </row>
    <row r="986" spans="8:15" customFormat="1">
      <c r="H986" s="5"/>
      <c r="L986" s="3"/>
      <c r="M986" s="3"/>
      <c r="O986" s="3"/>
    </row>
    <row r="987" spans="8:15" customFormat="1">
      <c r="H987" s="5"/>
      <c r="L987" s="3"/>
      <c r="M987" s="3"/>
      <c r="O987" s="3"/>
    </row>
    <row r="988" spans="8:15" customFormat="1">
      <c r="H988" s="5"/>
      <c r="L988" s="3"/>
      <c r="M988" s="3"/>
      <c r="O988" s="3"/>
    </row>
    <row r="989" spans="8:15" customFormat="1">
      <c r="H989" s="5"/>
      <c r="L989" s="3"/>
      <c r="M989" s="3"/>
      <c r="O989" s="3"/>
    </row>
    <row r="990" spans="8:15" customFormat="1">
      <c r="H990" s="5"/>
      <c r="L990" s="3"/>
      <c r="M990" s="3"/>
      <c r="O990" s="3"/>
    </row>
    <row r="991" spans="8:15" customFormat="1">
      <c r="H991" s="5"/>
      <c r="L991" s="3"/>
      <c r="M991" s="3"/>
      <c r="O991" s="3"/>
    </row>
    <row r="992" spans="8:15" customFormat="1">
      <c r="H992" s="5"/>
      <c r="L992" s="3"/>
      <c r="M992" s="3"/>
      <c r="O992" s="3"/>
    </row>
    <row r="993" spans="8:15" customFormat="1">
      <c r="H993" s="5"/>
      <c r="L993" s="3"/>
      <c r="M993" s="3"/>
      <c r="O993" s="3"/>
    </row>
    <row r="994" spans="8:15" customFormat="1">
      <c r="H994" s="5"/>
      <c r="L994" s="3"/>
      <c r="M994" s="3"/>
      <c r="O994" s="3"/>
    </row>
    <row r="995" spans="8:15" customFormat="1">
      <c r="H995" s="5"/>
      <c r="L995" s="3"/>
      <c r="M995" s="3"/>
      <c r="O995" s="3"/>
    </row>
    <row r="996" spans="8:15" customFormat="1">
      <c r="H996" s="5"/>
      <c r="L996" s="3"/>
      <c r="M996" s="3"/>
      <c r="O996" s="3"/>
    </row>
    <row r="997" spans="8:15" customFormat="1">
      <c r="H997" s="5"/>
      <c r="L997" s="3"/>
      <c r="M997" s="3"/>
      <c r="O997" s="3"/>
    </row>
    <row r="998" spans="8:15" customFormat="1">
      <c r="H998" s="5"/>
      <c r="L998" s="3"/>
      <c r="M998" s="3"/>
      <c r="O998" s="3"/>
    </row>
    <row r="999" spans="8:15" customFormat="1">
      <c r="H999" s="5"/>
      <c r="L999" s="3"/>
      <c r="M999" s="3"/>
      <c r="O999" s="3"/>
    </row>
    <row r="1000" spans="8:15" customFormat="1">
      <c r="H1000" s="5"/>
      <c r="L1000" s="3"/>
      <c r="M1000" s="3"/>
      <c r="O1000" s="3"/>
    </row>
    <row r="1001" spans="8:15" customFormat="1">
      <c r="H1001" s="5"/>
      <c r="L1001" s="3"/>
      <c r="M1001" s="3"/>
      <c r="O1001" s="3"/>
    </row>
    <row r="1002" spans="8:15" customFormat="1">
      <c r="H1002" s="5"/>
      <c r="L1002" s="3"/>
      <c r="M1002" s="3"/>
      <c r="O1002" s="3"/>
    </row>
    <row r="1003" spans="8:15" customFormat="1">
      <c r="H1003" s="5"/>
      <c r="L1003" s="3"/>
      <c r="M1003" s="3"/>
      <c r="O1003" s="3"/>
    </row>
    <row r="1004" spans="8:15" customFormat="1">
      <c r="H1004" s="5"/>
      <c r="L1004" s="3"/>
      <c r="M1004" s="3"/>
      <c r="O1004" s="3"/>
    </row>
    <row r="1005" spans="8:15" customFormat="1">
      <c r="H1005" s="5"/>
      <c r="L1005" s="3"/>
      <c r="M1005" s="3"/>
      <c r="O1005" s="3"/>
    </row>
    <row r="1006" spans="8:15" customFormat="1">
      <c r="H1006" s="5"/>
      <c r="L1006" s="3"/>
      <c r="M1006" s="3"/>
      <c r="O1006" s="3"/>
    </row>
    <row r="1007" spans="8:15" customFormat="1">
      <c r="H1007" s="5"/>
      <c r="L1007" s="3"/>
      <c r="M1007" s="3"/>
      <c r="O1007" s="3"/>
    </row>
    <row r="1008" spans="8:15" customFormat="1">
      <c r="H1008" s="5"/>
      <c r="L1008" s="3"/>
      <c r="M1008" s="3"/>
      <c r="O1008" s="3"/>
    </row>
    <row r="1009" spans="8:15" customFormat="1">
      <c r="H1009" s="5"/>
      <c r="L1009" s="3"/>
      <c r="M1009" s="3"/>
      <c r="O1009" s="3"/>
    </row>
    <row r="1010" spans="8:15" customFormat="1">
      <c r="H1010" s="5"/>
      <c r="L1010" s="3"/>
      <c r="M1010" s="3"/>
      <c r="O1010" s="3"/>
    </row>
    <row r="1011" spans="8:15" customFormat="1">
      <c r="H1011" s="5"/>
      <c r="L1011" s="3"/>
      <c r="M1011" s="3"/>
      <c r="O1011" s="3"/>
    </row>
    <row r="1012" spans="8:15" customFormat="1">
      <c r="H1012" s="5"/>
      <c r="L1012" s="3"/>
      <c r="M1012" s="3"/>
      <c r="O1012" s="3"/>
    </row>
    <row r="1013" spans="8:15" customFormat="1">
      <c r="H1013" s="5"/>
      <c r="L1013" s="3"/>
      <c r="M1013" s="3"/>
      <c r="O1013" s="3"/>
    </row>
    <row r="1014" spans="8:15" customFormat="1">
      <c r="H1014" s="5"/>
      <c r="L1014" s="3"/>
      <c r="M1014" s="3"/>
      <c r="O1014" s="3"/>
    </row>
    <row r="1015" spans="8:15" customFormat="1">
      <c r="H1015" s="5"/>
      <c r="L1015" s="3"/>
      <c r="M1015" s="3"/>
      <c r="O1015" s="3"/>
    </row>
    <row r="1016" spans="8:15" customFormat="1">
      <c r="H1016" s="5"/>
      <c r="L1016" s="3"/>
      <c r="M1016" s="3"/>
      <c r="O1016" s="3"/>
    </row>
    <row r="1017" spans="8:15" customFormat="1">
      <c r="H1017" s="5"/>
      <c r="L1017" s="3"/>
      <c r="M1017" s="3"/>
      <c r="O1017" s="3"/>
    </row>
    <row r="1018" spans="8:15" customFormat="1">
      <c r="H1018" s="5"/>
      <c r="L1018" s="3"/>
      <c r="M1018" s="3"/>
      <c r="O1018" s="3"/>
    </row>
    <row r="1019" spans="8:15" customFormat="1">
      <c r="H1019" s="5"/>
      <c r="L1019" s="3"/>
      <c r="M1019" s="3"/>
      <c r="O1019" s="3"/>
    </row>
    <row r="1020" spans="8:15" customFormat="1">
      <c r="H1020" s="5"/>
      <c r="L1020" s="3"/>
      <c r="M1020" s="3"/>
      <c r="O1020" s="3"/>
    </row>
    <row r="1021" spans="8:15" customFormat="1">
      <c r="H1021" s="5"/>
      <c r="L1021" s="3"/>
      <c r="M1021" s="3"/>
      <c r="O1021" s="3"/>
    </row>
    <row r="1022" spans="8:15" customFormat="1">
      <c r="H1022" s="5"/>
      <c r="L1022" s="3"/>
      <c r="M1022" s="3"/>
      <c r="O1022" s="3"/>
    </row>
    <row r="1023" spans="8:15" customFormat="1">
      <c r="H1023" s="5"/>
      <c r="L1023" s="3"/>
      <c r="M1023" s="3"/>
      <c r="O1023" s="3"/>
    </row>
    <row r="1024" spans="8:15" customFormat="1">
      <c r="H1024" s="5"/>
      <c r="L1024" s="3"/>
      <c r="M1024" s="3"/>
      <c r="O1024" s="3"/>
    </row>
    <row r="1025" spans="8:15" customFormat="1">
      <c r="H1025" s="5"/>
      <c r="L1025" s="3"/>
      <c r="M1025" s="3"/>
      <c r="O1025" s="3"/>
    </row>
    <row r="1026" spans="8:15" customFormat="1">
      <c r="H1026" s="5"/>
      <c r="L1026" s="3"/>
      <c r="M1026" s="3"/>
      <c r="O1026" s="3"/>
    </row>
    <row r="1027" spans="8:15" customFormat="1">
      <c r="H1027" s="5"/>
      <c r="L1027" s="3"/>
      <c r="M1027" s="3"/>
      <c r="O1027" s="3"/>
    </row>
    <row r="1028" spans="8:15" customFormat="1">
      <c r="H1028" s="5"/>
      <c r="L1028" s="3"/>
      <c r="M1028" s="3"/>
      <c r="O1028" s="3"/>
    </row>
    <row r="1029" spans="8:15" customFormat="1">
      <c r="H1029" s="5"/>
      <c r="L1029" s="3"/>
      <c r="M1029" s="3"/>
      <c r="O1029" s="3"/>
    </row>
    <row r="1030" spans="8:15" customFormat="1">
      <c r="H1030" s="5"/>
      <c r="L1030" s="3"/>
      <c r="M1030" s="3"/>
      <c r="O1030" s="3"/>
    </row>
    <row r="1031" spans="8:15" customFormat="1">
      <c r="H1031" s="5"/>
      <c r="L1031" s="3"/>
      <c r="M1031" s="3"/>
      <c r="O1031" s="3"/>
    </row>
    <row r="1032" spans="8:15" customFormat="1">
      <c r="H1032" s="5"/>
      <c r="L1032" s="3"/>
      <c r="M1032" s="3"/>
      <c r="O1032" s="3"/>
    </row>
    <row r="1033" spans="8:15" customFormat="1">
      <c r="H1033" s="5"/>
      <c r="L1033" s="3"/>
      <c r="M1033" s="3"/>
      <c r="O1033" s="3"/>
    </row>
    <row r="1034" spans="8:15" customFormat="1">
      <c r="H1034" s="5"/>
      <c r="L1034" s="3"/>
      <c r="M1034" s="3"/>
      <c r="O1034" s="3"/>
    </row>
    <row r="1035" spans="8:15" customFormat="1">
      <c r="H1035" s="5"/>
      <c r="L1035" s="3"/>
      <c r="M1035" s="3"/>
      <c r="O1035" s="3"/>
    </row>
    <row r="1036" spans="8:15" customFormat="1">
      <c r="H1036" s="5"/>
      <c r="L1036" s="3"/>
      <c r="M1036" s="3"/>
      <c r="O1036" s="3"/>
    </row>
    <row r="1037" spans="8:15" customFormat="1">
      <c r="H1037" s="5"/>
      <c r="L1037" s="3"/>
      <c r="M1037" s="3"/>
      <c r="O1037" s="3"/>
    </row>
    <row r="1038" spans="8:15" customFormat="1">
      <c r="H1038" s="5"/>
      <c r="L1038" s="3"/>
      <c r="M1038" s="3"/>
      <c r="O1038" s="3"/>
    </row>
    <row r="1039" spans="8:15" customFormat="1">
      <c r="H1039" s="5"/>
      <c r="L1039" s="3"/>
      <c r="M1039" s="3"/>
      <c r="O1039" s="3"/>
    </row>
    <row r="1040" spans="8:15" customFormat="1">
      <c r="H1040" s="5"/>
      <c r="L1040" s="3"/>
      <c r="M1040" s="3"/>
      <c r="O1040" s="3"/>
    </row>
    <row r="1041" spans="8:15" customFormat="1">
      <c r="H1041" s="5"/>
      <c r="L1041" s="3"/>
      <c r="M1041" s="3"/>
      <c r="O1041" s="3"/>
    </row>
    <row r="1042" spans="8:15" customFormat="1">
      <c r="H1042" s="5"/>
      <c r="L1042" s="3"/>
      <c r="M1042" s="3"/>
      <c r="O1042" s="3"/>
    </row>
    <row r="1043" spans="8:15" customFormat="1">
      <c r="H1043" s="5"/>
      <c r="L1043" s="3"/>
      <c r="M1043" s="3"/>
      <c r="O1043" s="3"/>
    </row>
    <row r="1044" spans="8:15" customFormat="1">
      <c r="H1044" s="5"/>
      <c r="L1044" s="3"/>
      <c r="M1044" s="3"/>
      <c r="O1044" s="3"/>
    </row>
    <row r="1045" spans="8:15" customFormat="1">
      <c r="H1045" s="5"/>
      <c r="L1045" s="3"/>
      <c r="M1045" s="3"/>
      <c r="O1045" s="3"/>
    </row>
    <row r="1046" spans="8:15" customFormat="1">
      <c r="H1046" s="5"/>
      <c r="L1046" s="3"/>
      <c r="M1046" s="3"/>
      <c r="O1046" s="3"/>
    </row>
    <row r="1047" spans="8:15" customFormat="1">
      <c r="H1047" s="5"/>
      <c r="L1047" s="3"/>
      <c r="M1047" s="3"/>
      <c r="O1047" s="3"/>
    </row>
    <row r="1048" spans="8:15" customFormat="1">
      <c r="H1048" s="5"/>
      <c r="L1048" s="3"/>
      <c r="M1048" s="3"/>
      <c r="O1048" s="3"/>
    </row>
    <row r="1049" spans="8:15" customFormat="1">
      <c r="H1049" s="5"/>
      <c r="L1049" s="3"/>
      <c r="M1049" s="3"/>
      <c r="O1049" s="3"/>
    </row>
    <row r="1050" spans="8:15" customFormat="1">
      <c r="H1050" s="5"/>
      <c r="L1050" s="3"/>
      <c r="M1050" s="3"/>
      <c r="O1050" s="3"/>
    </row>
    <row r="1051" spans="8:15" customFormat="1">
      <c r="H1051" s="5"/>
      <c r="L1051" s="3"/>
      <c r="M1051" s="3"/>
      <c r="O1051" s="3"/>
    </row>
    <row r="1052" spans="8:15" customFormat="1">
      <c r="H1052" s="5"/>
      <c r="L1052" s="3"/>
      <c r="M1052" s="3"/>
      <c r="O1052" s="3"/>
    </row>
    <row r="1053" spans="8:15" customFormat="1">
      <c r="H1053" s="5"/>
      <c r="L1053" s="3"/>
      <c r="M1053" s="3"/>
      <c r="O1053" s="3"/>
    </row>
    <row r="1054" spans="8:15" customFormat="1">
      <c r="H1054" s="5"/>
      <c r="L1054" s="3"/>
      <c r="M1054" s="3"/>
      <c r="O1054" s="3"/>
    </row>
    <row r="1055" spans="8:15" customFormat="1">
      <c r="H1055" s="5"/>
      <c r="L1055" s="3"/>
      <c r="M1055" s="3"/>
      <c r="O1055" s="3"/>
    </row>
    <row r="1056" spans="8:15" customFormat="1">
      <c r="H1056" s="5"/>
      <c r="L1056" s="3"/>
      <c r="M1056" s="3"/>
      <c r="O1056" s="3"/>
    </row>
    <row r="1057" spans="8:15" customFormat="1">
      <c r="H1057" s="5"/>
      <c r="L1057" s="3"/>
      <c r="M1057" s="3"/>
      <c r="O1057" s="3"/>
    </row>
    <row r="1058" spans="8:15" customFormat="1">
      <c r="H1058" s="5"/>
      <c r="L1058" s="3"/>
      <c r="M1058" s="3"/>
      <c r="O1058" s="3"/>
    </row>
    <row r="1059" spans="8:15" customFormat="1">
      <c r="H1059" s="5"/>
      <c r="L1059" s="3"/>
      <c r="M1059" s="3"/>
      <c r="O1059" s="3"/>
    </row>
    <row r="1060" spans="8:15" customFormat="1">
      <c r="H1060" s="5"/>
      <c r="L1060" s="3"/>
      <c r="M1060" s="3"/>
      <c r="O1060" s="3"/>
    </row>
    <row r="1061" spans="8:15" customFormat="1">
      <c r="H1061" s="5"/>
      <c r="L1061" s="3"/>
      <c r="M1061" s="3"/>
      <c r="O1061" s="3"/>
    </row>
    <row r="1062" spans="8:15" customFormat="1">
      <c r="H1062" s="5"/>
      <c r="L1062" s="3"/>
      <c r="M1062" s="3"/>
      <c r="O1062" s="3"/>
    </row>
    <row r="1063" spans="8:15" customFormat="1">
      <c r="H1063" s="5"/>
      <c r="L1063" s="3"/>
      <c r="M1063" s="3"/>
      <c r="O1063" s="3"/>
    </row>
    <row r="1064" spans="8:15" customFormat="1">
      <c r="H1064" s="5"/>
      <c r="L1064" s="3"/>
      <c r="M1064" s="3"/>
      <c r="O1064" s="3"/>
    </row>
    <row r="1065" spans="8:15" customFormat="1">
      <c r="H1065" s="5"/>
      <c r="L1065" s="3"/>
      <c r="M1065" s="3"/>
      <c r="O1065" s="3"/>
    </row>
    <row r="1066" spans="8:15" customFormat="1">
      <c r="H1066" s="5"/>
      <c r="L1066" s="3"/>
      <c r="M1066" s="3"/>
      <c r="O1066" s="3"/>
    </row>
    <row r="1067" spans="8:15" customFormat="1">
      <c r="H1067" s="5"/>
      <c r="L1067" s="3"/>
      <c r="M1067" s="3"/>
      <c r="O1067" s="3"/>
    </row>
    <row r="1068" spans="8:15" customFormat="1">
      <c r="H1068" s="5"/>
      <c r="L1068" s="3"/>
      <c r="M1068" s="3"/>
      <c r="O1068" s="3"/>
    </row>
    <row r="1069" spans="8:15" customFormat="1">
      <c r="H1069" s="5"/>
      <c r="L1069" s="3"/>
      <c r="M1069" s="3"/>
      <c r="O1069" s="3"/>
    </row>
    <row r="1070" spans="8:15" customFormat="1">
      <c r="H1070" s="5"/>
      <c r="L1070" s="3"/>
      <c r="M1070" s="3"/>
      <c r="O1070" s="3"/>
    </row>
    <row r="1071" spans="8:15" customFormat="1">
      <c r="H1071" s="5"/>
      <c r="L1071" s="3"/>
      <c r="M1071" s="3"/>
      <c r="O1071" s="3"/>
    </row>
    <row r="1072" spans="8:15" customFormat="1">
      <c r="H1072" s="5"/>
      <c r="L1072" s="3"/>
      <c r="M1072" s="3"/>
      <c r="O1072" s="3"/>
    </row>
    <row r="1073" spans="8:15" customFormat="1">
      <c r="H1073" s="5"/>
      <c r="L1073" s="3"/>
      <c r="M1073" s="3"/>
      <c r="O1073" s="3"/>
    </row>
    <row r="1074" spans="8:15" customFormat="1">
      <c r="H1074" s="5"/>
      <c r="L1074" s="3"/>
      <c r="M1074" s="3"/>
      <c r="O1074" s="3"/>
    </row>
    <row r="1075" spans="8:15" customFormat="1">
      <c r="H1075" s="5"/>
      <c r="L1075" s="3"/>
      <c r="M1075" s="3"/>
      <c r="O1075" s="3"/>
    </row>
    <row r="1076" spans="8:15" customFormat="1">
      <c r="H1076" s="5"/>
      <c r="L1076" s="3"/>
      <c r="M1076" s="3"/>
      <c r="O1076" s="3"/>
    </row>
    <row r="1077" spans="8:15" customFormat="1">
      <c r="H1077" s="5"/>
      <c r="L1077" s="3"/>
      <c r="M1077" s="3"/>
      <c r="O1077" s="3"/>
    </row>
    <row r="1078" spans="8:15" customFormat="1">
      <c r="H1078" s="5"/>
      <c r="L1078" s="3"/>
      <c r="M1078" s="3"/>
      <c r="O1078" s="3"/>
    </row>
    <row r="1079" spans="8:15" customFormat="1">
      <c r="H1079" s="5"/>
      <c r="L1079" s="3"/>
      <c r="M1079" s="3"/>
      <c r="O1079" s="3"/>
    </row>
    <row r="1080" spans="8:15" customFormat="1">
      <c r="H1080" s="5"/>
      <c r="L1080" s="3"/>
      <c r="M1080" s="3"/>
      <c r="O1080" s="3"/>
    </row>
    <row r="1081" spans="8:15" customFormat="1">
      <c r="H1081" s="5"/>
      <c r="L1081" s="3"/>
      <c r="M1081" s="3"/>
      <c r="O1081" s="3"/>
    </row>
    <row r="1082" spans="8:15" customFormat="1">
      <c r="H1082" s="5"/>
      <c r="L1082" s="3"/>
      <c r="M1082" s="3"/>
      <c r="O1082" s="3"/>
    </row>
    <row r="1083" spans="8:15" customFormat="1">
      <c r="H1083" s="5"/>
      <c r="L1083" s="3"/>
      <c r="M1083" s="3"/>
      <c r="O1083" s="3"/>
    </row>
    <row r="1084" spans="8:15" customFormat="1">
      <c r="H1084" s="5"/>
      <c r="L1084" s="3"/>
      <c r="M1084" s="3"/>
      <c r="O1084" s="3"/>
    </row>
    <row r="1085" spans="8:15" customFormat="1">
      <c r="H1085" s="5"/>
      <c r="L1085" s="3"/>
      <c r="M1085" s="3"/>
      <c r="O1085" s="3"/>
    </row>
    <row r="1086" spans="8:15" customFormat="1">
      <c r="H1086" s="5"/>
      <c r="L1086" s="3"/>
      <c r="M1086" s="3"/>
      <c r="O1086" s="3"/>
    </row>
    <row r="1087" spans="8:15" customFormat="1">
      <c r="H1087" s="5"/>
      <c r="L1087" s="3"/>
      <c r="M1087" s="3"/>
      <c r="O1087" s="3"/>
    </row>
    <row r="1088" spans="8:15" customFormat="1">
      <c r="H1088" s="5"/>
      <c r="L1088" s="3"/>
      <c r="M1088" s="3"/>
      <c r="O1088" s="3"/>
    </row>
    <row r="1089" spans="8:15" customFormat="1">
      <c r="H1089" s="5"/>
      <c r="L1089" s="3"/>
      <c r="M1089" s="3"/>
      <c r="O1089" s="3"/>
    </row>
    <row r="1090" spans="8:15" customFormat="1">
      <c r="H1090" s="5"/>
      <c r="L1090" s="3"/>
      <c r="M1090" s="3"/>
      <c r="O1090" s="3"/>
    </row>
    <row r="1091" spans="8:15" customFormat="1">
      <c r="H1091" s="5"/>
      <c r="L1091" s="3"/>
      <c r="M1091" s="3"/>
      <c r="O1091" s="3"/>
    </row>
    <row r="1092" spans="8:15" customFormat="1">
      <c r="H1092" s="5"/>
      <c r="L1092" s="3"/>
      <c r="M1092" s="3"/>
      <c r="O1092" s="3"/>
    </row>
    <row r="1093" spans="8:15" customFormat="1">
      <c r="H1093" s="5"/>
      <c r="L1093" s="3"/>
      <c r="M1093" s="3"/>
      <c r="O1093" s="3"/>
    </row>
    <row r="1094" spans="8:15" customFormat="1">
      <c r="H1094" s="5"/>
      <c r="L1094" s="3"/>
      <c r="M1094" s="3"/>
      <c r="O1094" s="3"/>
    </row>
    <row r="1095" spans="8:15" customFormat="1">
      <c r="H1095" s="5"/>
      <c r="L1095" s="3"/>
      <c r="M1095" s="3"/>
      <c r="O1095" s="3"/>
    </row>
    <row r="1096" spans="8:15" customFormat="1">
      <c r="H1096" s="5"/>
      <c r="L1096" s="3"/>
      <c r="M1096" s="3"/>
      <c r="O1096" s="3"/>
    </row>
    <row r="1097" spans="8:15" customFormat="1">
      <c r="H1097" s="5"/>
      <c r="L1097" s="3"/>
      <c r="M1097" s="3"/>
      <c r="O1097" s="3"/>
    </row>
    <row r="1098" spans="8:15" customFormat="1">
      <c r="H1098" s="5"/>
      <c r="L1098" s="3"/>
      <c r="M1098" s="3"/>
      <c r="O1098" s="3"/>
    </row>
    <row r="1099" spans="8:15" customFormat="1">
      <c r="H1099" s="5"/>
      <c r="L1099" s="3"/>
      <c r="M1099" s="3"/>
      <c r="O1099" s="3"/>
    </row>
    <row r="1100" spans="8:15" customFormat="1">
      <c r="H1100" s="5"/>
      <c r="L1100" s="3"/>
      <c r="M1100" s="3"/>
      <c r="O1100" s="3"/>
    </row>
    <row r="1101" spans="8:15" customFormat="1">
      <c r="H1101" s="5"/>
      <c r="L1101" s="3"/>
      <c r="M1101" s="3"/>
      <c r="O1101" s="3"/>
    </row>
    <row r="1102" spans="8:15" customFormat="1">
      <c r="H1102" s="5"/>
      <c r="L1102" s="3"/>
      <c r="M1102" s="3"/>
      <c r="O1102" s="3"/>
    </row>
    <row r="1103" spans="8:15" customFormat="1">
      <c r="H1103" s="5"/>
      <c r="L1103" s="3"/>
      <c r="M1103" s="3"/>
      <c r="O1103" s="3"/>
    </row>
    <row r="1104" spans="8:15" customFormat="1">
      <c r="H1104" s="5"/>
      <c r="L1104" s="3"/>
      <c r="M1104" s="3"/>
      <c r="O1104" s="3"/>
    </row>
    <row r="1105" spans="8:15" customFormat="1">
      <c r="H1105" s="5"/>
      <c r="L1105" s="3"/>
      <c r="M1105" s="3"/>
      <c r="O1105" s="3"/>
    </row>
    <row r="1106" spans="8:15" customFormat="1">
      <c r="H1106" s="5"/>
      <c r="L1106" s="3"/>
      <c r="M1106" s="3"/>
      <c r="O1106" s="3"/>
    </row>
    <row r="1107" spans="8:15" customFormat="1">
      <c r="H1107" s="5"/>
      <c r="L1107" s="3"/>
      <c r="M1107" s="3"/>
      <c r="O1107" s="3"/>
    </row>
    <row r="1108" spans="8:15" customFormat="1">
      <c r="H1108" s="5"/>
      <c r="L1108" s="3"/>
      <c r="M1108" s="3"/>
      <c r="O1108" s="3"/>
    </row>
    <row r="1109" spans="8:15" customFormat="1">
      <c r="H1109" s="5"/>
      <c r="L1109" s="3"/>
      <c r="M1109" s="3"/>
      <c r="O1109" s="3"/>
    </row>
    <row r="1110" spans="8:15" customFormat="1">
      <c r="H1110" s="5"/>
      <c r="L1110" s="3"/>
      <c r="M1110" s="3"/>
      <c r="O1110" s="3"/>
    </row>
    <row r="1111" spans="8:15" customFormat="1">
      <c r="H1111" s="5"/>
      <c r="L1111" s="3"/>
      <c r="M1111" s="3"/>
      <c r="O1111" s="3"/>
    </row>
    <row r="1112" spans="8:15" customFormat="1">
      <c r="H1112" s="5"/>
      <c r="L1112" s="3"/>
      <c r="M1112" s="3"/>
      <c r="O1112" s="3"/>
    </row>
    <row r="1113" spans="8:15" customFormat="1">
      <c r="H1113" s="5"/>
      <c r="L1113" s="3"/>
      <c r="M1113" s="3"/>
      <c r="O1113" s="3"/>
    </row>
    <row r="1114" spans="8:15" customFormat="1">
      <c r="H1114" s="5"/>
      <c r="L1114" s="3"/>
      <c r="M1114" s="3"/>
      <c r="O1114" s="3"/>
    </row>
    <row r="1115" spans="8:15" customFormat="1">
      <c r="H1115" s="5"/>
      <c r="L1115" s="3"/>
      <c r="M1115" s="3"/>
      <c r="O1115" s="3"/>
    </row>
    <row r="1116" spans="8:15" customFormat="1">
      <c r="H1116" s="5"/>
      <c r="L1116" s="3"/>
      <c r="M1116" s="3"/>
      <c r="O1116" s="3"/>
    </row>
    <row r="1117" spans="8:15" customFormat="1">
      <c r="H1117" s="5"/>
      <c r="L1117" s="3"/>
      <c r="M1117" s="3"/>
      <c r="O1117" s="3"/>
    </row>
    <row r="1118" spans="8:15" customFormat="1">
      <c r="H1118" s="5"/>
      <c r="L1118" s="3"/>
      <c r="M1118" s="3"/>
      <c r="O1118" s="3"/>
    </row>
    <row r="1119" spans="8:15" customFormat="1">
      <c r="H1119" s="5"/>
      <c r="L1119" s="3"/>
      <c r="M1119" s="3"/>
      <c r="O1119" s="3"/>
    </row>
    <row r="1120" spans="8:15" customFormat="1">
      <c r="H1120" s="5"/>
      <c r="L1120" s="3"/>
      <c r="M1120" s="3"/>
      <c r="O1120" s="3"/>
    </row>
    <row r="1121" spans="8:15" customFormat="1">
      <c r="H1121" s="5"/>
      <c r="L1121" s="3"/>
      <c r="M1121" s="3"/>
      <c r="O1121" s="3"/>
    </row>
    <row r="1122" spans="8:15" customFormat="1">
      <c r="H1122" s="5"/>
      <c r="L1122" s="3"/>
      <c r="M1122" s="3"/>
      <c r="O1122" s="3"/>
    </row>
    <row r="1123" spans="8:15" customFormat="1">
      <c r="H1123" s="5"/>
      <c r="L1123" s="3"/>
      <c r="M1123" s="3"/>
      <c r="O1123" s="3"/>
    </row>
    <row r="1124" spans="8:15" customFormat="1">
      <c r="H1124" s="5"/>
      <c r="L1124" s="3"/>
      <c r="M1124" s="3"/>
      <c r="O1124" s="3"/>
    </row>
    <row r="1125" spans="8:15" customFormat="1">
      <c r="H1125" s="5"/>
      <c r="L1125" s="3"/>
      <c r="M1125" s="3"/>
      <c r="O1125" s="3"/>
    </row>
    <row r="1126" spans="8:15" customFormat="1">
      <c r="H1126" s="5"/>
      <c r="L1126" s="3"/>
      <c r="M1126" s="3"/>
      <c r="O1126" s="3"/>
    </row>
    <row r="1127" spans="8:15" customFormat="1">
      <c r="H1127" s="5"/>
      <c r="L1127" s="3"/>
      <c r="M1127" s="3"/>
      <c r="O1127" s="3"/>
    </row>
    <row r="1128" spans="8:15" customFormat="1">
      <c r="H1128" s="5"/>
      <c r="L1128" s="3"/>
      <c r="M1128" s="3"/>
      <c r="O1128" s="3"/>
    </row>
    <row r="1129" spans="8:15" customFormat="1">
      <c r="H1129" s="5"/>
      <c r="L1129" s="3"/>
      <c r="M1129" s="3"/>
      <c r="O1129" s="3"/>
    </row>
    <row r="1130" spans="8:15" customFormat="1">
      <c r="H1130" s="5"/>
      <c r="L1130" s="3"/>
      <c r="M1130" s="3"/>
      <c r="O1130" s="3"/>
    </row>
    <row r="1131" spans="8:15" customFormat="1">
      <c r="H1131" s="5"/>
      <c r="L1131" s="3"/>
      <c r="M1131" s="3"/>
      <c r="O1131" s="3"/>
    </row>
    <row r="1132" spans="8:15" customFormat="1">
      <c r="H1132" s="5"/>
      <c r="L1132" s="3"/>
      <c r="M1132" s="3"/>
      <c r="O1132" s="3"/>
    </row>
    <row r="1133" spans="8:15" customFormat="1">
      <c r="H1133" s="5"/>
      <c r="L1133" s="3"/>
      <c r="M1133" s="3"/>
      <c r="O1133" s="3"/>
    </row>
    <row r="1134" spans="8:15" customFormat="1">
      <c r="H1134" s="5"/>
      <c r="L1134" s="3"/>
      <c r="M1134" s="3"/>
      <c r="O1134" s="3"/>
    </row>
    <row r="1135" spans="8:15" customFormat="1">
      <c r="H1135" s="5"/>
      <c r="L1135" s="3"/>
      <c r="M1135" s="3"/>
      <c r="O1135" s="3"/>
    </row>
    <row r="1136" spans="8:15" customFormat="1">
      <c r="H1136" s="5"/>
      <c r="L1136" s="3"/>
      <c r="M1136" s="3"/>
      <c r="O1136" s="3"/>
    </row>
    <row r="1137" spans="8:15" customFormat="1">
      <c r="H1137" s="5"/>
      <c r="L1137" s="3"/>
      <c r="M1137" s="3"/>
      <c r="O1137" s="3"/>
    </row>
    <row r="1138" spans="8:15" customFormat="1">
      <c r="H1138" s="5"/>
      <c r="L1138" s="3"/>
      <c r="M1138" s="3"/>
      <c r="O1138" s="3"/>
    </row>
    <row r="1139" spans="8:15" customFormat="1">
      <c r="H1139" s="5"/>
      <c r="L1139" s="3"/>
      <c r="M1139" s="3"/>
      <c r="O1139" s="3"/>
    </row>
    <row r="1140" spans="8:15" customFormat="1">
      <c r="H1140" s="5"/>
      <c r="L1140" s="3"/>
      <c r="M1140" s="3"/>
      <c r="O1140" s="3"/>
    </row>
    <row r="1141" spans="8:15" customFormat="1">
      <c r="H1141" s="5"/>
      <c r="L1141" s="3"/>
      <c r="M1141" s="3"/>
      <c r="O1141" s="3"/>
    </row>
    <row r="1142" spans="8:15" customFormat="1">
      <c r="H1142" s="5"/>
      <c r="L1142" s="3"/>
      <c r="M1142" s="3"/>
      <c r="O1142" s="3"/>
    </row>
    <row r="1143" spans="8:15" customFormat="1">
      <c r="H1143" s="5"/>
      <c r="L1143" s="3"/>
      <c r="M1143" s="3"/>
      <c r="O1143" s="3"/>
    </row>
    <row r="1144" spans="8:15" customFormat="1">
      <c r="H1144" s="5"/>
      <c r="L1144" s="3"/>
      <c r="M1144" s="3"/>
      <c r="O1144" s="3"/>
    </row>
    <row r="1145" spans="8:15" customFormat="1">
      <c r="H1145" s="5"/>
      <c r="L1145" s="3"/>
      <c r="M1145" s="3"/>
      <c r="O1145" s="3"/>
    </row>
    <row r="1146" spans="8:15" customFormat="1">
      <c r="H1146" s="5"/>
      <c r="L1146" s="3"/>
      <c r="M1146" s="3"/>
      <c r="O1146" s="3"/>
    </row>
    <row r="1147" spans="8:15" customFormat="1">
      <c r="H1147" s="5"/>
      <c r="L1147" s="3"/>
      <c r="M1147" s="3"/>
      <c r="O1147" s="3"/>
    </row>
    <row r="1148" spans="8:15" customFormat="1">
      <c r="H1148" s="5"/>
      <c r="L1148" s="3"/>
      <c r="M1148" s="3"/>
      <c r="O1148" s="3"/>
    </row>
    <row r="1149" spans="8:15" customFormat="1">
      <c r="H1149" s="5"/>
      <c r="L1149" s="3"/>
      <c r="M1149" s="3"/>
      <c r="O1149" s="3"/>
    </row>
    <row r="1150" spans="8:15" customFormat="1">
      <c r="H1150" s="5"/>
      <c r="L1150" s="3"/>
      <c r="M1150" s="3"/>
      <c r="O1150" s="3"/>
    </row>
    <row r="1151" spans="8:15" customFormat="1">
      <c r="H1151" s="5"/>
      <c r="L1151" s="3"/>
      <c r="M1151" s="3"/>
      <c r="O1151" s="3"/>
    </row>
    <row r="1152" spans="8:15" customFormat="1">
      <c r="H1152" s="5"/>
      <c r="L1152" s="3"/>
      <c r="M1152" s="3"/>
      <c r="O1152" s="3"/>
    </row>
    <row r="1153" spans="8:15" customFormat="1">
      <c r="H1153" s="5"/>
      <c r="L1153" s="3"/>
      <c r="M1153" s="3"/>
      <c r="O1153" s="3"/>
    </row>
    <row r="1154" spans="8:15" customFormat="1">
      <c r="H1154" s="5"/>
      <c r="L1154" s="3"/>
      <c r="M1154" s="3"/>
      <c r="O1154" s="3"/>
    </row>
    <row r="1155" spans="8:15" customFormat="1">
      <c r="H1155" s="5"/>
      <c r="L1155" s="3"/>
      <c r="M1155" s="3"/>
      <c r="O1155" s="3"/>
    </row>
    <row r="1156" spans="8:15" customFormat="1">
      <c r="H1156" s="5"/>
      <c r="L1156" s="3"/>
      <c r="M1156" s="3"/>
      <c r="O1156" s="3"/>
    </row>
    <row r="1157" spans="8:15" customFormat="1">
      <c r="H1157" s="5"/>
      <c r="L1157" s="3"/>
      <c r="M1157" s="3"/>
      <c r="O1157" s="3"/>
    </row>
    <row r="1158" spans="8:15" customFormat="1">
      <c r="H1158" s="5"/>
      <c r="L1158" s="3"/>
      <c r="M1158" s="3"/>
      <c r="O1158" s="3"/>
    </row>
    <row r="1159" spans="8:15" customFormat="1">
      <c r="H1159" s="5"/>
      <c r="L1159" s="3"/>
      <c r="M1159" s="3"/>
      <c r="O1159" s="3"/>
    </row>
    <row r="1160" spans="8:15" customFormat="1">
      <c r="H1160" s="5"/>
      <c r="L1160" s="3"/>
      <c r="M1160" s="3"/>
      <c r="O1160" s="3"/>
    </row>
    <row r="1161" spans="8:15" customFormat="1">
      <c r="H1161" s="5"/>
      <c r="L1161" s="3"/>
      <c r="M1161" s="3"/>
      <c r="O1161" s="3"/>
    </row>
    <row r="1162" spans="8:15" customFormat="1">
      <c r="H1162" s="5"/>
      <c r="L1162" s="3"/>
      <c r="M1162" s="3"/>
      <c r="O1162" s="3"/>
    </row>
    <row r="1163" spans="8:15" customFormat="1">
      <c r="H1163" s="5"/>
      <c r="L1163" s="3"/>
      <c r="M1163" s="3"/>
      <c r="O1163" s="3"/>
    </row>
    <row r="1164" spans="8:15" customFormat="1">
      <c r="H1164" s="5"/>
      <c r="L1164" s="3"/>
      <c r="M1164" s="3"/>
      <c r="O1164" s="3"/>
    </row>
    <row r="1165" spans="8:15" customFormat="1">
      <c r="H1165" s="5"/>
      <c r="L1165" s="3"/>
      <c r="M1165" s="3"/>
      <c r="O1165" s="3"/>
    </row>
    <row r="1166" spans="8:15" customFormat="1">
      <c r="H1166" s="5"/>
      <c r="L1166" s="3"/>
      <c r="M1166" s="3"/>
      <c r="O1166" s="3"/>
    </row>
    <row r="1167" spans="8:15" customFormat="1">
      <c r="H1167" s="5"/>
      <c r="L1167" s="3"/>
      <c r="M1167" s="3"/>
      <c r="O1167" s="3"/>
    </row>
    <row r="1168" spans="8:15" customFormat="1">
      <c r="H1168" s="5"/>
      <c r="L1168" s="3"/>
      <c r="M1168" s="3"/>
      <c r="O1168" s="3"/>
    </row>
    <row r="1169" spans="8:15" customFormat="1">
      <c r="H1169" s="5"/>
      <c r="L1169" s="3"/>
      <c r="M1169" s="3"/>
      <c r="O1169" s="3"/>
    </row>
    <row r="1170" spans="8:15" customFormat="1">
      <c r="H1170" s="5"/>
      <c r="L1170" s="3"/>
      <c r="M1170" s="3"/>
      <c r="O1170" s="3"/>
    </row>
    <row r="1171" spans="8:15" customFormat="1">
      <c r="H1171" s="5"/>
      <c r="L1171" s="3"/>
      <c r="M1171" s="3"/>
      <c r="O1171" s="3"/>
    </row>
    <row r="1172" spans="8:15" customFormat="1">
      <c r="H1172" s="5"/>
      <c r="L1172" s="3"/>
      <c r="M1172" s="3"/>
      <c r="O1172" s="3"/>
    </row>
    <row r="1173" spans="8:15" customFormat="1">
      <c r="H1173" s="5"/>
      <c r="L1173" s="3"/>
      <c r="M1173" s="3"/>
      <c r="O1173" s="3"/>
    </row>
    <row r="1174" spans="8:15" customFormat="1">
      <c r="H1174" s="5"/>
      <c r="L1174" s="3"/>
      <c r="M1174" s="3"/>
      <c r="O1174" s="3"/>
    </row>
    <row r="1175" spans="8:15" customFormat="1">
      <c r="H1175" s="5"/>
      <c r="L1175" s="3"/>
      <c r="M1175" s="3"/>
      <c r="O1175" s="3"/>
    </row>
    <row r="1176" spans="8:15" customFormat="1">
      <c r="H1176" s="5"/>
      <c r="L1176" s="3"/>
      <c r="M1176" s="3"/>
      <c r="O1176" s="3"/>
    </row>
    <row r="1177" spans="8:15" customFormat="1">
      <c r="H1177" s="5"/>
      <c r="L1177" s="3"/>
      <c r="M1177" s="3"/>
      <c r="O1177" s="3"/>
    </row>
    <row r="1178" spans="8:15" customFormat="1">
      <c r="H1178" s="5"/>
      <c r="L1178" s="3"/>
      <c r="M1178" s="3"/>
      <c r="O1178" s="3"/>
    </row>
    <row r="1179" spans="8:15" customFormat="1">
      <c r="H1179" s="5"/>
      <c r="L1179" s="3"/>
      <c r="M1179" s="3"/>
      <c r="O1179" s="3"/>
    </row>
    <row r="1180" spans="8:15" customFormat="1">
      <c r="H1180" s="5"/>
      <c r="L1180" s="3"/>
      <c r="M1180" s="3"/>
      <c r="O1180" s="3"/>
    </row>
    <row r="1181" spans="8:15" customFormat="1">
      <c r="H1181" s="5"/>
      <c r="L1181" s="3"/>
      <c r="M1181" s="3"/>
      <c r="O1181" s="3"/>
    </row>
    <row r="1182" spans="8:15" customFormat="1">
      <c r="H1182" s="5"/>
      <c r="L1182" s="3"/>
      <c r="M1182" s="3"/>
      <c r="O1182" s="3"/>
    </row>
    <row r="1183" spans="8:15" customFormat="1">
      <c r="H1183" s="5"/>
      <c r="L1183" s="3"/>
      <c r="M1183" s="3"/>
      <c r="O1183" s="3"/>
    </row>
    <row r="1184" spans="8:15" customFormat="1">
      <c r="H1184" s="5"/>
      <c r="L1184" s="3"/>
      <c r="M1184" s="3"/>
      <c r="O1184" s="3"/>
    </row>
    <row r="1185" spans="8:15" customFormat="1">
      <c r="H1185" s="5"/>
      <c r="L1185" s="3"/>
      <c r="M1185" s="3"/>
      <c r="O1185" s="3"/>
    </row>
    <row r="1186" spans="8:15" customFormat="1">
      <c r="H1186" s="5"/>
      <c r="L1186" s="3"/>
      <c r="M1186" s="3"/>
      <c r="O1186" s="3"/>
    </row>
    <row r="1187" spans="8:15" customFormat="1">
      <c r="H1187" s="5"/>
      <c r="L1187" s="3"/>
      <c r="M1187" s="3"/>
      <c r="O1187" s="3"/>
    </row>
    <row r="1188" spans="8:15" customFormat="1">
      <c r="H1188" s="5"/>
      <c r="L1188" s="3"/>
      <c r="M1188" s="3"/>
      <c r="O1188" s="3"/>
    </row>
    <row r="1189" spans="8:15" customFormat="1">
      <c r="H1189" s="5"/>
      <c r="L1189" s="3"/>
      <c r="M1189" s="3"/>
      <c r="O1189" s="3"/>
    </row>
    <row r="1190" spans="8:15" customFormat="1">
      <c r="H1190" s="5"/>
      <c r="L1190" s="3"/>
      <c r="M1190" s="3"/>
      <c r="O1190" s="3"/>
    </row>
    <row r="1191" spans="8:15" customFormat="1">
      <c r="H1191" s="5"/>
      <c r="L1191" s="3"/>
      <c r="M1191" s="3"/>
      <c r="O1191" s="3"/>
    </row>
    <row r="1192" spans="8:15" customFormat="1">
      <c r="H1192" s="5"/>
      <c r="L1192" s="3"/>
      <c r="M1192" s="3"/>
      <c r="O1192" s="3"/>
    </row>
    <row r="1193" spans="8:15" customFormat="1">
      <c r="H1193" s="5"/>
      <c r="L1193" s="3"/>
      <c r="M1193" s="3"/>
      <c r="O1193" s="3"/>
    </row>
    <row r="1194" spans="8:15" customFormat="1">
      <c r="H1194" s="5"/>
      <c r="L1194" s="3"/>
      <c r="M1194" s="3"/>
      <c r="O1194" s="3"/>
    </row>
    <row r="1195" spans="8:15" customFormat="1">
      <c r="H1195" s="5"/>
      <c r="L1195" s="3"/>
      <c r="M1195" s="3"/>
      <c r="O1195" s="3"/>
    </row>
    <row r="1196" spans="8:15" customFormat="1">
      <c r="H1196" s="5"/>
      <c r="L1196" s="3"/>
      <c r="M1196" s="3"/>
      <c r="O1196" s="3"/>
    </row>
    <row r="1197" spans="8:15" customFormat="1">
      <c r="H1197" s="5"/>
      <c r="L1197" s="3"/>
      <c r="M1197" s="3"/>
      <c r="O1197" s="3"/>
    </row>
    <row r="1198" spans="8:15" customFormat="1">
      <c r="H1198" s="5"/>
      <c r="L1198" s="3"/>
      <c r="M1198" s="3"/>
      <c r="O1198" s="3"/>
    </row>
    <row r="1199" spans="8:15" customFormat="1">
      <c r="H1199" s="5"/>
      <c r="L1199" s="3"/>
      <c r="M1199" s="3"/>
      <c r="O1199" s="3"/>
    </row>
    <row r="1200" spans="8:15" customFormat="1">
      <c r="H1200" s="5"/>
      <c r="L1200" s="3"/>
      <c r="M1200" s="3"/>
      <c r="O1200" s="3"/>
    </row>
    <row r="1201" spans="8:15" customFormat="1">
      <c r="H1201" s="5"/>
      <c r="L1201" s="3"/>
      <c r="M1201" s="3"/>
      <c r="O1201" s="3"/>
    </row>
    <row r="1202" spans="8:15" customFormat="1">
      <c r="H1202" s="5"/>
      <c r="L1202" s="3"/>
      <c r="M1202" s="3"/>
      <c r="O1202" s="3"/>
    </row>
    <row r="1203" spans="8:15" customFormat="1">
      <c r="H1203" s="5"/>
      <c r="L1203" s="3"/>
      <c r="M1203" s="3"/>
      <c r="O1203" s="3"/>
    </row>
    <row r="1204" spans="8:15" customFormat="1">
      <c r="H1204" s="5"/>
      <c r="L1204" s="3"/>
      <c r="M1204" s="3"/>
      <c r="O1204" s="3"/>
    </row>
    <row r="1205" spans="8:15" customFormat="1">
      <c r="H1205" s="5"/>
      <c r="L1205" s="3"/>
      <c r="M1205" s="3"/>
      <c r="O1205" s="3"/>
    </row>
    <row r="1206" spans="8:15" customFormat="1">
      <c r="H1206" s="5"/>
      <c r="L1206" s="3"/>
      <c r="M1206" s="3"/>
      <c r="O1206" s="3"/>
    </row>
    <row r="1207" spans="8:15" customFormat="1">
      <c r="H1207" s="5"/>
      <c r="L1207" s="3"/>
      <c r="M1207" s="3"/>
      <c r="O1207" s="3"/>
    </row>
    <row r="1208" spans="8:15" customFormat="1">
      <c r="H1208" s="5"/>
      <c r="L1208" s="3"/>
      <c r="M1208" s="3"/>
      <c r="O1208" s="3"/>
    </row>
    <row r="1209" spans="8:15" customFormat="1">
      <c r="H1209" s="5"/>
      <c r="L1209" s="3"/>
      <c r="M1209" s="3"/>
      <c r="O1209" s="3"/>
    </row>
    <row r="1210" spans="8:15" customFormat="1">
      <c r="H1210" s="5"/>
      <c r="L1210" s="3"/>
      <c r="M1210" s="3"/>
      <c r="O1210" s="3"/>
    </row>
    <row r="1211" spans="8:15" customFormat="1">
      <c r="H1211" s="5"/>
      <c r="L1211" s="3"/>
      <c r="M1211" s="3"/>
      <c r="O1211" s="3"/>
    </row>
    <row r="1212" spans="8:15" customFormat="1">
      <c r="H1212" s="5"/>
      <c r="L1212" s="3"/>
      <c r="M1212" s="3"/>
      <c r="O1212" s="3"/>
    </row>
    <row r="1213" spans="8:15" customFormat="1">
      <c r="H1213" s="5"/>
      <c r="L1213" s="3"/>
      <c r="M1213" s="3"/>
      <c r="O1213" s="3"/>
    </row>
    <row r="1214" spans="8:15" customFormat="1">
      <c r="H1214" s="5"/>
      <c r="L1214" s="3"/>
      <c r="M1214" s="3"/>
      <c r="O1214" s="3"/>
    </row>
    <row r="1215" spans="8:15" customFormat="1">
      <c r="H1215" s="5"/>
      <c r="L1215" s="3"/>
      <c r="M1215" s="3"/>
      <c r="O1215" s="3"/>
    </row>
    <row r="1216" spans="8:15" customFormat="1">
      <c r="H1216" s="5"/>
      <c r="L1216" s="3"/>
      <c r="M1216" s="3"/>
      <c r="O1216" s="3"/>
    </row>
    <row r="1217" spans="8:15" customFormat="1">
      <c r="H1217" s="5"/>
      <c r="L1217" s="3"/>
      <c r="M1217" s="3"/>
      <c r="O1217" s="3"/>
    </row>
    <row r="1218" spans="8:15" customFormat="1">
      <c r="H1218" s="5"/>
      <c r="L1218" s="3"/>
      <c r="M1218" s="3"/>
      <c r="O1218" s="3"/>
    </row>
    <row r="1219" spans="8:15" customFormat="1">
      <c r="H1219" s="5"/>
      <c r="L1219" s="3"/>
      <c r="M1219" s="3"/>
      <c r="O1219" s="3"/>
    </row>
    <row r="1220" spans="8:15" customFormat="1">
      <c r="H1220" s="5"/>
      <c r="L1220" s="3"/>
      <c r="M1220" s="3"/>
      <c r="O1220" s="3"/>
    </row>
    <row r="1221" spans="8:15" customFormat="1">
      <c r="H1221" s="5"/>
      <c r="L1221" s="3"/>
      <c r="M1221" s="3"/>
      <c r="O1221" s="3"/>
    </row>
    <row r="1222" spans="8:15" customFormat="1">
      <c r="H1222" s="5"/>
      <c r="L1222" s="3"/>
      <c r="M1222" s="3"/>
      <c r="O1222" s="3"/>
    </row>
    <row r="1223" spans="8:15" customFormat="1">
      <c r="H1223" s="5"/>
      <c r="L1223" s="3"/>
      <c r="M1223" s="3"/>
      <c r="O1223" s="3"/>
    </row>
    <row r="1224" spans="8:15" customFormat="1">
      <c r="H1224" s="5"/>
      <c r="L1224" s="3"/>
      <c r="M1224" s="3"/>
      <c r="O1224" s="3"/>
    </row>
    <row r="1225" spans="8:15" customFormat="1">
      <c r="H1225" s="5"/>
      <c r="L1225" s="3"/>
      <c r="M1225" s="3"/>
      <c r="O1225" s="3"/>
    </row>
    <row r="1226" spans="8:15" customFormat="1">
      <c r="H1226" s="5"/>
      <c r="L1226" s="3"/>
      <c r="M1226" s="3"/>
      <c r="O1226" s="3"/>
    </row>
    <row r="1227" spans="8:15" customFormat="1">
      <c r="H1227" s="5"/>
      <c r="L1227" s="3"/>
      <c r="M1227" s="3"/>
      <c r="O1227" s="3"/>
    </row>
    <row r="1228" spans="8:15" customFormat="1">
      <c r="H1228" s="5"/>
      <c r="L1228" s="3"/>
      <c r="M1228" s="3"/>
      <c r="O1228" s="3"/>
    </row>
    <row r="1229" spans="8:15" customFormat="1">
      <c r="H1229" s="5"/>
      <c r="L1229" s="3"/>
      <c r="M1229" s="3"/>
      <c r="O1229" s="3"/>
    </row>
    <row r="1230" spans="8:15" customFormat="1">
      <c r="H1230" s="5"/>
      <c r="L1230" s="3"/>
      <c r="M1230" s="3"/>
      <c r="O1230" s="3"/>
    </row>
    <row r="1231" spans="8:15" customFormat="1">
      <c r="H1231" s="5"/>
      <c r="L1231" s="3"/>
      <c r="M1231" s="3"/>
      <c r="O1231" s="3"/>
    </row>
    <row r="1232" spans="8:15" customFormat="1">
      <c r="H1232" s="5"/>
      <c r="L1232" s="3"/>
      <c r="M1232" s="3"/>
      <c r="O1232" s="3"/>
    </row>
    <row r="1233" spans="8:15" customFormat="1">
      <c r="H1233" s="5"/>
      <c r="L1233" s="3"/>
      <c r="M1233" s="3"/>
      <c r="O1233" s="3"/>
    </row>
    <row r="1234" spans="8:15" customFormat="1">
      <c r="H1234" s="5"/>
      <c r="L1234" s="3"/>
      <c r="M1234" s="3"/>
      <c r="O1234" s="3"/>
    </row>
    <row r="1235" spans="8:15" customFormat="1">
      <c r="H1235" s="5"/>
      <c r="L1235" s="3"/>
      <c r="M1235" s="3"/>
      <c r="O1235" s="3"/>
    </row>
    <row r="1236" spans="8:15" customFormat="1">
      <c r="H1236" s="5"/>
      <c r="L1236" s="3"/>
      <c r="M1236" s="3"/>
      <c r="O1236" s="3"/>
    </row>
    <row r="1237" spans="8:15" customFormat="1">
      <c r="H1237" s="5"/>
      <c r="L1237" s="3"/>
      <c r="M1237" s="3"/>
      <c r="O1237" s="3"/>
    </row>
    <row r="1238" spans="8:15" customFormat="1">
      <c r="H1238" s="5"/>
      <c r="L1238" s="3"/>
      <c r="M1238" s="3"/>
      <c r="O1238" s="3"/>
    </row>
    <row r="1239" spans="8:15" customFormat="1">
      <c r="H1239" s="5"/>
      <c r="L1239" s="3"/>
      <c r="M1239" s="3"/>
      <c r="O1239" s="3"/>
    </row>
    <row r="1240" spans="8:15" customFormat="1">
      <c r="H1240" s="5"/>
      <c r="L1240" s="3"/>
      <c r="M1240" s="3"/>
      <c r="O1240" s="3"/>
    </row>
    <row r="1241" spans="8:15" customFormat="1">
      <c r="H1241" s="5"/>
      <c r="L1241" s="3"/>
      <c r="M1241" s="3"/>
      <c r="O1241" s="3"/>
    </row>
    <row r="1242" spans="8:15" customFormat="1">
      <c r="H1242" s="5"/>
      <c r="L1242" s="3"/>
      <c r="M1242" s="3"/>
      <c r="O1242" s="3"/>
    </row>
    <row r="1243" spans="8:15" customFormat="1">
      <c r="H1243" s="5"/>
      <c r="L1243" s="3"/>
      <c r="M1243" s="3"/>
      <c r="O1243" s="3"/>
    </row>
    <row r="1244" spans="8:15" customFormat="1">
      <c r="H1244" s="5"/>
      <c r="L1244" s="3"/>
      <c r="M1244" s="3"/>
      <c r="O1244" s="3"/>
    </row>
    <row r="1245" spans="8:15" customFormat="1">
      <c r="H1245" s="5"/>
      <c r="L1245" s="3"/>
      <c r="M1245" s="3"/>
      <c r="O1245" s="3"/>
    </row>
    <row r="1246" spans="8:15" customFormat="1">
      <c r="H1246" s="5"/>
      <c r="L1246" s="3"/>
      <c r="M1246" s="3"/>
      <c r="O1246" s="3"/>
    </row>
    <row r="1247" spans="8:15" customFormat="1">
      <c r="H1247" s="5"/>
      <c r="L1247" s="3"/>
      <c r="M1247" s="3"/>
      <c r="O1247" s="3"/>
    </row>
    <row r="1248" spans="8:15" customFormat="1">
      <c r="H1248" s="5"/>
      <c r="L1248" s="3"/>
      <c r="M1248" s="3"/>
      <c r="O1248" s="3"/>
    </row>
    <row r="1249" spans="8:15" customFormat="1">
      <c r="H1249" s="5"/>
      <c r="L1249" s="3"/>
      <c r="M1249" s="3"/>
      <c r="O1249" s="3"/>
    </row>
    <row r="1250" spans="8:15" customFormat="1">
      <c r="H1250" s="5"/>
      <c r="L1250" s="3"/>
      <c r="M1250" s="3"/>
      <c r="O1250" s="3"/>
    </row>
    <row r="1251" spans="8:15" customFormat="1">
      <c r="H1251" s="5"/>
      <c r="L1251" s="3"/>
      <c r="M1251" s="3"/>
      <c r="O1251" s="3"/>
    </row>
    <row r="1252" spans="8:15" customFormat="1">
      <c r="H1252" s="5"/>
      <c r="L1252" s="3"/>
      <c r="M1252" s="3"/>
      <c r="O1252" s="3"/>
    </row>
    <row r="1253" spans="8:15" customFormat="1">
      <c r="H1253" s="5"/>
      <c r="L1253" s="3"/>
      <c r="M1253" s="3"/>
      <c r="O1253" s="3"/>
    </row>
    <row r="1254" spans="8:15" customFormat="1">
      <c r="H1254" s="5"/>
      <c r="L1254" s="3"/>
      <c r="M1254" s="3"/>
      <c r="O1254" s="3"/>
    </row>
    <row r="1255" spans="8:15" customFormat="1">
      <c r="H1255" s="5"/>
      <c r="L1255" s="3"/>
      <c r="M1255" s="3"/>
      <c r="O1255" s="3"/>
    </row>
    <row r="1256" spans="8:15" customFormat="1">
      <c r="H1256" s="5"/>
      <c r="L1256" s="3"/>
      <c r="M1256" s="3"/>
      <c r="O1256" s="3"/>
    </row>
    <row r="1257" spans="8:15" customFormat="1">
      <c r="H1257" s="5"/>
      <c r="L1257" s="3"/>
      <c r="M1257" s="3"/>
      <c r="O1257" s="3"/>
    </row>
    <row r="1258" spans="8:15" customFormat="1">
      <c r="H1258" s="5"/>
      <c r="L1258" s="3"/>
      <c r="M1258" s="3"/>
      <c r="O1258" s="3"/>
    </row>
    <row r="1259" spans="8:15" customFormat="1">
      <c r="H1259" s="5"/>
      <c r="L1259" s="3"/>
      <c r="M1259" s="3"/>
      <c r="O1259" s="3"/>
    </row>
    <row r="1260" spans="8:15" customFormat="1">
      <c r="H1260" s="5"/>
      <c r="L1260" s="3"/>
      <c r="M1260" s="3"/>
      <c r="O1260" s="3"/>
    </row>
    <row r="1261" spans="8:15" customFormat="1">
      <c r="H1261" s="5"/>
      <c r="L1261" s="3"/>
      <c r="M1261" s="3"/>
      <c r="O1261" s="3"/>
    </row>
    <row r="1262" spans="8:15" customFormat="1">
      <c r="H1262" s="5"/>
      <c r="L1262" s="3"/>
      <c r="M1262" s="3"/>
      <c r="O1262" s="3"/>
    </row>
    <row r="1263" spans="8:15" customFormat="1">
      <c r="H1263" s="5"/>
      <c r="L1263" s="3"/>
      <c r="M1263" s="3"/>
      <c r="O1263" s="3"/>
    </row>
    <row r="1264" spans="8:15" customFormat="1">
      <c r="H1264" s="5"/>
      <c r="L1264" s="3"/>
      <c r="M1264" s="3"/>
      <c r="O1264" s="3"/>
    </row>
    <row r="1265" spans="8:15" customFormat="1">
      <c r="H1265" s="5"/>
      <c r="L1265" s="3"/>
      <c r="M1265" s="3"/>
      <c r="O1265" s="3"/>
    </row>
    <row r="1266" spans="8:15" customFormat="1">
      <c r="H1266" s="5"/>
      <c r="L1266" s="3"/>
      <c r="M1266" s="3"/>
      <c r="O1266" s="3"/>
    </row>
    <row r="1267" spans="8:15" customFormat="1">
      <c r="H1267" s="5"/>
      <c r="L1267" s="3"/>
      <c r="M1267" s="3"/>
      <c r="O1267" s="3"/>
    </row>
    <row r="1268" spans="8:15" customFormat="1">
      <c r="H1268" s="5"/>
      <c r="L1268" s="3"/>
      <c r="M1268" s="3"/>
      <c r="O1268" s="3"/>
    </row>
    <row r="1269" spans="8:15" customFormat="1">
      <c r="H1269" s="5"/>
      <c r="L1269" s="3"/>
      <c r="M1269" s="3"/>
      <c r="O1269" s="3"/>
    </row>
    <row r="1270" spans="8:15" customFormat="1">
      <c r="H1270" s="5"/>
      <c r="L1270" s="3"/>
      <c r="M1270" s="3"/>
      <c r="O1270" s="3"/>
    </row>
    <row r="1271" spans="8:15" customFormat="1">
      <c r="H1271" s="5"/>
      <c r="L1271" s="3"/>
      <c r="M1271" s="3"/>
      <c r="O1271" s="3"/>
    </row>
    <row r="1272" spans="8:15" customFormat="1">
      <c r="H1272" s="5"/>
      <c r="L1272" s="3"/>
      <c r="M1272" s="3"/>
      <c r="O1272" s="3"/>
    </row>
    <row r="1273" spans="8:15" customFormat="1">
      <c r="H1273" s="5"/>
      <c r="L1273" s="3"/>
      <c r="M1273" s="3"/>
      <c r="O1273" s="3"/>
    </row>
    <row r="1274" spans="8:15" customFormat="1">
      <c r="H1274" s="5"/>
      <c r="L1274" s="3"/>
      <c r="M1274" s="3"/>
      <c r="O1274" s="3"/>
    </row>
    <row r="1275" spans="8:15" customFormat="1">
      <c r="H1275" s="5"/>
      <c r="L1275" s="3"/>
      <c r="M1275" s="3"/>
      <c r="O1275" s="3"/>
    </row>
    <row r="1276" spans="8:15" customFormat="1">
      <c r="H1276" s="5"/>
      <c r="L1276" s="3"/>
      <c r="M1276" s="3"/>
      <c r="O1276" s="3"/>
    </row>
    <row r="1277" spans="8:15" customFormat="1">
      <c r="H1277" s="5"/>
      <c r="L1277" s="3"/>
      <c r="M1277" s="3"/>
      <c r="O1277" s="3"/>
    </row>
    <row r="1278" spans="8:15" customFormat="1">
      <c r="H1278" s="5"/>
      <c r="L1278" s="3"/>
      <c r="M1278" s="3"/>
      <c r="O1278" s="3"/>
    </row>
    <row r="1279" spans="8:15" customFormat="1">
      <c r="H1279" s="5"/>
      <c r="L1279" s="3"/>
      <c r="M1279" s="3"/>
      <c r="O1279" s="3"/>
    </row>
    <row r="1280" spans="8:15" customFormat="1">
      <c r="H1280" s="5"/>
      <c r="L1280" s="3"/>
      <c r="M1280" s="3"/>
      <c r="O1280" s="3"/>
    </row>
    <row r="1281" spans="8:15" customFormat="1">
      <c r="H1281" s="5"/>
      <c r="L1281" s="3"/>
      <c r="M1281" s="3"/>
      <c r="O1281" s="3"/>
    </row>
    <row r="1282" spans="8:15" customFormat="1">
      <c r="H1282" s="5"/>
      <c r="L1282" s="3"/>
      <c r="M1282" s="3"/>
      <c r="O1282" s="3"/>
    </row>
    <row r="1283" spans="8:15" customFormat="1">
      <c r="H1283" s="5"/>
      <c r="L1283" s="3"/>
      <c r="M1283" s="3"/>
      <c r="O1283" s="3"/>
    </row>
    <row r="1284" spans="8:15" customFormat="1">
      <c r="H1284" s="5"/>
      <c r="L1284" s="3"/>
      <c r="M1284" s="3"/>
      <c r="O1284" s="3"/>
    </row>
    <row r="1285" spans="8:15" customFormat="1">
      <c r="H1285" s="5"/>
      <c r="L1285" s="3"/>
      <c r="M1285" s="3"/>
      <c r="O1285" s="3"/>
    </row>
    <row r="1286" spans="8:15" customFormat="1">
      <c r="H1286" s="5"/>
      <c r="L1286" s="3"/>
      <c r="M1286" s="3"/>
      <c r="O1286" s="3"/>
    </row>
    <row r="1287" spans="8:15" customFormat="1">
      <c r="H1287" s="5"/>
      <c r="L1287" s="3"/>
      <c r="M1287" s="3"/>
      <c r="O1287" s="3"/>
    </row>
    <row r="1288" spans="8:15" customFormat="1">
      <c r="H1288" s="5"/>
      <c r="L1288" s="3"/>
      <c r="M1288" s="3"/>
      <c r="O1288" s="3"/>
    </row>
    <row r="1289" spans="8:15" customFormat="1">
      <c r="H1289" s="5"/>
      <c r="L1289" s="3"/>
      <c r="M1289" s="3"/>
      <c r="O1289" s="3"/>
    </row>
    <row r="1290" spans="8:15" customFormat="1">
      <c r="H1290" s="5"/>
      <c r="L1290" s="3"/>
      <c r="M1290" s="3"/>
      <c r="O1290" s="3"/>
    </row>
    <row r="1291" spans="8:15" customFormat="1">
      <c r="H1291" s="5"/>
      <c r="L1291" s="3"/>
      <c r="M1291" s="3"/>
      <c r="O1291" s="3"/>
    </row>
    <row r="1292" spans="8:15" customFormat="1">
      <c r="H1292" s="5"/>
      <c r="L1292" s="3"/>
      <c r="M1292" s="3"/>
      <c r="O1292" s="3"/>
    </row>
    <row r="1293" spans="8:15" customFormat="1">
      <c r="H1293" s="5"/>
      <c r="L1293" s="3"/>
      <c r="M1293" s="3"/>
      <c r="O1293" s="3"/>
    </row>
    <row r="1294" spans="8:15" customFormat="1">
      <c r="H1294" s="5"/>
      <c r="L1294" s="3"/>
      <c r="M1294" s="3"/>
      <c r="O1294" s="3"/>
    </row>
    <row r="1295" spans="8:15" customFormat="1">
      <c r="H1295" s="5"/>
      <c r="L1295" s="3"/>
      <c r="M1295" s="3"/>
      <c r="O1295" s="3"/>
    </row>
    <row r="1296" spans="8:15" customFormat="1">
      <c r="H1296" s="5"/>
      <c r="L1296" s="3"/>
      <c r="M1296" s="3"/>
      <c r="O1296" s="3"/>
    </row>
    <row r="1297" spans="8:15" customFormat="1">
      <c r="H1297" s="5"/>
      <c r="L1297" s="3"/>
      <c r="M1297" s="3"/>
      <c r="O1297" s="3"/>
    </row>
    <row r="1298" spans="8:15" customFormat="1">
      <c r="H1298" s="5"/>
      <c r="L1298" s="3"/>
      <c r="M1298" s="3"/>
      <c r="O1298" s="3"/>
    </row>
    <row r="1299" spans="8:15" customFormat="1">
      <c r="H1299" s="5"/>
      <c r="L1299" s="3"/>
      <c r="M1299" s="3"/>
      <c r="O1299" s="3"/>
    </row>
    <row r="1300" spans="8:15" customFormat="1">
      <c r="H1300" s="5"/>
      <c r="L1300" s="3"/>
      <c r="M1300" s="3"/>
      <c r="O1300" s="3"/>
    </row>
    <row r="1301" spans="8:15" customFormat="1">
      <c r="H1301" s="5"/>
      <c r="L1301" s="3"/>
      <c r="M1301" s="3"/>
      <c r="O1301" s="3"/>
    </row>
    <row r="1302" spans="8:15" customFormat="1">
      <c r="H1302" s="5"/>
      <c r="L1302" s="3"/>
      <c r="M1302" s="3"/>
      <c r="O1302" s="3"/>
    </row>
    <row r="1303" spans="8:15" customFormat="1">
      <c r="H1303" s="5"/>
      <c r="L1303" s="3"/>
      <c r="M1303" s="3"/>
      <c r="O1303" s="3"/>
    </row>
    <row r="1304" spans="8:15" customFormat="1">
      <c r="H1304" s="5"/>
      <c r="L1304" s="3"/>
      <c r="M1304" s="3"/>
      <c r="O1304" s="3"/>
    </row>
    <row r="1305" spans="8:15" customFormat="1">
      <c r="H1305" s="5"/>
      <c r="L1305" s="3"/>
      <c r="M1305" s="3"/>
      <c r="O1305" s="3"/>
    </row>
    <row r="1306" spans="8:15" customFormat="1">
      <c r="H1306" s="5"/>
      <c r="L1306" s="3"/>
      <c r="M1306" s="3"/>
      <c r="O1306" s="3"/>
    </row>
    <row r="1307" spans="8:15" customFormat="1">
      <c r="H1307" s="5"/>
      <c r="L1307" s="3"/>
      <c r="M1307" s="3"/>
      <c r="O1307" s="3"/>
    </row>
    <row r="1308" spans="8:15" customFormat="1">
      <c r="H1308" s="5"/>
      <c r="L1308" s="3"/>
      <c r="M1308" s="3"/>
      <c r="O1308" s="3"/>
    </row>
    <row r="1309" spans="8:15" customFormat="1">
      <c r="H1309" s="5"/>
      <c r="L1309" s="3"/>
      <c r="M1309" s="3"/>
      <c r="O1309" s="3"/>
    </row>
    <row r="1310" spans="8:15" customFormat="1">
      <c r="H1310" s="5"/>
      <c r="L1310" s="3"/>
      <c r="M1310" s="3"/>
      <c r="O1310" s="3"/>
    </row>
    <row r="1311" spans="8:15" customFormat="1">
      <c r="H1311" s="5"/>
      <c r="L1311" s="3"/>
      <c r="M1311" s="3"/>
      <c r="O1311" s="3"/>
    </row>
    <row r="1312" spans="8:15" customFormat="1">
      <c r="H1312" s="5"/>
      <c r="L1312" s="3"/>
      <c r="M1312" s="3"/>
      <c r="O1312" s="3"/>
    </row>
    <row r="1313" spans="8:15" customFormat="1">
      <c r="H1313" s="5"/>
      <c r="L1313" s="3"/>
      <c r="M1313" s="3"/>
      <c r="O1313" s="3"/>
    </row>
    <row r="1314" spans="8:15" customFormat="1">
      <c r="H1314" s="5"/>
      <c r="L1314" s="3"/>
      <c r="M1314" s="3"/>
      <c r="O1314" s="3"/>
    </row>
    <row r="1315" spans="8:15" customFormat="1">
      <c r="H1315" s="5"/>
      <c r="L1315" s="3"/>
      <c r="M1315" s="3"/>
      <c r="O1315" s="3"/>
    </row>
    <row r="1316" spans="8:15" customFormat="1">
      <c r="H1316" s="5"/>
      <c r="L1316" s="3"/>
      <c r="M1316" s="3"/>
      <c r="O1316" s="3"/>
    </row>
    <row r="1317" spans="8:15" customFormat="1">
      <c r="H1317" s="5"/>
      <c r="L1317" s="3"/>
      <c r="M1317" s="3"/>
      <c r="O1317" s="3"/>
    </row>
    <row r="1318" spans="8:15" customFormat="1">
      <c r="H1318" s="5"/>
      <c r="L1318" s="3"/>
      <c r="M1318" s="3"/>
      <c r="O1318" s="3"/>
    </row>
    <row r="1319" spans="8:15" customFormat="1">
      <c r="H1319" s="5"/>
      <c r="L1319" s="3"/>
      <c r="M1319" s="3"/>
      <c r="O1319" s="3"/>
    </row>
    <row r="1320" spans="8:15" customFormat="1">
      <c r="H1320" s="5"/>
      <c r="L1320" s="3"/>
      <c r="M1320" s="3"/>
      <c r="O1320" s="3"/>
    </row>
    <row r="1321" spans="8:15" customFormat="1">
      <c r="H1321" s="5"/>
      <c r="L1321" s="3"/>
      <c r="M1321" s="3"/>
      <c r="O1321" s="3"/>
    </row>
    <row r="1322" spans="8:15" customFormat="1">
      <c r="H1322" s="5"/>
      <c r="L1322" s="3"/>
      <c r="M1322" s="3"/>
      <c r="O1322" s="3"/>
    </row>
    <row r="1323" spans="8:15" customFormat="1">
      <c r="H1323" s="5"/>
      <c r="L1323" s="3"/>
      <c r="M1323" s="3"/>
      <c r="O1323" s="3"/>
    </row>
    <row r="1324" spans="8:15" customFormat="1">
      <c r="H1324" s="5"/>
      <c r="L1324" s="3"/>
      <c r="M1324" s="3"/>
      <c r="O1324" s="3"/>
    </row>
    <row r="1325" spans="8:15" customFormat="1">
      <c r="H1325" s="5"/>
      <c r="L1325" s="3"/>
      <c r="M1325" s="3"/>
      <c r="O1325" s="3"/>
    </row>
    <row r="1326" spans="8:15" customFormat="1">
      <c r="H1326" s="5"/>
      <c r="L1326" s="3"/>
      <c r="M1326" s="3"/>
      <c r="O1326" s="3"/>
    </row>
    <row r="1327" spans="8:15" customFormat="1">
      <c r="H1327" s="5"/>
      <c r="L1327" s="3"/>
      <c r="M1327" s="3"/>
      <c r="O1327" s="3"/>
    </row>
    <row r="1328" spans="8:15" customFormat="1">
      <c r="H1328" s="5"/>
      <c r="L1328" s="3"/>
      <c r="M1328" s="3"/>
      <c r="O1328" s="3"/>
    </row>
    <row r="1329" spans="8:15" customFormat="1">
      <c r="H1329" s="5"/>
      <c r="L1329" s="3"/>
      <c r="M1329" s="3"/>
      <c r="O1329" s="3"/>
    </row>
    <row r="1330" spans="8:15" customFormat="1">
      <c r="H1330" s="5"/>
      <c r="L1330" s="3"/>
      <c r="M1330" s="3"/>
      <c r="O1330" s="3"/>
    </row>
    <row r="1331" spans="8:15" customFormat="1">
      <c r="H1331" s="5"/>
      <c r="L1331" s="3"/>
      <c r="M1331" s="3"/>
      <c r="O1331" s="3"/>
    </row>
    <row r="1332" spans="8:15" customFormat="1">
      <c r="H1332" s="5"/>
      <c r="L1332" s="3"/>
      <c r="M1332" s="3"/>
      <c r="O1332" s="3"/>
    </row>
    <row r="1333" spans="8:15" customFormat="1">
      <c r="H1333" s="5"/>
      <c r="L1333" s="3"/>
      <c r="M1333" s="3"/>
      <c r="O1333" s="3"/>
    </row>
    <row r="1334" spans="8:15" customFormat="1">
      <c r="H1334" s="5"/>
      <c r="L1334" s="3"/>
      <c r="M1334" s="3"/>
      <c r="O1334" s="3"/>
    </row>
    <row r="1335" spans="8:15" customFormat="1">
      <c r="H1335" s="5"/>
      <c r="L1335" s="3"/>
      <c r="M1335" s="3"/>
      <c r="O1335" s="3"/>
    </row>
    <row r="1336" spans="8:15" customFormat="1">
      <c r="H1336" s="5"/>
      <c r="L1336" s="3"/>
      <c r="M1336" s="3"/>
      <c r="O1336" s="3"/>
    </row>
    <row r="1337" spans="8:15" customFormat="1">
      <c r="H1337" s="5"/>
      <c r="L1337" s="3"/>
      <c r="M1337" s="3"/>
      <c r="O1337" s="3"/>
    </row>
    <row r="1338" spans="8:15" customFormat="1">
      <c r="H1338" s="5"/>
      <c r="L1338" s="3"/>
      <c r="M1338" s="3"/>
      <c r="O1338" s="3"/>
    </row>
    <row r="1339" spans="8:15" customFormat="1">
      <c r="H1339" s="5"/>
      <c r="L1339" s="3"/>
      <c r="M1339" s="3"/>
      <c r="O1339" s="3"/>
    </row>
    <row r="1340" spans="8:15" customFormat="1">
      <c r="H1340" s="5"/>
      <c r="L1340" s="3"/>
      <c r="M1340" s="3"/>
      <c r="O1340" s="3"/>
    </row>
    <row r="1341" spans="8:15" customFormat="1">
      <c r="H1341" s="5"/>
      <c r="L1341" s="3"/>
      <c r="M1341" s="3"/>
      <c r="O1341" s="3"/>
    </row>
    <row r="1342" spans="8:15" customFormat="1">
      <c r="H1342" s="5"/>
      <c r="L1342" s="3"/>
      <c r="M1342" s="3"/>
      <c r="O1342" s="3"/>
    </row>
    <row r="1343" spans="8:15" customFormat="1">
      <c r="H1343" s="5"/>
      <c r="L1343" s="3"/>
      <c r="M1343" s="3"/>
      <c r="O1343" s="3"/>
    </row>
    <row r="1344" spans="8:15" customFormat="1">
      <c r="H1344" s="5"/>
      <c r="L1344" s="3"/>
      <c r="M1344" s="3"/>
      <c r="O1344" s="3"/>
    </row>
    <row r="1345" spans="8:15" customFormat="1">
      <c r="H1345" s="5"/>
      <c r="L1345" s="3"/>
      <c r="M1345" s="3"/>
      <c r="O1345" s="3"/>
    </row>
    <row r="1346" spans="8:15" customFormat="1">
      <c r="H1346" s="5"/>
      <c r="L1346" s="3"/>
      <c r="M1346" s="3"/>
      <c r="O1346" s="3"/>
    </row>
    <row r="1347" spans="8:15" customFormat="1">
      <c r="H1347" s="5"/>
      <c r="L1347" s="3"/>
      <c r="M1347" s="3"/>
      <c r="O1347" s="3"/>
    </row>
    <row r="1348" spans="8:15" customFormat="1">
      <c r="H1348" s="5"/>
      <c r="L1348" s="3"/>
      <c r="M1348" s="3"/>
      <c r="O1348" s="3"/>
    </row>
    <row r="1349" spans="8:15" customFormat="1">
      <c r="H1349" s="5"/>
      <c r="L1349" s="3"/>
      <c r="M1349" s="3"/>
      <c r="O1349" s="3"/>
    </row>
    <row r="1350" spans="8:15" customFormat="1">
      <c r="H1350" s="5"/>
      <c r="L1350" s="3"/>
      <c r="M1350" s="3"/>
      <c r="O1350" s="3"/>
    </row>
    <row r="1351" spans="8:15" customFormat="1">
      <c r="H1351" s="5"/>
      <c r="L1351" s="3"/>
      <c r="M1351" s="3"/>
      <c r="O1351" s="3"/>
    </row>
    <row r="1352" spans="8:15" customFormat="1">
      <c r="H1352" s="5"/>
      <c r="L1352" s="3"/>
      <c r="M1352" s="3"/>
      <c r="O1352" s="3"/>
    </row>
    <row r="1353" spans="8:15" customFormat="1">
      <c r="H1353" s="5"/>
      <c r="L1353" s="3"/>
      <c r="M1353" s="3"/>
      <c r="O1353" s="3"/>
    </row>
    <row r="1354" spans="8:15" customFormat="1">
      <c r="H1354" s="5"/>
      <c r="L1354" s="3"/>
      <c r="M1354" s="3"/>
      <c r="O1354" s="3"/>
    </row>
    <row r="1355" spans="8:15" customFormat="1">
      <c r="H1355" s="5"/>
      <c r="L1355" s="3"/>
      <c r="M1355" s="3"/>
      <c r="O1355" s="3"/>
    </row>
    <row r="1356" spans="8:15" customFormat="1">
      <c r="H1356" s="5"/>
      <c r="L1356" s="3"/>
      <c r="M1356" s="3"/>
      <c r="O1356" s="3"/>
    </row>
    <row r="1357" spans="8:15" customFormat="1">
      <c r="H1357" s="5"/>
      <c r="L1357" s="3"/>
      <c r="M1357" s="3"/>
      <c r="O1357" s="3"/>
    </row>
    <row r="1358" spans="8:15" customFormat="1">
      <c r="H1358" s="5"/>
      <c r="L1358" s="3"/>
      <c r="M1358" s="3"/>
      <c r="O1358" s="3"/>
    </row>
    <row r="1359" spans="8:15" customFormat="1">
      <c r="H1359" s="5"/>
      <c r="L1359" s="3"/>
      <c r="M1359" s="3"/>
      <c r="O1359" s="3"/>
    </row>
    <row r="1360" spans="8:15" customFormat="1">
      <c r="H1360" s="5"/>
      <c r="L1360" s="3"/>
      <c r="M1360" s="3"/>
      <c r="O1360" s="3"/>
    </row>
    <row r="1361" spans="8:15" customFormat="1">
      <c r="H1361" s="5"/>
      <c r="L1361" s="3"/>
      <c r="M1361" s="3"/>
      <c r="O1361" s="3"/>
    </row>
    <row r="1362" spans="8:15" customFormat="1">
      <c r="H1362" s="5"/>
      <c r="L1362" s="3"/>
      <c r="M1362" s="3"/>
      <c r="O1362" s="3"/>
    </row>
    <row r="1363" spans="8:15" customFormat="1">
      <c r="H1363" s="5"/>
      <c r="L1363" s="3"/>
      <c r="M1363" s="3"/>
      <c r="O1363" s="3"/>
    </row>
    <row r="1364" spans="8:15" customFormat="1">
      <c r="H1364" s="5"/>
      <c r="L1364" s="3"/>
      <c r="M1364" s="3"/>
      <c r="O1364" s="3"/>
    </row>
    <row r="1365" spans="8:15" customFormat="1">
      <c r="H1365" s="5"/>
      <c r="L1365" s="3"/>
      <c r="M1365" s="3"/>
      <c r="O1365" s="3"/>
    </row>
    <row r="1366" spans="8:15" customFormat="1">
      <c r="H1366" s="5"/>
      <c r="L1366" s="3"/>
      <c r="M1366" s="3"/>
      <c r="O1366" s="3"/>
    </row>
    <row r="1367" spans="8:15" customFormat="1">
      <c r="H1367" s="5"/>
      <c r="L1367" s="3"/>
      <c r="M1367" s="3"/>
      <c r="O1367" s="3"/>
    </row>
    <row r="1368" spans="8:15" customFormat="1">
      <c r="H1368" s="5"/>
      <c r="L1368" s="3"/>
      <c r="M1368" s="3"/>
      <c r="O1368" s="3"/>
    </row>
    <row r="1369" spans="8:15" customFormat="1">
      <c r="H1369" s="5"/>
      <c r="L1369" s="3"/>
      <c r="M1369" s="3"/>
      <c r="O1369" s="3"/>
    </row>
    <row r="1370" spans="8:15" customFormat="1">
      <c r="H1370" s="5"/>
      <c r="L1370" s="3"/>
      <c r="M1370" s="3"/>
      <c r="O1370" s="3"/>
    </row>
    <row r="1371" spans="8:15" customFormat="1">
      <c r="H1371" s="5"/>
      <c r="L1371" s="3"/>
      <c r="M1371" s="3"/>
      <c r="O1371" s="3"/>
    </row>
    <row r="1372" spans="8:15" customFormat="1">
      <c r="H1372" s="5"/>
      <c r="L1372" s="3"/>
      <c r="M1372" s="3"/>
      <c r="O1372" s="3"/>
    </row>
    <row r="1373" spans="8:15" customFormat="1">
      <c r="H1373" s="5"/>
      <c r="L1373" s="3"/>
      <c r="M1373" s="3"/>
      <c r="O1373" s="3"/>
    </row>
    <row r="1374" spans="8:15" customFormat="1">
      <c r="H1374" s="5"/>
      <c r="L1374" s="3"/>
      <c r="M1374" s="3"/>
      <c r="O1374" s="3"/>
    </row>
    <row r="1375" spans="8:15" customFormat="1">
      <c r="H1375" s="5"/>
      <c r="L1375" s="3"/>
      <c r="M1375" s="3"/>
      <c r="O1375" s="3"/>
    </row>
    <row r="1376" spans="8:15" customFormat="1">
      <c r="H1376" s="5"/>
      <c r="L1376" s="3"/>
      <c r="M1376" s="3"/>
      <c r="O1376" s="3"/>
    </row>
    <row r="1377" spans="8:15" customFormat="1">
      <c r="H1377" s="5"/>
      <c r="L1377" s="3"/>
      <c r="M1377" s="3"/>
      <c r="O1377" s="3"/>
    </row>
    <row r="1378" spans="8:15" customFormat="1">
      <c r="H1378" s="5"/>
      <c r="L1378" s="3"/>
      <c r="M1378" s="3"/>
      <c r="O1378" s="3"/>
    </row>
    <row r="1379" spans="8:15" customFormat="1">
      <c r="H1379" s="5"/>
      <c r="L1379" s="3"/>
      <c r="M1379" s="3"/>
      <c r="O1379" s="3"/>
    </row>
    <row r="1380" spans="8:15" customFormat="1">
      <c r="H1380" s="5"/>
      <c r="L1380" s="3"/>
      <c r="M1380" s="3"/>
      <c r="O1380" s="3"/>
    </row>
    <row r="1381" spans="8:15" customFormat="1">
      <c r="H1381" s="5"/>
      <c r="L1381" s="3"/>
      <c r="M1381" s="3"/>
      <c r="O1381" s="3"/>
    </row>
    <row r="1382" spans="8:15" customFormat="1">
      <c r="H1382" s="5"/>
      <c r="L1382" s="3"/>
      <c r="M1382" s="3"/>
      <c r="O1382" s="3"/>
    </row>
    <row r="1383" spans="8:15" customFormat="1">
      <c r="H1383" s="5"/>
      <c r="L1383" s="3"/>
      <c r="M1383" s="3"/>
      <c r="O1383" s="3"/>
    </row>
    <row r="1384" spans="8:15" customFormat="1">
      <c r="H1384" s="5"/>
      <c r="L1384" s="3"/>
      <c r="M1384" s="3"/>
      <c r="O1384" s="3"/>
    </row>
    <row r="1385" spans="8:15" customFormat="1">
      <c r="H1385" s="5"/>
      <c r="L1385" s="3"/>
      <c r="M1385" s="3"/>
      <c r="O1385" s="3"/>
    </row>
    <row r="1386" spans="8:15" customFormat="1">
      <c r="H1386" s="5"/>
      <c r="L1386" s="3"/>
      <c r="M1386" s="3"/>
      <c r="O1386" s="3"/>
    </row>
    <row r="1387" spans="8:15" customFormat="1">
      <c r="H1387" s="5"/>
      <c r="L1387" s="3"/>
      <c r="M1387" s="3"/>
      <c r="O1387" s="3"/>
    </row>
    <row r="1388" spans="8:15" customFormat="1">
      <c r="H1388" s="5"/>
      <c r="L1388" s="3"/>
      <c r="M1388" s="3"/>
      <c r="O1388" s="3"/>
    </row>
    <row r="1389" spans="8:15" customFormat="1">
      <c r="H1389" s="5"/>
      <c r="L1389" s="3"/>
      <c r="M1389" s="3"/>
      <c r="O1389" s="3"/>
    </row>
    <row r="1390" spans="8:15" customFormat="1">
      <c r="H1390" s="5"/>
      <c r="L1390" s="3"/>
      <c r="M1390" s="3"/>
      <c r="O1390" s="3"/>
    </row>
    <row r="1391" spans="8:15" customFormat="1">
      <c r="H1391" s="5"/>
      <c r="L1391" s="3"/>
      <c r="M1391" s="3"/>
      <c r="O1391" s="3"/>
    </row>
    <row r="1392" spans="8:15" customFormat="1">
      <c r="H1392" s="5"/>
      <c r="L1392" s="3"/>
      <c r="M1392" s="3"/>
      <c r="O1392" s="3"/>
    </row>
    <row r="1393" spans="8:15" customFormat="1">
      <c r="H1393" s="5"/>
      <c r="L1393" s="3"/>
      <c r="M1393" s="3"/>
      <c r="O1393" s="3"/>
    </row>
    <row r="1394" spans="8:15" customFormat="1">
      <c r="H1394" s="5"/>
      <c r="L1394" s="3"/>
      <c r="M1394" s="3"/>
      <c r="O1394" s="3"/>
    </row>
    <row r="1395" spans="8:15" customFormat="1">
      <c r="H1395" s="5"/>
      <c r="L1395" s="3"/>
      <c r="M1395" s="3"/>
      <c r="O1395" s="3"/>
    </row>
    <row r="1396" spans="8:15" customFormat="1">
      <c r="H1396" s="5"/>
      <c r="L1396" s="3"/>
      <c r="M1396" s="3"/>
      <c r="O1396" s="3"/>
    </row>
    <row r="1397" spans="8:15" customFormat="1">
      <c r="H1397" s="5"/>
      <c r="L1397" s="3"/>
      <c r="M1397" s="3"/>
      <c r="O1397" s="3"/>
    </row>
    <row r="1398" spans="8:15" customFormat="1">
      <c r="H1398" s="5"/>
      <c r="L1398" s="3"/>
      <c r="M1398" s="3"/>
      <c r="O1398" s="3"/>
    </row>
    <row r="1399" spans="8:15" customFormat="1">
      <c r="H1399" s="5"/>
      <c r="L1399" s="3"/>
      <c r="M1399" s="3"/>
      <c r="O1399" s="3"/>
    </row>
    <row r="1400" spans="8:15" customFormat="1">
      <c r="H1400" s="5"/>
      <c r="L1400" s="3"/>
      <c r="M1400" s="3"/>
      <c r="O1400" s="3"/>
    </row>
    <row r="1401" spans="8:15" customFormat="1">
      <c r="H1401" s="5"/>
      <c r="L1401" s="3"/>
      <c r="M1401" s="3"/>
      <c r="O1401" s="3"/>
    </row>
    <row r="1402" spans="8:15" customFormat="1">
      <c r="H1402" s="5"/>
      <c r="L1402" s="3"/>
      <c r="M1402" s="3"/>
      <c r="O1402" s="3"/>
    </row>
    <row r="1403" spans="8:15" customFormat="1">
      <c r="H1403" s="5"/>
      <c r="L1403" s="3"/>
      <c r="M1403" s="3"/>
      <c r="O1403" s="3"/>
    </row>
    <row r="1404" spans="8:15" customFormat="1">
      <c r="H1404" s="5"/>
      <c r="L1404" s="3"/>
      <c r="M1404" s="3"/>
      <c r="O1404" s="3"/>
    </row>
    <row r="1405" spans="8:15" customFormat="1">
      <c r="H1405" s="5"/>
      <c r="L1405" s="3"/>
      <c r="M1405" s="3"/>
      <c r="O1405" s="3"/>
    </row>
    <row r="1406" spans="8:15" customFormat="1">
      <c r="H1406" s="5"/>
      <c r="L1406" s="3"/>
      <c r="M1406" s="3"/>
      <c r="O1406" s="3"/>
    </row>
    <row r="1407" spans="8:15" customFormat="1">
      <c r="H1407" s="5"/>
      <c r="L1407" s="3"/>
      <c r="M1407" s="3"/>
      <c r="O1407" s="3"/>
    </row>
    <row r="1408" spans="8:15" customFormat="1">
      <c r="H1408" s="5"/>
      <c r="L1408" s="3"/>
      <c r="M1408" s="3"/>
      <c r="O1408" s="3"/>
    </row>
    <row r="1409" spans="8:15" customFormat="1">
      <c r="H1409" s="5"/>
      <c r="L1409" s="3"/>
      <c r="M1409" s="3"/>
      <c r="O1409" s="3"/>
    </row>
    <row r="1410" spans="8:15" customFormat="1">
      <c r="H1410" s="5"/>
      <c r="L1410" s="3"/>
      <c r="M1410" s="3"/>
      <c r="O1410" s="3"/>
    </row>
    <row r="1411" spans="8:15" customFormat="1">
      <c r="H1411" s="5"/>
      <c r="L1411" s="3"/>
      <c r="M1411" s="3"/>
      <c r="O1411" s="3"/>
    </row>
    <row r="1412" spans="8:15" customFormat="1">
      <c r="H1412" s="5"/>
      <c r="L1412" s="3"/>
      <c r="M1412" s="3"/>
      <c r="O1412" s="3"/>
    </row>
    <row r="1413" spans="8:15" customFormat="1">
      <c r="H1413" s="5"/>
      <c r="L1413" s="3"/>
      <c r="M1413" s="3"/>
      <c r="O1413" s="3"/>
    </row>
    <row r="1414" spans="8:15" customFormat="1">
      <c r="H1414" s="5"/>
      <c r="L1414" s="3"/>
      <c r="M1414" s="3"/>
      <c r="O1414" s="3"/>
    </row>
    <row r="1415" spans="8:15" customFormat="1">
      <c r="H1415" s="5"/>
      <c r="L1415" s="3"/>
      <c r="M1415" s="3"/>
      <c r="O1415" s="3"/>
    </row>
    <row r="1416" spans="8:15" customFormat="1">
      <c r="H1416" s="5"/>
      <c r="L1416" s="3"/>
      <c r="M1416" s="3"/>
      <c r="O1416" s="3"/>
    </row>
    <row r="1417" spans="8:15" customFormat="1">
      <c r="H1417" s="5"/>
      <c r="L1417" s="3"/>
      <c r="M1417" s="3"/>
      <c r="O1417" s="3"/>
    </row>
    <row r="1418" spans="8:15" customFormat="1">
      <c r="H1418" s="5"/>
      <c r="L1418" s="3"/>
      <c r="M1418" s="3"/>
      <c r="O1418" s="3"/>
    </row>
    <row r="1419" spans="8:15" customFormat="1">
      <c r="H1419" s="5"/>
      <c r="L1419" s="3"/>
      <c r="M1419" s="3"/>
      <c r="O1419" s="3"/>
    </row>
    <row r="1420" spans="8:15" customFormat="1">
      <c r="H1420" s="5"/>
      <c r="L1420" s="3"/>
      <c r="M1420" s="3"/>
      <c r="O1420" s="3"/>
    </row>
    <row r="1421" spans="8:15" customFormat="1">
      <c r="H1421" s="5"/>
      <c r="L1421" s="3"/>
      <c r="M1421" s="3"/>
      <c r="O1421" s="3"/>
    </row>
    <row r="1422" spans="8:15" customFormat="1">
      <c r="H1422" s="5"/>
      <c r="L1422" s="3"/>
      <c r="M1422" s="3"/>
      <c r="O1422" s="3"/>
    </row>
    <row r="1423" spans="8:15" customFormat="1">
      <c r="H1423" s="5"/>
      <c r="L1423" s="3"/>
      <c r="M1423" s="3"/>
      <c r="O1423" s="3"/>
    </row>
    <row r="1424" spans="8:15" customFormat="1">
      <c r="H1424" s="5"/>
      <c r="L1424" s="3"/>
      <c r="M1424" s="3"/>
      <c r="O1424" s="3"/>
    </row>
    <row r="1425" spans="8:15" customFormat="1">
      <c r="H1425" s="5"/>
      <c r="L1425" s="3"/>
      <c r="M1425" s="3"/>
      <c r="O1425" s="3"/>
    </row>
    <row r="1426" spans="8:15" customFormat="1">
      <c r="H1426" s="5"/>
      <c r="L1426" s="3"/>
      <c r="M1426" s="3"/>
      <c r="O1426" s="3"/>
    </row>
    <row r="1427" spans="8:15" customFormat="1">
      <c r="H1427" s="5"/>
      <c r="L1427" s="3"/>
      <c r="M1427" s="3"/>
      <c r="O1427" s="3"/>
    </row>
    <row r="1428" spans="8:15" customFormat="1">
      <c r="H1428" s="5"/>
      <c r="L1428" s="3"/>
      <c r="M1428" s="3"/>
      <c r="O1428" s="3"/>
    </row>
    <row r="1429" spans="8:15" customFormat="1">
      <c r="H1429" s="5"/>
      <c r="L1429" s="3"/>
      <c r="M1429" s="3"/>
      <c r="O1429" s="3"/>
    </row>
    <row r="1430" spans="8:15" customFormat="1">
      <c r="H1430" s="5"/>
      <c r="L1430" s="3"/>
      <c r="M1430" s="3"/>
      <c r="O1430" s="3"/>
    </row>
    <row r="1431" spans="8:15" customFormat="1">
      <c r="H1431" s="5"/>
      <c r="L1431" s="3"/>
      <c r="M1431" s="3"/>
      <c r="O1431" s="3"/>
    </row>
    <row r="1432" spans="8:15" customFormat="1">
      <c r="H1432" s="5"/>
      <c r="L1432" s="3"/>
      <c r="M1432" s="3"/>
      <c r="O1432" s="3"/>
    </row>
    <row r="1433" spans="8:15" customFormat="1">
      <c r="H1433" s="5"/>
      <c r="L1433" s="3"/>
      <c r="M1433" s="3"/>
      <c r="O1433" s="3"/>
    </row>
    <row r="1434" spans="8:15" customFormat="1">
      <c r="H1434" s="5"/>
      <c r="L1434" s="3"/>
      <c r="M1434" s="3"/>
      <c r="O1434" s="3"/>
    </row>
    <row r="1435" spans="8:15" customFormat="1">
      <c r="H1435" s="5"/>
      <c r="L1435" s="3"/>
      <c r="M1435" s="3"/>
      <c r="O1435" s="3"/>
    </row>
    <row r="1436" spans="8:15" customFormat="1">
      <c r="H1436" s="5"/>
      <c r="L1436" s="3"/>
      <c r="M1436" s="3"/>
      <c r="O1436" s="3"/>
    </row>
    <row r="1437" spans="8:15" customFormat="1">
      <c r="H1437" s="5"/>
      <c r="L1437" s="3"/>
      <c r="M1437" s="3"/>
      <c r="O1437" s="3"/>
    </row>
    <row r="1438" spans="8:15" customFormat="1">
      <c r="H1438" s="5"/>
      <c r="L1438" s="3"/>
      <c r="M1438" s="3"/>
      <c r="O1438" s="3"/>
    </row>
    <row r="1439" spans="8:15" customFormat="1">
      <c r="H1439" s="5"/>
      <c r="L1439" s="3"/>
      <c r="M1439" s="3"/>
      <c r="O1439" s="3"/>
    </row>
    <row r="1440" spans="8:15" customFormat="1">
      <c r="H1440" s="5"/>
      <c r="L1440" s="3"/>
      <c r="M1440" s="3"/>
      <c r="O1440" s="3"/>
    </row>
    <row r="1441" spans="8:15" customFormat="1">
      <c r="H1441" s="5"/>
      <c r="L1441" s="3"/>
      <c r="M1441" s="3"/>
      <c r="O1441" s="3"/>
    </row>
    <row r="1442" spans="8:15" customFormat="1">
      <c r="H1442" s="5"/>
      <c r="L1442" s="3"/>
      <c r="M1442" s="3"/>
      <c r="O1442" s="3"/>
    </row>
    <row r="1443" spans="8:15" customFormat="1">
      <c r="H1443" s="5"/>
      <c r="L1443" s="3"/>
      <c r="M1443" s="3"/>
      <c r="O1443" s="3"/>
    </row>
    <row r="1444" spans="8:15" customFormat="1">
      <c r="H1444" s="5"/>
      <c r="L1444" s="3"/>
      <c r="M1444" s="3"/>
      <c r="O1444" s="3"/>
    </row>
    <row r="1445" spans="8:15" customFormat="1">
      <c r="H1445" s="5"/>
      <c r="L1445" s="3"/>
      <c r="M1445" s="3"/>
      <c r="O1445" s="3"/>
    </row>
    <row r="1446" spans="8:15" customFormat="1">
      <c r="H1446" s="5"/>
      <c r="L1446" s="3"/>
      <c r="M1446" s="3"/>
      <c r="O1446" s="3"/>
    </row>
    <row r="1447" spans="8:15" customFormat="1">
      <c r="H1447" s="5"/>
      <c r="L1447" s="3"/>
      <c r="M1447" s="3"/>
      <c r="O1447" s="3"/>
    </row>
    <row r="1448" spans="8:15" customFormat="1">
      <c r="H1448" s="5"/>
      <c r="L1448" s="3"/>
      <c r="M1448" s="3"/>
      <c r="O1448" s="3"/>
    </row>
    <row r="1449" spans="8:15" customFormat="1">
      <c r="H1449" s="5"/>
      <c r="L1449" s="3"/>
      <c r="M1449" s="3"/>
      <c r="O1449" s="3"/>
    </row>
    <row r="1450" spans="8:15" customFormat="1">
      <c r="H1450" s="5"/>
      <c r="L1450" s="3"/>
      <c r="M1450" s="3"/>
      <c r="O1450" s="3"/>
    </row>
    <row r="1451" spans="8:15" customFormat="1">
      <c r="H1451" s="5"/>
      <c r="L1451" s="3"/>
      <c r="M1451" s="3"/>
      <c r="O1451" s="3"/>
    </row>
    <row r="1452" spans="8:15" customFormat="1">
      <c r="H1452" s="5"/>
      <c r="L1452" s="3"/>
      <c r="M1452" s="3"/>
      <c r="O1452" s="3"/>
    </row>
    <row r="1453" spans="8:15" customFormat="1">
      <c r="H1453" s="5"/>
      <c r="L1453" s="3"/>
      <c r="M1453" s="3"/>
      <c r="O1453" s="3"/>
    </row>
    <row r="1454" spans="8:15" customFormat="1">
      <c r="H1454" s="5"/>
      <c r="L1454" s="3"/>
      <c r="M1454" s="3"/>
      <c r="O1454" s="3"/>
    </row>
    <row r="1455" spans="8:15" customFormat="1">
      <c r="H1455" s="5"/>
      <c r="L1455" s="3"/>
      <c r="M1455" s="3"/>
      <c r="O1455" s="3"/>
    </row>
    <row r="1456" spans="8:15" customFormat="1">
      <c r="H1456" s="5"/>
      <c r="L1456" s="3"/>
      <c r="M1456" s="3"/>
      <c r="O1456" s="3"/>
    </row>
    <row r="1457" spans="8:15" customFormat="1">
      <c r="H1457" s="5"/>
      <c r="L1457" s="3"/>
      <c r="M1457" s="3"/>
      <c r="O1457" s="3"/>
    </row>
    <row r="1458" spans="8:15" customFormat="1">
      <c r="H1458" s="5"/>
      <c r="L1458" s="3"/>
      <c r="M1458" s="3"/>
      <c r="O1458" s="3"/>
    </row>
    <row r="1459" spans="8:15" customFormat="1">
      <c r="H1459" s="5"/>
      <c r="L1459" s="3"/>
      <c r="M1459" s="3"/>
      <c r="O1459" s="3"/>
    </row>
    <row r="1460" spans="8:15" customFormat="1">
      <c r="H1460" s="5"/>
      <c r="L1460" s="3"/>
      <c r="M1460" s="3"/>
      <c r="O1460" s="3"/>
    </row>
    <row r="1461" spans="8:15" customFormat="1">
      <c r="H1461" s="5"/>
      <c r="L1461" s="3"/>
      <c r="M1461" s="3"/>
      <c r="O1461" s="3"/>
    </row>
    <row r="1462" spans="8:15" customFormat="1">
      <c r="H1462" s="5"/>
      <c r="L1462" s="3"/>
      <c r="M1462" s="3"/>
      <c r="O1462" s="3"/>
    </row>
    <row r="1463" spans="8:15" customFormat="1">
      <c r="H1463" s="5"/>
      <c r="L1463" s="3"/>
      <c r="M1463" s="3"/>
      <c r="O1463" s="3"/>
    </row>
    <row r="1464" spans="8:15" customFormat="1">
      <c r="H1464" s="5"/>
      <c r="L1464" s="3"/>
      <c r="M1464" s="3"/>
      <c r="O1464" s="3"/>
    </row>
    <row r="1465" spans="8:15" customFormat="1">
      <c r="H1465" s="5"/>
      <c r="L1465" s="3"/>
      <c r="M1465" s="3"/>
      <c r="O1465" s="3"/>
    </row>
    <row r="1466" spans="8:15" customFormat="1">
      <c r="H1466" s="5"/>
      <c r="L1466" s="3"/>
      <c r="M1466" s="3"/>
      <c r="O1466" s="3"/>
    </row>
    <row r="1467" spans="8:15" customFormat="1">
      <c r="H1467" s="5"/>
      <c r="L1467" s="3"/>
      <c r="M1467" s="3"/>
      <c r="O1467" s="3"/>
    </row>
    <row r="1468" spans="8:15" customFormat="1">
      <c r="H1468" s="5"/>
      <c r="L1468" s="3"/>
      <c r="M1468" s="3"/>
      <c r="O1468" s="3"/>
    </row>
    <row r="1469" spans="8:15" customFormat="1">
      <c r="H1469" s="5"/>
      <c r="L1469" s="3"/>
      <c r="M1469" s="3"/>
      <c r="O1469" s="3"/>
    </row>
    <row r="1470" spans="8:15" customFormat="1">
      <c r="H1470" s="5"/>
      <c r="L1470" s="3"/>
      <c r="M1470" s="3"/>
      <c r="O1470" s="3"/>
    </row>
    <row r="1471" spans="8:15" customFormat="1">
      <c r="H1471" s="5"/>
      <c r="L1471" s="3"/>
      <c r="M1471" s="3"/>
      <c r="O1471" s="3"/>
    </row>
    <row r="1472" spans="8:15" customFormat="1">
      <c r="H1472" s="5"/>
      <c r="L1472" s="3"/>
      <c r="M1472" s="3"/>
      <c r="O1472" s="3"/>
    </row>
    <row r="1473" spans="8:15" customFormat="1">
      <c r="H1473" s="5"/>
      <c r="L1473" s="3"/>
      <c r="M1473" s="3"/>
      <c r="O1473" s="3"/>
    </row>
    <row r="1474" spans="8:15" customFormat="1">
      <c r="H1474" s="5"/>
      <c r="L1474" s="3"/>
      <c r="M1474" s="3"/>
      <c r="O1474" s="3"/>
    </row>
    <row r="1475" spans="8:15" customFormat="1">
      <c r="H1475" s="5"/>
      <c r="L1475" s="3"/>
      <c r="M1475" s="3"/>
      <c r="O1475" s="3"/>
    </row>
    <row r="1476" spans="8:15" customFormat="1">
      <c r="H1476" s="5"/>
      <c r="L1476" s="3"/>
      <c r="M1476" s="3"/>
      <c r="O1476" s="3"/>
    </row>
    <row r="1477" spans="8:15" customFormat="1">
      <c r="H1477" s="5"/>
      <c r="L1477" s="3"/>
      <c r="M1477" s="3"/>
      <c r="O1477" s="3"/>
    </row>
    <row r="1478" spans="8:15" customFormat="1">
      <c r="H1478" s="5"/>
      <c r="L1478" s="3"/>
      <c r="M1478" s="3"/>
      <c r="O1478" s="3"/>
    </row>
    <row r="1479" spans="8:15" customFormat="1">
      <c r="H1479" s="5"/>
      <c r="L1479" s="3"/>
      <c r="M1479" s="3"/>
      <c r="O1479" s="3"/>
    </row>
    <row r="1480" spans="8:15" customFormat="1">
      <c r="H1480" s="5"/>
      <c r="L1480" s="3"/>
      <c r="M1480" s="3"/>
      <c r="O1480" s="3"/>
    </row>
    <row r="1481" spans="8:15" customFormat="1">
      <c r="H1481" s="5"/>
      <c r="L1481" s="3"/>
      <c r="M1481" s="3"/>
      <c r="O1481" s="3"/>
    </row>
    <row r="1482" spans="8:15" customFormat="1">
      <c r="H1482" s="5"/>
      <c r="L1482" s="3"/>
      <c r="M1482" s="3"/>
      <c r="O1482" s="3"/>
    </row>
    <row r="1483" spans="8:15" customFormat="1">
      <c r="H1483" s="5"/>
      <c r="L1483" s="3"/>
      <c r="M1483" s="3"/>
      <c r="O1483" s="3"/>
    </row>
    <row r="1484" spans="8:15" customFormat="1">
      <c r="H1484" s="5"/>
      <c r="L1484" s="3"/>
      <c r="M1484" s="3"/>
      <c r="O1484" s="3"/>
    </row>
    <row r="1485" spans="8:15" customFormat="1">
      <c r="H1485" s="5"/>
      <c r="L1485" s="3"/>
      <c r="M1485" s="3"/>
      <c r="O1485" s="3"/>
    </row>
    <row r="1486" spans="8:15" customFormat="1">
      <c r="H1486" s="5"/>
      <c r="L1486" s="3"/>
      <c r="M1486" s="3"/>
      <c r="O1486" s="3"/>
    </row>
    <row r="1487" spans="8:15" customFormat="1">
      <c r="H1487" s="5"/>
      <c r="L1487" s="3"/>
      <c r="M1487" s="3"/>
      <c r="O1487" s="3"/>
    </row>
    <row r="1488" spans="8:15" customFormat="1">
      <c r="H1488" s="5"/>
      <c r="L1488" s="3"/>
      <c r="M1488" s="3"/>
      <c r="O1488" s="3"/>
    </row>
    <row r="1489" spans="8:15" customFormat="1">
      <c r="H1489" s="5"/>
      <c r="L1489" s="3"/>
      <c r="M1489" s="3"/>
      <c r="O1489" s="3"/>
    </row>
    <row r="1490" spans="8:15" customFormat="1">
      <c r="H1490" s="5"/>
      <c r="L1490" s="3"/>
      <c r="M1490" s="3"/>
      <c r="O1490" s="3"/>
    </row>
    <row r="1491" spans="8:15" customFormat="1">
      <c r="H1491" s="5"/>
      <c r="L1491" s="3"/>
      <c r="M1491" s="3"/>
      <c r="O1491" s="3"/>
    </row>
    <row r="1492" spans="8:15" customFormat="1">
      <c r="H1492" s="5"/>
      <c r="L1492" s="3"/>
      <c r="M1492" s="3"/>
      <c r="O1492" s="3"/>
    </row>
    <row r="1493" spans="8:15" customFormat="1">
      <c r="H1493" s="5"/>
      <c r="L1493" s="3"/>
      <c r="M1493" s="3"/>
      <c r="O1493" s="3"/>
    </row>
    <row r="1494" spans="8:15" customFormat="1">
      <c r="H1494" s="5"/>
      <c r="L1494" s="3"/>
      <c r="M1494" s="3"/>
      <c r="O1494" s="3"/>
    </row>
    <row r="1495" spans="8:15" customFormat="1">
      <c r="H1495" s="5"/>
      <c r="L1495" s="3"/>
      <c r="M1495" s="3"/>
      <c r="O1495" s="3"/>
    </row>
    <row r="1496" spans="8:15" customFormat="1">
      <c r="H1496" s="5"/>
      <c r="L1496" s="3"/>
      <c r="M1496" s="3"/>
      <c r="O1496" s="3"/>
    </row>
    <row r="1497" spans="8:15" customFormat="1">
      <c r="H1497" s="5"/>
      <c r="L1497" s="3"/>
      <c r="M1497" s="3"/>
      <c r="O1497" s="3"/>
    </row>
    <row r="1498" spans="8:15" customFormat="1">
      <c r="H1498" s="5"/>
      <c r="L1498" s="3"/>
      <c r="M1498" s="3"/>
      <c r="O1498" s="3"/>
    </row>
    <row r="1499" spans="8:15" customFormat="1">
      <c r="H1499" s="5"/>
      <c r="L1499" s="3"/>
      <c r="M1499" s="3"/>
      <c r="O1499" s="3"/>
    </row>
    <row r="1500" spans="8:15" customFormat="1">
      <c r="H1500" s="5"/>
      <c r="L1500" s="3"/>
      <c r="M1500" s="3"/>
      <c r="O1500" s="3"/>
    </row>
    <row r="1501" spans="8:15" customFormat="1">
      <c r="H1501" s="5"/>
      <c r="L1501" s="3"/>
      <c r="M1501" s="3"/>
      <c r="O1501" s="3"/>
    </row>
    <row r="1502" spans="8:15" customFormat="1">
      <c r="H1502" s="5"/>
      <c r="L1502" s="3"/>
      <c r="M1502" s="3"/>
      <c r="O1502" s="3"/>
    </row>
    <row r="1503" spans="8:15" customFormat="1">
      <c r="H1503" s="5"/>
      <c r="L1503" s="3"/>
      <c r="M1503" s="3"/>
      <c r="O1503" s="3"/>
    </row>
    <row r="1504" spans="8:15" customFormat="1">
      <c r="H1504" s="5"/>
      <c r="L1504" s="3"/>
      <c r="M1504" s="3"/>
      <c r="O1504" s="3"/>
    </row>
    <row r="1505" spans="8:15" customFormat="1">
      <c r="H1505" s="5"/>
      <c r="L1505" s="3"/>
      <c r="M1505" s="3"/>
      <c r="O1505" s="3"/>
    </row>
    <row r="1506" spans="8:15" customFormat="1">
      <c r="H1506" s="5"/>
      <c r="L1506" s="3"/>
      <c r="M1506" s="3"/>
      <c r="O1506" s="3"/>
    </row>
    <row r="1507" spans="8:15" customFormat="1">
      <c r="H1507" s="5"/>
      <c r="L1507" s="3"/>
      <c r="M1507" s="3"/>
      <c r="O1507" s="3"/>
    </row>
    <row r="1508" spans="8:15" customFormat="1">
      <c r="H1508" s="5"/>
      <c r="L1508" s="3"/>
      <c r="M1508" s="3"/>
      <c r="O1508" s="3"/>
    </row>
    <row r="1509" spans="8:15" customFormat="1">
      <c r="H1509" s="5"/>
      <c r="L1509" s="3"/>
      <c r="M1509" s="3"/>
      <c r="O1509" s="3"/>
    </row>
    <row r="1510" spans="8:15" customFormat="1">
      <c r="H1510" s="5"/>
      <c r="L1510" s="3"/>
      <c r="M1510" s="3"/>
      <c r="O1510" s="3"/>
    </row>
    <row r="1511" spans="8:15" customFormat="1">
      <c r="H1511" s="5"/>
      <c r="L1511" s="3"/>
      <c r="M1511" s="3"/>
      <c r="O1511" s="3"/>
    </row>
    <row r="1512" spans="8:15" customFormat="1">
      <c r="H1512" s="5"/>
      <c r="L1512" s="3"/>
      <c r="M1512" s="3"/>
      <c r="O1512" s="3"/>
    </row>
    <row r="1513" spans="8:15" customFormat="1">
      <c r="H1513" s="5"/>
      <c r="L1513" s="3"/>
      <c r="M1513" s="3"/>
      <c r="O1513" s="3"/>
    </row>
    <row r="1514" spans="8:15" customFormat="1">
      <c r="H1514" s="5"/>
      <c r="L1514" s="3"/>
      <c r="M1514" s="3"/>
      <c r="O1514" s="3"/>
    </row>
    <row r="1515" spans="8:15" customFormat="1">
      <c r="H1515" s="5"/>
      <c r="L1515" s="3"/>
      <c r="M1515" s="3"/>
      <c r="O1515" s="3"/>
    </row>
    <row r="1516" spans="8:15" customFormat="1">
      <c r="H1516" s="5"/>
      <c r="L1516" s="3"/>
      <c r="M1516" s="3"/>
      <c r="O1516" s="3"/>
    </row>
    <row r="1517" spans="8:15" customFormat="1">
      <c r="H1517" s="5"/>
      <c r="L1517" s="3"/>
      <c r="M1517" s="3"/>
      <c r="O1517" s="3"/>
    </row>
    <row r="1518" spans="8:15" customFormat="1">
      <c r="H1518" s="5"/>
      <c r="L1518" s="3"/>
      <c r="M1518" s="3"/>
      <c r="O1518" s="3"/>
    </row>
    <row r="1519" spans="8:15" customFormat="1">
      <c r="H1519" s="5"/>
      <c r="L1519" s="3"/>
      <c r="M1519" s="3"/>
      <c r="O1519" s="3"/>
    </row>
    <row r="1520" spans="8:15" customFormat="1">
      <c r="H1520" s="5"/>
      <c r="L1520" s="3"/>
      <c r="M1520" s="3"/>
      <c r="O1520" s="3"/>
    </row>
    <row r="1521" spans="8:15" customFormat="1">
      <c r="H1521" s="5"/>
      <c r="L1521" s="3"/>
      <c r="M1521" s="3"/>
      <c r="O1521" s="3"/>
    </row>
    <row r="1522" spans="8:15" customFormat="1">
      <c r="H1522" s="5"/>
      <c r="L1522" s="3"/>
      <c r="M1522" s="3"/>
      <c r="O1522" s="3"/>
    </row>
    <row r="1523" spans="8:15" customFormat="1">
      <c r="H1523" s="5"/>
      <c r="L1523" s="3"/>
      <c r="M1523" s="3"/>
      <c r="O1523" s="3"/>
    </row>
    <row r="1524" spans="8:15" customFormat="1">
      <c r="H1524" s="5"/>
      <c r="L1524" s="3"/>
      <c r="M1524" s="3"/>
      <c r="O1524" s="3"/>
    </row>
    <row r="1525" spans="8:15" customFormat="1">
      <c r="H1525" s="5"/>
      <c r="L1525" s="3"/>
      <c r="M1525" s="3"/>
      <c r="O1525" s="3"/>
    </row>
    <row r="1526" spans="8:15" customFormat="1">
      <c r="H1526" s="5"/>
      <c r="L1526" s="3"/>
      <c r="M1526" s="3"/>
      <c r="O1526" s="3"/>
    </row>
    <row r="1527" spans="8:15" customFormat="1">
      <c r="H1527" s="5"/>
      <c r="L1527" s="3"/>
      <c r="M1527" s="3"/>
      <c r="O1527" s="3"/>
    </row>
    <row r="1528" spans="8:15" customFormat="1">
      <c r="H1528" s="5"/>
      <c r="L1528" s="3"/>
      <c r="M1528" s="3"/>
      <c r="O1528" s="3"/>
    </row>
    <row r="1529" spans="8:15" customFormat="1">
      <c r="H1529" s="5"/>
      <c r="L1529" s="3"/>
      <c r="M1529" s="3"/>
      <c r="O1529" s="3"/>
    </row>
    <row r="1530" spans="8:15" customFormat="1">
      <c r="H1530" s="5"/>
      <c r="L1530" s="3"/>
      <c r="M1530" s="3"/>
      <c r="O1530" s="3"/>
    </row>
    <row r="1531" spans="8:15" customFormat="1">
      <c r="H1531" s="5"/>
      <c r="L1531" s="3"/>
      <c r="M1531" s="3"/>
      <c r="O1531" s="3"/>
    </row>
    <row r="1532" spans="8:15" customFormat="1">
      <c r="H1532" s="5"/>
      <c r="L1532" s="3"/>
      <c r="M1532" s="3"/>
      <c r="O1532" s="3"/>
    </row>
    <row r="1533" spans="8:15" customFormat="1">
      <c r="H1533" s="5"/>
      <c r="L1533" s="3"/>
      <c r="M1533" s="3"/>
      <c r="O1533" s="3"/>
    </row>
    <row r="1534" spans="8:15" customFormat="1">
      <c r="H1534" s="5"/>
      <c r="L1534" s="3"/>
      <c r="M1534" s="3"/>
      <c r="O1534" s="3"/>
    </row>
    <row r="1535" spans="8:15" customFormat="1">
      <c r="H1535" s="5"/>
      <c r="L1535" s="3"/>
      <c r="M1535" s="3"/>
      <c r="O1535" s="3"/>
    </row>
    <row r="1536" spans="8:15" customFormat="1">
      <c r="H1536" s="5"/>
      <c r="L1536" s="3"/>
      <c r="M1536" s="3"/>
      <c r="O1536" s="3"/>
    </row>
    <row r="1537" spans="8:15" customFormat="1">
      <c r="H1537" s="5"/>
      <c r="L1537" s="3"/>
      <c r="M1537" s="3"/>
      <c r="O1537" s="3"/>
    </row>
    <row r="1538" spans="8:15" customFormat="1">
      <c r="H1538" s="5"/>
      <c r="L1538" s="3"/>
      <c r="M1538" s="3"/>
      <c r="O1538" s="3"/>
    </row>
    <row r="1539" spans="8:15" customFormat="1">
      <c r="H1539" s="5"/>
      <c r="L1539" s="3"/>
      <c r="M1539" s="3"/>
      <c r="O1539" s="3"/>
    </row>
    <row r="1540" spans="8:15" customFormat="1">
      <c r="H1540" s="5"/>
      <c r="L1540" s="3"/>
      <c r="M1540" s="3"/>
      <c r="O1540" s="3"/>
    </row>
    <row r="1541" spans="8:15" customFormat="1">
      <c r="H1541" s="5"/>
      <c r="L1541" s="3"/>
      <c r="M1541" s="3"/>
      <c r="O1541" s="3"/>
    </row>
    <row r="1542" spans="8:15" customFormat="1">
      <c r="H1542" s="5"/>
      <c r="L1542" s="3"/>
      <c r="M1542" s="3"/>
      <c r="O1542" s="3"/>
    </row>
    <row r="1543" spans="8:15" customFormat="1">
      <c r="H1543" s="5"/>
      <c r="L1543" s="3"/>
      <c r="M1543" s="3"/>
      <c r="O1543" s="3"/>
    </row>
    <row r="1544" spans="8:15" customFormat="1">
      <c r="H1544" s="5"/>
      <c r="L1544" s="3"/>
      <c r="M1544" s="3"/>
      <c r="O1544" s="3"/>
    </row>
    <row r="1545" spans="8:15" customFormat="1">
      <c r="H1545" s="5"/>
      <c r="L1545" s="3"/>
      <c r="M1545" s="3"/>
      <c r="O1545" s="3"/>
    </row>
    <row r="1546" spans="8:15" customFormat="1">
      <c r="H1546" s="5"/>
      <c r="L1546" s="3"/>
      <c r="M1546" s="3"/>
      <c r="O1546" s="3"/>
    </row>
    <row r="1547" spans="8:15" customFormat="1">
      <c r="H1547" s="5"/>
      <c r="L1547" s="3"/>
      <c r="M1547" s="3"/>
      <c r="O1547" s="3"/>
    </row>
    <row r="1548" spans="8:15" customFormat="1">
      <c r="H1548" s="5"/>
      <c r="L1548" s="3"/>
      <c r="M1548" s="3"/>
      <c r="O1548" s="3"/>
    </row>
    <row r="1549" spans="8:15" customFormat="1">
      <c r="H1549" s="5"/>
      <c r="L1549" s="3"/>
      <c r="M1549" s="3"/>
      <c r="O1549" s="3"/>
    </row>
    <row r="1550" spans="8:15" customFormat="1">
      <c r="H1550" s="5"/>
      <c r="L1550" s="3"/>
      <c r="M1550" s="3"/>
      <c r="O1550" s="3"/>
    </row>
    <row r="1551" spans="8:15" customFormat="1">
      <c r="H1551" s="5"/>
      <c r="L1551" s="3"/>
      <c r="M1551" s="3"/>
      <c r="O1551" s="3"/>
    </row>
    <row r="1552" spans="8:15" customFormat="1">
      <c r="H1552" s="5"/>
      <c r="L1552" s="3"/>
      <c r="M1552" s="3"/>
      <c r="O1552" s="3"/>
    </row>
    <row r="1553" spans="8:15" customFormat="1">
      <c r="H1553" s="5"/>
      <c r="L1553" s="3"/>
      <c r="M1553" s="3"/>
      <c r="O1553" s="3"/>
    </row>
    <row r="1554" spans="8:15" customFormat="1">
      <c r="H1554" s="5"/>
      <c r="L1554" s="3"/>
      <c r="M1554" s="3"/>
      <c r="O1554" s="3"/>
    </row>
    <row r="1555" spans="8:15" customFormat="1">
      <c r="H1555" s="5"/>
      <c r="L1555" s="3"/>
      <c r="M1555" s="3"/>
      <c r="O1555" s="3"/>
    </row>
    <row r="1556" spans="8:15" customFormat="1">
      <c r="H1556" s="5"/>
      <c r="L1556" s="3"/>
      <c r="M1556" s="3"/>
      <c r="O1556" s="3"/>
    </row>
    <row r="1557" spans="8:15" customFormat="1">
      <c r="H1557" s="5"/>
      <c r="L1557" s="3"/>
      <c r="M1557" s="3"/>
      <c r="O1557" s="3"/>
    </row>
    <row r="1558" spans="8:15" customFormat="1">
      <c r="H1558" s="5"/>
      <c r="L1558" s="3"/>
      <c r="M1558" s="3"/>
      <c r="O1558" s="3"/>
    </row>
    <row r="1559" spans="8:15" customFormat="1">
      <c r="H1559" s="5"/>
      <c r="L1559" s="3"/>
      <c r="M1559" s="3"/>
      <c r="O1559" s="3"/>
    </row>
    <row r="1560" spans="8:15" customFormat="1">
      <c r="H1560" s="5"/>
      <c r="L1560" s="3"/>
      <c r="M1560" s="3"/>
      <c r="O1560" s="3"/>
    </row>
    <row r="1561" spans="8:15" customFormat="1">
      <c r="H1561" s="5"/>
      <c r="L1561" s="3"/>
      <c r="M1561" s="3"/>
      <c r="O1561" s="3"/>
    </row>
    <row r="1562" spans="8:15" customFormat="1">
      <c r="H1562" s="5"/>
      <c r="L1562" s="3"/>
      <c r="M1562" s="3"/>
      <c r="O1562" s="3"/>
    </row>
    <row r="1563" spans="8:15" customFormat="1">
      <c r="H1563" s="5"/>
      <c r="L1563" s="3"/>
      <c r="M1563" s="3"/>
      <c r="O1563" s="3"/>
    </row>
    <row r="1564" spans="8:15" customFormat="1">
      <c r="H1564" s="5"/>
      <c r="L1564" s="3"/>
      <c r="M1564" s="3"/>
      <c r="O1564" s="3"/>
    </row>
    <row r="1565" spans="8:15" customFormat="1">
      <c r="H1565" s="5"/>
      <c r="L1565" s="3"/>
      <c r="M1565" s="3"/>
      <c r="O1565" s="3"/>
    </row>
    <row r="1566" spans="8:15" customFormat="1">
      <c r="H1566" s="5"/>
      <c r="L1566" s="3"/>
      <c r="M1566" s="3"/>
      <c r="O1566" s="3"/>
    </row>
    <row r="1567" spans="8:15" customFormat="1">
      <c r="H1567" s="5"/>
      <c r="L1567" s="3"/>
      <c r="M1567" s="3"/>
      <c r="O1567" s="3"/>
    </row>
    <row r="1568" spans="8:15" customFormat="1">
      <c r="H1568" s="5"/>
      <c r="L1568" s="3"/>
      <c r="M1568" s="3"/>
      <c r="O1568" s="3"/>
    </row>
    <row r="1569" spans="8:15" customFormat="1">
      <c r="H1569" s="5"/>
      <c r="L1569" s="3"/>
      <c r="M1569" s="3"/>
      <c r="O1569" s="3"/>
    </row>
    <row r="1570" spans="8:15" customFormat="1">
      <c r="H1570" s="5"/>
      <c r="L1570" s="3"/>
      <c r="M1570" s="3"/>
      <c r="O1570" s="3"/>
    </row>
    <row r="1571" spans="8:15" customFormat="1">
      <c r="H1571" s="5"/>
      <c r="L1571" s="3"/>
      <c r="M1571" s="3"/>
      <c r="O1571" s="3"/>
    </row>
    <row r="1572" spans="8:15" customFormat="1">
      <c r="H1572" s="5"/>
      <c r="L1572" s="3"/>
      <c r="M1572" s="3"/>
      <c r="O1572" s="3"/>
    </row>
    <row r="1573" spans="8:15" customFormat="1">
      <c r="H1573" s="5"/>
      <c r="L1573" s="3"/>
      <c r="M1573" s="3"/>
      <c r="O1573" s="3"/>
    </row>
    <row r="1574" spans="8:15" customFormat="1">
      <c r="H1574" s="5"/>
      <c r="L1574" s="3"/>
      <c r="M1574" s="3"/>
      <c r="O1574" s="3"/>
    </row>
    <row r="1575" spans="8:15" customFormat="1">
      <c r="H1575" s="5"/>
      <c r="L1575" s="3"/>
      <c r="M1575" s="3"/>
      <c r="O1575" s="3"/>
    </row>
    <row r="1576" spans="8:15" customFormat="1">
      <c r="H1576" s="5"/>
      <c r="L1576" s="3"/>
      <c r="M1576" s="3"/>
      <c r="O1576" s="3"/>
    </row>
    <row r="1577" spans="8:15" customFormat="1">
      <c r="H1577" s="5"/>
      <c r="L1577" s="3"/>
      <c r="M1577" s="3"/>
      <c r="O1577" s="3"/>
    </row>
    <row r="1578" spans="8:15" customFormat="1">
      <c r="H1578" s="5"/>
      <c r="L1578" s="3"/>
      <c r="M1578" s="3"/>
      <c r="O1578" s="3"/>
    </row>
    <row r="1579" spans="8:15" customFormat="1">
      <c r="H1579" s="5"/>
      <c r="L1579" s="3"/>
      <c r="M1579" s="3"/>
      <c r="O1579" s="3"/>
    </row>
    <row r="1580" spans="8:15" customFormat="1">
      <c r="H1580" s="5"/>
      <c r="L1580" s="3"/>
      <c r="M1580" s="3"/>
      <c r="O1580" s="3"/>
    </row>
    <row r="1581" spans="8:15" customFormat="1">
      <c r="H1581" s="5"/>
      <c r="L1581" s="3"/>
      <c r="M1581" s="3"/>
      <c r="O1581" s="3"/>
    </row>
    <row r="1582" spans="8:15" customFormat="1">
      <c r="H1582" s="5"/>
      <c r="L1582" s="3"/>
      <c r="M1582" s="3"/>
      <c r="O1582" s="3"/>
    </row>
    <row r="1583" spans="8:15" customFormat="1">
      <c r="H1583" s="5"/>
      <c r="L1583" s="3"/>
      <c r="M1583" s="3"/>
      <c r="O1583" s="3"/>
    </row>
    <row r="1584" spans="8:15" customFormat="1">
      <c r="H1584" s="5"/>
      <c r="L1584" s="3"/>
      <c r="M1584" s="3"/>
      <c r="O1584" s="3"/>
    </row>
    <row r="1585" spans="8:15" customFormat="1">
      <c r="H1585" s="5"/>
      <c r="L1585" s="3"/>
      <c r="M1585" s="3"/>
      <c r="O1585" s="3"/>
    </row>
    <row r="1586" spans="8:15" customFormat="1">
      <c r="H1586" s="5"/>
      <c r="L1586" s="3"/>
      <c r="M1586" s="3"/>
      <c r="O1586" s="3"/>
    </row>
    <row r="1587" spans="8:15" customFormat="1">
      <c r="H1587" s="5"/>
      <c r="L1587" s="3"/>
      <c r="M1587" s="3"/>
      <c r="O1587" s="3"/>
    </row>
    <row r="1588" spans="8:15" customFormat="1">
      <c r="H1588" s="5"/>
      <c r="L1588" s="3"/>
      <c r="M1588" s="3"/>
      <c r="O1588" s="3"/>
    </row>
    <row r="1589" spans="8:15" customFormat="1">
      <c r="H1589" s="5"/>
      <c r="L1589" s="3"/>
      <c r="M1589" s="3"/>
      <c r="O1589" s="3"/>
    </row>
    <row r="1590" spans="8:15" customFormat="1">
      <c r="H1590" s="5"/>
      <c r="L1590" s="3"/>
      <c r="M1590" s="3"/>
      <c r="O1590" s="3"/>
    </row>
    <row r="1591" spans="8:15" customFormat="1">
      <c r="H1591" s="5"/>
      <c r="L1591" s="3"/>
      <c r="M1591" s="3"/>
      <c r="O1591" s="3"/>
    </row>
    <row r="1592" spans="8:15" customFormat="1">
      <c r="H1592" s="5"/>
      <c r="L1592" s="3"/>
      <c r="M1592" s="3"/>
      <c r="O1592" s="3"/>
    </row>
    <row r="1593" spans="8:15" customFormat="1">
      <c r="H1593" s="5"/>
      <c r="L1593" s="3"/>
      <c r="M1593" s="3"/>
      <c r="O1593" s="3"/>
    </row>
    <row r="1594" spans="8:15" customFormat="1">
      <c r="H1594" s="5"/>
      <c r="L1594" s="3"/>
      <c r="M1594" s="3"/>
      <c r="O1594" s="3"/>
    </row>
    <row r="1595" spans="8:15" customFormat="1">
      <c r="H1595" s="5"/>
      <c r="L1595" s="3"/>
      <c r="M1595" s="3"/>
      <c r="O1595" s="3"/>
    </row>
    <row r="1596" spans="8:15" customFormat="1">
      <c r="H1596" s="5"/>
      <c r="L1596" s="3"/>
      <c r="M1596" s="3"/>
      <c r="O1596" s="3"/>
    </row>
    <row r="1597" spans="8:15" customFormat="1">
      <c r="H1597" s="5"/>
      <c r="L1597" s="3"/>
      <c r="M1597" s="3"/>
      <c r="O1597" s="3"/>
    </row>
    <row r="1598" spans="8:15" customFormat="1">
      <c r="H1598" s="5"/>
      <c r="L1598" s="3"/>
      <c r="M1598" s="3"/>
      <c r="O1598" s="3"/>
    </row>
    <row r="1599" spans="8:15" customFormat="1">
      <c r="H1599" s="5"/>
      <c r="L1599" s="3"/>
      <c r="M1599" s="3"/>
      <c r="O1599" s="3"/>
    </row>
    <row r="1600" spans="8:15" customFormat="1">
      <c r="H1600" s="5"/>
      <c r="L1600" s="3"/>
      <c r="M1600" s="3"/>
      <c r="O1600" s="3"/>
    </row>
    <row r="1601" spans="8:15" customFormat="1">
      <c r="H1601" s="5"/>
      <c r="L1601" s="3"/>
      <c r="M1601" s="3"/>
      <c r="O1601" s="3"/>
    </row>
    <row r="1602" spans="8:15" customFormat="1">
      <c r="H1602" s="5"/>
      <c r="L1602" s="3"/>
      <c r="M1602" s="3"/>
      <c r="O1602" s="3"/>
    </row>
    <row r="1603" spans="8:15" customFormat="1">
      <c r="H1603" s="5"/>
      <c r="L1603" s="3"/>
      <c r="M1603" s="3"/>
      <c r="O1603" s="3"/>
    </row>
    <row r="1604" spans="8:15" customFormat="1">
      <c r="H1604" s="5"/>
      <c r="L1604" s="3"/>
      <c r="M1604" s="3"/>
      <c r="O1604" s="3"/>
    </row>
    <row r="1605" spans="8:15" customFormat="1">
      <c r="H1605" s="5"/>
      <c r="L1605" s="3"/>
      <c r="M1605" s="3"/>
      <c r="O1605" s="3"/>
    </row>
    <row r="1606" spans="8:15" customFormat="1">
      <c r="H1606" s="5"/>
      <c r="L1606" s="3"/>
      <c r="M1606" s="3"/>
      <c r="O1606" s="3"/>
    </row>
    <row r="1607" spans="8:15" customFormat="1">
      <c r="H1607" s="5"/>
      <c r="L1607" s="3"/>
      <c r="M1607" s="3"/>
      <c r="O1607" s="3"/>
    </row>
    <row r="1608" spans="8:15" customFormat="1">
      <c r="H1608" s="5"/>
      <c r="L1608" s="3"/>
      <c r="M1608" s="3"/>
      <c r="O1608" s="3"/>
    </row>
    <row r="1609" spans="8:15" customFormat="1">
      <c r="H1609" s="5"/>
      <c r="L1609" s="3"/>
      <c r="M1609" s="3"/>
      <c r="O1609" s="3"/>
    </row>
    <row r="1610" spans="8:15" customFormat="1">
      <c r="H1610" s="5"/>
      <c r="L1610" s="3"/>
      <c r="M1610" s="3"/>
      <c r="O1610" s="3"/>
    </row>
    <row r="1611" spans="8:15" customFormat="1">
      <c r="H1611" s="5"/>
      <c r="L1611" s="3"/>
      <c r="M1611" s="3"/>
      <c r="O1611" s="3"/>
    </row>
    <row r="1612" spans="8:15" customFormat="1">
      <c r="H1612" s="5"/>
      <c r="L1612" s="3"/>
      <c r="M1612" s="3"/>
      <c r="O1612" s="3"/>
    </row>
    <row r="1613" spans="8:15" customFormat="1">
      <c r="H1613" s="5"/>
      <c r="L1613" s="3"/>
      <c r="M1613" s="3"/>
      <c r="O1613" s="3"/>
    </row>
    <row r="1614" spans="8:15" customFormat="1">
      <c r="H1614" s="5"/>
      <c r="L1614" s="3"/>
      <c r="M1614" s="3"/>
      <c r="O1614" s="3"/>
    </row>
    <row r="1615" spans="8:15" customFormat="1">
      <c r="H1615" s="5"/>
      <c r="L1615" s="3"/>
      <c r="M1615" s="3"/>
      <c r="O1615" s="3"/>
    </row>
    <row r="1616" spans="8:15" customFormat="1">
      <c r="H1616" s="5"/>
      <c r="L1616" s="3"/>
      <c r="M1616" s="3"/>
      <c r="O1616" s="3"/>
    </row>
    <row r="1617" spans="8:15" customFormat="1">
      <c r="H1617" s="5"/>
      <c r="L1617" s="3"/>
      <c r="M1617" s="3"/>
      <c r="O1617" s="3"/>
    </row>
    <row r="1618" spans="8:15" customFormat="1">
      <c r="H1618" s="5"/>
      <c r="L1618" s="3"/>
      <c r="M1618" s="3"/>
      <c r="O1618" s="3"/>
    </row>
    <row r="1619" spans="8:15" customFormat="1">
      <c r="H1619" s="5"/>
      <c r="L1619" s="3"/>
      <c r="M1619" s="3"/>
      <c r="O1619" s="3"/>
    </row>
    <row r="1620" spans="8:15" customFormat="1">
      <c r="H1620" s="5"/>
      <c r="L1620" s="3"/>
      <c r="M1620" s="3"/>
      <c r="O1620" s="3"/>
    </row>
    <row r="1621" spans="8:15" customFormat="1">
      <c r="H1621" s="5"/>
      <c r="L1621" s="3"/>
      <c r="M1621" s="3"/>
      <c r="O1621" s="3"/>
    </row>
    <row r="1622" spans="8:15" customFormat="1">
      <c r="H1622" s="5"/>
      <c r="L1622" s="3"/>
      <c r="M1622" s="3"/>
      <c r="O1622" s="3"/>
    </row>
    <row r="1623" spans="8:15" customFormat="1">
      <c r="H1623" s="5"/>
      <c r="L1623" s="3"/>
      <c r="M1623" s="3"/>
      <c r="O1623" s="3"/>
    </row>
    <row r="1624" spans="8:15" customFormat="1">
      <c r="H1624" s="5"/>
      <c r="L1624" s="3"/>
      <c r="M1624" s="3"/>
      <c r="O1624" s="3"/>
    </row>
    <row r="1625" spans="8:15" customFormat="1">
      <c r="H1625" s="5"/>
      <c r="L1625" s="3"/>
      <c r="M1625" s="3"/>
      <c r="O1625" s="3"/>
    </row>
    <row r="1626" spans="8:15" customFormat="1">
      <c r="H1626" s="5"/>
      <c r="L1626" s="3"/>
      <c r="M1626" s="3"/>
      <c r="O1626" s="3"/>
    </row>
    <row r="1627" spans="8:15" customFormat="1">
      <c r="H1627" s="5"/>
      <c r="L1627" s="3"/>
      <c r="M1627" s="3"/>
      <c r="O1627" s="3"/>
    </row>
    <row r="1628" spans="8:15" customFormat="1">
      <c r="H1628" s="5"/>
      <c r="L1628" s="3"/>
      <c r="M1628" s="3"/>
      <c r="O1628" s="3"/>
    </row>
    <row r="1629" spans="8:15" customFormat="1">
      <c r="H1629" s="5"/>
      <c r="L1629" s="3"/>
      <c r="M1629" s="3"/>
      <c r="O1629" s="3"/>
    </row>
    <row r="1630" spans="8:15" customFormat="1">
      <c r="H1630" s="5"/>
      <c r="L1630" s="3"/>
      <c r="M1630" s="3"/>
      <c r="O1630" s="3"/>
    </row>
    <row r="1631" spans="8:15" customFormat="1">
      <c r="H1631" s="5"/>
      <c r="L1631" s="3"/>
      <c r="M1631" s="3"/>
      <c r="O1631" s="3"/>
    </row>
    <row r="1632" spans="8:15" customFormat="1">
      <c r="H1632" s="5"/>
      <c r="L1632" s="3"/>
      <c r="M1632" s="3"/>
      <c r="O1632" s="3"/>
    </row>
    <row r="1633" spans="8:15" customFormat="1">
      <c r="H1633" s="5"/>
      <c r="L1633" s="3"/>
      <c r="M1633" s="3"/>
      <c r="O1633" s="3"/>
    </row>
    <row r="1634" spans="8:15" customFormat="1">
      <c r="H1634" s="5"/>
      <c r="L1634" s="3"/>
      <c r="M1634" s="3"/>
      <c r="O1634" s="3"/>
    </row>
    <row r="1635" spans="8:15" customFormat="1">
      <c r="H1635" s="5"/>
      <c r="L1635" s="3"/>
      <c r="M1635" s="3"/>
      <c r="O1635" s="3"/>
    </row>
    <row r="1636" spans="8:15" customFormat="1">
      <c r="H1636" s="5"/>
      <c r="L1636" s="3"/>
      <c r="M1636" s="3"/>
      <c r="O1636" s="3"/>
    </row>
    <row r="1637" spans="8:15" customFormat="1">
      <c r="H1637" s="5"/>
      <c r="L1637" s="3"/>
      <c r="M1637" s="3"/>
      <c r="O1637" s="3"/>
    </row>
    <row r="1638" spans="8:15" customFormat="1">
      <c r="H1638" s="5"/>
      <c r="L1638" s="3"/>
      <c r="M1638" s="3"/>
      <c r="O1638" s="3"/>
    </row>
    <row r="1639" spans="8:15" customFormat="1">
      <c r="H1639" s="5"/>
      <c r="L1639" s="3"/>
      <c r="M1639" s="3"/>
      <c r="O1639" s="3"/>
    </row>
    <row r="1640" spans="8:15" customFormat="1">
      <c r="H1640" s="5"/>
      <c r="L1640" s="3"/>
      <c r="M1640" s="3"/>
      <c r="O1640" s="3"/>
    </row>
    <row r="1641" spans="8:15" customFormat="1">
      <c r="H1641" s="5"/>
      <c r="L1641" s="3"/>
      <c r="M1641" s="3"/>
      <c r="O1641" s="3"/>
    </row>
    <row r="1642" spans="8:15" customFormat="1">
      <c r="H1642" s="5"/>
      <c r="L1642" s="3"/>
      <c r="M1642" s="3"/>
      <c r="O1642" s="3"/>
    </row>
    <row r="1643" spans="8:15" customFormat="1">
      <c r="H1643" s="5"/>
      <c r="L1643" s="3"/>
      <c r="M1643" s="3"/>
      <c r="O1643" s="3"/>
    </row>
    <row r="1644" spans="8:15" customFormat="1">
      <c r="H1644" s="5"/>
      <c r="L1644" s="3"/>
      <c r="M1644" s="3"/>
      <c r="O1644" s="3"/>
    </row>
    <row r="1645" spans="8:15" customFormat="1">
      <c r="H1645" s="5"/>
      <c r="L1645" s="3"/>
      <c r="M1645" s="3"/>
      <c r="O1645" s="3"/>
    </row>
    <row r="1646" spans="8:15" customFormat="1">
      <c r="H1646" s="5"/>
      <c r="L1646" s="3"/>
      <c r="M1646" s="3"/>
      <c r="O1646" s="3"/>
    </row>
    <row r="1647" spans="8:15" customFormat="1">
      <c r="H1647" s="5"/>
      <c r="L1647" s="3"/>
      <c r="M1647" s="3"/>
      <c r="O1647" s="3"/>
    </row>
    <row r="1648" spans="8:15" customFormat="1">
      <c r="H1648" s="5"/>
      <c r="L1648" s="3"/>
      <c r="M1648" s="3"/>
      <c r="O1648" s="3"/>
    </row>
    <row r="1649" spans="8:15" customFormat="1">
      <c r="H1649" s="5"/>
      <c r="L1649" s="3"/>
      <c r="M1649" s="3"/>
      <c r="O1649" s="3"/>
    </row>
    <row r="1650" spans="8:15" customFormat="1">
      <c r="H1650" s="5"/>
      <c r="L1650" s="3"/>
      <c r="M1650" s="3"/>
      <c r="O1650" s="3"/>
    </row>
    <row r="1651" spans="8:15" customFormat="1">
      <c r="H1651" s="5"/>
      <c r="L1651" s="3"/>
      <c r="M1651" s="3"/>
      <c r="O1651" s="3"/>
    </row>
    <row r="1652" spans="8:15" customFormat="1">
      <c r="H1652" s="5"/>
      <c r="L1652" s="3"/>
      <c r="M1652" s="3"/>
      <c r="O1652" s="3"/>
    </row>
    <row r="1653" spans="8:15" customFormat="1">
      <c r="H1653" s="5"/>
      <c r="L1653" s="3"/>
      <c r="M1653" s="3"/>
      <c r="O1653" s="3"/>
    </row>
    <row r="1654" spans="8:15" customFormat="1">
      <c r="H1654" s="5"/>
      <c r="L1654" s="3"/>
      <c r="M1654" s="3"/>
      <c r="O1654" s="3"/>
    </row>
    <row r="1655" spans="8:15" customFormat="1">
      <c r="H1655" s="5"/>
      <c r="L1655" s="3"/>
      <c r="M1655" s="3"/>
      <c r="O1655" s="3"/>
    </row>
    <row r="1656" spans="8:15" customFormat="1">
      <c r="H1656" s="5"/>
      <c r="L1656" s="3"/>
      <c r="M1656" s="3"/>
      <c r="O1656" s="3"/>
    </row>
    <row r="1657" spans="8:15" customFormat="1">
      <c r="H1657" s="5"/>
      <c r="L1657" s="3"/>
      <c r="M1657" s="3"/>
      <c r="O1657" s="3"/>
    </row>
    <row r="1658" spans="8:15" customFormat="1">
      <c r="H1658" s="5"/>
      <c r="L1658" s="3"/>
      <c r="M1658" s="3"/>
      <c r="O1658" s="3"/>
    </row>
    <row r="1659" spans="8:15" customFormat="1">
      <c r="H1659" s="5"/>
      <c r="L1659" s="3"/>
      <c r="M1659" s="3"/>
      <c r="O1659" s="3"/>
    </row>
    <row r="1660" spans="8:15" customFormat="1">
      <c r="H1660" s="5"/>
      <c r="L1660" s="3"/>
      <c r="M1660" s="3"/>
      <c r="O1660" s="3"/>
    </row>
    <row r="1661" spans="8:15" customFormat="1">
      <c r="H1661" s="5"/>
      <c r="L1661" s="3"/>
      <c r="M1661" s="3"/>
      <c r="O1661" s="3"/>
    </row>
    <row r="1662" spans="8:15" customFormat="1">
      <c r="H1662" s="5"/>
      <c r="L1662" s="3"/>
      <c r="M1662" s="3"/>
      <c r="O1662" s="3"/>
    </row>
    <row r="1663" spans="8:15" customFormat="1">
      <c r="H1663" s="5"/>
      <c r="L1663" s="3"/>
      <c r="M1663" s="3"/>
      <c r="O1663" s="3"/>
    </row>
    <row r="1664" spans="8:15" customFormat="1">
      <c r="H1664" s="5"/>
      <c r="L1664" s="3"/>
      <c r="M1664" s="3"/>
      <c r="O1664" s="3"/>
    </row>
    <row r="1665" spans="8:15" customFormat="1">
      <c r="H1665" s="5"/>
      <c r="L1665" s="3"/>
      <c r="M1665" s="3"/>
      <c r="O1665" s="3"/>
    </row>
    <row r="1666" spans="8:15" customFormat="1">
      <c r="H1666" s="5"/>
      <c r="L1666" s="3"/>
      <c r="M1666" s="3"/>
      <c r="O1666" s="3"/>
    </row>
    <row r="1667" spans="8:15" customFormat="1">
      <c r="H1667" s="5"/>
      <c r="L1667" s="3"/>
      <c r="M1667" s="3"/>
      <c r="O1667" s="3"/>
    </row>
    <row r="1668" spans="8:15" customFormat="1">
      <c r="H1668" s="5"/>
      <c r="L1668" s="3"/>
      <c r="M1668" s="3"/>
      <c r="O1668" s="3"/>
    </row>
    <row r="1669" spans="8:15" customFormat="1">
      <c r="H1669" s="5"/>
      <c r="L1669" s="3"/>
      <c r="M1669" s="3"/>
      <c r="O1669" s="3"/>
    </row>
    <row r="1670" spans="8:15" customFormat="1">
      <c r="H1670" s="5"/>
      <c r="L1670" s="3"/>
      <c r="M1670" s="3"/>
      <c r="O1670" s="3"/>
    </row>
    <row r="1671" spans="8:15" customFormat="1">
      <c r="H1671" s="5"/>
      <c r="L1671" s="3"/>
      <c r="M1671" s="3"/>
      <c r="O1671" s="3"/>
    </row>
    <row r="1672" spans="8:15" customFormat="1">
      <c r="H1672" s="5"/>
      <c r="L1672" s="3"/>
      <c r="M1672" s="3"/>
      <c r="O1672" s="3"/>
    </row>
    <row r="1673" spans="8:15" customFormat="1">
      <c r="H1673" s="5"/>
      <c r="L1673" s="3"/>
      <c r="M1673" s="3"/>
      <c r="O1673" s="3"/>
    </row>
    <row r="1674" spans="8:15" customFormat="1">
      <c r="H1674" s="5"/>
      <c r="L1674" s="3"/>
      <c r="M1674" s="3"/>
      <c r="O1674" s="3"/>
    </row>
    <row r="1675" spans="8:15" customFormat="1">
      <c r="H1675" s="5"/>
      <c r="L1675" s="3"/>
      <c r="M1675" s="3"/>
      <c r="O1675" s="3"/>
    </row>
    <row r="1676" spans="8:15" customFormat="1">
      <c r="H1676" s="5"/>
      <c r="L1676" s="3"/>
      <c r="M1676" s="3"/>
      <c r="O1676" s="3"/>
    </row>
    <row r="1677" spans="8:15" customFormat="1">
      <c r="H1677" s="5"/>
      <c r="L1677" s="3"/>
      <c r="M1677" s="3"/>
      <c r="O1677" s="3"/>
    </row>
    <row r="1678" spans="8:15" customFormat="1">
      <c r="H1678" s="5"/>
      <c r="L1678" s="3"/>
      <c r="M1678" s="3"/>
      <c r="O1678" s="3"/>
    </row>
    <row r="1679" spans="8:15" customFormat="1">
      <c r="H1679" s="5"/>
      <c r="L1679" s="3"/>
      <c r="M1679" s="3"/>
      <c r="O1679" s="3"/>
    </row>
    <row r="1680" spans="8:15" customFormat="1">
      <c r="H1680" s="5"/>
      <c r="L1680" s="3"/>
      <c r="M1680" s="3"/>
      <c r="O1680" s="3"/>
    </row>
    <row r="1681" spans="8:15" customFormat="1">
      <c r="H1681" s="5"/>
      <c r="L1681" s="3"/>
      <c r="M1681" s="3"/>
      <c r="O1681" s="3"/>
    </row>
    <row r="1682" spans="8:15" customFormat="1">
      <c r="H1682" s="5"/>
      <c r="L1682" s="3"/>
      <c r="M1682" s="3"/>
      <c r="O1682" s="3"/>
    </row>
    <row r="1683" spans="8:15" customFormat="1">
      <c r="H1683" s="5"/>
      <c r="L1683" s="3"/>
      <c r="M1683" s="3"/>
      <c r="O1683" s="3"/>
    </row>
    <row r="1684" spans="8:15" customFormat="1">
      <c r="H1684" s="5"/>
      <c r="L1684" s="3"/>
      <c r="M1684" s="3"/>
      <c r="O1684" s="3"/>
    </row>
    <row r="1685" spans="8:15" customFormat="1">
      <c r="H1685" s="5"/>
      <c r="L1685" s="3"/>
      <c r="M1685" s="3"/>
      <c r="O1685" s="3"/>
    </row>
    <row r="1686" spans="8:15" customFormat="1">
      <c r="H1686" s="5"/>
      <c r="L1686" s="3"/>
      <c r="M1686" s="3"/>
      <c r="O1686" s="3"/>
    </row>
    <row r="1687" spans="8:15" customFormat="1">
      <c r="H1687" s="5"/>
      <c r="L1687" s="3"/>
      <c r="M1687" s="3"/>
      <c r="O1687" s="3"/>
    </row>
    <row r="1688" spans="8:15" customFormat="1">
      <c r="H1688" s="5"/>
      <c r="L1688" s="3"/>
      <c r="M1688" s="3"/>
      <c r="O1688" s="3"/>
    </row>
    <row r="1689" spans="8:15" customFormat="1">
      <c r="H1689" s="5"/>
      <c r="L1689" s="3"/>
      <c r="M1689" s="3"/>
      <c r="O1689" s="3"/>
    </row>
    <row r="1690" spans="8:15" customFormat="1">
      <c r="H1690" s="5"/>
      <c r="L1690" s="3"/>
      <c r="M1690" s="3"/>
      <c r="O1690" s="3"/>
    </row>
    <row r="1691" spans="8:15" customFormat="1">
      <c r="H1691" s="5"/>
      <c r="L1691" s="3"/>
      <c r="M1691" s="3"/>
      <c r="O1691" s="3"/>
    </row>
    <row r="1692" spans="8:15" customFormat="1">
      <c r="H1692" s="5"/>
      <c r="L1692" s="3"/>
      <c r="M1692" s="3"/>
      <c r="O1692" s="3"/>
    </row>
    <row r="1693" spans="8:15" customFormat="1">
      <c r="H1693" s="5"/>
      <c r="L1693" s="3"/>
      <c r="M1693" s="3"/>
      <c r="O1693" s="3"/>
    </row>
    <row r="1694" spans="8:15" customFormat="1">
      <c r="H1694" s="5"/>
      <c r="L1694" s="3"/>
      <c r="M1694" s="3"/>
      <c r="O1694" s="3"/>
    </row>
    <row r="1695" spans="8:15" customFormat="1">
      <c r="H1695" s="5"/>
      <c r="L1695" s="3"/>
      <c r="M1695" s="3"/>
      <c r="O1695" s="3"/>
    </row>
    <row r="1696" spans="8:15" customFormat="1">
      <c r="H1696" s="5"/>
      <c r="L1696" s="3"/>
      <c r="M1696" s="3"/>
      <c r="O1696" s="3"/>
    </row>
    <row r="1697" spans="8:15" customFormat="1">
      <c r="H1697" s="5"/>
      <c r="L1697" s="3"/>
      <c r="M1697" s="3"/>
      <c r="O1697" s="3"/>
    </row>
    <row r="1698" spans="8:15" customFormat="1">
      <c r="H1698" s="5"/>
      <c r="L1698" s="3"/>
      <c r="M1698" s="3"/>
      <c r="O1698" s="3"/>
    </row>
    <row r="1699" spans="8:15" customFormat="1">
      <c r="H1699" s="5"/>
      <c r="L1699" s="3"/>
      <c r="M1699" s="3"/>
      <c r="O1699" s="3"/>
    </row>
    <row r="1700" spans="8:15" customFormat="1">
      <c r="H1700" s="5"/>
      <c r="L1700" s="3"/>
      <c r="M1700" s="3"/>
      <c r="O1700" s="3"/>
    </row>
    <row r="1701" spans="8:15" customFormat="1">
      <c r="H1701" s="5"/>
      <c r="L1701" s="3"/>
      <c r="M1701" s="3"/>
      <c r="O1701" s="3"/>
    </row>
    <row r="1702" spans="8:15" customFormat="1">
      <c r="H1702" s="5"/>
      <c r="L1702" s="3"/>
      <c r="M1702" s="3"/>
      <c r="O1702" s="3"/>
    </row>
    <row r="1703" spans="8:15" customFormat="1">
      <c r="H1703" s="5"/>
      <c r="L1703" s="3"/>
      <c r="M1703" s="3"/>
      <c r="O1703" s="3"/>
    </row>
    <row r="1704" spans="8:15" customFormat="1">
      <c r="H1704" s="5"/>
      <c r="L1704" s="3"/>
      <c r="M1704" s="3"/>
      <c r="O1704" s="3"/>
    </row>
    <row r="1705" spans="8:15" customFormat="1">
      <c r="H1705" s="5"/>
      <c r="L1705" s="3"/>
      <c r="M1705" s="3"/>
      <c r="O1705" s="3"/>
    </row>
    <row r="1706" spans="8:15" customFormat="1">
      <c r="H1706" s="5"/>
      <c r="L1706" s="3"/>
      <c r="M1706" s="3"/>
      <c r="O1706" s="3"/>
    </row>
    <row r="1707" spans="8:15" customFormat="1">
      <c r="H1707" s="5"/>
      <c r="L1707" s="3"/>
      <c r="M1707" s="3"/>
      <c r="O1707" s="3"/>
    </row>
    <row r="1708" spans="8:15" customFormat="1">
      <c r="H1708" s="5"/>
      <c r="L1708" s="3"/>
      <c r="M1708" s="3"/>
      <c r="O1708" s="3"/>
    </row>
    <row r="1709" spans="8:15" customFormat="1">
      <c r="H1709" s="5"/>
      <c r="L1709" s="3"/>
      <c r="M1709" s="3"/>
      <c r="O1709" s="3"/>
    </row>
    <row r="1710" spans="8:15" customFormat="1">
      <c r="H1710" s="5"/>
      <c r="L1710" s="3"/>
      <c r="M1710" s="3"/>
      <c r="O1710" s="3"/>
    </row>
    <row r="1711" spans="8:15" customFormat="1">
      <c r="H1711" s="5"/>
      <c r="L1711" s="3"/>
      <c r="M1711" s="3"/>
      <c r="O1711" s="3"/>
    </row>
    <row r="1712" spans="8:15" customFormat="1">
      <c r="H1712" s="5"/>
      <c r="L1712" s="3"/>
      <c r="M1712" s="3"/>
      <c r="O1712" s="3"/>
    </row>
    <row r="1713" spans="8:15" customFormat="1">
      <c r="H1713" s="5"/>
      <c r="L1713" s="3"/>
      <c r="M1713" s="3"/>
      <c r="O1713" s="3"/>
    </row>
    <row r="1714" spans="8:15" customFormat="1">
      <c r="H1714" s="5"/>
      <c r="L1714" s="3"/>
      <c r="M1714" s="3"/>
      <c r="O1714" s="3"/>
    </row>
    <row r="1715" spans="8:15" customFormat="1">
      <c r="H1715" s="5"/>
      <c r="L1715" s="3"/>
      <c r="M1715" s="3"/>
      <c r="O1715" s="3"/>
    </row>
    <row r="1716" spans="8:15" customFormat="1">
      <c r="H1716" s="5"/>
      <c r="L1716" s="3"/>
      <c r="M1716" s="3"/>
      <c r="O1716" s="3"/>
    </row>
    <row r="1717" spans="8:15" customFormat="1">
      <c r="H1717" s="5"/>
      <c r="L1717" s="3"/>
      <c r="M1717" s="3"/>
      <c r="O1717" s="3"/>
    </row>
    <row r="1718" spans="8:15" customFormat="1">
      <c r="H1718" s="5"/>
      <c r="L1718" s="3"/>
      <c r="M1718" s="3"/>
      <c r="O1718" s="3"/>
    </row>
    <row r="1719" spans="8:15" customFormat="1">
      <c r="H1719" s="5"/>
      <c r="L1719" s="3"/>
      <c r="M1719" s="3"/>
      <c r="O1719" s="3"/>
    </row>
    <row r="1720" spans="8:15" customFormat="1">
      <c r="H1720" s="5"/>
      <c r="L1720" s="3"/>
      <c r="M1720" s="3"/>
      <c r="O1720" s="3"/>
    </row>
    <row r="1721" spans="8:15" customFormat="1">
      <c r="H1721" s="5"/>
      <c r="L1721" s="3"/>
      <c r="M1721" s="3"/>
      <c r="O1721" s="3"/>
    </row>
    <row r="1722" spans="8:15" customFormat="1">
      <c r="H1722" s="5"/>
      <c r="L1722" s="3"/>
      <c r="M1722" s="3"/>
      <c r="O1722" s="3"/>
    </row>
    <row r="1723" spans="8:15" customFormat="1">
      <c r="H1723" s="5"/>
      <c r="L1723" s="3"/>
      <c r="M1723" s="3"/>
      <c r="O1723" s="3"/>
    </row>
    <row r="1724" spans="8:15" customFormat="1">
      <c r="H1724" s="5"/>
      <c r="L1724" s="3"/>
      <c r="M1724" s="3"/>
      <c r="O1724" s="3"/>
    </row>
    <row r="1725" spans="8:15" customFormat="1">
      <c r="H1725" s="5"/>
      <c r="L1725" s="3"/>
      <c r="M1725" s="3"/>
      <c r="O1725" s="3"/>
    </row>
    <row r="1726" spans="8:15" customFormat="1">
      <c r="H1726" s="5"/>
      <c r="L1726" s="3"/>
      <c r="M1726" s="3"/>
      <c r="O1726" s="3"/>
    </row>
    <row r="1727" spans="8:15" customFormat="1">
      <c r="H1727" s="5"/>
      <c r="L1727" s="3"/>
      <c r="M1727" s="3"/>
      <c r="O1727" s="3"/>
    </row>
    <row r="1728" spans="8:15" customFormat="1">
      <c r="H1728" s="5"/>
      <c r="L1728" s="3"/>
      <c r="M1728" s="3"/>
      <c r="O1728" s="3"/>
    </row>
    <row r="1729" spans="8:15" customFormat="1">
      <c r="H1729" s="5"/>
      <c r="L1729" s="3"/>
      <c r="M1729" s="3"/>
      <c r="O1729" s="3"/>
    </row>
    <row r="1730" spans="8:15" customFormat="1">
      <c r="H1730" s="5"/>
      <c r="L1730" s="3"/>
      <c r="M1730" s="3"/>
      <c r="O1730" s="3"/>
    </row>
    <row r="1731" spans="8:15" customFormat="1">
      <c r="H1731" s="5"/>
      <c r="L1731" s="3"/>
      <c r="M1731" s="3"/>
      <c r="O1731" s="3"/>
    </row>
    <row r="1732" spans="8:15" customFormat="1">
      <c r="H1732" s="5"/>
      <c r="L1732" s="3"/>
      <c r="M1732" s="3"/>
      <c r="O1732" s="3"/>
    </row>
    <row r="1733" spans="8:15" customFormat="1">
      <c r="H1733" s="5"/>
      <c r="L1733" s="3"/>
      <c r="M1733" s="3"/>
      <c r="O1733" s="3"/>
    </row>
    <row r="1734" spans="8:15" customFormat="1">
      <c r="H1734" s="5"/>
      <c r="L1734" s="3"/>
      <c r="M1734" s="3"/>
      <c r="O1734" s="3"/>
    </row>
    <row r="1735" spans="8:15" customFormat="1">
      <c r="H1735" s="5"/>
      <c r="L1735" s="3"/>
      <c r="M1735" s="3"/>
      <c r="O1735" s="3"/>
    </row>
    <row r="1736" spans="8:15" customFormat="1">
      <c r="H1736" s="5"/>
      <c r="L1736" s="3"/>
      <c r="M1736" s="3"/>
      <c r="O1736" s="3"/>
    </row>
    <row r="1737" spans="8:15" customFormat="1">
      <c r="H1737" s="5"/>
      <c r="L1737" s="3"/>
      <c r="M1737" s="3"/>
      <c r="O1737" s="3"/>
    </row>
    <row r="1738" spans="8:15" customFormat="1">
      <c r="H1738" s="5"/>
      <c r="L1738" s="3"/>
      <c r="M1738" s="3"/>
      <c r="O1738" s="3"/>
    </row>
    <row r="1739" spans="8:15" customFormat="1">
      <c r="H1739" s="5"/>
      <c r="L1739" s="3"/>
      <c r="M1739" s="3"/>
      <c r="O1739" s="3"/>
    </row>
    <row r="1740" spans="8:15" customFormat="1">
      <c r="H1740" s="5"/>
      <c r="L1740" s="3"/>
      <c r="M1740" s="3"/>
      <c r="O1740" s="3"/>
    </row>
    <row r="1741" spans="8:15" customFormat="1">
      <c r="H1741" s="5"/>
      <c r="L1741" s="3"/>
      <c r="M1741" s="3"/>
      <c r="O1741" s="3"/>
    </row>
    <row r="1742" spans="8:15" customFormat="1">
      <c r="H1742" s="5"/>
      <c r="L1742" s="3"/>
      <c r="M1742" s="3"/>
      <c r="O1742" s="3"/>
    </row>
    <row r="1743" spans="8:15" customFormat="1">
      <c r="H1743" s="5"/>
      <c r="L1743" s="3"/>
      <c r="M1743" s="3"/>
      <c r="O1743" s="3"/>
    </row>
    <row r="1744" spans="8:15" customFormat="1">
      <c r="H1744" s="5"/>
      <c r="L1744" s="3"/>
      <c r="M1744" s="3"/>
      <c r="O1744" s="3"/>
    </row>
    <row r="1745" spans="8:15" customFormat="1">
      <c r="H1745" s="5"/>
      <c r="L1745" s="3"/>
      <c r="M1745" s="3"/>
      <c r="O1745" s="3"/>
    </row>
    <row r="1746" spans="8:15" customFormat="1">
      <c r="H1746" s="5"/>
      <c r="L1746" s="3"/>
      <c r="M1746" s="3"/>
      <c r="O1746" s="3"/>
    </row>
    <row r="1747" spans="8:15" customFormat="1">
      <c r="H1747" s="5"/>
      <c r="L1747" s="3"/>
      <c r="M1747" s="3"/>
      <c r="O1747" s="3"/>
    </row>
    <row r="1748" spans="8:15" customFormat="1">
      <c r="H1748" s="5"/>
      <c r="L1748" s="3"/>
      <c r="M1748" s="3"/>
      <c r="O1748" s="3"/>
    </row>
    <row r="1749" spans="8:15" customFormat="1">
      <c r="H1749" s="5"/>
      <c r="L1749" s="3"/>
      <c r="M1749" s="3"/>
      <c r="O1749" s="3"/>
    </row>
    <row r="1750" spans="8:15" customFormat="1">
      <c r="H1750" s="5"/>
      <c r="L1750" s="3"/>
      <c r="M1750" s="3"/>
      <c r="O1750" s="3"/>
    </row>
    <row r="1751" spans="8:15" customFormat="1">
      <c r="H1751" s="5"/>
      <c r="L1751" s="3"/>
      <c r="M1751" s="3"/>
      <c r="O1751" s="3"/>
    </row>
    <row r="1752" spans="8:15" customFormat="1">
      <c r="H1752" s="5"/>
      <c r="L1752" s="3"/>
      <c r="M1752" s="3"/>
      <c r="O1752" s="3"/>
    </row>
    <row r="1753" spans="8:15" customFormat="1">
      <c r="H1753" s="5"/>
      <c r="L1753" s="3"/>
      <c r="M1753" s="3"/>
      <c r="O1753" s="3"/>
    </row>
    <row r="1754" spans="8:15" customFormat="1">
      <c r="H1754" s="5"/>
      <c r="L1754" s="3"/>
      <c r="M1754" s="3"/>
      <c r="O1754" s="3"/>
    </row>
    <row r="1755" spans="8:15" customFormat="1">
      <c r="H1755" s="5"/>
      <c r="L1755" s="3"/>
      <c r="M1755" s="3"/>
      <c r="O1755" s="3"/>
    </row>
    <row r="1756" spans="8:15" customFormat="1">
      <c r="H1756" s="5"/>
      <c r="L1756" s="3"/>
      <c r="M1756" s="3"/>
      <c r="O1756" s="3"/>
    </row>
    <row r="1757" spans="8:15" customFormat="1">
      <c r="H1757" s="5"/>
      <c r="L1757" s="3"/>
      <c r="M1757" s="3"/>
      <c r="O1757" s="3"/>
    </row>
    <row r="1758" spans="8:15" customFormat="1">
      <c r="H1758" s="5"/>
      <c r="L1758" s="3"/>
      <c r="M1758" s="3"/>
      <c r="O1758" s="3"/>
    </row>
    <row r="1759" spans="8:15" customFormat="1">
      <c r="H1759" s="5"/>
      <c r="L1759" s="3"/>
      <c r="M1759" s="3"/>
      <c r="O1759" s="3"/>
    </row>
    <row r="1760" spans="8:15" customFormat="1">
      <c r="H1760" s="5"/>
      <c r="L1760" s="3"/>
      <c r="M1760" s="3"/>
      <c r="O1760" s="3"/>
    </row>
    <row r="1761" spans="8:15" customFormat="1">
      <c r="H1761" s="5"/>
      <c r="L1761" s="3"/>
      <c r="M1761" s="3"/>
      <c r="O1761" s="3"/>
    </row>
    <row r="1762" spans="8:15" customFormat="1">
      <c r="H1762" s="5"/>
      <c r="L1762" s="3"/>
      <c r="M1762" s="3"/>
      <c r="O1762" s="3"/>
    </row>
    <row r="1763" spans="8:15" customFormat="1">
      <c r="H1763" s="5"/>
      <c r="L1763" s="3"/>
      <c r="M1763" s="3"/>
      <c r="O1763" s="3"/>
    </row>
    <row r="1764" spans="8:15" customFormat="1">
      <c r="H1764" s="5"/>
      <c r="L1764" s="3"/>
      <c r="M1764" s="3"/>
      <c r="O1764" s="3"/>
    </row>
    <row r="1765" spans="8:15" customFormat="1">
      <c r="H1765" s="5"/>
      <c r="L1765" s="3"/>
      <c r="M1765" s="3"/>
      <c r="O1765" s="3"/>
    </row>
    <row r="1766" spans="8:15" customFormat="1">
      <c r="H1766" s="5"/>
      <c r="L1766" s="3"/>
      <c r="M1766" s="3"/>
      <c r="O1766" s="3"/>
    </row>
    <row r="1767" spans="8:15" customFormat="1">
      <c r="H1767" s="5"/>
      <c r="L1767" s="3"/>
      <c r="M1767" s="3"/>
      <c r="O1767" s="3"/>
    </row>
    <row r="1768" spans="8:15" customFormat="1">
      <c r="H1768" s="5"/>
      <c r="L1768" s="3"/>
      <c r="M1768" s="3"/>
      <c r="O1768" s="3"/>
    </row>
    <row r="1769" spans="8:15" customFormat="1">
      <c r="H1769" s="5"/>
      <c r="L1769" s="3"/>
      <c r="M1769" s="3"/>
      <c r="O1769" s="3"/>
    </row>
    <row r="1770" spans="8:15" customFormat="1">
      <c r="H1770" s="5"/>
      <c r="L1770" s="3"/>
      <c r="M1770" s="3"/>
      <c r="O1770" s="3"/>
    </row>
    <row r="1771" spans="8:15" customFormat="1">
      <c r="H1771" s="5"/>
      <c r="L1771" s="3"/>
      <c r="M1771" s="3"/>
      <c r="O1771" s="3"/>
    </row>
    <row r="1772" spans="8:15" customFormat="1">
      <c r="H1772" s="5"/>
      <c r="L1772" s="3"/>
      <c r="M1772" s="3"/>
      <c r="O1772" s="3"/>
    </row>
    <row r="1773" spans="8:15" customFormat="1">
      <c r="H1773" s="5"/>
      <c r="L1773" s="3"/>
      <c r="M1773" s="3"/>
      <c r="O1773" s="3"/>
    </row>
    <row r="1774" spans="8:15" customFormat="1">
      <c r="H1774" s="5"/>
      <c r="L1774" s="3"/>
      <c r="M1774" s="3"/>
      <c r="O1774" s="3"/>
    </row>
    <row r="1775" spans="8:15" customFormat="1">
      <c r="H1775" s="5"/>
      <c r="L1775" s="3"/>
      <c r="M1775" s="3"/>
      <c r="O1775" s="3"/>
    </row>
    <row r="1776" spans="8:15" customFormat="1">
      <c r="H1776" s="5"/>
      <c r="L1776" s="3"/>
      <c r="M1776" s="3"/>
      <c r="O1776" s="3"/>
    </row>
    <row r="1777" spans="8:15" customFormat="1">
      <c r="H1777" s="5"/>
      <c r="L1777" s="3"/>
      <c r="M1777" s="3"/>
      <c r="O1777" s="3"/>
    </row>
    <row r="1778" spans="8:15" customFormat="1">
      <c r="H1778" s="5"/>
      <c r="L1778" s="3"/>
      <c r="M1778" s="3"/>
      <c r="O1778" s="3"/>
    </row>
    <row r="1779" spans="8:15" customFormat="1">
      <c r="H1779" s="5"/>
      <c r="L1779" s="3"/>
      <c r="M1779" s="3"/>
      <c r="O1779" s="3"/>
    </row>
    <row r="1780" spans="8:15" customFormat="1">
      <c r="H1780" s="5"/>
      <c r="L1780" s="3"/>
      <c r="M1780" s="3"/>
      <c r="O1780" s="3"/>
    </row>
    <row r="1781" spans="8:15" customFormat="1">
      <c r="H1781" s="5"/>
      <c r="L1781" s="3"/>
      <c r="M1781" s="3"/>
      <c r="O1781" s="3"/>
    </row>
    <row r="1782" spans="8:15" customFormat="1">
      <c r="H1782" s="5"/>
      <c r="L1782" s="3"/>
      <c r="M1782" s="3"/>
      <c r="O1782" s="3"/>
    </row>
    <row r="1783" spans="8:15" customFormat="1">
      <c r="H1783" s="5"/>
      <c r="L1783" s="3"/>
      <c r="M1783" s="3"/>
      <c r="O1783" s="3"/>
    </row>
    <row r="1784" spans="8:15" customFormat="1">
      <c r="H1784" s="5"/>
      <c r="L1784" s="3"/>
      <c r="M1784" s="3"/>
      <c r="O1784" s="3"/>
    </row>
    <row r="1785" spans="8:15" customFormat="1">
      <c r="H1785" s="5"/>
      <c r="L1785" s="3"/>
      <c r="M1785" s="3"/>
      <c r="O1785" s="3"/>
    </row>
    <row r="1786" spans="8:15" customFormat="1">
      <c r="H1786" s="5"/>
      <c r="L1786" s="3"/>
      <c r="M1786" s="3"/>
      <c r="O1786" s="3"/>
    </row>
    <row r="1787" spans="8:15" customFormat="1">
      <c r="H1787" s="5"/>
      <c r="L1787" s="3"/>
      <c r="M1787" s="3"/>
      <c r="O1787" s="3"/>
    </row>
    <row r="1788" spans="8:15" customFormat="1">
      <c r="H1788" s="5"/>
      <c r="L1788" s="3"/>
      <c r="M1788" s="3"/>
      <c r="O1788" s="3"/>
    </row>
    <row r="1789" spans="8:15" customFormat="1">
      <c r="H1789" s="5"/>
      <c r="L1789" s="3"/>
      <c r="M1789" s="3"/>
      <c r="O1789" s="3"/>
    </row>
    <row r="1790" spans="8:15" customFormat="1">
      <c r="H1790" s="5"/>
      <c r="L1790" s="3"/>
      <c r="M1790" s="3"/>
      <c r="O1790" s="3"/>
    </row>
    <row r="1791" spans="8:15" customFormat="1">
      <c r="H1791" s="5"/>
      <c r="L1791" s="3"/>
      <c r="M1791" s="3"/>
      <c r="O1791" s="3"/>
    </row>
    <row r="1792" spans="8:15" customFormat="1">
      <c r="H1792" s="5"/>
      <c r="L1792" s="3"/>
      <c r="M1792" s="3"/>
      <c r="O1792" s="3"/>
    </row>
    <row r="1793" spans="8:15" customFormat="1">
      <c r="H1793" s="5"/>
      <c r="L1793" s="3"/>
      <c r="M1793" s="3"/>
      <c r="O1793" s="3"/>
    </row>
    <row r="1794" spans="8:15" customFormat="1">
      <c r="H1794" s="5"/>
      <c r="L1794" s="3"/>
      <c r="M1794" s="3"/>
      <c r="O1794" s="3"/>
    </row>
    <row r="1795" spans="8:15" customFormat="1">
      <c r="H1795" s="5"/>
      <c r="L1795" s="3"/>
      <c r="M1795" s="3"/>
      <c r="O1795" s="3"/>
    </row>
    <row r="1796" spans="8:15" customFormat="1">
      <c r="H1796" s="5"/>
      <c r="L1796" s="3"/>
      <c r="M1796" s="3"/>
      <c r="O1796" s="3"/>
    </row>
    <row r="1797" spans="8:15" customFormat="1">
      <c r="H1797" s="5"/>
      <c r="L1797" s="3"/>
      <c r="M1797" s="3"/>
      <c r="O1797" s="3"/>
    </row>
    <row r="1798" spans="8:15" customFormat="1">
      <c r="H1798" s="5"/>
      <c r="L1798" s="3"/>
      <c r="M1798" s="3"/>
      <c r="O1798" s="3"/>
    </row>
    <row r="1799" spans="8:15" customFormat="1">
      <c r="H1799" s="5"/>
      <c r="L1799" s="3"/>
      <c r="M1799" s="3"/>
      <c r="O1799" s="3"/>
    </row>
    <row r="1800" spans="8:15" customFormat="1">
      <c r="H1800" s="5"/>
      <c r="L1800" s="3"/>
      <c r="M1800" s="3"/>
      <c r="O1800" s="3"/>
    </row>
    <row r="1801" spans="8:15" customFormat="1">
      <c r="H1801" s="5"/>
      <c r="L1801" s="3"/>
      <c r="M1801" s="3"/>
      <c r="O1801" s="3"/>
    </row>
    <row r="1802" spans="8:15" customFormat="1">
      <c r="H1802" s="5"/>
      <c r="L1802" s="3"/>
      <c r="M1802" s="3"/>
      <c r="O1802" s="3"/>
    </row>
    <row r="1803" spans="8:15" customFormat="1">
      <c r="H1803" s="5"/>
      <c r="L1803" s="3"/>
      <c r="M1803" s="3"/>
      <c r="O1803" s="3"/>
    </row>
    <row r="1804" spans="8:15" customFormat="1">
      <c r="H1804" s="5"/>
      <c r="L1804" s="3"/>
      <c r="M1804" s="3"/>
      <c r="O1804" s="3"/>
    </row>
    <row r="1805" spans="8:15" customFormat="1">
      <c r="H1805" s="5"/>
      <c r="L1805" s="3"/>
      <c r="M1805" s="3"/>
      <c r="O1805" s="3"/>
    </row>
    <row r="1806" spans="8:15" customFormat="1">
      <c r="H1806" s="5"/>
      <c r="L1806" s="3"/>
      <c r="M1806" s="3"/>
      <c r="O1806" s="3"/>
    </row>
    <row r="1807" spans="8:15" customFormat="1">
      <c r="H1807" s="5"/>
      <c r="L1807" s="3"/>
      <c r="M1807" s="3"/>
      <c r="O1807" s="3"/>
    </row>
    <row r="1808" spans="8:15" customFormat="1">
      <c r="H1808" s="5"/>
      <c r="L1808" s="3"/>
      <c r="M1808" s="3"/>
      <c r="O1808" s="3"/>
    </row>
    <row r="1809" spans="8:15" customFormat="1">
      <c r="H1809" s="5"/>
      <c r="L1809" s="3"/>
      <c r="M1809" s="3"/>
      <c r="O1809" s="3"/>
    </row>
    <row r="1810" spans="8:15" customFormat="1">
      <c r="H1810" s="5"/>
      <c r="L1810" s="3"/>
      <c r="M1810" s="3"/>
      <c r="O1810" s="3"/>
    </row>
    <row r="1811" spans="8:15" customFormat="1">
      <c r="H1811" s="5"/>
      <c r="L1811" s="3"/>
      <c r="M1811" s="3"/>
      <c r="O1811" s="3"/>
    </row>
    <row r="1812" spans="8:15" customFormat="1">
      <c r="H1812" s="5"/>
      <c r="L1812" s="3"/>
      <c r="M1812" s="3"/>
      <c r="O1812" s="3"/>
    </row>
    <row r="1813" spans="8:15" customFormat="1">
      <c r="H1813" s="5"/>
      <c r="L1813" s="3"/>
      <c r="M1813" s="3"/>
      <c r="O1813" s="3"/>
    </row>
    <row r="1814" spans="8:15" customFormat="1">
      <c r="H1814" s="5"/>
      <c r="L1814" s="3"/>
      <c r="M1814" s="3"/>
      <c r="O1814" s="3"/>
    </row>
    <row r="1815" spans="8:15" customFormat="1">
      <c r="H1815" s="5"/>
      <c r="L1815" s="3"/>
      <c r="M1815" s="3"/>
      <c r="O1815" s="3"/>
    </row>
    <row r="1816" spans="8:15" customFormat="1">
      <c r="H1816" s="5"/>
      <c r="L1816" s="3"/>
      <c r="M1816" s="3"/>
      <c r="O1816" s="3"/>
    </row>
    <row r="1817" spans="8:15" customFormat="1">
      <c r="H1817" s="5"/>
      <c r="L1817" s="3"/>
      <c r="M1817" s="3"/>
      <c r="O1817" s="3"/>
    </row>
    <row r="1818" spans="8:15" customFormat="1">
      <c r="H1818" s="5"/>
      <c r="L1818" s="3"/>
      <c r="M1818" s="3"/>
      <c r="O1818" s="3"/>
    </row>
    <row r="1819" spans="8:15" customFormat="1">
      <c r="H1819" s="5"/>
      <c r="L1819" s="3"/>
      <c r="M1819" s="3"/>
      <c r="O1819" s="3"/>
    </row>
    <row r="1820" spans="8:15" customFormat="1">
      <c r="H1820" s="5"/>
      <c r="L1820" s="3"/>
      <c r="M1820" s="3"/>
      <c r="O1820" s="3"/>
    </row>
    <row r="1821" spans="8:15" customFormat="1">
      <c r="H1821" s="5"/>
      <c r="L1821" s="3"/>
      <c r="M1821" s="3"/>
      <c r="O1821" s="3"/>
    </row>
    <row r="1822" spans="8:15" customFormat="1">
      <c r="H1822" s="5"/>
      <c r="L1822" s="3"/>
      <c r="M1822" s="3"/>
      <c r="O1822" s="3"/>
    </row>
    <row r="1823" spans="8:15" customFormat="1">
      <c r="H1823" s="5"/>
      <c r="L1823" s="3"/>
      <c r="M1823" s="3"/>
      <c r="O1823" s="3"/>
    </row>
    <row r="1824" spans="8:15" customFormat="1">
      <c r="H1824" s="5"/>
      <c r="L1824" s="3"/>
      <c r="M1824" s="3"/>
      <c r="O1824" s="3"/>
    </row>
    <row r="1825" spans="8:15" customFormat="1">
      <c r="H1825" s="5"/>
      <c r="L1825" s="3"/>
      <c r="M1825" s="3"/>
      <c r="O1825" s="3"/>
    </row>
    <row r="1826" spans="8:15" customFormat="1">
      <c r="H1826" s="5"/>
      <c r="L1826" s="3"/>
      <c r="M1826" s="3"/>
      <c r="O1826" s="3"/>
    </row>
    <row r="1827" spans="8:15" customFormat="1">
      <c r="H1827" s="5"/>
      <c r="L1827" s="3"/>
      <c r="M1827" s="3"/>
      <c r="O1827" s="3"/>
    </row>
    <row r="1828" spans="8:15" customFormat="1">
      <c r="H1828" s="5"/>
      <c r="L1828" s="3"/>
      <c r="M1828" s="3"/>
      <c r="O1828" s="3"/>
    </row>
    <row r="1829" spans="8:15" customFormat="1">
      <c r="H1829" s="5"/>
      <c r="L1829" s="3"/>
      <c r="M1829" s="3"/>
      <c r="O1829" s="3"/>
    </row>
    <row r="1830" spans="8:15" customFormat="1">
      <c r="H1830" s="5"/>
      <c r="L1830" s="3"/>
      <c r="M1830" s="3"/>
      <c r="O1830" s="3"/>
    </row>
    <row r="1831" spans="8:15" customFormat="1">
      <c r="H1831" s="5"/>
      <c r="L1831" s="3"/>
      <c r="M1831" s="3"/>
      <c r="O1831" s="3"/>
    </row>
    <row r="1832" spans="8:15" customFormat="1">
      <c r="H1832" s="5"/>
      <c r="L1832" s="3"/>
      <c r="M1832" s="3"/>
      <c r="O1832" s="3"/>
    </row>
    <row r="1833" spans="8:15" customFormat="1">
      <c r="H1833" s="5"/>
      <c r="L1833" s="3"/>
      <c r="M1833" s="3"/>
      <c r="O1833" s="3"/>
    </row>
    <row r="1834" spans="8:15" customFormat="1">
      <c r="H1834" s="5"/>
      <c r="L1834" s="3"/>
      <c r="M1834" s="3"/>
      <c r="O1834" s="3"/>
    </row>
    <row r="1835" spans="8:15" customFormat="1">
      <c r="H1835" s="5"/>
      <c r="L1835" s="3"/>
      <c r="M1835" s="3"/>
      <c r="O1835" s="3"/>
    </row>
    <row r="1836" spans="8:15" customFormat="1">
      <c r="H1836" s="5"/>
      <c r="L1836" s="3"/>
      <c r="M1836" s="3"/>
      <c r="O1836" s="3"/>
    </row>
    <row r="1837" spans="8:15" customFormat="1">
      <c r="H1837" s="5"/>
      <c r="L1837" s="3"/>
      <c r="M1837" s="3"/>
      <c r="O1837" s="3"/>
    </row>
    <row r="1838" spans="8:15" customFormat="1">
      <c r="H1838" s="5"/>
      <c r="L1838" s="3"/>
      <c r="M1838" s="3"/>
      <c r="O1838" s="3"/>
    </row>
    <row r="1839" spans="8:15" customFormat="1">
      <c r="H1839" s="5"/>
      <c r="L1839" s="3"/>
      <c r="M1839" s="3"/>
      <c r="O1839" s="3"/>
    </row>
    <row r="1840" spans="8:15" customFormat="1">
      <c r="H1840" s="5"/>
      <c r="L1840" s="3"/>
      <c r="M1840" s="3"/>
      <c r="O1840" s="3"/>
    </row>
    <row r="1841" spans="8:15" customFormat="1">
      <c r="H1841" s="5"/>
      <c r="L1841" s="3"/>
      <c r="M1841" s="3"/>
      <c r="O1841" s="3"/>
    </row>
    <row r="1842" spans="8:15" customFormat="1">
      <c r="H1842" s="5"/>
      <c r="L1842" s="3"/>
      <c r="M1842" s="3"/>
      <c r="O1842" s="3"/>
    </row>
    <row r="1843" spans="8:15" customFormat="1">
      <c r="H1843" s="5"/>
      <c r="L1843" s="3"/>
      <c r="M1843" s="3"/>
      <c r="O1843" s="3"/>
    </row>
    <row r="1844" spans="8:15" customFormat="1">
      <c r="H1844" s="5"/>
      <c r="L1844" s="3"/>
      <c r="M1844" s="3"/>
      <c r="O1844" s="3"/>
    </row>
    <row r="1845" spans="8:15" customFormat="1">
      <c r="H1845" s="5"/>
      <c r="L1845" s="3"/>
      <c r="M1845" s="3"/>
      <c r="O1845" s="3"/>
    </row>
    <row r="1846" spans="8:15" customFormat="1">
      <c r="H1846" s="5"/>
      <c r="L1846" s="3"/>
      <c r="M1846" s="3"/>
      <c r="O1846" s="3"/>
    </row>
    <row r="1847" spans="8:15" customFormat="1">
      <c r="H1847" s="5"/>
      <c r="L1847" s="3"/>
      <c r="M1847" s="3"/>
      <c r="O1847" s="3"/>
    </row>
    <row r="1848" spans="8:15" customFormat="1">
      <c r="H1848" s="5"/>
      <c r="L1848" s="3"/>
      <c r="M1848" s="3"/>
      <c r="O1848" s="3"/>
    </row>
    <row r="1849" spans="8:15" customFormat="1">
      <c r="H1849" s="5"/>
      <c r="L1849" s="3"/>
      <c r="M1849" s="3"/>
      <c r="O1849" s="3"/>
    </row>
    <row r="1850" spans="8:15" customFormat="1">
      <c r="H1850" s="5"/>
      <c r="L1850" s="3"/>
      <c r="M1850" s="3"/>
      <c r="O1850" s="3"/>
    </row>
    <row r="1851" spans="8:15" customFormat="1">
      <c r="H1851" s="5"/>
      <c r="L1851" s="3"/>
      <c r="M1851" s="3"/>
      <c r="O1851" s="3"/>
    </row>
    <row r="1852" spans="8:15" customFormat="1">
      <c r="H1852" s="5"/>
      <c r="L1852" s="3"/>
      <c r="M1852" s="3"/>
      <c r="O1852" s="3"/>
    </row>
    <row r="1853" spans="8:15" customFormat="1">
      <c r="H1853" s="5"/>
      <c r="L1853" s="3"/>
      <c r="M1853" s="3"/>
      <c r="O1853" s="3"/>
    </row>
    <row r="1854" spans="8:15" customFormat="1">
      <c r="H1854" s="5"/>
      <c r="L1854" s="3"/>
      <c r="M1854" s="3"/>
      <c r="O1854" s="3"/>
    </row>
    <row r="1855" spans="8:15" customFormat="1">
      <c r="H1855" s="5"/>
      <c r="L1855" s="3"/>
      <c r="M1855" s="3"/>
      <c r="O1855" s="3"/>
    </row>
    <row r="1856" spans="8:15" customFormat="1">
      <c r="H1856" s="5"/>
      <c r="L1856" s="3"/>
      <c r="M1856" s="3"/>
      <c r="O1856" s="3"/>
    </row>
    <row r="1857" spans="8:15" customFormat="1">
      <c r="H1857" s="5"/>
      <c r="L1857" s="3"/>
      <c r="M1857" s="3"/>
      <c r="O1857" s="3"/>
    </row>
    <row r="1858" spans="8:15" customFormat="1">
      <c r="H1858" s="5"/>
      <c r="L1858" s="3"/>
      <c r="M1858" s="3"/>
      <c r="O1858" s="3"/>
    </row>
    <row r="1859" spans="8:15" customFormat="1">
      <c r="H1859" s="5"/>
      <c r="L1859" s="3"/>
      <c r="M1859" s="3"/>
      <c r="O1859" s="3"/>
    </row>
    <row r="1860" spans="8:15" customFormat="1">
      <c r="H1860" s="5"/>
      <c r="L1860" s="3"/>
      <c r="M1860" s="3"/>
      <c r="O1860" s="3"/>
    </row>
    <row r="1861" spans="8:15" customFormat="1">
      <c r="H1861" s="5"/>
      <c r="L1861" s="3"/>
      <c r="M1861" s="3"/>
      <c r="O1861" s="3"/>
    </row>
    <row r="1862" spans="8:15" customFormat="1">
      <c r="H1862" s="5"/>
      <c r="L1862" s="3"/>
      <c r="M1862" s="3"/>
      <c r="O1862" s="3"/>
    </row>
    <row r="1863" spans="8:15" customFormat="1">
      <c r="H1863" s="5"/>
      <c r="L1863" s="3"/>
      <c r="M1863" s="3"/>
      <c r="O1863" s="3"/>
    </row>
    <row r="1864" spans="8:15" customFormat="1">
      <c r="H1864" s="5"/>
      <c r="L1864" s="3"/>
      <c r="M1864" s="3"/>
      <c r="O1864" s="3"/>
    </row>
    <row r="1865" spans="8:15" customFormat="1">
      <c r="H1865" s="5"/>
      <c r="L1865" s="3"/>
      <c r="M1865" s="3"/>
      <c r="O1865" s="3"/>
    </row>
    <row r="1866" spans="8:15" customFormat="1">
      <c r="H1866" s="5"/>
      <c r="L1866" s="3"/>
      <c r="M1866" s="3"/>
      <c r="O1866" s="3"/>
    </row>
    <row r="1867" spans="8:15" customFormat="1">
      <c r="H1867" s="5"/>
      <c r="L1867" s="3"/>
      <c r="M1867" s="3"/>
      <c r="O1867" s="3"/>
    </row>
    <row r="1868" spans="8:15" customFormat="1">
      <c r="H1868" s="5"/>
      <c r="L1868" s="3"/>
      <c r="M1868" s="3"/>
      <c r="O1868" s="3"/>
    </row>
    <row r="1869" spans="8:15" customFormat="1">
      <c r="H1869" s="5"/>
      <c r="L1869" s="3"/>
      <c r="M1869" s="3"/>
      <c r="O1869" s="3"/>
    </row>
    <row r="1870" spans="8:15" customFormat="1">
      <c r="H1870" s="5"/>
      <c r="L1870" s="3"/>
      <c r="M1870" s="3"/>
      <c r="O1870" s="3"/>
    </row>
    <row r="1871" spans="8:15" customFormat="1">
      <c r="H1871" s="5"/>
      <c r="L1871" s="3"/>
      <c r="M1871" s="3"/>
      <c r="O1871" s="3"/>
    </row>
    <row r="1872" spans="8:15" customFormat="1">
      <c r="H1872" s="5"/>
      <c r="L1872" s="3"/>
      <c r="M1872" s="3"/>
      <c r="O1872" s="3"/>
    </row>
    <row r="1873" spans="8:15" customFormat="1">
      <c r="H1873" s="5"/>
      <c r="L1873" s="3"/>
      <c r="M1873" s="3"/>
      <c r="O1873" s="3"/>
    </row>
    <row r="1874" spans="8:15" customFormat="1">
      <c r="H1874" s="5"/>
      <c r="L1874" s="3"/>
      <c r="M1874" s="3"/>
      <c r="O1874" s="3"/>
    </row>
    <row r="1875" spans="8:15" customFormat="1">
      <c r="H1875" s="5"/>
      <c r="L1875" s="3"/>
      <c r="M1875" s="3"/>
      <c r="O1875" s="3"/>
    </row>
    <row r="1876" spans="8:15" customFormat="1">
      <c r="H1876" s="5"/>
      <c r="L1876" s="3"/>
      <c r="M1876" s="3"/>
      <c r="O1876" s="3"/>
    </row>
    <row r="1877" spans="8:15" customFormat="1">
      <c r="H1877" s="5"/>
      <c r="L1877" s="3"/>
      <c r="M1877" s="3"/>
      <c r="O1877" s="3"/>
    </row>
    <row r="1878" spans="8:15" customFormat="1">
      <c r="H1878" s="5"/>
      <c r="L1878" s="3"/>
      <c r="M1878" s="3"/>
      <c r="O1878" s="3"/>
    </row>
    <row r="1879" spans="8:15" customFormat="1">
      <c r="H1879" s="5"/>
      <c r="L1879" s="3"/>
      <c r="M1879" s="3"/>
      <c r="O1879" s="3"/>
    </row>
    <row r="1880" spans="8:15" customFormat="1">
      <c r="H1880" s="5"/>
      <c r="L1880" s="3"/>
      <c r="M1880" s="3"/>
      <c r="O1880" s="3"/>
    </row>
    <row r="1881" spans="8:15" customFormat="1">
      <c r="H1881" s="5"/>
      <c r="L1881" s="3"/>
      <c r="M1881" s="3"/>
      <c r="O1881" s="3"/>
    </row>
    <row r="1882" spans="8:15" customFormat="1">
      <c r="H1882" s="5"/>
      <c r="L1882" s="3"/>
      <c r="M1882" s="3"/>
      <c r="O1882" s="3"/>
    </row>
    <row r="1883" spans="8:15" customFormat="1">
      <c r="H1883" s="5"/>
      <c r="L1883" s="3"/>
      <c r="M1883" s="3"/>
      <c r="O1883" s="3"/>
    </row>
    <row r="1884" spans="8:15" customFormat="1">
      <c r="H1884" s="5"/>
      <c r="L1884" s="3"/>
      <c r="M1884" s="3"/>
      <c r="O1884" s="3"/>
    </row>
    <row r="1885" spans="8:15" customFormat="1">
      <c r="H1885" s="5"/>
      <c r="L1885" s="3"/>
      <c r="M1885" s="3"/>
      <c r="O1885" s="3"/>
    </row>
    <row r="1886" spans="8:15" customFormat="1">
      <c r="H1886" s="5"/>
      <c r="L1886" s="3"/>
      <c r="M1886" s="3"/>
      <c r="O1886" s="3"/>
    </row>
    <row r="1887" spans="8:15" customFormat="1">
      <c r="H1887" s="5"/>
      <c r="L1887" s="3"/>
      <c r="M1887" s="3"/>
      <c r="O1887" s="3"/>
    </row>
    <row r="1888" spans="8:15" customFormat="1">
      <c r="H1888" s="5"/>
      <c r="L1888" s="3"/>
      <c r="M1888" s="3"/>
      <c r="O1888" s="3"/>
    </row>
    <row r="1889" spans="8:15" customFormat="1">
      <c r="H1889" s="5"/>
      <c r="L1889" s="3"/>
      <c r="M1889" s="3"/>
      <c r="O1889" s="3"/>
    </row>
    <row r="1890" spans="8:15" customFormat="1">
      <c r="H1890" s="5"/>
      <c r="L1890" s="3"/>
      <c r="M1890" s="3"/>
      <c r="O1890" s="3"/>
    </row>
    <row r="1891" spans="8:15" customFormat="1">
      <c r="H1891" s="5"/>
      <c r="L1891" s="3"/>
      <c r="M1891" s="3"/>
      <c r="O1891" s="3"/>
    </row>
    <row r="1892" spans="8:15" customFormat="1">
      <c r="H1892" s="5"/>
      <c r="L1892" s="3"/>
      <c r="M1892" s="3"/>
      <c r="O1892" s="3"/>
    </row>
    <row r="1893" spans="8:15" customFormat="1">
      <c r="H1893" s="5"/>
      <c r="L1893" s="3"/>
      <c r="M1893" s="3"/>
      <c r="O1893" s="3"/>
    </row>
    <row r="1894" spans="8:15" customFormat="1">
      <c r="H1894" s="5"/>
      <c r="L1894" s="3"/>
      <c r="M1894" s="3"/>
      <c r="O1894" s="3"/>
    </row>
    <row r="1895" spans="8:15" customFormat="1">
      <c r="H1895" s="5"/>
      <c r="L1895" s="3"/>
      <c r="M1895" s="3"/>
      <c r="O1895" s="3"/>
    </row>
    <row r="1896" spans="8:15" customFormat="1">
      <c r="H1896" s="5"/>
      <c r="L1896" s="3"/>
      <c r="M1896" s="3"/>
      <c r="O1896" s="3"/>
    </row>
    <row r="1897" spans="8:15" customFormat="1">
      <c r="H1897" s="5"/>
      <c r="L1897" s="3"/>
      <c r="M1897" s="3"/>
      <c r="O1897" s="3"/>
    </row>
    <row r="1898" spans="8:15" customFormat="1">
      <c r="H1898" s="5"/>
      <c r="L1898" s="3"/>
      <c r="M1898" s="3"/>
      <c r="O1898" s="3"/>
    </row>
    <row r="1899" spans="8:15" customFormat="1">
      <c r="H1899" s="5"/>
      <c r="L1899" s="3"/>
      <c r="M1899" s="3"/>
      <c r="O1899" s="3"/>
    </row>
    <row r="1900" spans="8:15" customFormat="1">
      <c r="H1900" s="5"/>
      <c r="L1900" s="3"/>
      <c r="M1900" s="3"/>
      <c r="O1900" s="3"/>
    </row>
    <row r="1901" spans="8:15" customFormat="1">
      <c r="H1901" s="5"/>
      <c r="L1901" s="3"/>
      <c r="M1901" s="3"/>
      <c r="O1901" s="3"/>
    </row>
    <row r="1902" spans="8:15" customFormat="1">
      <c r="H1902" s="5"/>
      <c r="L1902" s="3"/>
      <c r="M1902" s="3"/>
      <c r="O1902" s="3"/>
    </row>
    <row r="1903" spans="8:15" customFormat="1">
      <c r="H1903" s="5"/>
      <c r="L1903" s="3"/>
      <c r="M1903" s="3"/>
      <c r="O1903" s="3"/>
    </row>
    <row r="1904" spans="8:15" customFormat="1">
      <c r="H1904" s="5"/>
      <c r="L1904" s="3"/>
      <c r="M1904" s="3"/>
      <c r="O1904" s="3"/>
    </row>
    <row r="1905" spans="8:15" customFormat="1">
      <c r="H1905" s="5"/>
      <c r="L1905" s="3"/>
      <c r="M1905" s="3"/>
      <c r="O1905" s="3"/>
    </row>
    <row r="1906" spans="8:15" customFormat="1">
      <c r="H1906" s="5"/>
      <c r="L1906" s="3"/>
      <c r="M1906" s="3"/>
      <c r="O1906" s="3"/>
    </row>
    <row r="1907" spans="8:15" customFormat="1">
      <c r="H1907" s="5"/>
      <c r="L1907" s="3"/>
      <c r="M1907" s="3"/>
      <c r="O1907" s="3"/>
    </row>
    <row r="1908" spans="8:15" customFormat="1">
      <c r="H1908" s="5"/>
      <c r="L1908" s="3"/>
      <c r="M1908" s="3"/>
      <c r="O1908" s="3"/>
    </row>
    <row r="1909" spans="8:15" customFormat="1">
      <c r="H1909" s="5"/>
      <c r="L1909" s="3"/>
      <c r="M1909" s="3"/>
      <c r="O1909" s="3"/>
    </row>
    <row r="1910" spans="8:15" customFormat="1">
      <c r="H1910" s="5"/>
      <c r="L1910" s="3"/>
      <c r="M1910" s="3"/>
      <c r="O1910" s="3"/>
    </row>
    <row r="1911" spans="8:15" customFormat="1">
      <c r="H1911" s="5"/>
      <c r="L1911" s="3"/>
      <c r="M1911" s="3"/>
      <c r="O1911" s="3"/>
    </row>
    <row r="1912" spans="8:15" customFormat="1">
      <c r="H1912" s="5"/>
      <c r="L1912" s="3"/>
      <c r="M1912" s="3"/>
      <c r="O1912" s="3"/>
    </row>
    <row r="1913" spans="8:15" customFormat="1">
      <c r="H1913" s="5"/>
      <c r="L1913" s="3"/>
      <c r="M1913" s="3"/>
      <c r="O1913" s="3"/>
    </row>
    <row r="1914" spans="8:15" customFormat="1">
      <c r="H1914" s="5"/>
      <c r="L1914" s="3"/>
      <c r="M1914" s="3"/>
      <c r="O1914" s="3"/>
    </row>
    <row r="1915" spans="8:15" customFormat="1">
      <c r="H1915" s="5"/>
      <c r="L1915" s="3"/>
      <c r="M1915" s="3"/>
      <c r="O1915" s="3"/>
    </row>
    <row r="1916" spans="8:15" customFormat="1">
      <c r="H1916" s="5"/>
      <c r="L1916" s="3"/>
      <c r="M1916" s="3"/>
      <c r="O1916" s="3"/>
    </row>
    <row r="1917" spans="8:15" customFormat="1">
      <c r="H1917" s="5"/>
      <c r="L1917" s="3"/>
      <c r="M1917" s="3"/>
      <c r="O1917" s="3"/>
    </row>
    <row r="1918" spans="8:15" customFormat="1">
      <c r="H1918" s="5"/>
      <c r="L1918" s="3"/>
      <c r="M1918" s="3"/>
      <c r="O1918" s="3"/>
    </row>
    <row r="1919" spans="8:15" customFormat="1">
      <c r="H1919" s="5"/>
      <c r="L1919" s="3"/>
      <c r="M1919" s="3"/>
      <c r="O1919" s="3"/>
    </row>
    <row r="1920" spans="8:15" customFormat="1">
      <c r="H1920" s="5"/>
      <c r="L1920" s="3"/>
      <c r="M1920" s="3"/>
      <c r="O1920" s="3"/>
    </row>
    <row r="1921" spans="8:15" customFormat="1">
      <c r="H1921" s="5"/>
      <c r="L1921" s="3"/>
      <c r="M1921" s="3"/>
      <c r="O1921" s="3"/>
    </row>
    <row r="1922" spans="8:15" customFormat="1">
      <c r="H1922" s="5"/>
      <c r="L1922" s="3"/>
      <c r="M1922" s="3"/>
      <c r="O1922" s="3"/>
    </row>
    <row r="1923" spans="8:15" customFormat="1">
      <c r="H1923" s="5"/>
      <c r="L1923" s="3"/>
      <c r="M1923" s="3"/>
      <c r="O1923" s="3"/>
    </row>
    <row r="1924" spans="8:15" customFormat="1">
      <c r="H1924" s="5"/>
      <c r="L1924" s="3"/>
      <c r="M1924" s="3"/>
      <c r="O1924" s="3"/>
    </row>
    <row r="1925" spans="8:15" customFormat="1">
      <c r="H1925" s="5"/>
      <c r="L1925" s="3"/>
      <c r="M1925" s="3"/>
      <c r="O1925" s="3"/>
    </row>
    <row r="1926" spans="8:15" customFormat="1">
      <c r="H1926" s="5"/>
      <c r="L1926" s="3"/>
      <c r="M1926" s="3"/>
      <c r="O1926" s="3"/>
    </row>
    <row r="1927" spans="8:15" customFormat="1">
      <c r="H1927" s="5"/>
      <c r="L1927" s="3"/>
      <c r="M1927" s="3"/>
      <c r="O1927" s="3"/>
    </row>
    <row r="1928" spans="8:15" customFormat="1">
      <c r="H1928" s="5"/>
      <c r="L1928" s="3"/>
      <c r="M1928" s="3"/>
      <c r="O1928" s="3"/>
    </row>
    <row r="1929" spans="8:15" customFormat="1">
      <c r="H1929" s="5"/>
      <c r="L1929" s="3"/>
      <c r="M1929" s="3"/>
      <c r="O1929" s="3"/>
    </row>
    <row r="1930" spans="8:15" customFormat="1">
      <c r="H1930" s="5"/>
      <c r="L1930" s="3"/>
      <c r="M1930" s="3"/>
      <c r="O1930" s="3"/>
    </row>
    <row r="1931" spans="8:15" customFormat="1">
      <c r="H1931" s="5"/>
      <c r="L1931" s="3"/>
      <c r="M1931" s="3"/>
      <c r="O1931" s="3"/>
    </row>
    <row r="1932" spans="8:15" customFormat="1">
      <c r="H1932" s="5"/>
      <c r="L1932" s="3"/>
      <c r="M1932" s="3"/>
      <c r="O1932" s="3"/>
    </row>
    <row r="1933" spans="8:15" customFormat="1">
      <c r="H1933" s="5"/>
      <c r="L1933" s="3"/>
      <c r="M1933" s="3"/>
      <c r="O1933" s="3"/>
    </row>
    <row r="1934" spans="8:15" customFormat="1">
      <c r="H1934" s="5"/>
      <c r="L1934" s="3"/>
      <c r="M1934" s="3"/>
      <c r="O1934" s="3"/>
    </row>
    <row r="1935" spans="8:15" customFormat="1">
      <c r="H1935" s="5"/>
      <c r="L1935" s="3"/>
      <c r="M1935" s="3"/>
      <c r="O1935" s="3"/>
    </row>
    <row r="1936" spans="8:15" customFormat="1">
      <c r="H1936" s="5"/>
      <c r="L1936" s="3"/>
      <c r="M1936" s="3"/>
      <c r="O1936" s="3"/>
    </row>
    <row r="1937" spans="8:15" customFormat="1">
      <c r="H1937" s="5"/>
      <c r="L1937" s="3"/>
      <c r="M1937" s="3"/>
      <c r="O1937" s="3"/>
    </row>
    <row r="1938" spans="8:15" customFormat="1">
      <c r="H1938" s="5"/>
      <c r="L1938" s="3"/>
      <c r="M1938" s="3"/>
      <c r="O1938" s="3"/>
    </row>
    <row r="1939" spans="8:15" customFormat="1">
      <c r="H1939" s="5"/>
      <c r="L1939" s="3"/>
      <c r="M1939" s="3"/>
      <c r="O1939" s="3"/>
    </row>
    <row r="1940" spans="8:15" customFormat="1">
      <c r="H1940" s="5"/>
      <c r="L1940" s="3"/>
      <c r="M1940" s="3"/>
      <c r="O1940" s="3"/>
    </row>
    <row r="1941" spans="8:15" customFormat="1">
      <c r="H1941" s="5"/>
      <c r="L1941" s="3"/>
      <c r="M1941" s="3"/>
      <c r="O1941" s="3"/>
    </row>
    <row r="1942" spans="8:15" customFormat="1">
      <c r="H1942" s="5"/>
      <c r="L1942" s="3"/>
      <c r="M1942" s="3"/>
      <c r="O1942" s="3"/>
    </row>
    <row r="1943" spans="8:15" customFormat="1">
      <c r="H1943" s="5"/>
      <c r="L1943" s="3"/>
      <c r="M1943" s="3"/>
      <c r="O1943" s="3"/>
    </row>
    <row r="1944" spans="8:15" customFormat="1">
      <c r="H1944" s="5"/>
      <c r="L1944" s="3"/>
      <c r="M1944" s="3"/>
      <c r="O1944" s="3"/>
    </row>
    <row r="1945" spans="8:15" customFormat="1">
      <c r="H1945" s="5"/>
      <c r="L1945" s="3"/>
      <c r="M1945" s="3"/>
      <c r="O1945" s="3"/>
    </row>
    <row r="1946" spans="8:15" customFormat="1">
      <c r="H1946" s="5"/>
      <c r="L1946" s="3"/>
      <c r="M1946" s="3"/>
      <c r="O1946" s="3"/>
    </row>
    <row r="1947" spans="8:15" customFormat="1">
      <c r="H1947" s="5"/>
      <c r="L1947" s="3"/>
      <c r="M1947" s="3"/>
      <c r="O1947" s="3"/>
    </row>
    <row r="1948" spans="8:15" customFormat="1">
      <c r="H1948" s="5"/>
      <c r="L1948" s="3"/>
      <c r="M1948" s="3"/>
      <c r="O1948" s="3"/>
    </row>
    <row r="1949" spans="8:15" customFormat="1">
      <c r="H1949" s="5"/>
      <c r="L1949" s="3"/>
      <c r="M1949" s="3"/>
      <c r="O1949" s="3"/>
    </row>
    <row r="1950" spans="8:15" customFormat="1">
      <c r="H1950" s="5"/>
      <c r="L1950" s="3"/>
      <c r="M1950" s="3"/>
      <c r="O1950" s="3"/>
    </row>
    <row r="1951" spans="8:15" customFormat="1">
      <c r="H1951" s="5"/>
      <c r="L1951" s="3"/>
      <c r="M1951" s="3"/>
      <c r="O1951" s="3"/>
    </row>
    <row r="1952" spans="8:15" customFormat="1">
      <c r="H1952" s="5"/>
      <c r="L1952" s="3"/>
      <c r="M1952" s="3"/>
      <c r="O1952" s="3"/>
    </row>
    <row r="1953" spans="8:15" customFormat="1">
      <c r="H1953" s="5"/>
      <c r="L1953" s="3"/>
      <c r="M1953" s="3"/>
      <c r="O1953" s="3"/>
    </row>
    <row r="1954" spans="8:15" customFormat="1">
      <c r="H1954" s="5"/>
      <c r="L1954" s="3"/>
      <c r="M1954" s="3"/>
      <c r="O1954" s="3"/>
    </row>
    <row r="1955" spans="8:15" customFormat="1">
      <c r="H1955" s="5"/>
      <c r="L1955" s="3"/>
      <c r="M1955" s="3"/>
      <c r="O1955" s="3"/>
    </row>
    <row r="1956" spans="8:15" customFormat="1">
      <c r="H1956" s="5"/>
      <c r="L1956" s="3"/>
      <c r="M1956" s="3"/>
      <c r="O1956" s="3"/>
    </row>
    <row r="1957" spans="8:15" customFormat="1">
      <c r="H1957" s="5"/>
      <c r="L1957" s="3"/>
      <c r="M1957" s="3"/>
      <c r="O1957" s="3"/>
    </row>
    <row r="1958" spans="8:15" customFormat="1">
      <c r="H1958" s="5"/>
      <c r="L1958" s="3"/>
      <c r="M1958" s="3"/>
      <c r="O1958" s="3"/>
    </row>
    <row r="1959" spans="8:15" customFormat="1">
      <c r="H1959" s="5"/>
      <c r="L1959" s="3"/>
      <c r="M1959" s="3"/>
      <c r="O1959" s="3"/>
    </row>
    <row r="1960" spans="8:15" customFormat="1">
      <c r="H1960" s="5"/>
      <c r="L1960" s="3"/>
      <c r="M1960" s="3"/>
      <c r="O1960" s="3"/>
    </row>
    <row r="1961" spans="8:15" customFormat="1">
      <c r="H1961" s="5"/>
      <c r="L1961" s="3"/>
      <c r="M1961" s="3"/>
      <c r="O1961" s="3"/>
    </row>
    <row r="1962" spans="8:15" customFormat="1">
      <c r="H1962" s="5"/>
      <c r="L1962" s="3"/>
      <c r="M1962" s="3"/>
      <c r="O1962" s="3"/>
    </row>
    <row r="1963" spans="8:15" customFormat="1">
      <c r="H1963" s="5"/>
      <c r="L1963" s="3"/>
      <c r="M1963" s="3"/>
      <c r="O1963" s="3"/>
    </row>
    <row r="1964" spans="8:15" customFormat="1">
      <c r="H1964" s="5"/>
      <c r="L1964" s="3"/>
      <c r="M1964" s="3"/>
      <c r="O1964" s="3"/>
    </row>
    <row r="1965" spans="8:15" customFormat="1">
      <c r="H1965" s="5"/>
      <c r="L1965" s="3"/>
      <c r="M1965" s="3"/>
      <c r="O1965" s="3"/>
    </row>
    <row r="1966" spans="8:15" customFormat="1">
      <c r="H1966" s="5"/>
      <c r="L1966" s="3"/>
      <c r="M1966" s="3"/>
      <c r="O1966" s="3"/>
    </row>
    <row r="1967" spans="8:15" customFormat="1">
      <c r="H1967" s="5"/>
      <c r="L1967" s="3"/>
      <c r="M1967" s="3"/>
      <c r="O1967" s="3"/>
    </row>
    <row r="1968" spans="8:15" customFormat="1">
      <c r="H1968" s="5"/>
      <c r="L1968" s="3"/>
      <c r="M1968" s="3"/>
      <c r="O1968" s="3"/>
    </row>
    <row r="1969" spans="8:15" customFormat="1">
      <c r="H1969" s="5"/>
      <c r="L1969" s="3"/>
      <c r="M1969" s="3"/>
      <c r="O1969" s="3"/>
    </row>
    <row r="1970" spans="8:15" customFormat="1">
      <c r="H1970" s="5"/>
      <c r="L1970" s="3"/>
      <c r="M1970" s="3"/>
      <c r="O1970" s="3"/>
    </row>
    <row r="1971" spans="8:15" customFormat="1">
      <c r="H1971" s="5"/>
      <c r="L1971" s="3"/>
      <c r="M1971" s="3"/>
      <c r="O1971" s="3"/>
    </row>
    <row r="1972" spans="8:15" customFormat="1">
      <c r="H1972" s="5"/>
      <c r="L1972" s="3"/>
      <c r="M1972" s="3"/>
      <c r="O1972" s="3"/>
    </row>
    <row r="1973" spans="8:15" customFormat="1">
      <c r="H1973" s="5"/>
      <c r="L1973" s="3"/>
      <c r="M1973" s="3"/>
      <c r="O1973" s="3"/>
    </row>
    <row r="1974" spans="8:15" customFormat="1">
      <c r="H1974" s="5"/>
      <c r="L1974" s="3"/>
      <c r="M1974" s="3"/>
      <c r="O1974" s="3"/>
    </row>
    <row r="1975" spans="8:15" customFormat="1">
      <c r="H1975" s="5"/>
      <c r="L1975" s="3"/>
      <c r="M1975" s="3"/>
      <c r="O1975" s="3"/>
    </row>
    <row r="1976" spans="8:15" customFormat="1">
      <c r="H1976" s="5"/>
      <c r="L1976" s="3"/>
      <c r="M1976" s="3"/>
      <c r="O1976" s="3"/>
    </row>
    <row r="1977" spans="8:15" customFormat="1">
      <c r="H1977" s="5"/>
      <c r="L1977" s="3"/>
      <c r="M1977" s="3"/>
      <c r="O1977" s="3"/>
    </row>
    <row r="1978" spans="8:15" customFormat="1">
      <c r="H1978" s="5"/>
      <c r="L1978" s="3"/>
      <c r="M1978" s="3"/>
      <c r="O1978" s="3"/>
    </row>
    <row r="1979" spans="8:15" customFormat="1">
      <c r="H1979" s="5"/>
      <c r="L1979" s="3"/>
      <c r="M1979" s="3"/>
      <c r="O1979" s="3"/>
    </row>
    <row r="1980" spans="8:15" customFormat="1">
      <c r="H1980" s="5"/>
      <c r="L1980" s="3"/>
      <c r="M1980" s="3"/>
      <c r="O1980" s="3"/>
    </row>
    <row r="1981" spans="8:15" customFormat="1">
      <c r="H1981" s="5"/>
      <c r="L1981" s="3"/>
      <c r="M1981" s="3"/>
      <c r="O1981" s="3"/>
    </row>
    <row r="1982" spans="8:15" customFormat="1">
      <c r="H1982" s="5"/>
      <c r="L1982" s="3"/>
      <c r="M1982" s="3"/>
      <c r="O1982" s="3"/>
    </row>
    <row r="1983" spans="8:15" customFormat="1">
      <c r="H1983" s="5"/>
      <c r="L1983" s="3"/>
      <c r="M1983" s="3"/>
      <c r="O1983" s="3"/>
    </row>
    <row r="1984" spans="8:15" customFormat="1">
      <c r="H1984" s="5"/>
      <c r="L1984" s="3"/>
      <c r="M1984" s="3"/>
      <c r="O1984" s="3"/>
    </row>
    <row r="1985" spans="8:15" customFormat="1">
      <c r="H1985" s="5"/>
      <c r="L1985" s="3"/>
      <c r="M1985" s="3"/>
      <c r="O1985" s="3"/>
    </row>
    <row r="1986" spans="8:15" customFormat="1">
      <c r="H1986" s="5"/>
      <c r="L1986" s="3"/>
      <c r="M1986" s="3"/>
      <c r="O1986" s="3"/>
    </row>
    <row r="1987" spans="8:15" customFormat="1">
      <c r="H1987" s="5"/>
      <c r="L1987" s="3"/>
      <c r="M1987" s="3"/>
      <c r="O1987" s="3"/>
    </row>
    <row r="1988" spans="8:15" customFormat="1">
      <c r="H1988" s="5"/>
      <c r="L1988" s="3"/>
      <c r="M1988" s="3"/>
      <c r="O1988" s="3"/>
    </row>
    <row r="1989" spans="8:15" customFormat="1">
      <c r="H1989" s="5"/>
      <c r="L1989" s="3"/>
      <c r="M1989" s="3"/>
      <c r="O1989" s="3"/>
    </row>
    <row r="1990" spans="8:15" customFormat="1">
      <c r="H1990" s="5"/>
      <c r="L1990" s="3"/>
      <c r="M1990" s="3"/>
      <c r="O1990" s="3"/>
    </row>
    <row r="1991" spans="8:15" customFormat="1">
      <c r="H1991" s="5"/>
      <c r="L1991" s="3"/>
      <c r="M1991" s="3"/>
      <c r="O1991" s="3"/>
    </row>
    <row r="1992" spans="8:15" customFormat="1">
      <c r="H1992" s="5"/>
      <c r="L1992" s="3"/>
      <c r="M1992" s="3"/>
      <c r="O1992" s="3"/>
    </row>
    <row r="1993" spans="8:15" customFormat="1">
      <c r="H1993" s="5"/>
      <c r="L1993" s="3"/>
      <c r="M1993" s="3"/>
      <c r="O1993" s="3"/>
    </row>
    <row r="1994" spans="8:15" customFormat="1">
      <c r="H1994" s="5"/>
      <c r="L1994" s="3"/>
      <c r="M1994" s="3"/>
      <c r="O1994" s="3"/>
    </row>
    <row r="1995" spans="8:15" customFormat="1">
      <c r="H1995" s="5"/>
      <c r="L1995" s="3"/>
      <c r="M1995" s="3"/>
      <c r="O1995" s="3"/>
    </row>
    <row r="1996" spans="8:15" customFormat="1">
      <c r="H1996" s="5"/>
      <c r="L1996" s="3"/>
      <c r="M1996" s="3"/>
      <c r="O1996" s="3"/>
    </row>
    <row r="1997" spans="8:15" customFormat="1">
      <c r="H1997" s="5"/>
      <c r="L1997" s="3"/>
      <c r="M1997" s="3"/>
      <c r="O1997" s="3"/>
    </row>
    <row r="1998" spans="8:15" customFormat="1">
      <c r="H1998" s="5"/>
      <c r="L1998" s="3"/>
      <c r="M1998" s="3"/>
      <c r="O1998" s="3"/>
    </row>
    <row r="1999" spans="8:15" customFormat="1">
      <c r="H1999" s="5"/>
      <c r="L1999" s="3"/>
      <c r="M1999" s="3"/>
      <c r="O1999" s="3"/>
    </row>
    <row r="2000" spans="8:15" customFormat="1">
      <c r="H2000" s="5"/>
      <c r="L2000" s="3"/>
      <c r="M2000" s="3"/>
      <c r="O2000" s="3"/>
    </row>
    <row r="2001" spans="8:15" customFormat="1">
      <c r="H2001" s="5"/>
      <c r="L2001" s="3"/>
      <c r="M2001" s="3"/>
      <c r="O2001" s="3"/>
    </row>
    <row r="2002" spans="8:15" customFormat="1">
      <c r="H2002" s="5"/>
      <c r="L2002" s="3"/>
      <c r="M2002" s="3"/>
      <c r="O2002" s="3"/>
    </row>
    <row r="2003" spans="8:15" customFormat="1">
      <c r="H2003" s="5"/>
      <c r="L2003" s="3"/>
      <c r="M2003" s="3"/>
      <c r="O2003" s="3"/>
    </row>
    <row r="2004" spans="8:15" customFormat="1">
      <c r="H2004" s="5"/>
      <c r="L2004" s="3"/>
      <c r="M2004" s="3"/>
      <c r="O2004" s="3"/>
    </row>
    <row r="2005" spans="8:15" customFormat="1">
      <c r="H2005" s="5"/>
      <c r="L2005" s="3"/>
      <c r="M2005" s="3"/>
      <c r="O2005" s="3"/>
    </row>
    <row r="2006" spans="8:15" customFormat="1">
      <c r="H2006" s="5"/>
      <c r="L2006" s="3"/>
      <c r="M2006" s="3"/>
      <c r="O2006" s="3"/>
    </row>
    <row r="2007" spans="8:15" customFormat="1">
      <c r="H2007" s="5"/>
      <c r="L2007" s="3"/>
      <c r="M2007" s="3"/>
      <c r="O2007" s="3"/>
    </row>
    <row r="2008" spans="8:15" customFormat="1">
      <c r="H2008" s="5"/>
      <c r="L2008" s="3"/>
      <c r="M2008" s="3"/>
      <c r="O2008" s="3"/>
    </row>
    <row r="2009" spans="8:15" customFormat="1">
      <c r="H2009" s="5"/>
      <c r="L2009" s="3"/>
      <c r="M2009" s="3"/>
      <c r="O2009" s="3"/>
    </row>
    <row r="2010" spans="8:15" customFormat="1">
      <c r="H2010" s="5"/>
      <c r="L2010" s="3"/>
      <c r="M2010" s="3"/>
      <c r="O2010" s="3"/>
    </row>
    <row r="2011" spans="8:15" customFormat="1">
      <c r="H2011" s="5"/>
      <c r="L2011" s="3"/>
      <c r="M2011" s="3"/>
      <c r="O2011" s="3"/>
    </row>
    <row r="2012" spans="8:15" customFormat="1">
      <c r="H2012" s="5"/>
      <c r="L2012" s="3"/>
      <c r="M2012" s="3"/>
      <c r="O2012" s="3"/>
    </row>
    <row r="2013" spans="8:15" customFormat="1">
      <c r="H2013" s="5"/>
      <c r="L2013" s="3"/>
      <c r="M2013" s="3"/>
      <c r="O2013" s="3"/>
    </row>
    <row r="2014" spans="8:15" customFormat="1">
      <c r="H2014" s="5"/>
      <c r="L2014" s="3"/>
      <c r="M2014" s="3"/>
      <c r="O2014" s="3"/>
    </row>
    <row r="2015" spans="8:15" customFormat="1">
      <c r="H2015" s="5"/>
      <c r="L2015" s="3"/>
      <c r="M2015" s="3"/>
      <c r="O2015" s="3"/>
    </row>
    <row r="2016" spans="8:15" customFormat="1">
      <c r="H2016" s="5"/>
      <c r="L2016" s="3"/>
      <c r="M2016" s="3"/>
      <c r="O2016" s="3"/>
    </row>
    <row r="2017" spans="8:15" customFormat="1">
      <c r="H2017" s="5"/>
      <c r="L2017" s="3"/>
      <c r="M2017" s="3"/>
      <c r="O2017" s="3"/>
    </row>
    <row r="2018" spans="8:15" customFormat="1">
      <c r="H2018" s="5"/>
      <c r="L2018" s="3"/>
      <c r="M2018" s="3"/>
      <c r="O2018" s="3"/>
    </row>
    <row r="2019" spans="8:15" customFormat="1">
      <c r="H2019" s="5"/>
      <c r="L2019" s="3"/>
      <c r="M2019" s="3"/>
      <c r="O2019" s="3"/>
    </row>
    <row r="2020" spans="8:15" customFormat="1">
      <c r="H2020" s="5"/>
      <c r="L2020" s="3"/>
      <c r="M2020" s="3"/>
      <c r="O2020" s="3"/>
    </row>
    <row r="2021" spans="8:15" customFormat="1">
      <c r="H2021" s="5"/>
      <c r="L2021" s="3"/>
      <c r="M2021" s="3"/>
      <c r="O2021" s="3"/>
    </row>
    <row r="2022" spans="8:15" customFormat="1">
      <c r="H2022" s="5"/>
      <c r="L2022" s="3"/>
      <c r="M2022" s="3"/>
      <c r="O2022" s="3"/>
    </row>
    <row r="2023" spans="8:15" customFormat="1">
      <c r="H2023" s="5"/>
      <c r="L2023" s="3"/>
      <c r="M2023" s="3"/>
      <c r="O2023" s="3"/>
    </row>
    <row r="2024" spans="8:15" customFormat="1">
      <c r="H2024" s="5"/>
      <c r="L2024" s="3"/>
      <c r="M2024" s="3"/>
      <c r="O2024" s="3"/>
    </row>
    <row r="2025" spans="8:15" customFormat="1">
      <c r="H2025" s="5"/>
      <c r="L2025" s="3"/>
      <c r="M2025" s="3"/>
      <c r="O2025" s="3"/>
    </row>
    <row r="2026" spans="8:15" customFormat="1">
      <c r="H2026" s="5"/>
      <c r="L2026" s="3"/>
      <c r="M2026" s="3"/>
      <c r="O2026" s="3"/>
    </row>
    <row r="2027" spans="8:15" customFormat="1">
      <c r="H2027" s="5"/>
      <c r="L2027" s="3"/>
      <c r="M2027" s="3"/>
      <c r="O2027" s="3"/>
    </row>
    <row r="2028" spans="8:15" customFormat="1">
      <c r="H2028" s="5"/>
      <c r="L2028" s="3"/>
      <c r="M2028" s="3"/>
      <c r="O2028" s="3"/>
    </row>
    <row r="2029" spans="8:15" customFormat="1">
      <c r="H2029" s="5"/>
      <c r="L2029" s="3"/>
      <c r="M2029" s="3"/>
      <c r="O2029" s="3"/>
    </row>
    <row r="2030" spans="8:15" customFormat="1">
      <c r="H2030" s="5"/>
      <c r="L2030" s="3"/>
      <c r="M2030" s="3"/>
      <c r="O2030" s="3"/>
    </row>
    <row r="2031" spans="8:15" customFormat="1">
      <c r="H2031" s="5"/>
      <c r="L2031" s="3"/>
      <c r="M2031" s="3"/>
      <c r="O2031" s="3"/>
    </row>
    <row r="2032" spans="8:15" customFormat="1">
      <c r="H2032" s="5"/>
      <c r="L2032" s="3"/>
      <c r="M2032" s="3"/>
      <c r="O2032" s="3"/>
    </row>
    <row r="2033" spans="8:15" customFormat="1">
      <c r="H2033" s="5"/>
      <c r="L2033" s="3"/>
      <c r="M2033" s="3"/>
      <c r="O2033" s="3"/>
    </row>
    <row r="2034" spans="8:15" customFormat="1">
      <c r="H2034" s="5"/>
      <c r="L2034" s="3"/>
      <c r="M2034" s="3"/>
      <c r="O2034" s="3"/>
    </row>
    <row r="2035" spans="8:15" customFormat="1">
      <c r="H2035" s="5"/>
      <c r="L2035" s="3"/>
      <c r="M2035" s="3"/>
      <c r="O2035" s="3"/>
    </row>
    <row r="2036" spans="8:15" customFormat="1">
      <c r="H2036" s="5"/>
      <c r="L2036" s="3"/>
      <c r="M2036" s="3"/>
      <c r="O2036" s="3"/>
    </row>
    <row r="2037" spans="8:15" customFormat="1">
      <c r="H2037" s="5"/>
      <c r="L2037" s="3"/>
      <c r="M2037" s="3"/>
      <c r="O2037" s="3"/>
    </row>
    <row r="2038" spans="8:15" customFormat="1">
      <c r="H2038" s="5"/>
      <c r="L2038" s="3"/>
      <c r="M2038" s="3"/>
      <c r="O2038" s="3"/>
    </row>
    <row r="2039" spans="8:15" customFormat="1">
      <c r="H2039" s="5"/>
      <c r="L2039" s="3"/>
      <c r="M2039" s="3"/>
      <c r="O2039" s="3"/>
    </row>
    <row r="2040" spans="8:15" customFormat="1">
      <c r="H2040" s="5"/>
      <c r="L2040" s="3"/>
      <c r="M2040" s="3"/>
      <c r="O2040" s="3"/>
    </row>
    <row r="2041" spans="8:15" customFormat="1">
      <c r="H2041" s="5"/>
      <c r="L2041" s="3"/>
      <c r="M2041" s="3"/>
      <c r="O2041" s="3"/>
    </row>
    <row r="2042" spans="8:15" customFormat="1">
      <c r="H2042" s="5"/>
      <c r="L2042" s="3"/>
      <c r="M2042" s="3"/>
      <c r="O2042" s="3"/>
    </row>
    <row r="2043" spans="8:15" customFormat="1">
      <c r="H2043" s="5"/>
      <c r="L2043" s="3"/>
      <c r="M2043" s="3"/>
      <c r="O2043" s="3"/>
    </row>
    <row r="2044" spans="8:15" customFormat="1">
      <c r="H2044" s="5"/>
      <c r="L2044" s="3"/>
      <c r="M2044" s="3"/>
      <c r="O2044" s="3"/>
    </row>
    <row r="2045" spans="8:15" customFormat="1">
      <c r="H2045" s="5"/>
      <c r="L2045" s="3"/>
      <c r="M2045" s="3"/>
      <c r="O2045" s="3"/>
    </row>
    <row r="2046" spans="8:15" customFormat="1">
      <c r="H2046" s="5"/>
      <c r="L2046" s="3"/>
      <c r="M2046" s="3"/>
      <c r="O2046" s="3"/>
    </row>
    <row r="2047" spans="8:15" customFormat="1">
      <c r="H2047" s="5"/>
      <c r="L2047" s="3"/>
      <c r="M2047" s="3"/>
      <c r="O2047" s="3"/>
    </row>
    <row r="2048" spans="8:15" customFormat="1">
      <c r="H2048" s="5"/>
      <c r="L2048" s="3"/>
      <c r="M2048" s="3"/>
      <c r="O2048" s="3"/>
    </row>
    <row r="2049" spans="8:15" customFormat="1">
      <c r="H2049" s="5"/>
      <c r="L2049" s="3"/>
      <c r="M2049" s="3"/>
      <c r="O2049" s="3"/>
    </row>
    <row r="2050" spans="8:15" customFormat="1">
      <c r="H2050" s="5"/>
      <c r="L2050" s="3"/>
      <c r="M2050" s="3"/>
      <c r="O2050" s="3"/>
    </row>
    <row r="2051" spans="8:15" customFormat="1">
      <c r="H2051" s="5"/>
      <c r="L2051" s="3"/>
      <c r="M2051" s="3"/>
      <c r="O2051" s="3"/>
    </row>
    <row r="2052" spans="8:15" customFormat="1">
      <c r="H2052" s="5"/>
      <c r="L2052" s="3"/>
      <c r="M2052" s="3"/>
      <c r="O2052" s="3"/>
    </row>
    <row r="2053" spans="8:15" customFormat="1">
      <c r="H2053" s="5"/>
      <c r="L2053" s="3"/>
      <c r="M2053" s="3"/>
      <c r="O2053" s="3"/>
    </row>
    <row r="2054" spans="8:15" customFormat="1">
      <c r="H2054" s="5"/>
      <c r="L2054" s="3"/>
      <c r="M2054" s="3"/>
      <c r="O2054" s="3"/>
    </row>
    <row r="2055" spans="8:15" customFormat="1">
      <c r="H2055" s="5"/>
      <c r="L2055" s="3"/>
      <c r="M2055" s="3"/>
      <c r="O2055" s="3"/>
    </row>
    <row r="2056" spans="8:15" customFormat="1">
      <c r="H2056" s="5"/>
      <c r="L2056" s="3"/>
      <c r="M2056" s="3"/>
      <c r="O2056" s="3"/>
    </row>
    <row r="2057" spans="8:15" customFormat="1">
      <c r="H2057" s="5"/>
      <c r="L2057" s="3"/>
      <c r="M2057" s="3"/>
      <c r="O2057" s="3"/>
    </row>
    <row r="2058" spans="8:15" customFormat="1">
      <c r="H2058" s="5"/>
      <c r="L2058" s="3"/>
      <c r="M2058" s="3"/>
      <c r="O2058" s="3"/>
    </row>
    <row r="2059" spans="8:15" customFormat="1">
      <c r="H2059" s="5"/>
      <c r="L2059" s="3"/>
      <c r="M2059" s="3"/>
      <c r="O2059" s="3"/>
    </row>
    <row r="2060" spans="8:15" customFormat="1">
      <c r="H2060" s="5"/>
      <c r="L2060" s="3"/>
      <c r="M2060" s="3"/>
      <c r="O2060" s="3"/>
    </row>
    <row r="2061" spans="8:15" customFormat="1">
      <c r="H2061" s="5"/>
      <c r="L2061" s="3"/>
      <c r="M2061" s="3"/>
      <c r="O2061" s="3"/>
    </row>
    <row r="2062" spans="8:15" customFormat="1">
      <c r="H2062" s="5"/>
      <c r="L2062" s="3"/>
      <c r="M2062" s="3"/>
      <c r="O2062" s="3"/>
    </row>
    <row r="2063" spans="8:15" customFormat="1">
      <c r="H2063" s="5"/>
      <c r="L2063" s="3"/>
      <c r="M2063" s="3"/>
      <c r="O2063" s="3"/>
    </row>
    <row r="2064" spans="8:15" customFormat="1">
      <c r="H2064" s="5"/>
      <c r="L2064" s="3"/>
      <c r="M2064" s="3"/>
      <c r="O2064" s="3"/>
    </row>
    <row r="2065" spans="8:15" customFormat="1">
      <c r="H2065" s="5"/>
      <c r="L2065" s="3"/>
      <c r="M2065" s="3"/>
      <c r="O2065" s="3"/>
    </row>
    <row r="2066" spans="8:15" customFormat="1">
      <c r="H2066" s="5"/>
      <c r="L2066" s="3"/>
      <c r="M2066" s="3"/>
      <c r="O2066" s="3"/>
    </row>
    <row r="2067" spans="8:15" customFormat="1">
      <c r="H2067" s="5"/>
      <c r="L2067" s="3"/>
      <c r="M2067" s="3"/>
      <c r="O2067" s="3"/>
    </row>
    <row r="2068" spans="8:15" customFormat="1">
      <c r="H2068" s="5"/>
      <c r="L2068" s="3"/>
      <c r="M2068" s="3"/>
      <c r="O2068" s="3"/>
    </row>
    <row r="2069" spans="8:15" customFormat="1">
      <c r="H2069" s="5"/>
      <c r="L2069" s="3"/>
      <c r="M2069" s="3"/>
      <c r="O2069" s="3"/>
    </row>
    <row r="2070" spans="8:15" customFormat="1">
      <c r="H2070" s="5"/>
      <c r="L2070" s="3"/>
      <c r="M2070" s="3"/>
      <c r="O2070" s="3"/>
    </row>
    <row r="2071" spans="8:15" customFormat="1">
      <c r="H2071" s="5"/>
      <c r="L2071" s="3"/>
      <c r="M2071" s="3"/>
      <c r="O2071" s="3"/>
    </row>
    <row r="2072" spans="8:15" customFormat="1">
      <c r="H2072" s="5"/>
      <c r="L2072" s="3"/>
      <c r="M2072" s="3"/>
      <c r="O2072" s="3"/>
    </row>
    <row r="2073" spans="8:15" customFormat="1">
      <c r="H2073" s="5"/>
      <c r="L2073" s="3"/>
      <c r="M2073" s="3"/>
      <c r="O2073" s="3"/>
    </row>
    <row r="2074" spans="8:15" customFormat="1">
      <c r="H2074" s="5"/>
      <c r="L2074" s="3"/>
      <c r="M2074" s="3"/>
      <c r="O2074" s="3"/>
    </row>
    <row r="2075" spans="8:15" customFormat="1">
      <c r="H2075" s="5"/>
      <c r="L2075" s="3"/>
      <c r="M2075" s="3"/>
      <c r="O2075" s="3"/>
    </row>
    <row r="2076" spans="8:15" customFormat="1">
      <c r="H2076" s="5"/>
      <c r="L2076" s="3"/>
      <c r="M2076" s="3"/>
      <c r="O2076" s="3"/>
    </row>
    <row r="2077" spans="8:15" customFormat="1">
      <c r="H2077" s="5"/>
      <c r="L2077" s="3"/>
      <c r="M2077" s="3"/>
      <c r="O2077" s="3"/>
    </row>
    <row r="2078" spans="8:15" customFormat="1">
      <c r="H2078" s="5"/>
      <c r="L2078" s="3"/>
      <c r="M2078" s="3"/>
      <c r="O2078" s="3"/>
    </row>
    <row r="2079" spans="8:15" customFormat="1">
      <c r="H2079" s="5"/>
      <c r="L2079" s="3"/>
      <c r="M2079" s="3"/>
      <c r="O2079" s="3"/>
    </row>
    <row r="2080" spans="8:15" customFormat="1">
      <c r="H2080" s="5"/>
      <c r="L2080" s="3"/>
      <c r="M2080" s="3"/>
      <c r="O2080" s="3"/>
    </row>
    <row r="2081" spans="8:15" customFormat="1">
      <c r="H2081" s="5"/>
      <c r="L2081" s="3"/>
      <c r="M2081" s="3"/>
      <c r="O2081" s="3"/>
    </row>
    <row r="2082" spans="8:15" customFormat="1">
      <c r="H2082" s="5"/>
      <c r="L2082" s="3"/>
      <c r="M2082" s="3"/>
      <c r="O2082" s="3"/>
    </row>
    <row r="2083" spans="8:15" customFormat="1">
      <c r="H2083" s="5"/>
      <c r="L2083" s="3"/>
      <c r="M2083" s="3"/>
      <c r="O2083" s="3"/>
    </row>
    <row r="2084" spans="8:15" customFormat="1">
      <c r="H2084" s="5"/>
      <c r="L2084" s="3"/>
      <c r="M2084" s="3"/>
      <c r="O2084" s="3"/>
    </row>
    <row r="2085" spans="8:15" customFormat="1">
      <c r="H2085" s="5"/>
      <c r="L2085" s="3"/>
      <c r="M2085" s="3"/>
      <c r="O2085" s="3"/>
    </row>
    <row r="2086" spans="8:15" customFormat="1">
      <c r="H2086" s="5"/>
      <c r="L2086" s="3"/>
      <c r="M2086" s="3"/>
      <c r="O2086" s="3"/>
    </row>
    <row r="2087" spans="8:15" customFormat="1">
      <c r="H2087" s="5"/>
      <c r="L2087" s="3"/>
      <c r="M2087" s="3"/>
      <c r="O2087" s="3"/>
    </row>
    <row r="2088" spans="8:15" customFormat="1">
      <c r="H2088" s="5"/>
      <c r="L2088" s="3"/>
      <c r="M2088" s="3"/>
      <c r="O2088" s="3"/>
    </row>
    <row r="2089" spans="8:15" customFormat="1">
      <c r="H2089" s="5"/>
      <c r="L2089" s="3"/>
      <c r="M2089" s="3"/>
      <c r="O2089" s="3"/>
    </row>
    <row r="2090" spans="8:15" customFormat="1">
      <c r="H2090" s="5"/>
      <c r="L2090" s="3"/>
      <c r="M2090" s="3"/>
      <c r="O2090" s="3"/>
    </row>
    <row r="2091" spans="8:15" customFormat="1">
      <c r="H2091" s="5"/>
      <c r="L2091" s="3"/>
      <c r="M2091" s="3"/>
      <c r="O2091" s="3"/>
    </row>
    <row r="2092" spans="8:15" customFormat="1">
      <c r="H2092" s="5"/>
      <c r="L2092" s="3"/>
      <c r="M2092" s="3"/>
      <c r="O2092" s="3"/>
    </row>
    <row r="2093" spans="8:15" customFormat="1">
      <c r="H2093" s="5"/>
      <c r="L2093" s="3"/>
      <c r="M2093" s="3"/>
      <c r="O2093" s="3"/>
    </row>
    <row r="2094" spans="8:15" customFormat="1">
      <c r="H2094" s="5"/>
      <c r="L2094" s="3"/>
      <c r="M2094" s="3"/>
      <c r="O2094" s="3"/>
    </row>
    <row r="2095" spans="8:15" customFormat="1">
      <c r="H2095" s="5"/>
      <c r="L2095" s="3"/>
      <c r="M2095" s="3"/>
      <c r="O2095" s="3"/>
    </row>
    <row r="2096" spans="8:15" customFormat="1">
      <c r="H2096" s="5"/>
      <c r="L2096" s="3"/>
      <c r="M2096" s="3"/>
      <c r="O2096" s="3"/>
    </row>
    <row r="2097" spans="2:20">
      <c r="C2097"/>
      <c r="D2097"/>
      <c r="F2097"/>
      <c r="G2097"/>
      <c r="H2097" s="5"/>
      <c r="I2097"/>
      <c r="J2097"/>
      <c r="K2097"/>
      <c r="N2097"/>
      <c r="P2097"/>
      <c r="R2097"/>
      <c r="S2097"/>
      <c r="T2097"/>
    </row>
    <row r="2098" spans="2:20">
      <c r="B2098"/>
      <c r="C2098"/>
      <c r="D2098"/>
      <c r="F2098"/>
      <c r="G2098"/>
      <c r="H2098" s="5"/>
      <c r="I2098"/>
      <c r="J2098"/>
      <c r="K2098"/>
      <c r="N2098"/>
      <c r="P2098"/>
      <c r="R2098"/>
      <c r="S2098"/>
      <c r="T2098"/>
    </row>
    <row r="2099" spans="2:20">
      <c r="B2099"/>
      <c r="C2099"/>
      <c r="D2099"/>
      <c r="F2099"/>
      <c r="G2099"/>
      <c r="H2099" s="5"/>
      <c r="I2099"/>
      <c r="J2099"/>
      <c r="K2099"/>
      <c r="N2099"/>
      <c r="P2099"/>
      <c r="R2099"/>
      <c r="S2099"/>
      <c r="T2099"/>
    </row>
    <row r="2100" spans="2:20">
      <c r="B2100"/>
      <c r="C2100"/>
      <c r="D2100"/>
      <c r="F2100"/>
      <c r="G2100"/>
      <c r="H2100" s="5"/>
      <c r="I2100"/>
      <c r="J2100"/>
      <c r="K2100"/>
      <c r="N2100"/>
      <c r="P2100"/>
      <c r="R2100"/>
      <c r="S2100"/>
      <c r="T2100"/>
    </row>
    <row r="2101" spans="2:20">
      <c r="B2101"/>
      <c r="C2101"/>
      <c r="D2101"/>
      <c r="F2101"/>
      <c r="G2101"/>
      <c r="H2101" s="5"/>
      <c r="I2101"/>
      <c r="J2101"/>
      <c r="K2101"/>
      <c r="N2101"/>
      <c r="P2101"/>
      <c r="R2101"/>
      <c r="S2101"/>
      <c r="T2101"/>
    </row>
    <row r="2102" spans="2:20">
      <c r="B2102"/>
      <c r="C2102"/>
      <c r="D2102"/>
      <c r="F2102"/>
      <c r="G2102"/>
      <c r="H2102" s="5"/>
      <c r="I2102"/>
      <c r="J2102"/>
      <c r="K2102"/>
      <c r="N2102"/>
      <c r="P2102"/>
      <c r="R2102"/>
      <c r="S2102"/>
      <c r="T2102"/>
    </row>
    <row r="2103" spans="2:20">
      <c r="B2103"/>
      <c r="C2103"/>
      <c r="D2103"/>
      <c r="F2103"/>
      <c r="G2103"/>
      <c r="H2103" s="5"/>
      <c r="I2103"/>
      <c r="J2103"/>
      <c r="K2103"/>
      <c r="N2103"/>
      <c r="P2103"/>
      <c r="R2103"/>
      <c r="S2103"/>
      <c r="T2103"/>
    </row>
    <row r="2104" spans="2:20">
      <c r="B2104"/>
      <c r="C2104"/>
      <c r="D2104"/>
      <c r="F2104"/>
      <c r="G2104"/>
      <c r="H2104" s="5"/>
      <c r="I2104"/>
      <c r="J2104"/>
      <c r="K2104"/>
      <c r="N2104"/>
      <c r="P2104"/>
      <c r="R2104"/>
      <c r="S2104"/>
      <c r="T2104"/>
    </row>
    <row r="2105" spans="2:20">
      <c r="B2105"/>
      <c r="C2105"/>
      <c r="D2105"/>
      <c r="F2105"/>
      <c r="G2105"/>
      <c r="H2105" s="5"/>
      <c r="I2105"/>
      <c r="J2105"/>
      <c r="K2105"/>
      <c r="N2105"/>
      <c r="P2105"/>
      <c r="R2105"/>
      <c r="S2105"/>
      <c r="T2105"/>
    </row>
    <row r="2106" spans="2:20">
      <c r="B2106"/>
      <c r="F2106"/>
      <c r="R2106"/>
      <c r="S2106"/>
      <c r="T210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7"/>
  <sheetViews>
    <sheetView workbookViewId="0">
      <pane ySplit="1" topLeftCell="A115" activePane="bottomLeft" state="frozen"/>
      <selection pane="bottomLeft" activeCell="G142" sqref="G142"/>
    </sheetView>
  </sheetViews>
  <sheetFormatPr defaultColWidth="8.77734375" defaultRowHeight="14.4"/>
  <cols>
    <col min="1" max="1" width="16.77734375" customWidth="1"/>
    <col min="2" max="2" width="9.5546875" style="3" bestFit="1" customWidth="1"/>
    <col min="3" max="3" width="8.77734375" style="2"/>
    <col min="4" max="5" width="8.77734375" style="3"/>
    <col min="6" max="6" width="16.77734375" customWidth="1"/>
    <col min="7" max="7" width="13.21875" style="3" customWidth="1"/>
    <col min="8" max="8" width="8.77734375" style="3"/>
    <col min="9" max="9" width="10.77734375" style="4" customWidth="1"/>
    <col min="10" max="12" width="8.77734375" style="2"/>
    <col min="13" max="13" width="12.6640625" style="3" customWidth="1"/>
    <col min="14" max="14" width="8.77734375" style="3"/>
    <col min="15" max="15" width="9.5546875" style="3" bestFit="1" customWidth="1"/>
    <col min="16" max="16" width="8.77734375" style="3"/>
    <col min="18" max="18" width="11.6640625" style="11" customWidth="1"/>
    <col min="19" max="19" width="14.6640625" style="11" customWidth="1"/>
    <col min="20" max="20" width="10.5546875" style="81" bestFit="1" customWidth="1"/>
  </cols>
  <sheetData>
    <row r="1" spans="1:20">
      <c r="B1" s="3" t="s">
        <v>110</v>
      </c>
      <c r="F1" t="s">
        <v>123</v>
      </c>
      <c r="G1" s="3" t="s">
        <v>124</v>
      </c>
      <c r="H1" s="3" t="s">
        <v>120</v>
      </c>
      <c r="I1" s="4" t="s">
        <v>118</v>
      </c>
      <c r="J1" s="2" t="s">
        <v>117</v>
      </c>
      <c r="K1" s="2" t="s">
        <v>119</v>
      </c>
      <c r="L1" s="2" t="s">
        <v>148</v>
      </c>
      <c r="M1" s="3" t="s">
        <v>142</v>
      </c>
      <c r="O1" s="3" t="s">
        <v>146</v>
      </c>
      <c r="S1" s="11" t="s">
        <v>105</v>
      </c>
      <c r="T1" s="81" t="s">
        <v>134</v>
      </c>
    </row>
    <row r="2" spans="1:20">
      <c r="A2" s="1">
        <v>38471</v>
      </c>
      <c r="B2" s="3">
        <v>1.49567306163E-2</v>
      </c>
      <c r="C2" s="2">
        <v>1</v>
      </c>
      <c r="F2" s="1">
        <v>38471</v>
      </c>
      <c r="G2" s="3">
        <f>C2/MIN(C$2:C2)-1</f>
        <v>0</v>
      </c>
      <c r="H2" s="3">
        <f>I3/I2-1</f>
        <v>1.4956730616300096E-2</v>
      </c>
      <c r="I2" s="4">
        <v>1</v>
      </c>
      <c r="J2" s="2">
        <f>I2*L2</f>
        <v>1</v>
      </c>
      <c r="K2" s="2">
        <f>I2-J2</f>
        <v>0</v>
      </c>
      <c r="L2" s="2">
        <v>1</v>
      </c>
      <c r="M2" s="3">
        <f>G$139/12</f>
        <v>2.5000000000000001E-3</v>
      </c>
      <c r="O2" s="3">
        <f>(I2-MAX(I$2:I2))/MAX(I$2:I2)</f>
        <v>0</v>
      </c>
    </row>
    <row r="3" spans="1:20" s="8" customFormat="1">
      <c r="A3" s="1">
        <v>38503</v>
      </c>
      <c r="B3" s="3">
        <v>-4.1170619419899999E-3</v>
      </c>
      <c r="C3" s="7">
        <f>C2*(1+B2)</f>
        <v>1.0149567306163001</v>
      </c>
      <c r="D3" s="9"/>
      <c r="E3" s="9"/>
      <c r="F3" s="6">
        <v>38503</v>
      </c>
      <c r="G3" s="9">
        <f>C3/MIN(C$2:C3)-1</f>
        <v>1.4956730616300096E-2</v>
      </c>
      <c r="H3" s="9">
        <f t="shared" ref="H3:H66" si="0">I4/I3-1</f>
        <v>-4.117061941990019E-3</v>
      </c>
      <c r="I3" s="57">
        <f>J2*(1+B2)+K2</f>
        <v>1.0149567306163001</v>
      </c>
      <c r="J3" s="2">
        <f t="shared" ref="J3:J25" si="1">I3*L3</f>
        <v>1.0149567306163001</v>
      </c>
      <c r="K3" s="2">
        <f t="shared" ref="K3:K25" si="2">I3-J3</f>
        <v>0</v>
      </c>
      <c r="L3" s="7">
        <f>IF(G3&gt;G$138,H$138,IF(G3&gt;G$141,IF(O3&lt;-10%,1,0.5),1))</f>
        <v>1</v>
      </c>
      <c r="M3" s="3">
        <f t="shared" ref="M3:M22" si="3">G$139/12</f>
        <v>2.5000000000000001E-3</v>
      </c>
      <c r="N3" s="9"/>
      <c r="O3" s="3">
        <f>(I3-MAX(I$2:I3))/MAX(I$2:I3)</f>
        <v>0</v>
      </c>
      <c r="P3" s="9"/>
      <c r="R3" s="11"/>
      <c r="S3" s="11"/>
      <c r="T3" s="81"/>
    </row>
    <row r="4" spans="1:20" s="8" customFormat="1">
      <c r="A4" s="1">
        <v>38533</v>
      </c>
      <c r="B4" s="3">
        <v>-5.1818995354600002E-2</v>
      </c>
      <c r="C4" s="7">
        <f t="shared" ref="C4:C67" si="4">C3*(1+B3)</f>
        <v>1.0107780908879131</v>
      </c>
      <c r="D4" s="9"/>
      <c r="E4" s="9"/>
      <c r="F4" s="6">
        <v>38533</v>
      </c>
      <c r="G4" s="9">
        <f>C4/MIN(C$2:C4)-1</f>
        <v>1.077809088791315E-2</v>
      </c>
      <c r="H4" s="9">
        <f t="shared" si="0"/>
        <v>-5.1818995354599995E-2</v>
      </c>
      <c r="I4" s="57">
        <f t="shared" ref="I4:I26" si="5">J3*(1+B3)+K3</f>
        <v>1.0107780908879131</v>
      </c>
      <c r="J4" s="2">
        <f t="shared" si="1"/>
        <v>1.0107780908879131</v>
      </c>
      <c r="K4" s="2">
        <f t="shared" si="2"/>
        <v>0</v>
      </c>
      <c r="L4" s="7">
        <f t="shared" ref="L4:L5" si="6">IF(G4&gt;G$138,H$138,IF(G4&gt;G$141,IF(O4&lt;-10%,1,0.5),1))</f>
        <v>1</v>
      </c>
      <c r="M4" s="3">
        <f t="shared" si="3"/>
        <v>2.5000000000000001E-3</v>
      </c>
      <c r="N4" s="9"/>
      <c r="O4" s="3">
        <f>(I4-MAX(I$2:I4))/MAX(I$2:I4)</f>
        <v>-4.1170619419899808E-3</v>
      </c>
      <c r="P4" s="9"/>
      <c r="R4" s="11"/>
      <c r="S4" s="11"/>
      <c r="T4" s="81"/>
    </row>
    <row r="5" spans="1:20">
      <c r="A5" s="1">
        <v>38562</v>
      </c>
      <c r="B5" s="3">
        <v>0.27890264171099999</v>
      </c>
      <c r="C5" s="2">
        <f t="shared" si="4"/>
        <v>0.95840058569166098</v>
      </c>
      <c r="F5" s="1">
        <v>38562</v>
      </c>
      <c r="G5" s="3">
        <f>C5/MIN(C$2:C5)-1</f>
        <v>0</v>
      </c>
      <c r="H5" s="3">
        <f t="shared" si="0"/>
        <v>0.27890264171099988</v>
      </c>
      <c r="I5" s="57">
        <f t="shared" si="5"/>
        <v>0.95840058569166098</v>
      </c>
      <c r="J5" s="2">
        <f t="shared" si="1"/>
        <v>0.95840058569166098</v>
      </c>
      <c r="K5" s="2">
        <f t="shared" si="2"/>
        <v>0</v>
      </c>
      <c r="L5" s="7">
        <f t="shared" si="6"/>
        <v>1</v>
      </c>
      <c r="M5" s="3">
        <f t="shared" si="3"/>
        <v>2.5000000000000001E-3</v>
      </c>
      <c r="O5" s="3">
        <f>(I5-MAX(I$2:I5))/MAX(I$2:I5)</f>
        <v>-5.5722715282943348E-2</v>
      </c>
    </row>
    <row r="6" spans="1:20">
      <c r="A6" s="1">
        <v>38595</v>
      </c>
      <c r="B6" s="3">
        <v>2.8835169525900001E-2</v>
      </c>
      <c r="C6" s="2">
        <f t="shared" si="4"/>
        <v>1.2257010408584348</v>
      </c>
      <c r="F6" s="1">
        <v>38595</v>
      </c>
      <c r="G6" s="3">
        <f>C6/MIN(C$2:C6)-1</f>
        <v>0.27890264171099988</v>
      </c>
      <c r="H6" s="3">
        <f t="shared" si="0"/>
        <v>2.8835169525899929E-2</v>
      </c>
      <c r="I6" s="57">
        <f t="shared" si="5"/>
        <v>1.2257010408584348</v>
      </c>
      <c r="J6" s="2">
        <f t="shared" si="1"/>
        <v>1.2257010408584348</v>
      </c>
      <c r="K6" s="2">
        <f t="shared" si="2"/>
        <v>0</v>
      </c>
      <c r="L6" s="7">
        <f>IF(G6&gt;G$138,H$138,IF(AND(G6&gt;G$141,MAX(C3:C5)/C6&gt;1),IF(O6&lt;G$142,1,0.5),1))</f>
        <v>1</v>
      </c>
      <c r="M6" s="3">
        <f t="shared" si="3"/>
        <v>2.5000000000000001E-3</v>
      </c>
      <c r="O6" s="3">
        <f>(I6-MAX(I$2:I6))/MAX(I$2:I6)</f>
        <v>0</v>
      </c>
    </row>
    <row r="7" spans="1:20" s="8" customFormat="1">
      <c r="A7" s="1">
        <v>38625</v>
      </c>
      <c r="B7" s="3">
        <v>-5.3363323439599999E-2</v>
      </c>
      <c r="C7" s="7">
        <f t="shared" si="4"/>
        <v>1.2610443381596597</v>
      </c>
      <c r="D7" s="9"/>
      <c r="E7" s="9"/>
      <c r="F7" s="6">
        <v>38625</v>
      </c>
      <c r="G7" s="9">
        <f>C7/MIN(C$2:C7)-1</f>
        <v>0.3157800161918578</v>
      </c>
      <c r="H7" s="9">
        <f t="shared" si="0"/>
        <v>-5.336332343959993E-2</v>
      </c>
      <c r="I7" s="57">
        <f t="shared" si="5"/>
        <v>1.2610443381596597</v>
      </c>
      <c r="J7" s="2">
        <f t="shared" si="1"/>
        <v>1.2610443381596597</v>
      </c>
      <c r="K7" s="2">
        <f t="shared" si="2"/>
        <v>0</v>
      </c>
      <c r="L7" s="7">
        <f t="shared" ref="L7:L70" si="7">IF(G7&gt;G$138,H$138,IF(AND(G7&gt;G$141,MAX(C4:C6)/C7&gt;1),IF(O7&lt;G$142,1,0.5),1))</f>
        <v>1</v>
      </c>
      <c r="M7" s="3">
        <f t="shared" si="3"/>
        <v>2.5000000000000001E-3</v>
      </c>
      <c r="N7" s="9"/>
      <c r="O7" s="3">
        <f>(I7-MAX(I$2:I7))/MAX(I$2:I7)</f>
        <v>0</v>
      </c>
      <c r="P7" s="9"/>
      <c r="R7" s="11"/>
      <c r="S7" s="11"/>
      <c r="T7" s="81"/>
    </row>
    <row r="8" spans="1:20">
      <c r="A8" s="1">
        <v>38656</v>
      </c>
      <c r="B8" s="3">
        <v>5.4737762815900003E-2</v>
      </c>
      <c r="C8" s="2">
        <f t="shared" si="4"/>
        <v>1.1937508212707695</v>
      </c>
      <c r="F8" s="1">
        <v>38656</v>
      </c>
      <c r="G8" s="3">
        <f>C8/MIN(C$2:C8)-1</f>
        <v>0.24556562161244955</v>
      </c>
      <c r="H8" s="3">
        <f t="shared" si="0"/>
        <v>5.4737762815900037E-2</v>
      </c>
      <c r="I8" s="57">
        <f t="shared" si="5"/>
        <v>1.1937508212707695</v>
      </c>
      <c r="J8" s="2">
        <f t="shared" si="1"/>
        <v>1.1937508212707695</v>
      </c>
      <c r="K8" s="2">
        <f t="shared" si="2"/>
        <v>0</v>
      </c>
      <c r="L8" s="7">
        <f t="shared" si="7"/>
        <v>1</v>
      </c>
      <c r="M8" s="3">
        <f t="shared" si="3"/>
        <v>2.5000000000000001E-3</v>
      </c>
      <c r="O8" s="3">
        <f>(I8-MAX(I$2:I8))/MAX(I$2:I8)</f>
        <v>-5.3363323439599958E-2</v>
      </c>
    </row>
    <row r="9" spans="1:20">
      <c r="A9" s="1">
        <v>38686</v>
      </c>
      <c r="B9" s="3">
        <v>1.77358278128E-2</v>
      </c>
      <c r="C9" s="2">
        <f t="shared" si="4"/>
        <v>1.2590940705867748</v>
      </c>
      <c r="F9" s="1">
        <v>38686</v>
      </c>
      <c r="G9" s="3">
        <f>C9/MIN(C$2:C9)-1</f>
        <v>0.31374509717991095</v>
      </c>
      <c r="H9" s="3">
        <f t="shared" si="0"/>
        <v>1.773582781279992E-2</v>
      </c>
      <c r="I9" s="57">
        <f t="shared" si="5"/>
        <v>1.2590940705867748</v>
      </c>
      <c r="J9" s="2">
        <f t="shared" si="1"/>
        <v>1.2590940705867748</v>
      </c>
      <c r="K9" s="2">
        <f t="shared" si="2"/>
        <v>0</v>
      </c>
      <c r="L9" s="7">
        <f t="shared" si="7"/>
        <v>1</v>
      </c>
      <c r="M9" s="3">
        <f t="shared" si="3"/>
        <v>2.5000000000000001E-3</v>
      </c>
      <c r="O9" s="3">
        <f>(I9-MAX(I$2:I9))/MAX(I$2:I9)</f>
        <v>-1.5465495652048475E-3</v>
      </c>
    </row>
    <row r="10" spans="1:20">
      <c r="A10" s="1">
        <v>38716</v>
      </c>
      <c r="B10" s="3">
        <v>3.0376645450100001E-3</v>
      </c>
      <c r="C10" s="2">
        <f t="shared" si="4"/>
        <v>1.2814251462228192</v>
      </c>
      <c r="D10" s="3">
        <f>C10/C2-1</f>
        <v>0.28142514622281922</v>
      </c>
      <c r="F10" s="1">
        <v>38716</v>
      </c>
      <c r="G10" s="3">
        <f>C10/MIN(C$2:C10)-1</f>
        <v>0.33704545401340402</v>
      </c>
      <c r="H10" s="3">
        <f t="shared" si="0"/>
        <v>3.0376645450100881E-3</v>
      </c>
      <c r="I10" s="57">
        <f t="shared" si="5"/>
        <v>1.2814251462228192</v>
      </c>
      <c r="J10" s="2">
        <f t="shared" si="1"/>
        <v>1.2814251462228192</v>
      </c>
      <c r="K10" s="2">
        <f t="shared" si="2"/>
        <v>0</v>
      </c>
      <c r="L10" s="7">
        <f t="shared" si="7"/>
        <v>1</v>
      </c>
      <c r="M10" s="3">
        <f t="shared" si="3"/>
        <v>2.5000000000000001E-3</v>
      </c>
      <c r="N10" s="3">
        <f>I10/I2-1</f>
        <v>0.28142514622281922</v>
      </c>
      <c r="O10" s="3">
        <f>(I10-MAX(I$2:I10))/MAX(I$2:I10)</f>
        <v>0</v>
      </c>
    </row>
    <row r="11" spans="1:20">
      <c r="A11" s="1">
        <v>38742</v>
      </c>
      <c r="B11" s="3">
        <v>6.9269421918700003E-2</v>
      </c>
      <c r="C11" s="2">
        <f t="shared" si="4"/>
        <v>1.2853176859565847</v>
      </c>
      <c r="F11" s="1">
        <v>38742</v>
      </c>
      <c r="G11" s="3">
        <f>C11/MIN(C$2:C11)-1</f>
        <v>0.34110694958412746</v>
      </c>
      <c r="H11" s="3">
        <f t="shared" si="0"/>
        <v>6.9269421918700003E-2</v>
      </c>
      <c r="I11" s="57">
        <f t="shared" si="5"/>
        <v>1.2853176859565847</v>
      </c>
      <c r="J11" s="2">
        <f t="shared" si="1"/>
        <v>1.2853176859565847</v>
      </c>
      <c r="K11" s="2">
        <f t="shared" si="2"/>
        <v>0</v>
      </c>
      <c r="L11" s="7">
        <f t="shared" si="7"/>
        <v>1</v>
      </c>
      <c r="M11" s="3">
        <f t="shared" si="3"/>
        <v>2.5000000000000001E-3</v>
      </c>
      <c r="O11" s="3">
        <f>(I11-MAX(I$2:I11))/MAX(I$2:I11)</f>
        <v>0</v>
      </c>
    </row>
    <row r="12" spans="1:20" s="8" customFormat="1">
      <c r="A12" s="1">
        <v>38776</v>
      </c>
      <c r="B12" s="3">
        <v>-5.6235437941099999E-3</v>
      </c>
      <c r="C12" s="7">
        <f t="shared" si="4"/>
        <v>1.3743508990446784</v>
      </c>
      <c r="D12" s="9"/>
      <c r="E12" s="9"/>
      <c r="F12" s="6">
        <v>38776</v>
      </c>
      <c r="G12" s="9">
        <f>C12/MIN(C$2:C12)-1</f>
        <v>0.43400465271297106</v>
      </c>
      <c r="H12" s="9">
        <f t="shared" si="0"/>
        <v>-5.6235437941100086E-3</v>
      </c>
      <c r="I12" s="57">
        <f t="shared" si="5"/>
        <v>1.3743508990446784</v>
      </c>
      <c r="J12" s="2">
        <f t="shared" si="1"/>
        <v>1.3743508990446784</v>
      </c>
      <c r="K12" s="2">
        <f t="shared" si="2"/>
        <v>0</v>
      </c>
      <c r="L12" s="7">
        <f t="shared" si="7"/>
        <v>1</v>
      </c>
      <c r="M12" s="3">
        <f t="shared" si="3"/>
        <v>2.5000000000000001E-3</v>
      </c>
      <c r="N12" s="9"/>
      <c r="O12" s="3">
        <f>(I12-MAX(I$2:I12))/MAX(I$2:I12)</f>
        <v>0</v>
      </c>
      <c r="P12" s="9"/>
      <c r="R12" s="11"/>
      <c r="S12" s="11"/>
      <c r="T12" s="81"/>
    </row>
    <row r="13" spans="1:20" s="8" customFormat="1">
      <c r="A13" s="1">
        <v>38807</v>
      </c>
      <c r="B13" s="3">
        <v>-6.6460935971900002E-3</v>
      </c>
      <c r="C13" s="7">
        <f t="shared" si="4"/>
        <v>1.3666221765754263</v>
      </c>
      <c r="D13" s="9"/>
      <c r="E13" s="9"/>
      <c r="F13" s="6">
        <v>38807</v>
      </c>
      <c r="G13" s="9">
        <f>C13/MIN(C$2:C13)-1</f>
        <v>0.42594046474748226</v>
      </c>
      <c r="H13" s="9">
        <f t="shared" si="0"/>
        <v>-6.6460935971900392E-3</v>
      </c>
      <c r="I13" s="57">
        <f t="shared" si="5"/>
        <v>1.3666221765754263</v>
      </c>
      <c r="J13" s="2">
        <f t="shared" si="1"/>
        <v>1.3666221765754263</v>
      </c>
      <c r="K13" s="2">
        <f t="shared" si="2"/>
        <v>0</v>
      </c>
      <c r="L13" s="7">
        <f t="shared" si="7"/>
        <v>1</v>
      </c>
      <c r="M13" s="3">
        <f t="shared" si="3"/>
        <v>2.5000000000000001E-3</v>
      </c>
      <c r="N13" s="9"/>
      <c r="O13" s="3">
        <f>(I13-MAX(I$2:I13))/MAX(I$2:I13)</f>
        <v>-5.6235437941099696E-3</v>
      </c>
      <c r="P13" s="9"/>
      <c r="R13" s="11"/>
      <c r="S13" s="11"/>
      <c r="T13" s="81"/>
    </row>
    <row r="14" spans="1:20" s="11" customFormat="1">
      <c r="A14" s="1">
        <v>38835</v>
      </c>
      <c r="B14" s="3">
        <v>0.40410114118500001</v>
      </c>
      <c r="C14" s="10">
        <f t="shared" si="4"/>
        <v>1.3575394776779104</v>
      </c>
      <c r="D14" s="16"/>
      <c r="E14" s="16"/>
      <c r="F14" s="15">
        <v>38835</v>
      </c>
      <c r="G14" s="3">
        <f>C14/MIN(C$2:C14)-1</f>
        <v>0.41646353095474975</v>
      </c>
      <c r="H14" s="3">
        <f t="shared" si="0"/>
        <v>0.40410114118499996</v>
      </c>
      <c r="I14" s="57">
        <f t="shared" si="5"/>
        <v>1.3575394776779104</v>
      </c>
      <c r="J14" s="2">
        <f t="shared" si="1"/>
        <v>1.3575394776779104</v>
      </c>
      <c r="K14" s="2">
        <f t="shared" si="2"/>
        <v>0</v>
      </c>
      <c r="L14" s="7">
        <f t="shared" si="7"/>
        <v>1</v>
      </c>
      <c r="M14" s="3">
        <f t="shared" si="3"/>
        <v>2.5000000000000001E-3</v>
      </c>
      <c r="N14" s="16"/>
      <c r="O14" s="3">
        <f>(I14-MAX(I$2:I14))/MAX(I$2:I14)</f>
        <v>-1.2232262792896485E-2</v>
      </c>
      <c r="P14" s="16"/>
      <c r="T14" s="81"/>
    </row>
    <row r="15" spans="1:20">
      <c r="A15" s="1">
        <v>38868</v>
      </c>
      <c r="B15" s="3">
        <v>5.3759690168099998E-2</v>
      </c>
      <c r="C15" s="2">
        <f t="shared" si="4"/>
        <v>1.9061227298112426</v>
      </c>
      <c r="F15" s="1">
        <v>38868</v>
      </c>
      <c r="G15" s="3">
        <f>C15/MIN(C$2:C15)-1</f>
        <v>0.98885806026049861</v>
      </c>
      <c r="H15" s="3">
        <f t="shared" si="0"/>
        <v>5.3759690168099894E-2</v>
      </c>
      <c r="I15" s="57">
        <f t="shared" si="5"/>
        <v>1.9061227298112426</v>
      </c>
      <c r="J15" s="2">
        <f t="shared" si="1"/>
        <v>1.9061227298112426</v>
      </c>
      <c r="K15" s="2">
        <f t="shared" si="2"/>
        <v>0</v>
      </c>
      <c r="L15" s="7">
        <f t="shared" si="7"/>
        <v>1</v>
      </c>
      <c r="M15" s="3">
        <f t="shared" si="3"/>
        <v>2.5000000000000001E-3</v>
      </c>
      <c r="O15" s="3">
        <f>(I15-MAX(I$2:I15))/MAX(I$2:I15)</f>
        <v>0</v>
      </c>
    </row>
    <row r="16" spans="1:20" s="8" customFormat="1">
      <c r="A16" s="1">
        <v>38898</v>
      </c>
      <c r="B16" s="3">
        <v>-3.3901658466200003E-2</v>
      </c>
      <c r="C16" s="7">
        <f t="shared" si="4"/>
        <v>2.0085952971882679</v>
      </c>
      <c r="D16" s="9"/>
      <c r="E16" s="9"/>
      <c r="F16" s="6">
        <v>38898</v>
      </c>
      <c r="G16" s="9">
        <f>C16/MIN(C$2:C16)-1</f>
        <v>1.0957784533684314</v>
      </c>
      <c r="H16" s="9">
        <f t="shared" si="0"/>
        <v>-3.3901658466199969E-2</v>
      </c>
      <c r="I16" s="57">
        <f t="shared" si="5"/>
        <v>2.0085952971882679</v>
      </c>
      <c r="J16" s="2">
        <f t="shared" si="1"/>
        <v>2.0085952971882679</v>
      </c>
      <c r="K16" s="2">
        <f t="shared" si="2"/>
        <v>0</v>
      </c>
      <c r="L16" s="7">
        <f t="shared" si="7"/>
        <v>1</v>
      </c>
      <c r="M16" s="3">
        <f t="shared" si="3"/>
        <v>2.5000000000000001E-3</v>
      </c>
      <c r="N16" s="9"/>
      <c r="O16" s="3">
        <f>(I16-MAX(I$2:I16))/MAX(I$2:I16)</f>
        <v>0</v>
      </c>
      <c r="P16" s="9"/>
      <c r="R16" s="11"/>
      <c r="S16" s="11"/>
      <c r="T16" s="81"/>
    </row>
    <row r="17" spans="1:20">
      <c r="A17" s="1">
        <v>38929</v>
      </c>
      <c r="B17" s="3">
        <v>5.1648856041200002E-2</v>
      </c>
      <c r="C17" s="2">
        <f t="shared" si="4"/>
        <v>1.9405005854261759</v>
      </c>
      <c r="F17" s="1">
        <v>38929</v>
      </c>
      <c r="G17" s="3">
        <f>C17/MIN(C$2:C17)-1</f>
        <v>1.0247280880215142</v>
      </c>
      <c r="H17" s="3">
        <f t="shared" si="0"/>
        <v>5.1648856041200064E-2</v>
      </c>
      <c r="I17" s="57">
        <f t="shared" si="5"/>
        <v>1.9405005854261759</v>
      </c>
      <c r="J17" s="2">
        <f t="shared" si="1"/>
        <v>1.9405005854261759</v>
      </c>
      <c r="K17" s="2">
        <f t="shared" si="2"/>
        <v>0</v>
      </c>
      <c r="L17" s="7">
        <f t="shared" si="7"/>
        <v>1</v>
      </c>
      <c r="M17" s="3">
        <f t="shared" si="3"/>
        <v>2.5000000000000001E-3</v>
      </c>
      <c r="O17" s="3">
        <f>(I17-MAX(I$2:I17))/MAX(I$2:I17)</f>
        <v>-3.3901658466199941E-2</v>
      </c>
    </row>
    <row r="18" spans="1:20">
      <c r="A18" s="1">
        <v>38960</v>
      </c>
      <c r="B18" s="3">
        <v>0.19412048786399999</v>
      </c>
      <c r="C18" s="2">
        <f t="shared" si="4"/>
        <v>2.0407252208107169</v>
      </c>
      <c r="F18" s="1">
        <v>38960</v>
      </c>
      <c r="G18" s="3">
        <f>C18/MIN(C$2:C18)-1</f>
        <v>1.1293029775623116</v>
      </c>
      <c r="H18" s="3">
        <f t="shared" si="0"/>
        <v>0.19412048786399994</v>
      </c>
      <c r="I18" s="57">
        <f t="shared" si="5"/>
        <v>2.0407252208107169</v>
      </c>
      <c r="J18" s="2">
        <f t="shared" si="1"/>
        <v>2.0407252208107169</v>
      </c>
      <c r="K18" s="2">
        <f t="shared" si="2"/>
        <v>0</v>
      </c>
      <c r="L18" s="7">
        <f t="shared" si="7"/>
        <v>1</v>
      </c>
      <c r="M18" s="3">
        <f t="shared" si="3"/>
        <v>2.5000000000000001E-3</v>
      </c>
      <c r="O18" s="3">
        <f>(I18-MAX(I$2:I18))/MAX(I$2:I18)</f>
        <v>0</v>
      </c>
    </row>
    <row r="19" spans="1:20" s="8" customFormat="1">
      <c r="A19" s="1">
        <v>38989</v>
      </c>
      <c r="B19" s="3">
        <v>-4.6137316566899997E-2</v>
      </c>
      <c r="C19" s="7">
        <f t="shared" si="4"/>
        <v>2.4368717962708621</v>
      </c>
      <c r="D19" s="9"/>
      <c r="E19" s="9"/>
      <c r="F19" s="6">
        <v>38989</v>
      </c>
      <c r="G19" s="9">
        <f>C19/MIN(C$2:C19)-1</f>
        <v>1.5426443103769749</v>
      </c>
      <c r="H19" s="9">
        <f t="shared" si="0"/>
        <v>-4.6137316566900122E-2</v>
      </c>
      <c r="I19" s="57">
        <f t="shared" si="5"/>
        <v>2.4368717962708621</v>
      </c>
      <c r="J19" s="2">
        <f t="shared" si="1"/>
        <v>2.4368717962708621</v>
      </c>
      <c r="K19" s="2">
        <f t="shared" si="2"/>
        <v>0</v>
      </c>
      <c r="L19" s="7">
        <f t="shared" si="7"/>
        <v>1</v>
      </c>
      <c r="M19" s="3">
        <f t="shared" si="3"/>
        <v>2.5000000000000001E-3</v>
      </c>
      <c r="N19" s="9"/>
      <c r="O19" s="3">
        <f>(I19-MAX(I$2:I19))/MAX(I$2:I19)</f>
        <v>0</v>
      </c>
      <c r="P19" s="9"/>
      <c r="R19" s="11"/>
      <c r="S19" s="11"/>
      <c r="T19" s="81"/>
    </row>
    <row r="20" spans="1:20" s="8" customFormat="1">
      <c r="A20" s="1">
        <v>39021</v>
      </c>
      <c r="B20" s="3">
        <v>-2.1285278421499999E-2</v>
      </c>
      <c r="C20" s="7">
        <f t="shared" si="4"/>
        <v>2.3244410707733629</v>
      </c>
      <c r="D20" s="9"/>
      <c r="E20" s="9"/>
      <c r="F20" s="6">
        <v>39021</v>
      </c>
      <c r="G20" s="9">
        <f>C20/MIN(C$2:C20)-1</f>
        <v>1.4253335249120851</v>
      </c>
      <c r="H20" s="9">
        <f t="shared" si="0"/>
        <v>-2.1285278421499965E-2</v>
      </c>
      <c r="I20" s="57">
        <f t="shared" si="5"/>
        <v>2.3244410707733629</v>
      </c>
      <c r="J20" s="2">
        <f t="shared" si="1"/>
        <v>2.3244410707733629</v>
      </c>
      <c r="K20" s="2">
        <f t="shared" si="2"/>
        <v>0</v>
      </c>
      <c r="L20" s="7">
        <f t="shared" si="7"/>
        <v>1</v>
      </c>
      <c r="M20" s="3">
        <f t="shared" si="3"/>
        <v>2.5000000000000001E-3</v>
      </c>
      <c r="N20" s="9"/>
      <c r="O20" s="3">
        <f>(I20-MAX(I$2:I20))/MAX(I$2:I20)</f>
        <v>-4.6137316566900087E-2</v>
      </c>
      <c r="P20" s="9"/>
      <c r="R20" s="11"/>
      <c r="S20" s="11"/>
      <c r="T20" s="81"/>
    </row>
    <row r="21" spans="1:20" s="8" customFormat="1">
      <c r="A21" s="1">
        <v>39051</v>
      </c>
      <c r="B21" s="3">
        <v>-3.5638072126399998E-3</v>
      </c>
      <c r="C21" s="7">
        <f t="shared" si="4"/>
        <v>2.2749646954075824</v>
      </c>
      <c r="D21" s="9"/>
      <c r="E21" s="9"/>
      <c r="F21" s="6">
        <v>39051</v>
      </c>
      <c r="G21" s="9">
        <f>C21/MIN(C$2:C21)-1</f>
        <v>1.3737096255693335</v>
      </c>
      <c r="H21" s="9">
        <f t="shared" si="0"/>
        <v>-3.5638072126400466E-3</v>
      </c>
      <c r="I21" s="57">
        <f t="shared" si="5"/>
        <v>2.2749646954075824</v>
      </c>
      <c r="J21" s="2">
        <f t="shared" si="1"/>
        <v>2.2749646954075824</v>
      </c>
      <c r="K21" s="2">
        <f t="shared" si="2"/>
        <v>0</v>
      </c>
      <c r="L21" s="7">
        <f t="shared" si="7"/>
        <v>1</v>
      </c>
      <c r="M21" s="3">
        <f t="shared" si="3"/>
        <v>2.5000000000000001E-3</v>
      </c>
      <c r="N21" s="9"/>
      <c r="O21" s="3">
        <f>(I21-MAX(I$2:I21))/MAX(I$2:I21)</f>
        <v>-6.6440549359652698E-2</v>
      </c>
      <c r="P21" s="9"/>
      <c r="R21" s="11"/>
      <c r="S21" s="11"/>
      <c r="T21" s="81"/>
    </row>
    <row r="22" spans="1:20">
      <c r="A22" s="1">
        <v>39080</v>
      </c>
      <c r="B22" s="3">
        <v>0.33228665547800001</v>
      </c>
      <c r="C22" s="2">
        <f t="shared" si="4"/>
        <v>2.2668571598175875</v>
      </c>
      <c r="D22" s="3">
        <f>C22/C10-1</f>
        <v>0.76901254552360521</v>
      </c>
      <c r="F22" s="1">
        <v>39080</v>
      </c>
      <c r="G22" s="3">
        <f>C22/MIN(C$2:C22)-1</f>
        <v>1.3652501820850165</v>
      </c>
      <c r="H22" s="3">
        <f t="shared" si="0"/>
        <v>0.33228665547799996</v>
      </c>
      <c r="I22" s="57">
        <f t="shared" si="5"/>
        <v>2.2668571598175875</v>
      </c>
      <c r="J22" s="2">
        <f t="shared" si="1"/>
        <v>2.2668571598175875</v>
      </c>
      <c r="K22" s="2">
        <f t="shared" si="2"/>
        <v>0</v>
      </c>
      <c r="L22" s="7">
        <f t="shared" si="7"/>
        <v>1</v>
      </c>
      <c r="M22" s="3">
        <f t="shared" si="3"/>
        <v>2.5000000000000001E-3</v>
      </c>
      <c r="N22" s="3">
        <f>I22/I10-1</f>
        <v>0.76901254552360521</v>
      </c>
      <c r="O22" s="3">
        <f>(I22-MAX(I$2:I22))/MAX(I$2:I22)</f>
        <v>-6.9767575263272999E-2</v>
      </c>
    </row>
    <row r="23" spans="1:20" s="5" customFormat="1">
      <c r="A23" s="1">
        <v>39113</v>
      </c>
      <c r="B23" s="3">
        <v>0.27553714030900001</v>
      </c>
      <c r="C23" s="2">
        <f t="shared" si="4"/>
        <v>3.0201035438997317</v>
      </c>
      <c r="D23" s="3"/>
      <c r="E23" s="3"/>
      <c r="F23" s="1">
        <v>39113</v>
      </c>
      <c r="G23" s="3">
        <f>C23/MIN(C$2:C23)-1</f>
        <v>2.151191254458777</v>
      </c>
      <c r="H23" s="3">
        <f t="shared" si="0"/>
        <v>0.27553714030899989</v>
      </c>
      <c r="I23" s="57">
        <f t="shared" si="5"/>
        <v>3.0201035438997317</v>
      </c>
      <c r="J23" s="2">
        <f t="shared" si="1"/>
        <v>3.0201035438997317</v>
      </c>
      <c r="K23" s="2">
        <f t="shared" si="2"/>
        <v>0</v>
      </c>
      <c r="L23" s="7">
        <f t="shared" si="7"/>
        <v>1</v>
      </c>
      <c r="M23" s="3">
        <f>IF(G23&gt;$G$140,T23*(-1),$G$139/12)</f>
        <v>2.5000000000000001E-3</v>
      </c>
      <c r="N23" s="3"/>
      <c r="O23" s="3">
        <f>(I23-MAX(I$2:I23))/MAX(I$2:I23)</f>
        <v>0</v>
      </c>
      <c r="P23" s="3"/>
      <c r="R23" s="20" t="s">
        <v>2</v>
      </c>
      <c r="S23" s="21">
        <v>2142.8910000000001</v>
      </c>
      <c r="T23" s="81">
        <f>S24/S23-1</f>
        <v>0.17296353384283192</v>
      </c>
    </row>
    <row r="24" spans="1:20">
      <c r="A24" s="1">
        <v>39141</v>
      </c>
      <c r="B24" s="3">
        <v>0.29041243726799998</v>
      </c>
      <c r="C24" s="2">
        <f t="shared" si="4"/>
        <v>3.8522542378229399</v>
      </c>
      <c r="F24" s="1">
        <v>39141</v>
      </c>
      <c r="G24" s="3">
        <f>C24/MIN(C$2:C24)-1</f>
        <v>3.0194614812790785</v>
      </c>
      <c r="H24" s="3">
        <f t="shared" si="0"/>
        <v>0.29041243726799992</v>
      </c>
      <c r="I24" s="57">
        <f t="shared" si="5"/>
        <v>3.8522542378229399</v>
      </c>
      <c r="J24" s="2">
        <f t="shared" si="1"/>
        <v>3.8522542378229399</v>
      </c>
      <c r="K24" s="2">
        <f t="shared" si="2"/>
        <v>0</v>
      </c>
      <c r="L24" s="7">
        <f t="shared" si="7"/>
        <v>1</v>
      </c>
      <c r="M24" s="3">
        <f t="shared" ref="M24:M87" si="8">IF(G24&gt;$G$140,T24*(-1),$G$139/12)</f>
        <v>2.5000000000000001E-3</v>
      </c>
      <c r="O24" s="3">
        <f>(I24-MAX(I$2:I24))/MAX(I$2:I24)</f>
        <v>0</v>
      </c>
      <c r="R24" s="20" t="s">
        <v>3</v>
      </c>
      <c r="S24" s="21">
        <v>2513.5329999999999</v>
      </c>
      <c r="T24" s="81">
        <f t="shared" ref="T24:T87" si="9">S25/S24-1</f>
        <v>0.16412396415722408</v>
      </c>
    </row>
    <row r="25" spans="1:20">
      <c r="A25" s="1">
        <v>39171</v>
      </c>
      <c r="B25" s="3">
        <v>0.31626561577000001</v>
      </c>
      <c r="C25" s="2">
        <f t="shared" si="4"/>
        <v>4.9709967800050814</v>
      </c>
      <c r="F25" s="1">
        <v>39171</v>
      </c>
      <c r="G25" s="3">
        <f>C25/MIN(C$2:C25)-1</f>
        <v>4.1867630865621805</v>
      </c>
      <c r="H25" s="3">
        <f t="shared" si="0"/>
        <v>0.3162656157699999</v>
      </c>
      <c r="I25" s="57">
        <f t="shared" si="5"/>
        <v>4.9709967800050814</v>
      </c>
      <c r="J25" s="2">
        <f t="shared" si="1"/>
        <v>4.9709967800050814</v>
      </c>
      <c r="K25" s="2">
        <f t="shared" si="2"/>
        <v>0</v>
      </c>
      <c r="L25" s="7">
        <f t="shared" si="7"/>
        <v>1</v>
      </c>
      <c r="M25" s="3">
        <f t="shared" si="8"/>
        <v>2.5000000000000001E-3</v>
      </c>
      <c r="O25" s="3">
        <f>(I25-MAX(I$2:I25))/MAX(I$2:I25)</f>
        <v>0</v>
      </c>
      <c r="R25" s="20" t="s">
        <v>4</v>
      </c>
      <c r="S25" s="21">
        <v>2926.0639999999999</v>
      </c>
      <c r="T25" s="81">
        <f t="shared" si="9"/>
        <v>0.33410923342756682</v>
      </c>
    </row>
    <row r="26" spans="1:20" s="8" customFormat="1">
      <c r="A26" s="1">
        <v>39202</v>
      </c>
      <c r="B26" s="3">
        <v>-2.26977786286E-2</v>
      </c>
      <c r="C26" s="7">
        <f t="shared" si="4"/>
        <v>6.5431521376240749</v>
      </c>
      <c r="D26" s="9"/>
      <c r="E26" s="9"/>
      <c r="F26" s="6">
        <v>39202</v>
      </c>
      <c r="G26" s="9">
        <f>C26/MIN(C$2:C26)-1</f>
        <v>5.8271579079868738</v>
      </c>
      <c r="H26" s="9">
        <f t="shared" si="0"/>
        <v>2.4999999999999467E-3</v>
      </c>
      <c r="I26" s="57">
        <f t="shared" si="5"/>
        <v>6.5431521376240749</v>
      </c>
      <c r="J26" s="7">
        <f>IF(G26&gt;=G$138,I26*H$138,IF(G26&gt;=G$137,I26*H$137,I26))*L26</f>
        <v>0</v>
      </c>
      <c r="K26" s="7">
        <f>I26-J26</f>
        <v>6.5431521376240749</v>
      </c>
      <c r="L26" s="7">
        <f t="shared" si="7"/>
        <v>0</v>
      </c>
      <c r="M26" s="3">
        <f t="shared" si="8"/>
        <v>2.5000000000000001E-3</v>
      </c>
      <c r="N26" s="9"/>
      <c r="O26" s="3">
        <f>(I26-MAX(I$2:I26))/MAX(I$2:I26)</f>
        <v>0</v>
      </c>
      <c r="P26" s="9"/>
      <c r="R26" s="20" t="s">
        <v>5</v>
      </c>
      <c r="S26" s="21">
        <v>3903.6889999999999</v>
      </c>
      <c r="T26" s="81">
        <f t="shared" si="9"/>
        <v>9.3268700452315834E-2</v>
      </c>
    </row>
    <row r="27" spans="1:20" s="8" customFormat="1">
      <c r="A27" s="1">
        <v>39233</v>
      </c>
      <c r="B27" s="3">
        <v>-0.138149658643</v>
      </c>
      <c r="C27" s="7">
        <f t="shared" si="4"/>
        <v>6.3946371188710325</v>
      </c>
      <c r="D27" s="9"/>
      <c r="E27" s="9"/>
      <c r="F27" s="6">
        <v>39233</v>
      </c>
      <c r="G27" s="9">
        <f>C27/MIN(C$2:C27)-1</f>
        <v>5.6721965891288919</v>
      </c>
      <c r="H27" s="9">
        <f t="shared" si="0"/>
        <v>2.4999999999999467E-3</v>
      </c>
      <c r="I27" s="57">
        <f>J26*(1+B26)+K26*(1+M26)</f>
        <v>6.5595100179681349</v>
      </c>
      <c r="J27" s="7">
        <f t="shared" ref="J27:J90" si="10">IF(G27&gt;=G$138,I27*H$138,IF(G27&gt;=G$137,I27*H$137,I27))*L27</f>
        <v>0</v>
      </c>
      <c r="K27" s="7">
        <f>I27-J27</f>
        <v>6.5595100179681349</v>
      </c>
      <c r="L27" s="7">
        <f t="shared" si="7"/>
        <v>0</v>
      </c>
      <c r="M27" s="3">
        <f t="shared" si="8"/>
        <v>2.5000000000000001E-3</v>
      </c>
      <c r="N27" s="9"/>
      <c r="O27" s="3">
        <f>(I27-MAX(I$2:I27))/MAX(I$2:I27)</f>
        <v>0</v>
      </c>
      <c r="P27" s="9"/>
      <c r="R27" s="20" t="s">
        <v>6</v>
      </c>
      <c r="S27" s="21">
        <v>4267.7809999999999</v>
      </c>
      <c r="T27" s="81">
        <f t="shared" si="9"/>
        <v>-0.15987113678044873</v>
      </c>
    </row>
    <row r="28" spans="1:20">
      <c r="A28" s="1">
        <v>39262</v>
      </c>
      <c r="B28" s="3">
        <v>0.190456032394</v>
      </c>
      <c r="C28" s="2">
        <f t="shared" si="4"/>
        <v>5.5112201837531423</v>
      </c>
      <c r="F28" s="1">
        <v>39262</v>
      </c>
      <c r="G28" s="3">
        <f>C28/MIN(C$2:C28)-1</f>
        <v>4.7504349079417461</v>
      </c>
      <c r="H28" s="3">
        <f t="shared" si="0"/>
        <v>9.6478016197000027E-2</v>
      </c>
      <c r="I28" s="57">
        <f t="shared" ref="I28:I91" si="11">J27*(1+B27)+K27*(1+M27)</f>
        <v>6.5759087930130553</v>
      </c>
      <c r="J28" s="7">
        <f t="shared" si="10"/>
        <v>3.2879543965065277</v>
      </c>
      <c r="K28" s="2">
        <f t="shared" ref="K28:K91" si="12">I28-J28</f>
        <v>3.2879543965065277</v>
      </c>
      <c r="L28" s="7">
        <f t="shared" si="7"/>
        <v>0.5</v>
      </c>
      <c r="M28" s="3">
        <f t="shared" si="8"/>
        <v>2.5000000000000001E-3</v>
      </c>
      <c r="O28" s="3">
        <f>(I28-MAX(I$2:I28))/MAX(I$2:I28)</f>
        <v>0</v>
      </c>
      <c r="R28" s="20" t="s">
        <v>7</v>
      </c>
      <c r="S28" s="21">
        <v>3585.4859999999999</v>
      </c>
      <c r="T28" s="81">
        <f t="shared" si="9"/>
        <v>0.22816934719588922</v>
      </c>
    </row>
    <row r="29" spans="1:20">
      <c r="A29" s="1">
        <v>39294</v>
      </c>
      <c r="B29" s="3">
        <v>0.27689822892600002</v>
      </c>
      <c r="C29" s="2">
        <f t="shared" si="4"/>
        <v>6.5608653136004982</v>
      </c>
      <c r="F29" s="1">
        <v>39294</v>
      </c>
      <c r="G29" s="3">
        <f>C29/MIN(C$2:C29)-1</f>
        <v>5.8456399250482889</v>
      </c>
      <c r="H29" s="3">
        <f t="shared" si="0"/>
        <v>2.4999999999999467E-3</v>
      </c>
      <c r="I29" s="57">
        <f t="shared" si="11"/>
        <v>7.2103394280553639</v>
      </c>
      <c r="J29" s="7">
        <f t="shared" si="10"/>
        <v>0</v>
      </c>
      <c r="K29" s="2">
        <f t="shared" si="12"/>
        <v>7.2103394280553639</v>
      </c>
      <c r="L29" s="7">
        <f t="shared" si="7"/>
        <v>0</v>
      </c>
      <c r="M29" s="3">
        <f t="shared" si="8"/>
        <v>2.5000000000000001E-3</v>
      </c>
      <c r="O29" s="3">
        <f>(I29-MAX(I$2:I29))/MAX(I$2:I29)</f>
        <v>0</v>
      </c>
      <c r="R29" s="20" t="s">
        <v>8</v>
      </c>
      <c r="S29" s="21">
        <v>4403.5839999999998</v>
      </c>
      <c r="T29" s="81">
        <f t="shared" si="9"/>
        <v>0.11219315902682925</v>
      </c>
    </row>
    <row r="30" spans="1:20" s="92" customFormat="1">
      <c r="A30" s="40">
        <v>39325</v>
      </c>
      <c r="B30" s="41">
        <v>-2.5834925914800001E-2</v>
      </c>
      <c r="C30" s="54">
        <f t="shared" si="4"/>
        <v>8.3775572991585019</v>
      </c>
      <c r="D30" s="53"/>
      <c r="E30" s="53"/>
      <c r="F30" s="52">
        <v>39325</v>
      </c>
      <c r="G30" s="53">
        <f>C30/MIN(C$2:C30)-1</f>
        <v>7.7411854961592752</v>
      </c>
      <c r="H30" s="53">
        <f t="shared" si="0"/>
        <v>-3.7980364404377687E-2</v>
      </c>
      <c r="I30" s="54">
        <f t="shared" si="11"/>
        <v>7.2283652766255022</v>
      </c>
      <c r="J30" s="54">
        <f t="shared" si="10"/>
        <v>0</v>
      </c>
      <c r="K30" s="54">
        <f t="shared" si="12"/>
        <v>7.2283652766255022</v>
      </c>
      <c r="L30" s="54">
        <f t="shared" si="7"/>
        <v>0</v>
      </c>
      <c r="M30" s="3">
        <f t="shared" si="8"/>
        <v>-3.7980364404377687E-2</v>
      </c>
      <c r="N30" s="53"/>
      <c r="O30" s="41">
        <f>(I30-MAX(I$2:I30))/MAX(I$2:I30)</f>
        <v>0</v>
      </c>
      <c r="P30" s="53"/>
      <c r="R30" s="47" t="s">
        <v>9</v>
      </c>
      <c r="S30" s="48">
        <v>4897.6360000000004</v>
      </c>
      <c r="T30" s="88">
        <f t="shared" si="9"/>
        <v>3.7980364404377687E-2</v>
      </c>
    </row>
    <row r="31" spans="1:20" s="92" customFormat="1">
      <c r="A31" s="40">
        <v>39353</v>
      </c>
      <c r="B31" s="41">
        <v>-0.12496800581500001</v>
      </c>
      <c r="C31" s="54">
        <f t="shared" si="4"/>
        <v>8.1611237269877499</v>
      </c>
      <c r="D31" s="53"/>
      <c r="E31" s="53"/>
      <c r="F31" s="52">
        <v>39353</v>
      </c>
      <c r="G31" s="53">
        <f>C31/MIN(C$2:C31)-1</f>
        <v>7.515357616458477</v>
      </c>
      <c r="H31" s="53">
        <f t="shared" si="0"/>
        <v>0.10493779076057552</v>
      </c>
      <c r="I31" s="54">
        <f t="shared" si="11"/>
        <v>6.9538293293713149</v>
      </c>
      <c r="J31" s="54">
        <f t="shared" si="10"/>
        <v>0</v>
      </c>
      <c r="K31" s="54">
        <f t="shared" si="12"/>
        <v>6.9538293293713149</v>
      </c>
      <c r="L31" s="54">
        <f t="shared" si="7"/>
        <v>0</v>
      </c>
      <c r="M31" s="3">
        <f t="shared" si="8"/>
        <v>0.10493779076057552</v>
      </c>
      <c r="N31" s="53"/>
      <c r="O31" s="41">
        <f>(I31-MAX(I$2:I31))/MAX(I$2:I31)</f>
        <v>-3.7980364404377742E-2</v>
      </c>
      <c r="P31" s="53"/>
      <c r="R31" s="47" t="s">
        <v>10</v>
      </c>
      <c r="S31" s="48">
        <v>5083.6499999999996</v>
      </c>
      <c r="T31" s="88">
        <f t="shared" si="9"/>
        <v>-0.10493779076057552</v>
      </c>
    </row>
    <row r="32" spans="1:20">
      <c r="A32" s="1">
        <v>39386</v>
      </c>
      <c r="B32" s="3">
        <v>3.94248545731E-2</v>
      </c>
      <c r="C32" s="2">
        <f t="shared" si="4"/>
        <v>7.1412443696166106</v>
      </c>
      <c r="F32" s="1">
        <v>39386</v>
      </c>
      <c r="G32" s="3">
        <f>C32/MIN(C$2:C32)-1</f>
        <v>6.4512103563280894</v>
      </c>
      <c r="H32" s="3">
        <f t="shared" si="0"/>
        <v>2.4999999999999467E-3</v>
      </c>
      <c r="I32" s="57">
        <f t="shared" si="11"/>
        <v>7.6835488165216352</v>
      </c>
      <c r="J32" s="7">
        <f t="shared" si="10"/>
        <v>0</v>
      </c>
      <c r="K32" s="2">
        <f t="shared" si="12"/>
        <v>7.6835488165216352</v>
      </c>
      <c r="L32" s="7">
        <f t="shared" si="7"/>
        <v>0</v>
      </c>
      <c r="M32" s="3">
        <f t="shared" si="8"/>
        <v>2.5000000000000001E-3</v>
      </c>
      <c r="O32" s="3">
        <f>(I32-MAX(I$2:I32))/MAX(I$2:I32)</f>
        <v>0</v>
      </c>
      <c r="R32" s="20" t="s">
        <v>11</v>
      </c>
      <c r="S32" s="21">
        <v>4550.183</v>
      </c>
      <c r="T32" s="81">
        <f t="shared" si="9"/>
        <v>-9.3897542142810542E-2</v>
      </c>
    </row>
    <row r="33" spans="1:20">
      <c r="A33" s="1">
        <v>39416</v>
      </c>
      <c r="B33" s="3">
        <v>0.21564117701499999</v>
      </c>
      <c r="C33" s="2">
        <f t="shared" si="4"/>
        <v>7.4227868903597143</v>
      </c>
      <c r="F33" s="1">
        <v>39416</v>
      </c>
      <c r="G33" s="3">
        <f>C33/MIN(C$2:C33)-1</f>
        <v>6.7449732410199008</v>
      </c>
      <c r="H33" s="3">
        <f t="shared" si="0"/>
        <v>2.4999999999999467E-3</v>
      </c>
      <c r="I33" s="57">
        <f t="shared" si="11"/>
        <v>7.7027576885629392</v>
      </c>
      <c r="J33" s="7">
        <f t="shared" si="10"/>
        <v>0</v>
      </c>
      <c r="K33" s="2">
        <f t="shared" si="12"/>
        <v>7.7027576885629392</v>
      </c>
      <c r="L33" s="7">
        <f t="shared" si="7"/>
        <v>0</v>
      </c>
      <c r="M33" s="3">
        <f t="shared" si="8"/>
        <v>2.5000000000000001E-3</v>
      </c>
      <c r="O33" s="3">
        <f>(I33-MAX(I$2:I33))/MAX(I$2:I33)</f>
        <v>0</v>
      </c>
      <c r="R33" s="20" t="s">
        <v>12</v>
      </c>
      <c r="S33" s="21">
        <v>4122.9319999999998</v>
      </c>
      <c r="T33" s="81">
        <f t="shared" si="9"/>
        <v>0.2000205193779574</v>
      </c>
    </row>
    <row r="34" spans="1:20" s="92" customFormat="1" ht="15" customHeight="1">
      <c r="A34" s="40">
        <v>39444</v>
      </c>
      <c r="B34" s="41">
        <v>-0.132415941584</v>
      </c>
      <c r="C34" s="54">
        <f t="shared" si="4"/>
        <v>9.0234453921283944</v>
      </c>
      <c r="D34" s="53">
        <f t="shared" ref="D34" si="13">C34/C22-1</f>
        <v>2.9805972568886983</v>
      </c>
      <c r="E34" s="53"/>
      <c r="F34" s="52">
        <v>39444</v>
      </c>
      <c r="G34" s="53">
        <f>C34/MIN(C$2:C34)-1</f>
        <v>8.4151083866631105</v>
      </c>
      <c r="H34" s="53">
        <f t="shared" si="0"/>
        <v>5.743953182985817E-2</v>
      </c>
      <c r="I34" s="54">
        <f t="shared" si="11"/>
        <v>7.7220145827843458</v>
      </c>
      <c r="J34" s="54">
        <f t="shared" si="10"/>
        <v>0</v>
      </c>
      <c r="K34" s="54">
        <f t="shared" si="12"/>
        <v>7.7220145827843458</v>
      </c>
      <c r="L34" s="54">
        <f t="shared" si="7"/>
        <v>0</v>
      </c>
      <c r="M34" s="3">
        <f t="shared" si="8"/>
        <v>5.7439531829857837E-2</v>
      </c>
      <c r="N34" s="53">
        <f t="shared" ref="N34" si="14">I34/I22-1</f>
        <v>2.4064848547430007</v>
      </c>
      <c r="O34" s="41">
        <f>(I34-MAX(I$2:I34))/MAX(I$2:I34)</f>
        <v>0</v>
      </c>
      <c r="P34" s="53"/>
      <c r="R34" s="47" t="s">
        <v>13</v>
      </c>
      <c r="S34" s="48">
        <v>4947.6030000000001</v>
      </c>
      <c r="T34" s="88">
        <f t="shared" si="9"/>
        <v>-5.7439531829857837E-2</v>
      </c>
    </row>
    <row r="35" spans="1:20" s="43" customFormat="1">
      <c r="A35" s="40">
        <v>39478</v>
      </c>
      <c r="B35" s="41">
        <v>0.15016116018100001</v>
      </c>
      <c r="C35" s="42">
        <f t="shared" si="4"/>
        <v>7.8285973741979067</v>
      </c>
      <c r="D35" s="41"/>
      <c r="E35" s="41"/>
      <c r="F35" s="40">
        <v>39478</v>
      </c>
      <c r="G35" s="41">
        <f>C35/MIN(C$2:C35)-1</f>
        <v>7.1683979445276993</v>
      </c>
      <c r="H35" s="41">
        <f t="shared" si="0"/>
        <v>-8.4530756966729292E-2</v>
      </c>
      <c r="I35" s="54">
        <f t="shared" si="11"/>
        <v>8.1655634852028154</v>
      </c>
      <c r="J35" s="54">
        <f t="shared" si="10"/>
        <v>0</v>
      </c>
      <c r="K35" s="42">
        <f t="shared" si="12"/>
        <v>8.1655634852028154</v>
      </c>
      <c r="L35" s="54">
        <f t="shared" si="7"/>
        <v>0</v>
      </c>
      <c r="M35" s="3">
        <f t="shared" si="8"/>
        <v>-8.4530756966729292E-2</v>
      </c>
      <c r="N35" s="41"/>
      <c r="O35" s="41">
        <f>(I35-MAX(I$2:I35))/MAX(I$2:I35)</f>
        <v>0</v>
      </c>
      <c r="P35" s="41"/>
      <c r="R35" s="47" t="s">
        <v>14</v>
      </c>
      <c r="S35" s="48">
        <v>4663.415</v>
      </c>
      <c r="T35" s="88">
        <f t="shared" si="9"/>
        <v>8.4530756966729292E-2</v>
      </c>
    </row>
    <row r="36" spans="1:20" s="96" customFormat="1">
      <c r="A36" s="40">
        <v>39507</v>
      </c>
      <c r="B36" s="41">
        <v>-0.28396531735199998</v>
      </c>
      <c r="C36" s="93">
        <f t="shared" si="4"/>
        <v>9.0041486384973943</v>
      </c>
      <c r="D36" s="94"/>
      <c r="E36" s="94"/>
      <c r="F36" s="95">
        <v>39507</v>
      </c>
      <c r="G36" s="94">
        <f>C36/MIN(C$2:C36)-1</f>
        <v>8.3949740566980733</v>
      </c>
      <c r="H36" s="94">
        <f t="shared" si="0"/>
        <v>0.20039457317547016</v>
      </c>
      <c r="I36" s="54">
        <f t="shared" si="11"/>
        <v>7.475322222738737</v>
      </c>
      <c r="J36" s="54">
        <f t="shared" si="10"/>
        <v>0</v>
      </c>
      <c r="K36" s="93">
        <f t="shared" si="12"/>
        <v>7.475322222738737</v>
      </c>
      <c r="L36" s="54">
        <f t="shared" si="7"/>
        <v>0</v>
      </c>
      <c r="M36" s="3">
        <f t="shared" si="8"/>
        <v>0.20039457317546983</v>
      </c>
      <c r="N36" s="94"/>
      <c r="O36" s="41">
        <f>(I36-MAX(I$2:I36))/MAX(I$2:I36)</f>
        <v>-8.4530756966729306E-2</v>
      </c>
      <c r="P36" s="94"/>
      <c r="R36" s="55" t="s">
        <v>15</v>
      </c>
      <c r="S36" s="56">
        <v>5057.6170000000002</v>
      </c>
      <c r="T36" s="88">
        <f t="shared" si="9"/>
        <v>-0.20039457317546983</v>
      </c>
    </row>
    <row r="37" spans="1:20" s="63" customFormat="1">
      <c r="A37" s="1">
        <v>39538</v>
      </c>
      <c r="B37" s="3">
        <v>4.0062854193100003E-2</v>
      </c>
      <c r="C37" s="62">
        <f t="shared" si="4"/>
        <v>6.4472827128819024</v>
      </c>
      <c r="D37" s="61"/>
      <c r="E37" s="61"/>
      <c r="F37" s="60">
        <v>39538</v>
      </c>
      <c r="G37" s="61">
        <f>C37/MIN(C$2:C37)-1</f>
        <v>5.7271272671739979</v>
      </c>
      <c r="H37" s="61">
        <f t="shared" si="0"/>
        <v>2.4999999999999467E-3</v>
      </c>
      <c r="I37" s="57">
        <f t="shared" si="11"/>
        <v>8.9733362289135723</v>
      </c>
      <c r="J37" s="7">
        <f t="shared" si="10"/>
        <v>0</v>
      </c>
      <c r="K37" s="62">
        <f t="shared" si="12"/>
        <v>8.9733362289135723</v>
      </c>
      <c r="L37" s="7">
        <f t="shared" si="7"/>
        <v>0</v>
      </c>
      <c r="M37" s="3">
        <f t="shared" si="8"/>
        <v>2.5000000000000001E-3</v>
      </c>
      <c r="N37" s="61"/>
      <c r="O37" s="3">
        <f>(I37-MAX(I$2:I37))/MAX(I$2:I37)</f>
        <v>0</v>
      </c>
      <c r="P37" s="61"/>
      <c r="R37" s="29" t="s">
        <v>16</v>
      </c>
      <c r="S37" s="26">
        <v>4044.098</v>
      </c>
      <c r="T37" s="81">
        <f t="shared" si="9"/>
        <v>-3.4845842014708861E-2</v>
      </c>
    </row>
    <row r="38" spans="1:20" s="63" customFormat="1">
      <c r="A38" s="1">
        <v>39568</v>
      </c>
      <c r="B38" s="3">
        <v>-3.0233125994699999E-2</v>
      </c>
      <c r="C38" s="62">
        <f t="shared" si="4"/>
        <v>6.7055792601497846</v>
      </c>
      <c r="D38" s="61"/>
      <c r="E38" s="61"/>
      <c r="F38" s="60">
        <v>39568</v>
      </c>
      <c r="G38" s="61">
        <f>C38/MIN(C2:C38)-1</f>
        <v>5.9966351860172171</v>
      </c>
      <c r="H38" s="61">
        <f t="shared" si="0"/>
        <v>2.4999999999999467E-3</v>
      </c>
      <c r="I38" s="57">
        <f t="shared" si="11"/>
        <v>8.995769569485855</v>
      </c>
      <c r="J38" s="7">
        <f t="shared" si="10"/>
        <v>0</v>
      </c>
      <c r="K38" s="62">
        <f t="shared" si="12"/>
        <v>8.995769569485855</v>
      </c>
      <c r="L38" s="7">
        <f t="shared" si="7"/>
        <v>0</v>
      </c>
      <c r="M38" s="3">
        <f t="shared" si="8"/>
        <v>2.5000000000000001E-3</v>
      </c>
      <c r="N38" s="61"/>
      <c r="O38" s="3">
        <f>(I38-MAX(I$2:I38))/MAX(I$2:I38)</f>
        <v>0</v>
      </c>
      <c r="P38" s="61"/>
      <c r="R38" s="29" t="s">
        <v>17</v>
      </c>
      <c r="S38" s="26">
        <v>3903.1779999999999</v>
      </c>
      <c r="T38" s="81">
        <f t="shared" si="9"/>
        <v>-3.7801760514124649E-2</v>
      </c>
    </row>
    <row r="39" spans="1:20" s="63" customFormat="1">
      <c r="A39" s="1">
        <v>39598</v>
      </c>
      <c r="B39" s="3">
        <v>-0.231248863671</v>
      </c>
      <c r="C39" s="62">
        <f t="shared" si="4"/>
        <v>6.5028486375102288</v>
      </c>
      <c r="D39" s="61"/>
      <c r="E39" s="61"/>
      <c r="F39" s="60">
        <v>39598</v>
      </c>
      <c r="G39" s="61">
        <f t="shared" ref="G39:G102" si="15">C39/MIN(C3:C39)-1</f>
        <v>5.7851050328994074</v>
      </c>
      <c r="H39" s="61">
        <f t="shared" si="0"/>
        <v>2.4999999999999467E-3</v>
      </c>
      <c r="I39" s="57">
        <f t="shared" si="11"/>
        <v>9.0182589934095692</v>
      </c>
      <c r="J39" s="7">
        <f t="shared" si="10"/>
        <v>0</v>
      </c>
      <c r="K39" s="62">
        <f t="shared" si="12"/>
        <v>9.0182589934095692</v>
      </c>
      <c r="L39" s="7">
        <f t="shared" si="7"/>
        <v>0</v>
      </c>
      <c r="M39" s="3">
        <f t="shared" si="8"/>
        <v>2.5000000000000001E-3</v>
      </c>
      <c r="N39" s="61"/>
      <c r="O39" s="3">
        <f>(I39-MAX(I$2:I39))/MAX(I$2:I39)</f>
        <v>0</v>
      </c>
      <c r="P39" s="61"/>
      <c r="R39" s="29" t="s">
        <v>18</v>
      </c>
      <c r="S39" s="26">
        <v>3755.6309999999999</v>
      </c>
      <c r="T39" s="81">
        <f t="shared" si="9"/>
        <v>-0.25080073095573019</v>
      </c>
    </row>
    <row r="40" spans="1:20" s="63" customFormat="1">
      <c r="A40" s="1">
        <v>39629</v>
      </c>
      <c r="B40" s="3">
        <v>0.19150773123000001</v>
      </c>
      <c r="C40" s="62">
        <f t="shared" si="4"/>
        <v>4.9990722794614779</v>
      </c>
      <c r="D40" s="61"/>
      <c r="E40" s="61"/>
      <c r="F40" s="60">
        <v>39629</v>
      </c>
      <c r="G40" s="61">
        <f t="shared" si="15"/>
        <v>4.2160572041530369</v>
      </c>
      <c r="H40" s="61">
        <f t="shared" si="0"/>
        <v>9.7003865615000073E-2</v>
      </c>
      <c r="I40" s="57">
        <f t="shared" si="11"/>
        <v>9.0408046408930929</v>
      </c>
      <c r="J40" s="7">
        <f t="shared" si="10"/>
        <v>4.5204023204465464</v>
      </c>
      <c r="K40" s="62">
        <f t="shared" si="12"/>
        <v>4.5204023204465464</v>
      </c>
      <c r="L40" s="7">
        <f t="shared" si="7"/>
        <v>0.5</v>
      </c>
      <c r="M40" s="3">
        <f t="shared" si="8"/>
        <v>2.5000000000000001E-3</v>
      </c>
      <c r="N40" s="61"/>
      <c r="O40" s="3">
        <f>(I40-MAX(I$2:I40))/MAX(I$2:I40)</f>
        <v>0</v>
      </c>
      <c r="P40" s="61"/>
      <c r="R40" s="29" t="s">
        <v>19</v>
      </c>
      <c r="S40" s="26">
        <v>2813.7159999999999</v>
      </c>
      <c r="T40" s="81">
        <f t="shared" si="9"/>
        <v>7.2324641150706137E-2</v>
      </c>
    </row>
    <row r="41" spans="1:20" s="63" customFormat="1">
      <c r="A41" s="1">
        <v>39660</v>
      </c>
      <c r="B41" s="3">
        <v>-0.23493141688800001</v>
      </c>
      <c r="C41" s="62">
        <f t="shared" si="4"/>
        <v>5.9564332699559301</v>
      </c>
      <c r="D41" s="61"/>
      <c r="E41" s="61"/>
      <c r="F41" s="60">
        <v>39660</v>
      </c>
      <c r="G41" s="61">
        <f t="shared" si="15"/>
        <v>5.2149724852862818</v>
      </c>
      <c r="H41" s="61">
        <f t="shared" si="0"/>
        <v>2.4999999999999467E-3</v>
      </c>
      <c r="I41" s="57">
        <f t="shared" si="11"/>
        <v>9.9177976393297556</v>
      </c>
      <c r="J41" s="7">
        <f t="shared" si="10"/>
        <v>0</v>
      </c>
      <c r="K41" s="62">
        <f t="shared" si="12"/>
        <v>9.9177976393297556</v>
      </c>
      <c r="L41" s="7">
        <f t="shared" si="7"/>
        <v>0</v>
      </c>
      <c r="M41" s="3">
        <f t="shared" si="8"/>
        <v>2.5000000000000001E-3</v>
      </c>
      <c r="N41" s="61"/>
      <c r="O41" s="3">
        <f>(I41-MAX(I$2:I41))/MAX(I$2:I41)</f>
        <v>0</v>
      </c>
      <c r="P41" s="61"/>
      <c r="R41" s="29" t="s">
        <v>20</v>
      </c>
      <c r="S41" s="26">
        <v>3017.2170000000001</v>
      </c>
      <c r="T41" s="81">
        <f t="shared" si="9"/>
        <v>-0.23533574151279146</v>
      </c>
    </row>
    <row r="42" spans="1:20" s="63" customFormat="1">
      <c r="A42" s="1">
        <v>39689</v>
      </c>
      <c r="B42" s="3">
        <v>-0.17043499698299999</v>
      </c>
      <c r="C42" s="62">
        <f t="shared" si="4"/>
        <v>4.5570799622463607</v>
      </c>
      <c r="D42" s="61"/>
      <c r="E42" s="61"/>
      <c r="F42" s="60">
        <v>39689</v>
      </c>
      <c r="G42" s="61">
        <f t="shared" si="15"/>
        <v>2.8174465567238447</v>
      </c>
      <c r="H42" s="61">
        <f t="shared" si="0"/>
        <v>-8.3967498491499981E-2</v>
      </c>
      <c r="I42" s="57">
        <f t="shared" si="11"/>
        <v>9.9425921334280787</v>
      </c>
      <c r="J42" s="7">
        <f t="shared" si="10"/>
        <v>4.9712960667140393</v>
      </c>
      <c r="K42" s="62">
        <f t="shared" si="12"/>
        <v>4.9712960667140393</v>
      </c>
      <c r="L42" s="7">
        <f t="shared" si="7"/>
        <v>0.5</v>
      </c>
      <c r="M42" s="3">
        <f t="shared" si="8"/>
        <v>2.5000000000000001E-3</v>
      </c>
      <c r="N42" s="61"/>
      <c r="O42" s="3">
        <f>(I42-MAX(I$2:I42))/MAX(I$2:I42)</f>
        <v>0</v>
      </c>
      <c r="P42" s="61"/>
      <c r="R42" s="29" t="s">
        <v>21</v>
      </c>
      <c r="S42" s="26">
        <v>2307.1579999999999</v>
      </c>
      <c r="T42" s="81">
        <f t="shared" si="9"/>
        <v>-7.4185209682214981E-2</v>
      </c>
    </row>
    <row r="43" spans="1:20" s="63" customFormat="1">
      <c r="A43" s="1">
        <v>39717</v>
      </c>
      <c r="B43" s="3">
        <v>-0.18138116695199999</v>
      </c>
      <c r="C43" s="62">
        <f t="shared" si="4"/>
        <v>3.7803940526296125</v>
      </c>
      <c r="D43" s="61"/>
      <c r="E43" s="61"/>
      <c r="F43" s="60">
        <v>39717</v>
      </c>
      <c r="G43" s="61">
        <f t="shared" si="15"/>
        <v>2.1668200643458526</v>
      </c>
      <c r="H43" s="61">
        <f t="shared" si="0"/>
        <v>-8.9440583475999924E-2</v>
      </c>
      <c r="I43" s="57">
        <f t="shared" si="11"/>
        <v>9.1077375434628571</v>
      </c>
      <c r="J43" s="7">
        <f t="shared" si="10"/>
        <v>4.5538687717314286</v>
      </c>
      <c r="K43" s="62">
        <f t="shared" si="12"/>
        <v>4.5538687717314286</v>
      </c>
      <c r="L43" s="7">
        <f t="shared" si="7"/>
        <v>0.5</v>
      </c>
      <c r="M43" s="3">
        <f t="shared" si="8"/>
        <v>2.5000000000000001E-3</v>
      </c>
      <c r="N43" s="61"/>
      <c r="O43" s="3">
        <f>(I43-MAX(I$2:I43))/MAX(I$2:I43)</f>
        <v>-8.3967498491499953E-2</v>
      </c>
      <c r="P43" s="61"/>
      <c r="R43" s="29" t="s">
        <v>22</v>
      </c>
      <c r="S43" s="26">
        <v>2136.0010000000002</v>
      </c>
      <c r="T43" s="81">
        <f t="shared" si="9"/>
        <v>-0.26871663449595773</v>
      </c>
    </row>
    <row r="44" spans="1:20" s="11" customFormat="1">
      <c r="A44" s="15">
        <v>39752</v>
      </c>
      <c r="B44" s="16">
        <v>0.30973463986499999</v>
      </c>
      <c r="C44" s="10">
        <f t="shared" si="4"/>
        <v>3.0947017678252529</v>
      </c>
      <c r="D44" s="16"/>
      <c r="E44" s="16"/>
      <c r="F44" s="15">
        <v>39752</v>
      </c>
      <c r="G44" s="16">
        <f t="shared" si="15"/>
        <v>1.5924185455477939</v>
      </c>
      <c r="H44" s="16">
        <f t="shared" si="0"/>
        <v>0.30973463986500005</v>
      </c>
      <c r="I44" s="85">
        <f t="shared" si="11"/>
        <v>8.2931361834292687</v>
      </c>
      <c r="J44" s="7">
        <f t="shared" si="10"/>
        <v>8.2931361834292687</v>
      </c>
      <c r="K44" s="10">
        <f t="shared" si="12"/>
        <v>0</v>
      </c>
      <c r="L44" s="7">
        <f t="shared" si="7"/>
        <v>1</v>
      </c>
      <c r="M44" s="3">
        <f t="shared" si="8"/>
        <v>2.5000000000000001E-3</v>
      </c>
      <c r="N44" s="16"/>
      <c r="O44" s="16">
        <f>(I44-MAX(I$2:I44))/MAX(I$2:I44)</f>
        <v>-0.1658979799094</v>
      </c>
      <c r="P44" s="16"/>
      <c r="R44" s="20" t="s">
        <v>23</v>
      </c>
      <c r="S44" s="21">
        <v>1562.0219999999999</v>
      </c>
      <c r="T44" s="81">
        <f t="shared" si="9"/>
        <v>0.17888864561446649</v>
      </c>
    </row>
    <row r="45" spans="1:20">
      <c r="A45" s="1">
        <v>39780</v>
      </c>
      <c r="B45" s="3">
        <v>0.171300418698</v>
      </c>
      <c r="C45" s="2">
        <f t="shared" si="4"/>
        <v>4.0532381053721869</v>
      </c>
      <c r="F45" s="1">
        <v>39780</v>
      </c>
      <c r="G45" s="3">
        <f t="shared" si="15"/>
        <v>2.2191701955067256</v>
      </c>
      <c r="H45" s="3">
        <f t="shared" si="0"/>
        <v>8.6900209349000113E-2</v>
      </c>
      <c r="I45" s="57">
        <f t="shared" si="11"/>
        <v>10.861807732555134</v>
      </c>
      <c r="J45" s="7">
        <f t="shared" si="10"/>
        <v>5.4309038662775668</v>
      </c>
      <c r="K45" s="2">
        <f t="shared" si="12"/>
        <v>5.4309038662775668</v>
      </c>
      <c r="L45" s="7">
        <f t="shared" si="7"/>
        <v>0.5</v>
      </c>
      <c r="M45" s="3">
        <f t="shared" si="8"/>
        <v>2.5000000000000001E-3</v>
      </c>
      <c r="O45" s="3">
        <f>(I45-MAX(I$2:I45))/MAX(I$2:I45)</f>
        <v>0</v>
      </c>
      <c r="R45" s="20" t="s">
        <v>24</v>
      </c>
      <c r="S45" s="21">
        <v>1841.45</v>
      </c>
      <c r="T45" s="81">
        <f t="shared" si="9"/>
        <v>5.3209698878601053E-2</v>
      </c>
    </row>
    <row r="46" spans="1:20" s="12" customFormat="1">
      <c r="A46" s="1">
        <v>39813</v>
      </c>
      <c r="B46" s="3">
        <v>0.16836021644800001</v>
      </c>
      <c r="C46" s="14">
        <f t="shared" si="4"/>
        <v>4.7475594899051305</v>
      </c>
      <c r="D46" s="32">
        <f t="shared" ref="D46" si="16">C46/C34-1</f>
        <v>-0.47386399722143102</v>
      </c>
      <c r="E46" s="32"/>
      <c r="F46" s="13">
        <v>39813</v>
      </c>
      <c r="G46" s="3">
        <f t="shared" si="15"/>
        <v>2.7049058260634493</v>
      </c>
      <c r="H46" s="32">
        <f t="shared" si="0"/>
        <v>0.16836021644800003</v>
      </c>
      <c r="I46" s="57">
        <f t="shared" si="11"/>
        <v>11.805701098422762</v>
      </c>
      <c r="J46" s="7">
        <f t="shared" si="10"/>
        <v>11.805701098422762</v>
      </c>
      <c r="K46" s="14">
        <f t="shared" si="12"/>
        <v>0</v>
      </c>
      <c r="L46" s="7">
        <f t="shared" si="7"/>
        <v>1</v>
      </c>
      <c r="M46" s="3">
        <f t="shared" si="8"/>
        <v>2.5000000000000001E-3</v>
      </c>
      <c r="N46" s="32">
        <f t="shared" ref="N46" si="17">I46/I34-1</f>
        <v>0.52883693391912145</v>
      </c>
      <c r="O46" s="3">
        <f>(I46-MAX(I$2:I46))/MAX(I$2:I46)</f>
        <v>0</v>
      </c>
      <c r="P46" s="32"/>
      <c r="R46" s="20" t="s">
        <v>25</v>
      </c>
      <c r="S46" s="21">
        <v>1939.433</v>
      </c>
      <c r="T46" s="81">
        <f t="shared" si="9"/>
        <v>0.15398778921468281</v>
      </c>
    </row>
    <row r="47" spans="1:20">
      <c r="A47" s="1">
        <v>39836</v>
      </c>
      <c r="B47" s="3">
        <v>0.126847314307</v>
      </c>
      <c r="C47" s="2">
        <f t="shared" si="4"/>
        <v>5.5468596332253153</v>
      </c>
      <c r="F47" s="1">
        <v>39836</v>
      </c>
      <c r="G47" s="3">
        <f t="shared" si="15"/>
        <v>3.315555363339703</v>
      </c>
      <c r="H47" s="3">
        <f t="shared" si="0"/>
        <v>0.12684731430699991</v>
      </c>
      <c r="I47" s="57">
        <f t="shared" si="11"/>
        <v>13.793311490673611</v>
      </c>
      <c r="J47" s="7">
        <f t="shared" si="10"/>
        <v>13.793311490673611</v>
      </c>
      <c r="K47" s="2">
        <f t="shared" si="12"/>
        <v>0</v>
      </c>
      <c r="L47" s="7">
        <f t="shared" si="7"/>
        <v>1</v>
      </c>
      <c r="M47" s="3">
        <f t="shared" si="8"/>
        <v>2.5000000000000001E-3</v>
      </c>
      <c r="O47" s="3">
        <f>(I47-MAX(I$2:I47))/MAX(I$2:I47)</f>
        <v>0</v>
      </c>
      <c r="R47" s="20" t="s">
        <v>26</v>
      </c>
      <c r="S47" s="21">
        <v>2238.0819999999999</v>
      </c>
      <c r="T47" s="81">
        <f t="shared" si="9"/>
        <v>7.9919770589281347E-2</v>
      </c>
    </row>
    <row r="48" spans="1:20">
      <c r="A48" s="1">
        <v>39871</v>
      </c>
      <c r="B48" s="3">
        <v>0.27471967086900001</v>
      </c>
      <c r="C48" s="2">
        <f t="shared" si="4"/>
        <v>6.2504638805378567</v>
      </c>
      <c r="F48" s="1">
        <v>39871</v>
      </c>
      <c r="G48" s="3">
        <f t="shared" si="15"/>
        <v>3.6042593849494233</v>
      </c>
      <c r="H48" s="3">
        <f t="shared" si="0"/>
        <v>0.27471967086900007</v>
      </c>
      <c r="I48" s="57">
        <f t="shared" si="11"/>
        <v>15.54295600866544</v>
      </c>
      <c r="J48" s="7">
        <f t="shared" si="10"/>
        <v>15.54295600866544</v>
      </c>
      <c r="K48" s="2">
        <f t="shared" si="12"/>
        <v>0</v>
      </c>
      <c r="L48" s="7">
        <f t="shared" si="7"/>
        <v>1</v>
      </c>
      <c r="M48" s="3">
        <f t="shared" si="8"/>
        <v>2.5000000000000001E-3</v>
      </c>
      <c r="O48" s="3">
        <f>(I48-MAX(I$2:I48))/MAX(I$2:I48)</f>
        <v>0</v>
      </c>
      <c r="R48" s="20" t="s">
        <v>27</v>
      </c>
      <c r="S48" s="21">
        <v>2416.9490000000001</v>
      </c>
      <c r="T48" s="81">
        <f t="shared" si="9"/>
        <v>0.20570520933623349</v>
      </c>
    </row>
    <row r="49" spans="1:21">
      <c r="A49" s="1">
        <v>39903</v>
      </c>
      <c r="B49" s="3">
        <v>0.11532188637599999</v>
      </c>
      <c r="C49" s="2">
        <f t="shared" si="4"/>
        <v>7.9675892605777898</v>
      </c>
      <c r="F49" s="1">
        <v>39903</v>
      </c>
      <c r="G49" s="3">
        <f t="shared" si="15"/>
        <v>4.869140007778233</v>
      </c>
      <c r="H49" s="3">
        <f t="shared" si="0"/>
        <v>0.11532188637599994</v>
      </c>
      <c r="I49" s="57">
        <f t="shared" si="11"/>
        <v>19.812911767697358</v>
      </c>
      <c r="J49" s="7">
        <f t="shared" si="10"/>
        <v>19.812911767697358</v>
      </c>
      <c r="K49" s="2">
        <f t="shared" si="12"/>
        <v>0</v>
      </c>
      <c r="L49" s="7">
        <f t="shared" si="7"/>
        <v>1</v>
      </c>
      <c r="M49" s="3">
        <f t="shared" si="8"/>
        <v>2.5000000000000001E-3</v>
      </c>
      <c r="O49" s="3">
        <f>(I49-MAX(I$2:I49))/MAX(I$2:I49)</f>
        <v>0</v>
      </c>
      <c r="R49" s="20" t="s">
        <v>28</v>
      </c>
      <c r="S49" s="21">
        <v>2914.1280000000002</v>
      </c>
      <c r="T49" s="81">
        <f t="shared" si="9"/>
        <v>5.9053342886791427E-2</v>
      </c>
    </row>
    <row r="50" spans="1:21">
      <c r="A50" s="1">
        <v>39933</v>
      </c>
      <c r="B50" s="3">
        <v>6.4241351529500001E-2</v>
      </c>
      <c r="C50" s="2">
        <f t="shared" si="4"/>
        <v>8.8864266839767794</v>
      </c>
      <c r="F50" s="1">
        <v>39933</v>
      </c>
      <c r="G50" s="3">
        <f t="shared" si="15"/>
        <v>5.5459803048800707</v>
      </c>
      <c r="H50" s="3">
        <f t="shared" si="0"/>
        <v>2.4999999999999467E-3</v>
      </c>
      <c r="I50" s="57">
        <f t="shared" si="11"/>
        <v>22.097774127349464</v>
      </c>
      <c r="J50" s="7">
        <f t="shared" si="10"/>
        <v>0</v>
      </c>
      <c r="K50" s="2">
        <f t="shared" si="12"/>
        <v>22.097774127349464</v>
      </c>
      <c r="L50" s="7">
        <f t="shared" si="7"/>
        <v>0</v>
      </c>
      <c r="M50" s="3">
        <f t="shared" si="8"/>
        <v>2.5000000000000001E-3</v>
      </c>
      <c r="O50" s="3">
        <f>(I50-MAX(I$2:I50))/MAX(I$2:I50)</f>
        <v>0</v>
      </c>
      <c r="R50" s="20" t="s">
        <v>29</v>
      </c>
      <c r="S50" s="21">
        <v>3086.2170000000001</v>
      </c>
      <c r="T50" s="81">
        <f t="shared" si="9"/>
        <v>6.1736099567852865E-2</v>
      </c>
    </row>
    <row r="51" spans="1:21">
      <c r="A51" s="1">
        <v>39960</v>
      </c>
      <c r="B51" s="3">
        <v>0.150729543632</v>
      </c>
      <c r="C51" s="2">
        <f t="shared" si="4"/>
        <v>9.4573027444232594</v>
      </c>
      <c r="F51" s="1">
        <v>39960</v>
      </c>
      <c r="G51" s="3">
        <f t="shared" si="15"/>
        <v>3.9615392527005788</v>
      </c>
      <c r="H51" s="3">
        <f t="shared" si="0"/>
        <v>0.15072954363199997</v>
      </c>
      <c r="I51" s="57">
        <f t="shared" si="11"/>
        <v>22.153018562667835</v>
      </c>
      <c r="J51" s="7">
        <f t="shared" si="10"/>
        <v>22.153018562667835</v>
      </c>
      <c r="K51" s="2">
        <f t="shared" si="12"/>
        <v>0</v>
      </c>
      <c r="L51" s="7">
        <f t="shared" si="7"/>
        <v>1</v>
      </c>
      <c r="M51" s="3">
        <f t="shared" si="8"/>
        <v>2.5000000000000001E-3</v>
      </c>
      <c r="O51" s="3">
        <f>(I51-MAX(I$2:I51))/MAX(I$2:I51)</f>
        <v>0</v>
      </c>
      <c r="R51" s="20" t="s">
        <v>30</v>
      </c>
      <c r="S51" s="21">
        <v>3276.748</v>
      </c>
      <c r="T51" s="81">
        <f t="shared" si="9"/>
        <v>5.3563777257207512E-2</v>
      </c>
    </row>
    <row r="52" spans="1:21">
      <c r="A52" s="1">
        <v>39994</v>
      </c>
      <c r="B52" s="3">
        <v>0.182795574505</v>
      </c>
      <c r="C52" s="2">
        <f t="shared" si="4"/>
        <v>10.882797671079839</v>
      </c>
      <c r="F52" s="1">
        <v>39994</v>
      </c>
      <c r="G52" s="3">
        <f t="shared" si="15"/>
        <v>4.608242405497518</v>
      </c>
      <c r="H52" s="3">
        <f t="shared" si="0"/>
        <v>0.18279557450500006</v>
      </c>
      <c r="I52" s="57">
        <f t="shared" si="11"/>
        <v>25.492132940689981</v>
      </c>
      <c r="J52" s="7">
        <f t="shared" si="10"/>
        <v>25.492132940689981</v>
      </c>
      <c r="K52" s="2">
        <f t="shared" si="12"/>
        <v>0</v>
      </c>
      <c r="L52" s="7">
        <f t="shared" si="7"/>
        <v>1</v>
      </c>
      <c r="M52" s="3">
        <f t="shared" si="8"/>
        <v>2.5000000000000001E-3</v>
      </c>
      <c r="O52" s="3">
        <f>(I52-MAX(I$2:I52))/MAX(I$2:I52)</f>
        <v>0</v>
      </c>
      <c r="R52" s="20" t="s">
        <v>31</v>
      </c>
      <c r="S52" s="21">
        <v>3452.2629999999999</v>
      </c>
      <c r="T52" s="81">
        <f t="shared" si="9"/>
        <v>0.13797355531719346</v>
      </c>
    </row>
    <row r="53" spans="1:21">
      <c r="A53" s="1">
        <v>40025</v>
      </c>
      <c r="B53" s="3">
        <v>-0.13548927423500001</v>
      </c>
      <c r="C53" s="2">
        <f t="shared" si="4"/>
        <v>12.872124923586554</v>
      </c>
      <c r="F53" s="1">
        <v>40025</v>
      </c>
      <c r="G53" s="3">
        <f t="shared" si="15"/>
        <v>5.6334042979737404</v>
      </c>
      <c r="H53" s="3">
        <f t="shared" si="0"/>
        <v>2.4999999999999467E-3</v>
      </c>
      <c r="I53" s="57">
        <f t="shared" si="11"/>
        <v>30.151982026941244</v>
      </c>
      <c r="J53" s="7">
        <f t="shared" si="10"/>
        <v>0</v>
      </c>
      <c r="K53" s="2">
        <f t="shared" si="12"/>
        <v>30.151982026941244</v>
      </c>
      <c r="L53" s="7">
        <f t="shared" si="7"/>
        <v>0</v>
      </c>
      <c r="M53" s="3">
        <f t="shared" si="8"/>
        <v>2.5000000000000001E-3</v>
      </c>
      <c r="O53" s="3">
        <f>(I53-MAX(I$2:I53))/MAX(I$2:I53)</f>
        <v>0</v>
      </c>
      <c r="R53" s="20" t="s">
        <v>32</v>
      </c>
      <c r="S53" s="21">
        <v>3928.5839999999998</v>
      </c>
      <c r="T53" s="81">
        <f t="shared" si="9"/>
        <v>-0.16560343370537578</v>
      </c>
    </row>
    <row r="54" spans="1:21">
      <c r="A54" s="1">
        <v>40056</v>
      </c>
      <c r="B54" s="3">
        <v>0.138120700318</v>
      </c>
      <c r="C54" s="2">
        <f t="shared" si="4"/>
        <v>11.128090059827557</v>
      </c>
      <c r="F54" s="1">
        <v>40056</v>
      </c>
      <c r="G54" s="3">
        <f t="shared" si="15"/>
        <v>4.4530075614034459</v>
      </c>
      <c r="H54" s="3">
        <f t="shared" si="0"/>
        <v>7.0310350159000112E-2</v>
      </c>
      <c r="I54" s="57">
        <f t="shared" si="11"/>
        <v>30.227361982008595</v>
      </c>
      <c r="J54" s="7">
        <f t="shared" si="10"/>
        <v>15.113680991004298</v>
      </c>
      <c r="K54" s="2">
        <f t="shared" si="12"/>
        <v>15.113680991004298</v>
      </c>
      <c r="L54" s="7">
        <f t="shared" si="7"/>
        <v>0.5</v>
      </c>
      <c r="M54" s="3">
        <f t="shared" si="8"/>
        <v>2.5000000000000001E-3</v>
      </c>
      <c r="O54" s="3">
        <f>(I54-MAX(I$2:I54))/MAX(I$2:I54)</f>
        <v>0</v>
      </c>
      <c r="R54" s="20" t="s">
        <v>33</v>
      </c>
      <c r="S54" s="21">
        <v>3277.9969999999998</v>
      </c>
      <c r="T54" s="81">
        <f t="shared" si="9"/>
        <v>3.7408820081287431E-2</v>
      </c>
    </row>
    <row r="55" spans="1:21">
      <c r="A55" s="1">
        <v>40086</v>
      </c>
      <c r="B55" s="3">
        <v>0.11934290169300001</v>
      </c>
      <c r="C55" s="2">
        <f t="shared" si="4"/>
        <v>12.665109652092713</v>
      </c>
      <c r="F55" s="1">
        <v>40086</v>
      </c>
      <c r="G55" s="3">
        <f t="shared" si="15"/>
        <v>4.587078831694833</v>
      </c>
      <c r="H55" s="3">
        <f t="shared" si="0"/>
        <v>6.0921450846499914E-2</v>
      </c>
      <c r="I55" s="57">
        <f t="shared" si="11"/>
        <v>32.352658387346466</v>
      </c>
      <c r="J55" s="7">
        <f t="shared" si="10"/>
        <v>16.176329193673233</v>
      </c>
      <c r="K55" s="2">
        <f t="shared" si="12"/>
        <v>16.176329193673233</v>
      </c>
      <c r="L55" s="7">
        <f t="shared" si="7"/>
        <v>0.5</v>
      </c>
      <c r="M55" s="3">
        <f t="shared" si="8"/>
        <v>2.5000000000000001E-3</v>
      </c>
      <c r="O55" s="3">
        <f>(I55-MAX(I$2:I55))/MAX(I$2:I55)</f>
        <v>0</v>
      </c>
      <c r="R55" s="20" t="s">
        <v>34</v>
      </c>
      <c r="S55" s="21">
        <v>3400.623</v>
      </c>
      <c r="T55" s="81">
        <f t="shared" si="9"/>
        <v>0.125582871138612</v>
      </c>
    </row>
    <row r="56" spans="1:21">
      <c r="A56" s="1">
        <v>40116</v>
      </c>
      <c r="B56" s="3">
        <v>0.194306799068</v>
      </c>
      <c r="C56" s="2">
        <f t="shared" si="4"/>
        <v>14.17660058823348</v>
      </c>
      <c r="F56" s="1">
        <v>40116</v>
      </c>
      <c r="G56" s="3">
        <f t="shared" si="15"/>
        <v>5.2538570314568309</v>
      </c>
      <c r="H56" s="3">
        <f t="shared" si="0"/>
        <v>2.4999999999999467E-3</v>
      </c>
      <c r="I56" s="57">
        <f t="shared" si="11"/>
        <v>34.323629275044794</v>
      </c>
      <c r="J56" s="7">
        <f t="shared" si="10"/>
        <v>0</v>
      </c>
      <c r="K56" s="2">
        <f t="shared" si="12"/>
        <v>34.323629275044794</v>
      </c>
      <c r="L56" s="7">
        <f t="shared" si="7"/>
        <v>0</v>
      </c>
      <c r="M56" s="3">
        <f t="shared" si="8"/>
        <v>2.5000000000000001E-3</v>
      </c>
      <c r="O56" s="3">
        <f>(I56-MAX(I$2:I56))/MAX(I$2:I56)</f>
        <v>0</v>
      </c>
      <c r="R56" s="20" t="s">
        <v>35</v>
      </c>
      <c r="S56" s="21">
        <v>3827.683</v>
      </c>
      <c r="T56" s="81">
        <f t="shared" si="9"/>
        <v>0.15091244494384726</v>
      </c>
    </row>
    <row r="57" spans="1:21" s="79" customFormat="1">
      <c r="A57" s="1">
        <v>40147</v>
      </c>
      <c r="B57" s="3">
        <v>5.6443841488000003E-2</v>
      </c>
      <c r="C57" s="78">
        <f t="shared" si="4"/>
        <v>16.931210470198653</v>
      </c>
      <c r="D57" s="77"/>
      <c r="E57" s="77"/>
      <c r="F57" s="76">
        <v>40147</v>
      </c>
      <c r="G57" s="77">
        <f t="shared" si="15"/>
        <v>6.4690239730681123</v>
      </c>
      <c r="H57" s="77">
        <f t="shared" si="0"/>
        <v>2.4999999999999467E-3</v>
      </c>
      <c r="I57" s="57">
        <f t="shared" si="11"/>
        <v>34.409438348232406</v>
      </c>
      <c r="J57" s="7">
        <f t="shared" si="10"/>
        <v>0</v>
      </c>
      <c r="K57" s="78">
        <f t="shared" si="12"/>
        <v>34.409438348232406</v>
      </c>
      <c r="L57" s="7">
        <f t="shared" si="7"/>
        <v>0</v>
      </c>
      <c r="M57" s="3">
        <f t="shared" si="8"/>
        <v>2.5000000000000001E-3</v>
      </c>
      <c r="N57" s="77"/>
      <c r="O57" s="3">
        <f>(I57-MAX(I$2:I57))/MAX(I$2:I57)</f>
        <v>0</v>
      </c>
      <c r="P57" s="77"/>
      <c r="R57" s="20" t="s">
        <v>36</v>
      </c>
      <c r="S57" s="21">
        <v>4405.3280000000004</v>
      </c>
      <c r="T57" s="81">
        <f t="shared" si="9"/>
        <v>1.8143257437357674E-2</v>
      </c>
    </row>
    <row r="58" spans="1:21" s="12" customFormat="1">
      <c r="A58" s="1">
        <v>40178</v>
      </c>
      <c r="B58" s="3">
        <v>-5.84606168982E-2</v>
      </c>
      <c r="C58" s="14">
        <f t="shared" si="4"/>
        <v>17.88687303017851</v>
      </c>
      <c r="D58" s="32">
        <f t="shared" ref="D58" si="18">C58/C46-1</f>
        <v>2.7675932377913055</v>
      </c>
      <c r="E58" s="32"/>
      <c r="F58" s="13">
        <v>40178</v>
      </c>
      <c r="G58" s="3">
        <f t="shared" si="15"/>
        <v>6.8906043782740394</v>
      </c>
      <c r="H58" s="32">
        <f t="shared" si="0"/>
        <v>2.4999999999999467E-3</v>
      </c>
      <c r="I58" s="57">
        <f t="shared" si="11"/>
        <v>34.495461944102985</v>
      </c>
      <c r="J58" s="7">
        <f t="shared" si="10"/>
        <v>0</v>
      </c>
      <c r="K58" s="14">
        <f t="shared" si="12"/>
        <v>34.495461944102985</v>
      </c>
      <c r="L58" s="7">
        <f t="shared" si="7"/>
        <v>0</v>
      </c>
      <c r="M58" s="3">
        <f t="shared" si="8"/>
        <v>2.5000000000000001E-3</v>
      </c>
      <c r="N58" s="32">
        <f t="shared" ref="N58" si="19">I58/I46-1</f>
        <v>1.9219325185788048</v>
      </c>
      <c r="O58" s="3">
        <f>(I58-MAX(I$2:I58))/MAX(I$2:I58)</f>
        <v>0</v>
      </c>
      <c r="P58" s="32"/>
      <c r="R58" s="20" t="s">
        <v>37</v>
      </c>
      <c r="S58" s="21">
        <v>4485.2550000000001</v>
      </c>
      <c r="T58" s="81">
        <f t="shared" si="9"/>
        <v>-2.4659913427441671E-2</v>
      </c>
    </row>
    <row r="59" spans="1:21">
      <c r="A59" s="1">
        <v>40207</v>
      </c>
      <c r="B59" s="3">
        <v>0.100144203775</v>
      </c>
      <c r="C59" s="2">
        <f t="shared" si="4"/>
        <v>16.841195398454499</v>
      </c>
      <c r="F59" s="1">
        <v>40207</v>
      </c>
      <c r="G59" s="3">
        <f t="shared" si="15"/>
        <v>4.5763635761667221</v>
      </c>
      <c r="H59" s="3">
        <f t="shared" si="0"/>
        <v>5.132210188749986E-2</v>
      </c>
      <c r="I59" s="57">
        <f t="shared" si="11"/>
        <v>34.581700598963238</v>
      </c>
      <c r="J59" s="7">
        <f t="shared" si="10"/>
        <v>17.290850299481619</v>
      </c>
      <c r="K59" s="2">
        <f t="shared" si="12"/>
        <v>17.290850299481619</v>
      </c>
      <c r="L59" s="7">
        <f t="shared" si="7"/>
        <v>0.5</v>
      </c>
      <c r="M59" s="3">
        <f t="shared" si="8"/>
        <v>2.5000000000000001E-3</v>
      </c>
      <c r="O59" s="3">
        <f>(I59-MAX(I$2:I59))/MAX(I$2:I59)</f>
        <v>0</v>
      </c>
      <c r="R59" s="20" t="s">
        <v>38</v>
      </c>
      <c r="S59" s="21">
        <v>4374.6490000000003</v>
      </c>
      <c r="T59" s="81">
        <f t="shared" si="9"/>
        <v>5.9438368655405194E-2</v>
      </c>
    </row>
    <row r="60" spans="1:21">
      <c r="A60" s="1">
        <v>40235</v>
      </c>
      <c r="B60" s="3">
        <v>0.105806216568</v>
      </c>
      <c r="C60" s="2">
        <f t="shared" si="4"/>
        <v>18.527743502251919</v>
      </c>
      <c r="F60" s="1">
        <v>40235</v>
      </c>
      <c r="G60" s="3">
        <f t="shared" si="15"/>
        <v>4.986923746539869</v>
      </c>
      <c r="H60" s="3">
        <f t="shared" si="0"/>
        <v>0.10580621656800004</v>
      </c>
      <c r="I60" s="57">
        <f t="shared" si="11"/>
        <v>36.356506160546246</v>
      </c>
      <c r="J60" s="7">
        <f t="shared" si="10"/>
        <v>36.356506160546246</v>
      </c>
      <c r="K60" s="2">
        <f t="shared" si="12"/>
        <v>0</v>
      </c>
      <c r="L60" s="7">
        <f t="shared" si="7"/>
        <v>1</v>
      </c>
      <c r="M60" s="3">
        <f t="shared" si="8"/>
        <v>2.5000000000000001E-3</v>
      </c>
      <c r="O60" s="3">
        <f>(I60-MAX(I$2:I60))/MAX(I$2:I60)</f>
        <v>0</v>
      </c>
      <c r="R60" s="20" t="s">
        <v>39</v>
      </c>
      <c r="S60" s="21">
        <v>4634.6710000000003</v>
      </c>
      <c r="T60" s="81">
        <f t="shared" si="9"/>
        <v>2.621243233877868E-2</v>
      </c>
      <c r="U60">
        <f>1693/309</f>
        <v>5.4789644012944985</v>
      </c>
    </row>
    <row r="61" spans="1:21">
      <c r="A61" s="1">
        <v>40268</v>
      </c>
      <c r="B61" s="3">
        <v>-8.2008318756499998E-2</v>
      </c>
      <c r="C61" s="2">
        <f t="shared" si="4"/>
        <v>20.488093943767542</v>
      </c>
      <c r="F61" s="1">
        <v>40268</v>
      </c>
      <c r="G61" s="3">
        <f t="shared" si="15"/>
        <v>5.6203774970423686</v>
      </c>
      <c r="H61" s="3">
        <f t="shared" si="0"/>
        <v>2.4999999999999467E-3</v>
      </c>
      <c r="I61" s="57">
        <f t="shared" si="11"/>
        <v>40.203250525024828</v>
      </c>
      <c r="J61" s="7">
        <f t="shared" si="10"/>
        <v>0</v>
      </c>
      <c r="K61" s="2">
        <f t="shared" si="12"/>
        <v>40.203250525024828</v>
      </c>
      <c r="L61" s="7">
        <f t="shared" si="7"/>
        <v>0</v>
      </c>
      <c r="M61" s="3">
        <f t="shared" si="8"/>
        <v>2.5000000000000001E-3</v>
      </c>
      <c r="O61" s="3">
        <f>(I61-MAX(I$2:I61))/MAX(I$2:I61)</f>
        <v>0</v>
      </c>
      <c r="R61" s="20" t="s">
        <v>40</v>
      </c>
      <c r="S61" s="21">
        <v>4756.1570000000002</v>
      </c>
      <c r="T61" s="81">
        <f t="shared" si="9"/>
        <v>-6.6750529892095734E-2</v>
      </c>
    </row>
    <row r="62" spans="1:21">
      <c r="A62" s="1">
        <v>40298</v>
      </c>
      <c r="B62" s="3">
        <v>-9.9008171894300001E-2</v>
      </c>
      <c r="C62" s="2">
        <f t="shared" si="4"/>
        <v>18.807899804913937</v>
      </c>
      <c r="F62" s="1">
        <v>40298</v>
      </c>
      <c r="G62" s="3">
        <f t="shared" si="15"/>
        <v>5.0774514689765589</v>
      </c>
      <c r="H62" s="3">
        <f t="shared" si="0"/>
        <v>2.4999999999999467E-3</v>
      </c>
      <c r="I62" s="57">
        <f t="shared" si="11"/>
        <v>40.30375865133739</v>
      </c>
      <c r="J62" s="7">
        <f t="shared" si="10"/>
        <v>0</v>
      </c>
      <c r="K62" s="2">
        <f t="shared" si="12"/>
        <v>40.30375865133739</v>
      </c>
      <c r="L62" s="7">
        <f t="shared" si="7"/>
        <v>0</v>
      </c>
      <c r="M62" s="3">
        <f t="shared" si="8"/>
        <v>2.5000000000000001E-3</v>
      </c>
      <c r="O62" s="3">
        <f>(I62-MAX(I$2:I62))/MAX(I$2:I62)</f>
        <v>0</v>
      </c>
      <c r="R62" s="20" t="s">
        <v>41</v>
      </c>
      <c r="S62" s="21">
        <v>4438.6809999999996</v>
      </c>
      <c r="T62" s="81">
        <f t="shared" si="9"/>
        <v>-7.5318996792064996E-2</v>
      </c>
    </row>
    <row r="63" spans="1:21">
      <c r="A63" s="1">
        <v>40329</v>
      </c>
      <c r="B63" s="3">
        <v>-6.1427800604900003E-2</v>
      </c>
      <c r="C63" s="2">
        <f t="shared" si="4"/>
        <v>16.945764028058246</v>
      </c>
      <c r="F63" s="1">
        <v>40329</v>
      </c>
      <c r="G63" s="3">
        <f t="shared" si="15"/>
        <v>4.4757341092568614</v>
      </c>
      <c r="H63" s="3">
        <f t="shared" si="0"/>
        <v>-2.9463900302450052E-2</v>
      </c>
      <c r="I63" s="57">
        <f t="shared" si="11"/>
        <v>40.40451804796573</v>
      </c>
      <c r="J63" s="7">
        <f t="shared" si="10"/>
        <v>20.202259023982865</v>
      </c>
      <c r="K63" s="2">
        <f t="shared" si="12"/>
        <v>20.202259023982865</v>
      </c>
      <c r="L63" s="7">
        <f t="shared" si="7"/>
        <v>0.5</v>
      </c>
      <c r="M63" s="3">
        <f t="shared" si="8"/>
        <v>2.5000000000000001E-3</v>
      </c>
      <c r="O63" s="3">
        <f>(I63-MAX(I$2:I63))/MAX(I$2:I63)</f>
        <v>0</v>
      </c>
      <c r="R63" s="20" t="s">
        <v>42</v>
      </c>
      <c r="S63" s="21">
        <v>4104.3639999999996</v>
      </c>
      <c r="T63" s="81">
        <f t="shared" si="9"/>
        <v>-0.10717860306736915</v>
      </c>
    </row>
    <row r="64" spans="1:21" s="11" customFormat="1">
      <c r="A64" s="1">
        <v>40359</v>
      </c>
      <c r="B64" s="3">
        <v>0.22106437344099999</v>
      </c>
      <c r="C64" s="10">
        <f t="shared" si="4"/>
        <v>15.904823014244997</v>
      </c>
      <c r="D64" s="16"/>
      <c r="E64" s="16"/>
      <c r="F64" s="15">
        <v>40359</v>
      </c>
      <c r="G64" s="16">
        <f t="shared" si="15"/>
        <v>4.139371806227981</v>
      </c>
      <c r="H64" s="16">
        <f t="shared" si="0"/>
        <v>0.1117821867205</v>
      </c>
      <c r="I64" s="57">
        <f t="shared" si="11"/>
        <v>39.214043356431922</v>
      </c>
      <c r="J64" s="7">
        <f t="shared" si="10"/>
        <v>19.607021678215961</v>
      </c>
      <c r="K64" s="10">
        <f t="shared" si="12"/>
        <v>19.607021678215961</v>
      </c>
      <c r="L64" s="7">
        <f t="shared" si="7"/>
        <v>0.5</v>
      </c>
      <c r="M64" s="3">
        <f t="shared" si="8"/>
        <v>2.5000000000000001E-3</v>
      </c>
      <c r="N64" s="16"/>
      <c r="O64" s="3">
        <f>(I64-MAX(I$2:I64))/MAX(I$2:I64)</f>
        <v>-2.9463900302450101E-2</v>
      </c>
      <c r="P64" s="16"/>
      <c r="R64" s="20" t="s">
        <v>43</v>
      </c>
      <c r="S64" s="21">
        <v>3664.4639999999999</v>
      </c>
      <c r="T64" s="81">
        <f t="shared" si="9"/>
        <v>0.14372251985556428</v>
      </c>
    </row>
    <row r="65" spans="1:20">
      <c r="A65" s="1">
        <v>40389</v>
      </c>
      <c r="B65" s="3">
        <v>5.7174361372799999E-2</v>
      </c>
      <c r="C65" s="2">
        <f t="shared" si="4"/>
        <v>19.420812748579063</v>
      </c>
      <c r="F65" s="1">
        <v>40389</v>
      </c>
      <c r="G65" s="3">
        <f t="shared" si="15"/>
        <v>5.2755038144521107</v>
      </c>
      <c r="H65" s="3">
        <f t="shared" si="0"/>
        <v>2.4999999999999467E-3</v>
      </c>
      <c r="I65" s="57">
        <f t="shared" si="11"/>
        <v>43.59747487296638</v>
      </c>
      <c r="J65" s="7">
        <f t="shared" si="10"/>
        <v>0</v>
      </c>
      <c r="K65" s="2">
        <f t="shared" si="12"/>
        <v>43.59747487296638</v>
      </c>
      <c r="L65" s="7">
        <f t="shared" si="7"/>
        <v>0</v>
      </c>
      <c r="M65" s="3">
        <f t="shared" si="8"/>
        <v>2.5000000000000001E-3</v>
      </c>
      <c r="O65" s="3">
        <f>(I65-MAX(I$2:I65))/MAX(I$2:I65)</f>
        <v>0</v>
      </c>
      <c r="R65" s="20" t="s">
        <v>44</v>
      </c>
      <c r="S65" s="21">
        <v>4191.13</v>
      </c>
      <c r="T65" s="81">
        <f t="shared" si="9"/>
        <v>9.5000393688575491E-2</v>
      </c>
    </row>
    <row r="66" spans="1:20">
      <c r="A66" s="1">
        <v>40421</v>
      </c>
      <c r="B66" s="3">
        <v>3.1309644390800001E-2</v>
      </c>
      <c r="C66" s="2">
        <f t="shared" si="4"/>
        <v>20.531185314819805</v>
      </c>
      <c r="F66" s="1">
        <v>40421</v>
      </c>
      <c r="G66" s="3">
        <f t="shared" si="15"/>
        <v>5.6343017373359805</v>
      </c>
      <c r="H66" s="3">
        <f t="shared" si="0"/>
        <v>2.4999999999999467E-3</v>
      </c>
      <c r="I66" s="57">
        <f t="shared" si="11"/>
        <v>43.706468560148792</v>
      </c>
      <c r="J66" s="7">
        <f t="shared" si="10"/>
        <v>0</v>
      </c>
      <c r="K66" s="2">
        <f t="shared" si="12"/>
        <v>43.706468560148792</v>
      </c>
      <c r="L66" s="7">
        <f t="shared" si="7"/>
        <v>0</v>
      </c>
      <c r="M66" s="3">
        <f t="shared" si="8"/>
        <v>2.5000000000000001E-3</v>
      </c>
      <c r="O66" s="3">
        <f>(I66-MAX(I$2:I66))/MAX(I$2:I66)</f>
        <v>0</v>
      </c>
      <c r="R66" s="20" t="s">
        <v>45</v>
      </c>
      <c r="S66" s="21">
        <v>4589.2889999999998</v>
      </c>
      <c r="T66" s="81">
        <f t="shared" si="9"/>
        <v>1.5539662026078593E-2</v>
      </c>
    </row>
    <row r="67" spans="1:20">
      <c r="A67" s="1">
        <v>40451</v>
      </c>
      <c r="B67" s="3">
        <v>8.8523963486699997E-2</v>
      </c>
      <c r="C67" s="2">
        <f t="shared" si="4"/>
        <v>21.17400942594843</v>
      </c>
      <c r="F67" s="1">
        <v>40451</v>
      </c>
      <c r="G67" s="3">
        <f t="shared" si="15"/>
        <v>5.8420193655132371</v>
      </c>
      <c r="H67" s="3">
        <f t="shared" ref="H67:H128" si="20">I68/I67-1</f>
        <v>2.4999999999999467E-3</v>
      </c>
      <c r="I67" s="57">
        <f t="shared" si="11"/>
        <v>43.815734731549163</v>
      </c>
      <c r="J67" s="7">
        <f t="shared" si="10"/>
        <v>0</v>
      </c>
      <c r="K67" s="2">
        <f t="shared" si="12"/>
        <v>43.815734731549163</v>
      </c>
      <c r="L67" s="7">
        <f t="shared" si="7"/>
        <v>0</v>
      </c>
      <c r="M67" s="3">
        <f t="shared" si="8"/>
        <v>2.5000000000000001E-3</v>
      </c>
      <c r="O67" s="3">
        <f>(I67-MAX(I$2:I67))/MAX(I$2:I67)</f>
        <v>0</v>
      </c>
      <c r="R67" s="20" t="s">
        <v>46</v>
      </c>
      <c r="S67" s="21">
        <v>4660.6049999999996</v>
      </c>
      <c r="T67" s="81">
        <f t="shared" si="9"/>
        <v>8.4728699385594908E-2</v>
      </c>
    </row>
    <row r="68" spans="1:20">
      <c r="A68" s="1">
        <v>40480</v>
      </c>
      <c r="B68" s="3">
        <v>4.5620959678599998E-2</v>
      </c>
      <c r="C68" s="2">
        <f t="shared" ref="C68:C129" si="21">C67*(1+B67)</f>
        <v>23.048416663238132</v>
      </c>
      <c r="F68" s="1">
        <v>40480</v>
      </c>
      <c r="G68" s="3">
        <f t="shared" si="15"/>
        <v>6.4477020380012258</v>
      </c>
      <c r="H68" s="3">
        <f t="shared" si="20"/>
        <v>2.4999999999999467E-3</v>
      </c>
      <c r="I68" s="57">
        <f t="shared" si="11"/>
        <v>43.925274068378037</v>
      </c>
      <c r="J68" s="7">
        <f t="shared" si="10"/>
        <v>0</v>
      </c>
      <c r="K68" s="2">
        <f t="shared" si="12"/>
        <v>43.925274068378037</v>
      </c>
      <c r="L68" s="7">
        <f t="shared" si="7"/>
        <v>0</v>
      </c>
      <c r="M68" s="3">
        <f t="shared" si="8"/>
        <v>2.5000000000000001E-3</v>
      </c>
      <c r="O68" s="3">
        <f>(I68-MAX(I$2:I68))/MAX(I$2:I68)</f>
        <v>0</v>
      </c>
      <c r="R68" s="20" t="s">
        <v>47</v>
      </c>
      <c r="S68" s="21">
        <v>5055.4920000000002</v>
      </c>
      <c r="T68" s="81">
        <f t="shared" si="9"/>
        <v>1.0955016841090792E-2</v>
      </c>
    </row>
    <row r="69" spans="1:20">
      <c r="A69" s="1">
        <v>40512</v>
      </c>
      <c r="B69" s="3">
        <v>1.5352518311200001E-2</v>
      </c>
      <c r="C69" s="2">
        <f t="shared" si="21"/>
        <v>24.099907550487291</v>
      </c>
      <c r="F69" s="1">
        <v>40512</v>
      </c>
      <c r="G69" s="3">
        <f t="shared" si="15"/>
        <v>6.7874733523751072</v>
      </c>
      <c r="H69" s="3">
        <f t="shared" si="20"/>
        <v>2.4999999999999467E-3</v>
      </c>
      <c r="I69" s="57">
        <f t="shared" si="11"/>
        <v>44.03508725354898</v>
      </c>
      <c r="J69" s="7">
        <f t="shared" si="10"/>
        <v>0</v>
      </c>
      <c r="K69" s="2">
        <f t="shared" si="12"/>
        <v>44.03508725354898</v>
      </c>
      <c r="L69" s="7">
        <f t="shared" si="7"/>
        <v>0</v>
      </c>
      <c r="M69" s="3">
        <f t="shared" si="8"/>
        <v>2.5000000000000001E-3</v>
      </c>
      <c r="O69" s="3">
        <f>(I69-MAX(I$2:I69))/MAX(I$2:I69)</f>
        <v>0</v>
      </c>
      <c r="R69" s="20" t="s">
        <v>48</v>
      </c>
      <c r="S69" s="21">
        <v>5110.875</v>
      </c>
      <c r="T69" s="81">
        <f t="shared" si="9"/>
        <v>-3.4076161127008509E-2</v>
      </c>
    </row>
    <row r="70" spans="1:20" s="12" customFormat="1">
      <c r="A70" s="1">
        <v>40543</v>
      </c>
      <c r="B70" s="3">
        <v>-7.1073121838099995E-2</v>
      </c>
      <c r="C70" s="14">
        <f t="shared" si="21"/>
        <v>24.469901822454375</v>
      </c>
      <c r="D70" s="32">
        <f t="shared" ref="D70" si="22">C70/C58-1</f>
        <v>0.36803687157442555</v>
      </c>
      <c r="E70" s="32"/>
      <c r="F70" s="13">
        <v>40543</v>
      </c>
      <c r="G70" s="3">
        <f t="shared" si="15"/>
        <v>6.9070306796154277</v>
      </c>
      <c r="H70" s="32">
        <f t="shared" si="20"/>
        <v>2.4999999999999467E-3</v>
      </c>
      <c r="I70" s="57">
        <f t="shared" si="11"/>
        <v>44.145174971682849</v>
      </c>
      <c r="J70" s="7">
        <f t="shared" si="10"/>
        <v>0</v>
      </c>
      <c r="K70" s="14">
        <f t="shared" si="12"/>
        <v>44.145174971682849</v>
      </c>
      <c r="L70" s="7">
        <f t="shared" si="7"/>
        <v>0</v>
      </c>
      <c r="M70" s="3">
        <f t="shared" si="8"/>
        <v>2.5000000000000001E-3</v>
      </c>
      <c r="N70" s="32">
        <f t="shared" ref="N70" si="23">I70/I58-1</f>
        <v>0.27973862310400177</v>
      </c>
      <c r="O70" s="3">
        <f>(I70-MAX(I$2:I70))/MAX(I$2:I70)</f>
        <v>0</v>
      </c>
      <c r="P70" s="32"/>
      <c r="R70" s="20" t="s">
        <v>49</v>
      </c>
      <c r="S70" s="21">
        <v>4936.7160000000003</v>
      </c>
      <c r="T70" s="81">
        <f t="shared" si="9"/>
        <v>-6.6006632749382566E-2</v>
      </c>
    </row>
    <row r="71" spans="1:20">
      <c r="A71" s="1">
        <v>40574</v>
      </c>
      <c r="B71" s="3">
        <v>7.7633498256700004E-2</v>
      </c>
      <c r="C71" s="2">
        <f t="shared" si="21"/>
        <v>22.730749508860729</v>
      </c>
      <c r="F71" s="1">
        <v>40574</v>
      </c>
      <c r="G71" s="3">
        <f t="shared" si="15"/>
        <v>6.3450533247455256</v>
      </c>
      <c r="H71" s="3">
        <f t="shared" si="20"/>
        <v>2.4999999999999467E-3</v>
      </c>
      <c r="I71" s="57">
        <f t="shared" si="11"/>
        <v>44.25553790911205</v>
      </c>
      <c r="J71" s="7">
        <f t="shared" si="10"/>
        <v>0</v>
      </c>
      <c r="K71" s="2">
        <f t="shared" si="12"/>
        <v>44.25553790911205</v>
      </c>
      <c r="L71" s="7">
        <f t="shared" ref="L71:L129" si="24">IF(G71&gt;G$138,H$138,IF(AND(G71&gt;G$141,MAX(C68:C70)/C71&gt;1),IF(O71&lt;G$142,1,0.5),1))</f>
        <v>0</v>
      </c>
      <c r="M71" s="3">
        <f t="shared" si="8"/>
        <v>2.5000000000000001E-3</v>
      </c>
      <c r="O71" s="3">
        <f>(I71-MAX(I$2:I71))/MAX(I$2:I71)</f>
        <v>0</v>
      </c>
      <c r="R71" s="20" t="s">
        <v>50</v>
      </c>
      <c r="S71" s="21">
        <v>4610.8599999999997</v>
      </c>
      <c r="T71" s="81">
        <f t="shared" si="9"/>
        <v>0.10504504582659191</v>
      </c>
    </row>
    <row r="72" spans="1:20">
      <c r="A72" s="1">
        <v>40602</v>
      </c>
      <c r="B72" s="3">
        <v>-2.30615910849E-2</v>
      </c>
      <c r="C72" s="2">
        <f t="shared" si="21"/>
        <v>24.495417111230353</v>
      </c>
      <c r="F72" s="1">
        <v>40602</v>
      </c>
      <c r="G72" s="3">
        <f t="shared" si="15"/>
        <v>6.9152755092275262</v>
      </c>
      <c r="H72" s="3">
        <f t="shared" si="20"/>
        <v>2.4999999999999467E-3</v>
      </c>
      <c r="I72" s="57">
        <f t="shared" si="11"/>
        <v>44.36617675388483</v>
      </c>
      <c r="J72" s="7">
        <f t="shared" si="10"/>
        <v>0</v>
      </c>
      <c r="K72" s="2">
        <f t="shared" si="12"/>
        <v>44.36617675388483</v>
      </c>
      <c r="L72" s="7">
        <f t="shared" si="24"/>
        <v>0</v>
      </c>
      <c r="M72" s="3">
        <f t="shared" si="8"/>
        <v>2.5000000000000001E-3</v>
      </c>
      <c r="O72" s="3">
        <f>(I72-MAX(I$2:I72))/MAX(I$2:I72)</f>
        <v>0</v>
      </c>
      <c r="R72" s="20" t="s">
        <v>51</v>
      </c>
      <c r="S72" s="21">
        <v>5095.2079999999996</v>
      </c>
      <c r="T72" s="81">
        <f t="shared" si="9"/>
        <v>-1.8606894949136477E-2</v>
      </c>
    </row>
    <row r="73" spans="1:20">
      <c r="A73" s="1">
        <v>40633</v>
      </c>
      <c r="B73" s="3">
        <v>-8.4677963323899999E-2</v>
      </c>
      <c r="C73" s="2">
        <f t="shared" si="21"/>
        <v>23.930513818357095</v>
      </c>
      <c r="F73" s="1">
        <v>40633</v>
      </c>
      <c r="G73" s="3">
        <f t="shared" si="15"/>
        <v>6.7327366621093967</v>
      </c>
      <c r="H73" s="3">
        <f t="shared" si="20"/>
        <v>2.4999999999999467E-3</v>
      </c>
      <c r="I73" s="57">
        <f t="shared" si="11"/>
        <v>44.477092195769536</v>
      </c>
      <c r="J73" s="7">
        <f t="shared" si="10"/>
        <v>0</v>
      </c>
      <c r="K73" s="2">
        <f t="shared" si="12"/>
        <v>44.477092195769536</v>
      </c>
      <c r="L73" s="7">
        <f t="shared" si="24"/>
        <v>0</v>
      </c>
      <c r="M73" s="3">
        <f t="shared" si="8"/>
        <v>2.5000000000000001E-3</v>
      </c>
      <c r="O73" s="3">
        <f>(I73-MAX(I$2:I73))/MAX(I$2:I73)</f>
        <v>0</v>
      </c>
      <c r="R73" s="20" t="s">
        <v>52</v>
      </c>
      <c r="S73" s="21">
        <v>5000.402</v>
      </c>
      <c r="T73" s="81">
        <f t="shared" si="9"/>
        <v>-3.2704570552527623E-2</v>
      </c>
    </row>
    <row r="74" spans="1:20">
      <c r="A74" s="1">
        <v>40662</v>
      </c>
      <c r="B74" s="3">
        <v>-6.2397159073000003E-2</v>
      </c>
      <c r="C74" s="2">
        <f t="shared" si="21"/>
        <v>21.904126646924173</v>
      </c>
      <c r="F74" s="1">
        <v>40662</v>
      </c>
      <c r="G74" s="3">
        <f t="shared" si="15"/>
        <v>6.0779442706419209</v>
      </c>
      <c r="H74" s="3">
        <f t="shared" si="20"/>
        <v>2.4999999999999467E-3</v>
      </c>
      <c r="I74" s="57">
        <f t="shared" si="11"/>
        <v>44.588284926258957</v>
      </c>
      <c r="J74" s="7">
        <f t="shared" si="10"/>
        <v>0</v>
      </c>
      <c r="K74" s="2">
        <f t="shared" si="12"/>
        <v>44.588284926258957</v>
      </c>
      <c r="L74" s="7">
        <f t="shared" si="24"/>
        <v>0</v>
      </c>
      <c r="M74" s="3">
        <f t="shared" si="8"/>
        <v>2.5000000000000001E-3</v>
      </c>
      <c r="O74" s="3">
        <f>(I74-MAX(I$2:I74))/MAX(I$2:I74)</f>
        <v>0</v>
      </c>
      <c r="R74" s="20" t="s">
        <v>53</v>
      </c>
      <c r="S74" s="21">
        <v>4836.866</v>
      </c>
      <c r="T74" s="81">
        <f t="shared" si="9"/>
        <v>-8.1166193150688959E-2</v>
      </c>
    </row>
    <row r="75" spans="1:20">
      <c r="A75" s="1">
        <v>40694</v>
      </c>
      <c r="B75" s="3">
        <v>2.08455917102E-2</v>
      </c>
      <c r="C75" s="2">
        <f t="shared" si="21"/>
        <v>20.537371372180907</v>
      </c>
      <c r="F75" s="1">
        <v>40694</v>
      </c>
      <c r="G75" s="3">
        <f t="shared" si="15"/>
        <v>5.6363006560768483</v>
      </c>
      <c r="H75" s="3">
        <f t="shared" si="20"/>
        <v>2.4999999999999467E-3</v>
      </c>
      <c r="I75" s="57">
        <f t="shared" si="11"/>
        <v>44.699755638574601</v>
      </c>
      <c r="J75" s="7">
        <f t="shared" si="10"/>
        <v>0</v>
      </c>
      <c r="K75" s="2">
        <f t="shared" si="12"/>
        <v>44.699755638574601</v>
      </c>
      <c r="L75" s="7">
        <f t="shared" si="24"/>
        <v>0</v>
      </c>
      <c r="M75" s="3">
        <f t="shared" si="8"/>
        <v>2.5000000000000001E-3</v>
      </c>
      <c r="O75" s="3">
        <f>(I75-MAX(I$2:I75))/MAX(I$2:I75)</f>
        <v>0</v>
      </c>
      <c r="R75" s="20" t="s">
        <v>54</v>
      </c>
      <c r="S75" s="21">
        <v>4444.2759999999998</v>
      </c>
      <c r="T75" s="81">
        <f t="shared" si="9"/>
        <v>3.0388751733690711E-2</v>
      </c>
    </row>
    <row r="76" spans="1:20">
      <c r="A76" s="1">
        <v>40724</v>
      </c>
      <c r="B76" s="3">
        <v>5.9908686496000001E-2</v>
      </c>
      <c r="C76" s="2">
        <f t="shared" si="21"/>
        <v>20.965485030606139</v>
      </c>
      <c r="F76" s="1">
        <v>40724</v>
      </c>
      <c r="G76" s="3">
        <f t="shared" si="15"/>
        <v>5.7746382700195582</v>
      </c>
      <c r="H76" s="3">
        <f t="shared" si="20"/>
        <v>2.4999999999999467E-3</v>
      </c>
      <c r="I76" s="57">
        <f t="shared" si="11"/>
        <v>44.811505027671032</v>
      </c>
      <c r="J76" s="7">
        <f t="shared" si="10"/>
        <v>0</v>
      </c>
      <c r="K76" s="2">
        <f t="shared" si="12"/>
        <v>44.811505027671032</v>
      </c>
      <c r="L76" s="7">
        <f t="shared" si="24"/>
        <v>0</v>
      </c>
      <c r="M76" s="3">
        <f t="shared" si="8"/>
        <v>2.5000000000000001E-3</v>
      </c>
      <c r="O76" s="3">
        <f>(I76-MAX(I$2:I76))/MAX(I$2:I76)</f>
        <v>0</v>
      </c>
      <c r="R76" s="20" t="s">
        <v>55</v>
      </c>
      <c r="S76" s="21">
        <v>4579.3320000000003</v>
      </c>
      <c r="T76" s="81">
        <f t="shared" si="9"/>
        <v>1.069763013470082E-2</v>
      </c>
    </row>
    <row r="77" spans="1:20">
      <c r="A77" s="1">
        <v>40753</v>
      </c>
      <c r="B77" s="3">
        <v>3.87489347858E-2</v>
      </c>
      <c r="C77" s="2">
        <f t="shared" si="21"/>
        <v>22.221499700541301</v>
      </c>
      <c r="F77" s="1">
        <v>40753</v>
      </c>
      <c r="G77" s="3">
        <f t="shared" si="15"/>
        <v>6.1804979502619632</v>
      </c>
      <c r="H77" s="3">
        <f t="shared" si="20"/>
        <v>2.4999999999999467E-3</v>
      </c>
      <c r="I77" s="57">
        <f t="shared" si="11"/>
        <v>44.923533790240207</v>
      </c>
      <c r="J77" s="7">
        <f t="shared" si="10"/>
        <v>0</v>
      </c>
      <c r="K77" s="2">
        <f t="shared" si="12"/>
        <v>44.923533790240207</v>
      </c>
      <c r="L77" s="7">
        <f t="shared" si="24"/>
        <v>0</v>
      </c>
      <c r="M77" s="3">
        <f t="shared" si="8"/>
        <v>2.5000000000000001E-3</v>
      </c>
      <c r="O77" s="3">
        <f>(I77-MAX(I$2:I77))/MAX(I$2:I77)</f>
        <v>0</v>
      </c>
      <c r="R77" s="20" t="s">
        <v>56</v>
      </c>
      <c r="S77" s="21">
        <v>4628.32</v>
      </c>
      <c r="T77" s="81">
        <f t="shared" si="9"/>
        <v>-4.2733000311128033E-2</v>
      </c>
    </row>
    <row r="78" spans="1:20">
      <c r="A78" s="1">
        <v>40786</v>
      </c>
      <c r="B78" s="3">
        <v>-6.8892028255400001E-2</v>
      </c>
      <c r="C78" s="2">
        <f t="shared" si="21"/>
        <v>23.082559143280253</v>
      </c>
      <c r="F78" s="1">
        <v>40786</v>
      </c>
      <c r="G78" s="3">
        <f t="shared" si="15"/>
        <v>6.4587345970662353</v>
      </c>
      <c r="H78" s="3">
        <f t="shared" si="20"/>
        <v>2.4999999999999467E-3</v>
      </c>
      <c r="I78" s="57">
        <f t="shared" si="11"/>
        <v>45.035842624715805</v>
      </c>
      <c r="J78" s="7">
        <f t="shared" si="10"/>
        <v>0</v>
      </c>
      <c r="K78" s="2">
        <f t="shared" si="12"/>
        <v>45.035842624715805</v>
      </c>
      <c r="L78" s="7">
        <f t="shared" si="24"/>
        <v>0</v>
      </c>
      <c r="M78" s="3">
        <f t="shared" si="8"/>
        <v>2.5000000000000001E-3</v>
      </c>
      <c r="O78" s="3">
        <f>(I78-MAX(I$2:I78))/MAX(I$2:I78)</f>
        <v>0</v>
      </c>
      <c r="R78" s="20" t="s">
        <v>57</v>
      </c>
      <c r="S78" s="21">
        <v>4430.5379999999996</v>
      </c>
      <c r="T78" s="81">
        <f t="shared" si="9"/>
        <v>-0.12948991747729044</v>
      </c>
    </row>
    <row r="79" spans="1:20">
      <c r="A79" s="1">
        <v>40816</v>
      </c>
      <c r="B79" s="3">
        <v>7.0277642120200004E-2</v>
      </c>
      <c r="C79" s="2">
        <f t="shared" si="21"/>
        <v>21.492354826574449</v>
      </c>
      <c r="F79" s="1">
        <v>40816</v>
      </c>
      <c r="G79" s="3">
        <f t="shared" si="15"/>
        <v>5.9448872424556187</v>
      </c>
      <c r="H79" s="3">
        <f t="shared" si="20"/>
        <v>2.4999999999999467E-3</v>
      </c>
      <c r="I79" s="57">
        <f t="shared" si="11"/>
        <v>45.148432231277589</v>
      </c>
      <c r="J79" s="7">
        <f t="shared" si="10"/>
        <v>0</v>
      </c>
      <c r="K79" s="2">
        <f t="shared" si="12"/>
        <v>45.148432231277589</v>
      </c>
      <c r="L79" s="7">
        <f t="shared" si="24"/>
        <v>0</v>
      </c>
      <c r="M79" s="3">
        <f t="shared" si="8"/>
        <v>2.5000000000000001E-3</v>
      </c>
      <c r="O79" s="3">
        <f>(I79-MAX(I$2:I79))/MAX(I$2:I79)</f>
        <v>0</v>
      </c>
      <c r="R79" s="20" t="s">
        <v>58</v>
      </c>
      <c r="S79" s="21">
        <v>3856.828</v>
      </c>
      <c r="T79" s="81">
        <f t="shared" si="9"/>
        <v>3.6956275986380627E-2</v>
      </c>
    </row>
    <row r="80" spans="1:20">
      <c r="A80" s="1">
        <v>40847</v>
      </c>
      <c r="B80" s="3">
        <v>1.5450976320799999E-2</v>
      </c>
      <c r="C80" s="2">
        <f t="shared" si="21"/>
        <v>23.002786847396802</v>
      </c>
      <c r="F80" s="1">
        <v>40847</v>
      </c>
      <c r="G80" s="3">
        <f t="shared" si="15"/>
        <v>6.4329575426460579</v>
      </c>
      <c r="H80" s="3">
        <f t="shared" si="20"/>
        <v>2.4999999999999467E-3</v>
      </c>
      <c r="I80" s="57">
        <f t="shared" si="11"/>
        <v>45.261303311855784</v>
      </c>
      <c r="J80" s="7">
        <f t="shared" si="10"/>
        <v>0</v>
      </c>
      <c r="K80" s="2">
        <f t="shared" si="12"/>
        <v>45.261303311855784</v>
      </c>
      <c r="L80" s="7">
        <f t="shared" si="24"/>
        <v>0</v>
      </c>
      <c r="M80" s="3">
        <f t="shared" si="8"/>
        <v>2.5000000000000001E-3</v>
      </c>
      <c r="O80" s="3">
        <f>(I80-MAX(I$2:I80))/MAX(I$2:I80)</f>
        <v>0</v>
      </c>
      <c r="R80" s="20" t="s">
        <v>59</v>
      </c>
      <c r="S80" s="21">
        <v>3999.3620000000001</v>
      </c>
      <c r="T80" s="81">
        <f t="shared" si="9"/>
        <v>-4.4862155513804458E-2</v>
      </c>
    </row>
    <row r="81" spans="1:20">
      <c r="A81" s="1">
        <v>40877</v>
      </c>
      <c r="B81" s="3">
        <v>-0.189678763523</v>
      </c>
      <c r="C81" s="2">
        <f t="shared" si="21"/>
        <v>23.358202362288338</v>
      </c>
      <c r="F81" s="1">
        <v>40877</v>
      </c>
      <c r="G81" s="3">
        <f t="shared" si="15"/>
        <v>4.7628497894878743</v>
      </c>
      <c r="H81" s="3">
        <f t="shared" si="20"/>
        <v>-0.18967876352299995</v>
      </c>
      <c r="I81" s="57">
        <f t="shared" si="11"/>
        <v>45.374456570135422</v>
      </c>
      <c r="J81" s="7">
        <f t="shared" si="10"/>
        <v>45.374456570135422</v>
      </c>
      <c r="K81" s="2">
        <f t="shared" si="12"/>
        <v>0</v>
      </c>
      <c r="L81" s="7">
        <f t="shared" si="24"/>
        <v>1</v>
      </c>
      <c r="M81" s="3">
        <f t="shared" si="8"/>
        <v>2.5000000000000001E-3</v>
      </c>
      <c r="O81" s="3">
        <f>(I81-MAX(I$2:I81))/MAX(I$2:I81)</f>
        <v>0</v>
      </c>
      <c r="R81" s="20" t="s">
        <v>60</v>
      </c>
      <c r="S81" s="21">
        <v>3819.942</v>
      </c>
      <c r="T81" s="81">
        <f t="shared" si="9"/>
        <v>-0.14481031387387555</v>
      </c>
    </row>
    <row r="82" spans="1:20" s="12" customFormat="1">
      <c r="A82" s="1">
        <v>40907</v>
      </c>
      <c r="B82" s="3">
        <v>-1.5829029818299999E-2</v>
      </c>
      <c r="C82" s="14">
        <f t="shared" si="21"/>
        <v>18.927647420089471</v>
      </c>
      <c r="D82" s="32">
        <f t="shared" ref="D82" si="25">C82/C70-1</f>
        <v>-0.22649271102833568</v>
      </c>
      <c r="E82" s="32"/>
      <c r="F82" s="13">
        <v>40907</v>
      </c>
      <c r="G82" s="3">
        <f t="shared" si="15"/>
        <v>2.9868162706198547</v>
      </c>
      <c r="H82" s="32">
        <f t="shared" si="20"/>
        <v>-1.5829029818300033E-2</v>
      </c>
      <c r="I82" s="57">
        <f t="shared" si="11"/>
        <v>36.767885752384075</v>
      </c>
      <c r="J82" s="7">
        <f t="shared" si="10"/>
        <v>36.767885752384075</v>
      </c>
      <c r="K82" s="14">
        <f t="shared" si="12"/>
        <v>0</v>
      </c>
      <c r="L82" s="7">
        <f t="shared" si="24"/>
        <v>1</v>
      </c>
      <c r="M82" s="3">
        <f t="shared" si="8"/>
        <v>2.5000000000000001E-3</v>
      </c>
      <c r="N82" s="32">
        <f t="shared" ref="N82" si="26">I82/I70-1</f>
        <v>-0.1671142820032081</v>
      </c>
      <c r="O82" s="3">
        <f>(I82-MAX(I$2:I82))/MAX(I$2:I82)</f>
        <v>-0.18967876352299992</v>
      </c>
      <c r="P82" s="32"/>
      <c r="R82" s="20" t="s">
        <v>61</v>
      </c>
      <c r="S82" s="21">
        <v>3266.7750000000001</v>
      </c>
      <c r="T82" s="81">
        <f t="shared" si="9"/>
        <v>8.4851267687551246E-3</v>
      </c>
    </row>
    <row r="83" spans="1:20">
      <c r="A83" s="1">
        <v>40939</v>
      </c>
      <c r="B83" s="3">
        <v>0.18705633218000001</v>
      </c>
      <c r="C83" s="2">
        <f t="shared" si="21"/>
        <v>18.628041124686604</v>
      </c>
      <c r="F83" s="1">
        <v>40939</v>
      </c>
      <c r="G83" s="3">
        <f t="shared" si="15"/>
        <v>2.3583040416429313</v>
      </c>
      <c r="H83" s="3">
        <f t="shared" si="20"/>
        <v>0.18705633218000006</v>
      </c>
      <c r="I83" s="57">
        <f t="shared" si="11"/>
        <v>36.185885792453739</v>
      </c>
      <c r="J83" s="7">
        <f t="shared" si="10"/>
        <v>36.185885792453739</v>
      </c>
      <c r="K83" s="2">
        <f t="shared" si="12"/>
        <v>0</v>
      </c>
      <c r="L83" s="7">
        <f t="shared" si="24"/>
        <v>1</v>
      </c>
      <c r="M83" s="3">
        <f t="shared" si="8"/>
        <v>2.5000000000000001E-3</v>
      </c>
      <c r="O83" s="3">
        <f>(I83-MAX(I$2:I83))/MAX(I$2:I83)</f>
        <v>-0.2025053625375961</v>
      </c>
      <c r="R83" s="20" t="s">
        <v>62</v>
      </c>
      <c r="S83" s="21">
        <v>3294.4940000000001</v>
      </c>
      <c r="T83" s="81">
        <f t="shared" si="9"/>
        <v>0.12191553543579059</v>
      </c>
    </row>
    <row r="84" spans="1:20">
      <c r="A84" s="1">
        <v>40968</v>
      </c>
      <c r="B84" s="3">
        <v>-6.8005784360599994E-2</v>
      </c>
      <c r="C84" s="2">
        <f t="shared" si="21"/>
        <v>22.112534173168683</v>
      </c>
      <c r="F84" s="1">
        <v>40968</v>
      </c>
      <c r="G84" s="3">
        <f t="shared" si="15"/>
        <v>2.5377428932948067</v>
      </c>
      <c r="H84" s="3">
        <f t="shared" si="20"/>
        <v>-3.2752892180300086E-2</v>
      </c>
      <c r="I84" s="57">
        <f t="shared" si="11"/>
        <v>42.954684865474512</v>
      </c>
      <c r="J84" s="7">
        <f t="shared" si="10"/>
        <v>21.477342432737256</v>
      </c>
      <c r="K84" s="2">
        <f t="shared" si="12"/>
        <v>21.477342432737256</v>
      </c>
      <c r="L84" s="7">
        <f t="shared" si="24"/>
        <v>0.5</v>
      </c>
      <c r="M84" s="3">
        <f t="shared" si="8"/>
        <v>2.5000000000000001E-3</v>
      </c>
      <c r="O84" s="3">
        <f>(I84-MAX(I$2:I84))/MAX(I$2:I84)</f>
        <v>-5.3328940720659919E-2</v>
      </c>
      <c r="R84" s="20" t="s">
        <v>63</v>
      </c>
      <c r="S84" s="21">
        <v>3696.1439999999998</v>
      </c>
      <c r="T84" s="81">
        <f t="shared" si="9"/>
        <v>-7.5561991091256053E-2</v>
      </c>
    </row>
    <row r="85" spans="1:20" s="75" customFormat="1">
      <c r="A85" s="1">
        <v>40998</v>
      </c>
      <c r="B85" s="3">
        <v>3.20272640879E-3</v>
      </c>
      <c r="C85" s="74">
        <f t="shared" si="21"/>
        <v>20.608753942521776</v>
      </c>
      <c r="D85" s="73"/>
      <c r="E85" s="73"/>
      <c r="F85" s="72">
        <v>40998</v>
      </c>
      <c r="G85" s="73">
        <f t="shared" si="15"/>
        <v>1.5865733371184447</v>
      </c>
      <c r="H85" s="73">
        <f t="shared" si="20"/>
        <v>3.2027264087899354E-3</v>
      </c>
      <c r="I85" s="57">
        <f t="shared" si="11"/>
        <v>41.547794703436857</v>
      </c>
      <c r="J85" s="7">
        <f t="shared" si="10"/>
        <v>41.547794703436857</v>
      </c>
      <c r="K85" s="74">
        <f t="shared" si="12"/>
        <v>0</v>
      </c>
      <c r="L85" s="7">
        <f t="shared" si="24"/>
        <v>1</v>
      </c>
      <c r="M85" s="3">
        <f t="shared" si="8"/>
        <v>2.5000000000000001E-3</v>
      </c>
      <c r="N85" s="73"/>
      <c r="O85" s="3">
        <f>(I85-MAX(I$2:I85))/MAX(I$2:I85)</f>
        <v>-8.4335155855446625E-2</v>
      </c>
      <c r="P85" s="73"/>
      <c r="R85" s="20" t="s">
        <v>64</v>
      </c>
      <c r="S85" s="21">
        <v>3416.8560000000002</v>
      </c>
      <c r="T85" s="81">
        <f t="shared" si="9"/>
        <v>7.2517542442525951E-2</v>
      </c>
    </row>
    <row r="86" spans="1:20">
      <c r="A86" s="1">
        <v>41026</v>
      </c>
      <c r="B86" s="3">
        <v>3.01343576253E-2</v>
      </c>
      <c r="C86" s="2">
        <f t="shared" si="21"/>
        <v>20.674758143025745</v>
      </c>
      <c r="F86" s="1">
        <v>41026</v>
      </c>
      <c r="G86" s="3">
        <f t="shared" si="15"/>
        <v>1.326554742223288</v>
      </c>
      <c r="H86" s="3">
        <f t="shared" si="20"/>
        <v>3.0134357625299923E-2</v>
      </c>
      <c r="I86" s="57">
        <f t="shared" si="11"/>
        <v>41.680860922760537</v>
      </c>
      <c r="J86" s="7">
        <f t="shared" si="10"/>
        <v>41.680860922760537</v>
      </c>
      <c r="K86" s="2">
        <f t="shared" si="12"/>
        <v>0</v>
      </c>
      <c r="L86" s="7">
        <f t="shared" si="24"/>
        <v>1</v>
      </c>
      <c r="M86" s="3">
        <f t="shared" si="8"/>
        <v>2.5000000000000001E-3</v>
      </c>
      <c r="O86" s="3">
        <f>(I86-MAX(I$2:I86))/MAX(I$2:I86)</f>
        <v>-8.1402531877504333E-2</v>
      </c>
      <c r="R86" s="20" t="s">
        <v>65</v>
      </c>
      <c r="S86" s="21">
        <v>3664.6379999999999</v>
      </c>
      <c r="T86" s="81">
        <f t="shared" si="9"/>
        <v>2.4273884623801756E-2</v>
      </c>
    </row>
    <row r="87" spans="1:20">
      <c r="A87" s="1">
        <v>41060</v>
      </c>
      <c r="B87" s="3">
        <v>2.3719128924599999E-3</v>
      </c>
      <c r="C87" s="2">
        <f t="shared" si="21"/>
        <v>21.297778698724265</v>
      </c>
      <c r="F87" s="1">
        <v>41060</v>
      </c>
      <c r="G87" s="3">
        <f t="shared" si="15"/>
        <v>1.2519929068870135</v>
      </c>
      <c r="H87" s="3">
        <f t="shared" si="20"/>
        <v>2.3719128924599708E-3</v>
      </c>
      <c r="I87" s="57">
        <f t="shared" si="11"/>
        <v>42.936886891937391</v>
      </c>
      <c r="J87" s="7">
        <f t="shared" si="10"/>
        <v>42.936886891937391</v>
      </c>
      <c r="K87" s="2">
        <f t="shared" si="12"/>
        <v>0</v>
      </c>
      <c r="L87" s="7">
        <f t="shared" si="24"/>
        <v>1</v>
      </c>
      <c r="M87" s="3">
        <f t="shared" si="8"/>
        <v>2.5000000000000001E-3</v>
      </c>
      <c r="O87" s="3">
        <f>(I87-MAX(I$2:I87))/MAX(I$2:I87)</f>
        <v>-5.3721187259406021E-2</v>
      </c>
      <c r="R87" s="20" t="s">
        <v>66</v>
      </c>
      <c r="S87" s="21">
        <v>3753.5929999999998</v>
      </c>
      <c r="T87" s="81">
        <f t="shared" si="9"/>
        <v>-7.5295323707178619E-2</v>
      </c>
    </row>
    <row r="88" spans="1:20">
      <c r="A88" s="1">
        <v>41089</v>
      </c>
      <c r="B88" s="3">
        <v>-0.108882917844</v>
      </c>
      <c r="C88" s="2">
        <f t="shared" si="21"/>
        <v>21.34829517460053</v>
      </c>
      <c r="F88" s="1">
        <v>41089</v>
      </c>
      <c r="G88" s="3">
        <f t="shared" si="15"/>
        <v>0.96165506516140709</v>
      </c>
      <c r="H88" s="3">
        <f t="shared" si="20"/>
        <v>-0.10888291784400006</v>
      </c>
      <c r="I88" s="57">
        <f t="shared" si="11"/>
        <v>43.03872944751847</v>
      </c>
      <c r="J88" s="7">
        <f t="shared" si="10"/>
        <v>43.03872944751847</v>
      </c>
      <c r="K88" s="2">
        <f t="shared" si="12"/>
        <v>0</v>
      </c>
      <c r="L88" s="7">
        <f t="shared" si="24"/>
        <v>1</v>
      </c>
      <c r="M88" s="3">
        <f t="shared" ref="M88:M129" si="27">IF(G88&gt;$G$140,T88*(-1),$G$139/12)</f>
        <v>2.5000000000000001E-3</v>
      </c>
      <c r="O88" s="3">
        <f>(I88-MAX(I$2:I88))/MAX(I$2:I88)</f>
        <v>-5.1476696343604945E-2</v>
      </c>
      <c r="R88" s="20" t="s">
        <v>67</v>
      </c>
      <c r="S88" s="21">
        <v>3470.9650000000001</v>
      </c>
      <c r="T88" s="81">
        <f t="shared" ref="T88:T127" si="28">S89/S88-1</f>
        <v>-8.9823147165125627E-2</v>
      </c>
    </row>
    <row r="89" spans="1:20">
      <c r="A89" s="1">
        <v>41121</v>
      </c>
      <c r="B89" s="3">
        <v>7.4665078476100002E-2</v>
      </c>
      <c r="C89" s="2">
        <f t="shared" si="21"/>
        <v>19.023830504995036</v>
      </c>
      <c r="F89" s="1">
        <v>41121</v>
      </c>
      <c r="G89" s="3">
        <f t="shared" si="15"/>
        <v>0.70953239978449933</v>
      </c>
      <c r="H89" s="3">
        <f t="shared" si="20"/>
        <v>7.4665078476100044E-2</v>
      </c>
      <c r="I89" s="57">
        <f t="shared" si="11"/>
        <v>38.35254700497417</v>
      </c>
      <c r="J89" s="7">
        <f t="shared" si="10"/>
        <v>38.35254700497417</v>
      </c>
      <c r="K89" s="2">
        <f t="shared" si="12"/>
        <v>0</v>
      </c>
      <c r="L89" s="7">
        <f t="shared" si="24"/>
        <v>1</v>
      </c>
      <c r="M89" s="3">
        <f t="shared" si="27"/>
        <v>2.5000000000000001E-3</v>
      </c>
      <c r="O89" s="3">
        <f>(I89-MAX(I$2:I89))/MAX(I$2:I89)</f>
        <v>-0.15475468128874376</v>
      </c>
      <c r="R89" s="20" t="s">
        <v>68</v>
      </c>
      <c r="S89" s="21">
        <v>3159.192</v>
      </c>
      <c r="T89" s="81">
        <f t="shared" si="28"/>
        <v>-6.2332393852605472E-3</v>
      </c>
    </row>
    <row r="90" spans="1:20">
      <c r="A90" s="1">
        <v>41152</v>
      </c>
      <c r="B90" s="3">
        <v>1.0425716493800001E-2</v>
      </c>
      <c r="C90" s="2">
        <f t="shared" si="21"/>
        <v>20.444246302566516</v>
      </c>
      <c r="F90" s="1">
        <v>41152</v>
      </c>
      <c r="G90" s="3">
        <f t="shared" si="15"/>
        <v>0.83717477057184464</v>
      </c>
      <c r="H90" s="3">
        <f t="shared" si="20"/>
        <v>1.0425716493799975E-2</v>
      </c>
      <c r="I90" s="57">
        <f t="shared" si="11"/>
        <v>41.21614293685888</v>
      </c>
      <c r="J90" s="7">
        <f t="shared" si="10"/>
        <v>41.21614293685888</v>
      </c>
      <c r="K90" s="2">
        <f t="shared" si="12"/>
        <v>0</v>
      </c>
      <c r="L90" s="7">
        <f t="shared" si="24"/>
        <v>1</v>
      </c>
      <c r="M90" s="3">
        <f t="shared" si="27"/>
        <v>2.5000000000000001E-3</v>
      </c>
      <c r="O90" s="3">
        <f>(I90-MAX(I$2:I90))/MAX(I$2:I90)</f>
        <v>-9.1644373235611656E-2</v>
      </c>
      <c r="R90" s="20" t="s">
        <v>69</v>
      </c>
      <c r="S90" s="21">
        <v>3139.5</v>
      </c>
      <c r="T90" s="81">
        <f t="shared" si="28"/>
        <v>1.9191591017677867E-2</v>
      </c>
    </row>
    <row r="91" spans="1:20">
      <c r="A91" s="1">
        <v>41180</v>
      </c>
      <c r="B91" s="3">
        <v>1.07835856491E-3</v>
      </c>
      <c r="C91" s="2">
        <f t="shared" si="21"/>
        <v>20.657392218446493</v>
      </c>
      <c r="F91" s="1">
        <v>41180</v>
      </c>
      <c r="G91" s="3">
        <f t="shared" si="15"/>
        <v>0.63104724600889495</v>
      </c>
      <c r="H91" s="3">
        <f t="shared" si="20"/>
        <v>1.0783585649098981E-3</v>
      </c>
      <c r="I91" s="57">
        <f t="shared" si="11"/>
        <v>41.64585075808651</v>
      </c>
      <c r="J91" s="7">
        <f t="shared" ref="J91:J128" si="29">IF(G91&gt;=G$138,I91*H$138,IF(G91&gt;=G$137,I91*H$137,I91))*L91</f>
        <v>41.64585075808651</v>
      </c>
      <c r="K91" s="2">
        <f t="shared" si="12"/>
        <v>0</v>
      </c>
      <c r="L91" s="7">
        <f t="shared" si="24"/>
        <v>1</v>
      </c>
      <c r="M91" s="3">
        <f t="shared" si="27"/>
        <v>2.5000000000000001E-3</v>
      </c>
      <c r="O91" s="3">
        <f>(I91-MAX(I$2:I91))/MAX(I$2:I91)</f>
        <v>-8.2174114995418074E-2</v>
      </c>
      <c r="R91" s="20" t="s">
        <v>70</v>
      </c>
      <c r="S91" s="21">
        <v>3199.752</v>
      </c>
      <c r="T91" s="81">
        <f t="shared" si="28"/>
        <v>-9.8929542039507545E-3</v>
      </c>
    </row>
    <row r="92" spans="1:20">
      <c r="A92" s="1">
        <v>41213</v>
      </c>
      <c r="B92" s="3">
        <v>-0.111933421432</v>
      </c>
      <c r="C92" s="2">
        <f t="shared" si="21"/>
        <v>20.679668294273956</v>
      </c>
      <c r="F92" s="1">
        <v>41213</v>
      </c>
      <c r="G92" s="3">
        <f t="shared" si="15"/>
        <v>0.45871841176353634</v>
      </c>
      <c r="H92" s="3">
        <f t="shared" si="20"/>
        <v>-0.11193342143200002</v>
      </c>
      <c r="I92" s="57">
        <f t="shared" ref="I92:I129" si="30">J91*(1+B91)+K91*(1+M91)</f>
        <v>41.690759917944455</v>
      </c>
      <c r="J92" s="7">
        <f t="shared" si="29"/>
        <v>41.690759917944455</v>
      </c>
      <c r="K92" s="2">
        <f t="shared" ref="K92:K128" si="31">I92-J92</f>
        <v>0</v>
      </c>
      <c r="L92" s="7">
        <f t="shared" si="24"/>
        <v>1</v>
      </c>
      <c r="M92" s="3">
        <f t="shared" si="27"/>
        <v>2.5000000000000001E-3</v>
      </c>
      <c r="O92" s="3">
        <f>(I92-MAX(I$2:I92))/MAX(I$2:I92)</f>
        <v>-8.1184369591227337E-2</v>
      </c>
      <c r="R92" s="20" t="s">
        <v>71</v>
      </c>
      <c r="S92" s="21">
        <v>3168.0970000000002</v>
      </c>
      <c r="T92" s="81">
        <f t="shared" si="28"/>
        <v>-0.11094136322214898</v>
      </c>
    </row>
    <row r="93" spans="1:20">
      <c r="A93" s="1">
        <v>41243</v>
      </c>
      <c r="B93" s="3">
        <v>0.20203771405000001</v>
      </c>
      <c r="C93" s="2">
        <f t="shared" si="21"/>
        <v>18.364922268017018</v>
      </c>
      <c r="F93" s="1">
        <v>41243</v>
      </c>
      <c r="G93" s="3">
        <f t="shared" si="15"/>
        <v>0.15467630488994799</v>
      </c>
      <c r="H93" s="3">
        <f t="shared" si="20"/>
        <v>0.20203771405000004</v>
      </c>
      <c r="I93" s="57">
        <f t="shared" si="30"/>
        <v>37.024170518228843</v>
      </c>
      <c r="J93" s="7">
        <f t="shared" si="29"/>
        <v>37.024170518228843</v>
      </c>
      <c r="K93" s="2">
        <f t="shared" si="31"/>
        <v>0</v>
      </c>
      <c r="L93" s="7">
        <f t="shared" si="24"/>
        <v>1</v>
      </c>
      <c r="M93" s="3">
        <f t="shared" si="27"/>
        <v>2.5000000000000001E-3</v>
      </c>
      <c r="O93" s="3">
        <f>(I93-MAX(I$2:I93))/MAX(I$2:I93)</f>
        <v>-0.18403054676808125</v>
      </c>
      <c r="R93" s="20" t="s">
        <v>72</v>
      </c>
      <c r="S93" s="21">
        <v>2816.6239999999998</v>
      </c>
      <c r="T93" s="81">
        <f t="shared" si="28"/>
        <v>0.16304483665551395</v>
      </c>
    </row>
    <row r="94" spans="1:20" s="12" customFormat="1">
      <c r="A94" s="1">
        <v>41274</v>
      </c>
      <c r="B94" s="3">
        <v>6.3176682964699998E-2</v>
      </c>
      <c r="C94" s="14">
        <f t="shared" si="21"/>
        <v>22.075329181753119</v>
      </c>
      <c r="D94" s="32">
        <f t="shared" ref="D94" si="32">C94/C82-1</f>
        <v>0.16630073943171375</v>
      </c>
      <c r="E94" s="32"/>
      <c r="F94" s="13">
        <v>41274</v>
      </c>
      <c r="G94" s="3">
        <f t="shared" si="15"/>
        <v>0.38796446599761403</v>
      </c>
      <c r="H94" s="32">
        <f t="shared" si="20"/>
        <v>6.3176682964700026E-2</v>
      </c>
      <c r="I94" s="57">
        <f t="shared" si="30"/>
        <v>44.504449294329206</v>
      </c>
      <c r="J94" s="7">
        <f t="shared" si="29"/>
        <v>44.504449294329206</v>
      </c>
      <c r="K94" s="14">
        <f t="shared" si="31"/>
        <v>0</v>
      </c>
      <c r="L94" s="7">
        <f t="shared" si="24"/>
        <v>1</v>
      </c>
      <c r="M94" s="3">
        <f t="shared" si="27"/>
        <v>2.5000000000000001E-3</v>
      </c>
      <c r="N94" s="32">
        <f t="shared" ref="N94" si="33">I94/I82-1</f>
        <v>0.21041632891397577</v>
      </c>
      <c r="O94" s="3">
        <f>(I94-MAX(I$2:I94))/MAX(I$2:I94)</f>
        <v>-1.9173943702475944E-2</v>
      </c>
      <c r="P94" s="32"/>
      <c r="R94" s="20" t="s">
        <v>73</v>
      </c>
      <c r="S94" s="21">
        <v>3275.86</v>
      </c>
      <c r="T94" s="81">
        <f t="shared" si="28"/>
        <v>6.2205955077445196E-2</v>
      </c>
    </row>
    <row r="95" spans="1:20">
      <c r="A95" s="1">
        <v>41305</v>
      </c>
      <c r="B95" s="3">
        <v>6.24826554907E-2</v>
      </c>
      <c r="C95" s="2">
        <f t="shared" si="21"/>
        <v>23.469975254810127</v>
      </c>
      <c r="F95" s="1">
        <v>41305</v>
      </c>
      <c r="G95" s="3">
        <f t="shared" si="15"/>
        <v>0.47565145703221456</v>
      </c>
      <c r="H95" s="3">
        <f t="shared" si="20"/>
        <v>6.248265549070009E-2</v>
      </c>
      <c r="I95" s="57">
        <f t="shared" si="30"/>
        <v>47.316092777915607</v>
      </c>
      <c r="J95" s="7">
        <f t="shared" si="29"/>
        <v>47.316092777915607</v>
      </c>
      <c r="K95" s="2">
        <f t="shared" si="31"/>
        <v>0</v>
      </c>
      <c r="L95" s="7">
        <f t="shared" si="24"/>
        <v>1</v>
      </c>
      <c r="M95" s="3">
        <f t="shared" si="27"/>
        <v>2.5000000000000001E-3</v>
      </c>
      <c r="O95" s="3">
        <f>(I95-MAX(I$2:I95))/MAX(I$2:I95)</f>
        <v>0</v>
      </c>
      <c r="R95" s="20" t="s">
        <v>74</v>
      </c>
      <c r="S95" s="21">
        <v>3479.6379999999999</v>
      </c>
      <c r="T95" s="81">
        <f t="shared" si="28"/>
        <v>3.6946659393879422E-2</v>
      </c>
    </row>
    <row r="96" spans="1:20">
      <c r="A96" s="1">
        <v>41333</v>
      </c>
      <c r="B96" s="3">
        <v>-5.53699774071E-2</v>
      </c>
      <c r="C96" s="2">
        <f t="shared" si="21"/>
        <v>24.936441633031684</v>
      </c>
      <c r="F96" s="1">
        <v>41333</v>
      </c>
      <c r="G96" s="3">
        <f t="shared" si="15"/>
        <v>0.56785407864630799</v>
      </c>
      <c r="H96" s="3">
        <f t="shared" si="20"/>
        <v>-5.5369977407100035E-2</v>
      </c>
      <c r="I96" s="57">
        <f t="shared" si="30"/>
        <v>50.272527902124111</v>
      </c>
      <c r="J96" s="7">
        <f t="shared" si="29"/>
        <v>50.272527902124111</v>
      </c>
      <c r="K96" s="2">
        <f t="shared" si="31"/>
        <v>0</v>
      </c>
      <c r="L96" s="7">
        <f t="shared" si="24"/>
        <v>1</v>
      </c>
      <c r="M96" s="3">
        <f t="shared" si="27"/>
        <v>2.5000000000000001E-3</v>
      </c>
      <c r="O96" s="3">
        <f>(I96-MAX(I$2:I96))/MAX(I$2:I96)</f>
        <v>0</v>
      </c>
      <c r="R96" s="20" t="s">
        <v>75</v>
      </c>
      <c r="S96" s="21">
        <v>3608.1990000000001</v>
      </c>
      <c r="T96" s="81">
        <f t="shared" si="28"/>
        <v>-4.4596764202861405E-2</v>
      </c>
    </row>
    <row r="97" spans="1:20">
      <c r="A97" s="1">
        <v>41362</v>
      </c>
      <c r="B97" s="3">
        <v>-7.4039929746600001E-3</v>
      </c>
      <c r="C97" s="2">
        <f t="shared" si="21"/>
        <v>23.555711423197252</v>
      </c>
      <c r="F97" s="1">
        <v>41362</v>
      </c>
      <c r="G97" s="3">
        <f t="shared" si="15"/>
        <v>0.48104203373403243</v>
      </c>
      <c r="H97" s="3">
        <f t="shared" si="20"/>
        <v>-7.4039929746601008E-3</v>
      </c>
      <c r="I97" s="57">
        <f t="shared" si="30"/>
        <v>47.488939167985691</v>
      </c>
      <c r="J97" s="7">
        <f t="shared" si="29"/>
        <v>47.488939167985691</v>
      </c>
      <c r="K97" s="2">
        <f t="shared" si="31"/>
        <v>0</v>
      </c>
      <c r="L97" s="7">
        <f t="shared" si="24"/>
        <v>1</v>
      </c>
      <c r="M97" s="3">
        <f t="shared" si="27"/>
        <v>2.5000000000000001E-3</v>
      </c>
      <c r="O97" s="3">
        <f>(I97-MAX(I$2:I97))/MAX(I$2:I97)</f>
        <v>-5.5369977407100056E-2</v>
      </c>
      <c r="R97" s="20" t="s">
        <v>76</v>
      </c>
      <c r="S97" s="21">
        <v>3447.2849999999999</v>
      </c>
      <c r="T97" s="81">
        <f t="shared" si="28"/>
        <v>-2.3067138342202531E-2</v>
      </c>
    </row>
    <row r="98" spans="1:20">
      <c r="A98" s="1">
        <v>41390</v>
      </c>
      <c r="B98" s="3">
        <v>0.15287088766699999</v>
      </c>
      <c r="C98" s="2">
        <f t="shared" si="21"/>
        <v>23.381305101306783</v>
      </c>
      <c r="F98" s="1">
        <v>41390</v>
      </c>
      <c r="G98" s="3">
        <f t="shared" si="15"/>
        <v>0.47007640892108937</v>
      </c>
      <c r="H98" s="3">
        <f t="shared" si="20"/>
        <v>0.15287088766699997</v>
      </c>
      <c r="I98" s="57">
        <f t="shared" si="30"/>
        <v>47.137331396011867</v>
      </c>
      <c r="J98" s="7">
        <f t="shared" si="29"/>
        <v>47.137331396011867</v>
      </c>
      <c r="K98" s="2">
        <f t="shared" si="31"/>
        <v>0</v>
      </c>
      <c r="L98" s="7">
        <f t="shared" si="24"/>
        <v>1</v>
      </c>
      <c r="M98" s="3">
        <f t="shared" si="27"/>
        <v>2.5000000000000001E-3</v>
      </c>
      <c r="O98" s="3">
        <f>(I98-MAX(I$2:I98))/MAX(I$2:I98)</f>
        <v>-6.236401145803086E-2</v>
      </c>
      <c r="R98" s="20" t="s">
        <v>77</v>
      </c>
      <c r="S98" s="21">
        <v>3367.7660000000001</v>
      </c>
      <c r="T98" s="81">
        <f t="shared" si="28"/>
        <v>0.14058340157837557</v>
      </c>
    </row>
    <row r="99" spans="1:20">
      <c r="A99" s="1">
        <v>41425</v>
      </c>
      <c r="B99" s="3">
        <v>-0.131539831577</v>
      </c>
      <c r="C99" s="2">
        <f t="shared" si="21"/>
        <v>26.955625966956504</v>
      </c>
      <c r="F99" s="1">
        <v>41425</v>
      </c>
      <c r="G99" s="3">
        <f t="shared" si="15"/>
        <v>0.69480829449117198</v>
      </c>
      <c r="H99" s="3">
        <f t="shared" si="20"/>
        <v>-0.131539831577</v>
      </c>
      <c r="I99" s="57">
        <f t="shared" si="30"/>
        <v>54.343257088773747</v>
      </c>
      <c r="J99" s="7">
        <f t="shared" si="29"/>
        <v>54.343257088773747</v>
      </c>
      <c r="K99" s="2">
        <f t="shared" si="31"/>
        <v>0</v>
      </c>
      <c r="L99" s="7">
        <f t="shared" si="24"/>
        <v>1</v>
      </c>
      <c r="M99" s="3">
        <f t="shared" si="27"/>
        <v>2.5000000000000001E-3</v>
      </c>
      <c r="O99" s="3">
        <f>(I99-MAX(I$2:I99))/MAX(I$2:I99)</f>
        <v>0</v>
      </c>
      <c r="R99" s="20" t="s">
        <v>78</v>
      </c>
      <c r="S99" s="21">
        <v>3841.2179999999998</v>
      </c>
      <c r="T99" s="81">
        <f t="shared" si="28"/>
        <v>-0.15756460580992793</v>
      </c>
    </row>
    <row r="100" spans="1:20">
      <c r="A100" s="1">
        <v>41453</v>
      </c>
      <c r="B100" s="3">
        <v>0.14365426158</v>
      </c>
      <c r="C100" s="2">
        <f t="shared" si="21"/>
        <v>23.409887467210439</v>
      </c>
      <c r="F100" s="1">
        <v>41453</v>
      </c>
      <c r="G100" s="3">
        <f t="shared" si="15"/>
        <v>0.47187349687850078</v>
      </c>
      <c r="H100" s="3">
        <f t="shared" si="20"/>
        <v>0.14365426158000005</v>
      </c>
      <c r="I100" s="57">
        <f t="shared" si="30"/>
        <v>47.194954203970838</v>
      </c>
      <c r="J100" s="7">
        <f t="shared" si="29"/>
        <v>47.194954203970838</v>
      </c>
      <c r="K100" s="2">
        <f t="shared" si="31"/>
        <v>0</v>
      </c>
      <c r="L100" s="7">
        <f t="shared" si="24"/>
        <v>1</v>
      </c>
      <c r="M100" s="3">
        <f t="shared" si="27"/>
        <v>2.5000000000000001E-3</v>
      </c>
      <c r="O100" s="3">
        <f>(I100-MAX(I$2:I100))/MAX(I$2:I100)</f>
        <v>-0.131539831577</v>
      </c>
      <c r="R100" s="20" t="s">
        <v>79</v>
      </c>
      <c r="S100" s="21">
        <v>3235.9780000000001</v>
      </c>
      <c r="T100" s="81">
        <f t="shared" si="28"/>
        <v>6.018736839372818E-2</v>
      </c>
    </row>
    <row r="101" spans="1:20">
      <c r="A101" s="1">
        <v>41486</v>
      </c>
      <c r="B101" s="3">
        <v>8.7005929477000005E-2</v>
      </c>
      <c r="C101" s="2">
        <f t="shared" si="21"/>
        <v>26.772817564983452</v>
      </c>
      <c r="F101" s="1">
        <v>41486</v>
      </c>
      <c r="G101" s="3">
        <f t="shared" si="15"/>
        <v>0.45782362561964107</v>
      </c>
      <c r="H101" s="3">
        <f t="shared" si="20"/>
        <v>8.7005929477000032E-2</v>
      </c>
      <c r="I101" s="57">
        <f t="shared" si="30"/>
        <v>53.974710500444189</v>
      </c>
      <c r="J101" s="7">
        <f t="shared" si="29"/>
        <v>53.974710500444189</v>
      </c>
      <c r="K101" s="2">
        <f t="shared" si="31"/>
        <v>0</v>
      </c>
      <c r="L101" s="7">
        <f t="shared" si="24"/>
        <v>1</v>
      </c>
      <c r="M101" s="3">
        <f t="shared" si="27"/>
        <v>2.5000000000000001E-3</v>
      </c>
      <c r="O101" s="3">
        <f>(I101-MAX(I$2:I101))/MAX(I$2:I101)</f>
        <v>-6.7818273705514106E-3</v>
      </c>
      <c r="R101" s="20" t="s">
        <v>80</v>
      </c>
      <c r="S101" s="21">
        <v>3430.7429999999999</v>
      </c>
      <c r="T101" s="81">
        <f t="shared" si="28"/>
        <v>6.8033367699066982E-2</v>
      </c>
    </row>
    <row r="102" spans="1:20">
      <c r="A102" s="1">
        <v>41516</v>
      </c>
      <c r="B102" s="3">
        <v>4.8143236264600001E-2</v>
      </c>
      <c r="C102" s="2">
        <f t="shared" si="21"/>
        <v>29.102211441942991</v>
      </c>
      <c r="F102" s="1">
        <v>41516</v>
      </c>
      <c r="G102" s="3">
        <f t="shared" si="15"/>
        <v>0.58466292518020824</v>
      </c>
      <c r="H102" s="3">
        <f t="shared" si="20"/>
        <v>4.8143236264599931E-2</v>
      </c>
      <c r="I102" s="57">
        <f t="shared" si="30"/>
        <v>58.670830355787331</v>
      </c>
      <c r="J102" s="7">
        <f t="shared" si="29"/>
        <v>58.670830355787331</v>
      </c>
      <c r="K102" s="2">
        <f t="shared" si="31"/>
        <v>0</v>
      </c>
      <c r="L102" s="7">
        <f t="shared" si="24"/>
        <v>1</v>
      </c>
      <c r="M102" s="3">
        <f t="shared" si="27"/>
        <v>2.5000000000000001E-3</v>
      </c>
      <c r="O102" s="3">
        <f>(I102-MAX(I$2:I102))/MAX(I$2:I102)</f>
        <v>0</v>
      </c>
      <c r="R102" s="20" t="s">
        <v>81</v>
      </c>
      <c r="S102" s="21">
        <v>3664.1480000000001</v>
      </c>
      <c r="T102" s="81">
        <f t="shared" si="28"/>
        <v>5.6969587472994965E-2</v>
      </c>
    </row>
    <row r="103" spans="1:20">
      <c r="A103" s="1">
        <v>41547</v>
      </c>
      <c r="B103" s="3">
        <v>-1.8077206026399999E-2</v>
      </c>
      <c r="C103" s="2">
        <f t="shared" si="21"/>
        <v>30.503286083214796</v>
      </c>
      <c r="F103" s="1">
        <v>41547</v>
      </c>
      <c r="G103" s="3">
        <f t="shared" ref="G103:G129" si="34">C103/MIN(C67:C103)-1</f>
        <v>0.660953726786911</v>
      </c>
      <c r="H103" s="3">
        <f t="shared" si="20"/>
        <v>-1.807720602639995E-2</v>
      </c>
      <c r="I103" s="57">
        <f t="shared" si="30"/>
        <v>61.495434003446263</v>
      </c>
      <c r="J103" s="7">
        <f t="shared" si="29"/>
        <v>61.495434003446263</v>
      </c>
      <c r="K103" s="2">
        <f t="shared" si="31"/>
        <v>0</v>
      </c>
      <c r="L103" s="7">
        <f t="shared" si="24"/>
        <v>1</v>
      </c>
      <c r="M103" s="3">
        <f t="shared" si="27"/>
        <v>2.5000000000000001E-3</v>
      </c>
      <c r="O103" s="3">
        <f>(I103-MAX(I$2:I103))/MAX(I$2:I103)</f>
        <v>0</v>
      </c>
      <c r="R103" s="20" t="s">
        <v>82</v>
      </c>
      <c r="S103" s="21">
        <v>3872.893</v>
      </c>
      <c r="T103" s="81">
        <f t="shared" si="28"/>
        <v>-4.1071106276367564E-2</v>
      </c>
    </row>
    <row r="104" spans="1:20">
      <c r="A104" s="1">
        <v>41578</v>
      </c>
      <c r="B104" s="3">
        <v>8.60046509825E-2</v>
      </c>
      <c r="C104" s="2">
        <f t="shared" si="21"/>
        <v>29.951871896206303</v>
      </c>
      <c r="F104" s="1">
        <v>41578</v>
      </c>
      <c r="G104" s="3">
        <f t="shared" si="34"/>
        <v>0.63092832406746702</v>
      </c>
      <c r="H104" s="3">
        <f t="shared" si="20"/>
        <v>8.6004650982500097E-2</v>
      </c>
      <c r="I104" s="57">
        <f t="shared" si="30"/>
        <v>60.383768373283083</v>
      </c>
      <c r="J104" s="7">
        <f t="shared" si="29"/>
        <v>60.383768373283083</v>
      </c>
      <c r="K104" s="2">
        <f t="shared" si="31"/>
        <v>0</v>
      </c>
      <c r="L104" s="7">
        <f t="shared" si="24"/>
        <v>1</v>
      </c>
      <c r="M104" s="3">
        <f t="shared" si="27"/>
        <v>2.5000000000000001E-3</v>
      </c>
      <c r="O104" s="3">
        <f>(I104-MAX(I$2:I104))/MAX(I$2:I104)</f>
        <v>-1.8077206026399974E-2</v>
      </c>
      <c r="R104" s="20" t="s">
        <v>83</v>
      </c>
      <c r="S104" s="21">
        <v>3713.8290000000002</v>
      </c>
      <c r="T104" s="81">
        <f t="shared" si="28"/>
        <v>6.2618391961503761E-2</v>
      </c>
    </row>
    <row r="105" spans="1:20">
      <c r="A105" s="1">
        <v>41607</v>
      </c>
      <c r="B105" s="3">
        <v>8.1566474120300006E-2</v>
      </c>
      <c r="C105" s="2">
        <f t="shared" si="21"/>
        <v>32.527872184912077</v>
      </c>
      <c r="F105" s="1">
        <v>41607</v>
      </c>
      <c r="G105" s="3">
        <f t="shared" si="34"/>
        <v>0.77119574535636337</v>
      </c>
      <c r="H105" s="3">
        <f t="shared" si="20"/>
        <v>8.1566474120299937E-2</v>
      </c>
      <c r="I105" s="57">
        <f t="shared" si="30"/>
        <v>65.577053297235423</v>
      </c>
      <c r="J105" s="7">
        <f t="shared" si="29"/>
        <v>65.577053297235423</v>
      </c>
      <c r="K105" s="2">
        <f t="shared" si="31"/>
        <v>0</v>
      </c>
      <c r="L105" s="7">
        <f t="shared" si="24"/>
        <v>1</v>
      </c>
      <c r="M105" s="3">
        <f t="shared" si="27"/>
        <v>2.5000000000000001E-3</v>
      </c>
      <c r="O105" s="3">
        <f>(I105-MAX(I$2:I105))/MAX(I$2:I105)</f>
        <v>0</v>
      </c>
      <c r="R105" s="20" t="s">
        <v>84</v>
      </c>
      <c r="S105" s="21">
        <v>3946.3829999999998</v>
      </c>
      <c r="T105" s="81">
        <f t="shared" si="28"/>
        <v>-2.9720125998921043E-2</v>
      </c>
    </row>
    <row r="106" spans="1:20" s="12" customFormat="1">
      <c r="A106" s="1">
        <v>41639</v>
      </c>
      <c r="B106" s="3">
        <v>4.7363470349900003E-2</v>
      </c>
      <c r="C106" s="14">
        <f t="shared" si="21"/>
        <v>35.181056029671133</v>
      </c>
      <c r="D106" s="32">
        <f t="shared" ref="D106" si="35">C106/C94-1</f>
        <v>0.59368205746851821</v>
      </c>
      <c r="E106" s="32"/>
      <c r="F106" s="13">
        <v>41639</v>
      </c>
      <c r="G106" s="3">
        <f t="shared" si="34"/>
        <v>0.91566593728195844</v>
      </c>
      <c r="H106" s="32">
        <f t="shared" si="20"/>
        <v>4.7363470349899961E-2</v>
      </c>
      <c r="I106" s="57">
        <f t="shared" si="30"/>
        <v>70.925942317889906</v>
      </c>
      <c r="J106" s="7">
        <f t="shared" si="29"/>
        <v>70.925942317889906</v>
      </c>
      <c r="K106" s="14">
        <f t="shared" si="31"/>
        <v>0</v>
      </c>
      <c r="L106" s="7">
        <f t="shared" si="24"/>
        <v>1</v>
      </c>
      <c r="M106" s="3">
        <f t="shared" si="27"/>
        <v>2.5000000000000001E-3</v>
      </c>
      <c r="N106" s="32">
        <f t="shared" ref="N106" si="36">I106/I94-1</f>
        <v>0.59368205746851799</v>
      </c>
      <c r="O106" s="3">
        <f>(I106-MAX(I$2:I106))/MAX(I$2:I106)</f>
        <v>0</v>
      </c>
      <c r="P106" s="32"/>
      <c r="R106" s="20" t="s">
        <v>85</v>
      </c>
      <c r="S106" s="21">
        <v>3829.096</v>
      </c>
      <c r="T106" s="81">
        <f t="shared" si="28"/>
        <v>1.4708432486414624E-2</v>
      </c>
    </row>
    <row r="107" spans="1:20">
      <c r="A107" s="1">
        <v>41669</v>
      </c>
      <c r="B107" s="3">
        <v>4.9711648654800003E-2</v>
      </c>
      <c r="C107" s="2">
        <f t="shared" si="21"/>
        <v>36.847352933810633</v>
      </c>
      <c r="F107" s="1">
        <v>41669</v>
      </c>
      <c r="G107" s="3">
        <f t="shared" si="34"/>
        <v>1.006398524102726</v>
      </c>
      <c r="H107" s="3">
        <f t="shared" si="20"/>
        <v>4.9711648654799934E-2</v>
      </c>
      <c r="I107" s="57">
        <f t="shared" si="30"/>
        <v>74.285241083901994</v>
      </c>
      <c r="J107" s="7">
        <f t="shared" si="29"/>
        <v>74.285241083901994</v>
      </c>
      <c r="K107" s="2">
        <f t="shared" si="31"/>
        <v>0</v>
      </c>
      <c r="L107" s="7">
        <f t="shared" si="24"/>
        <v>1</v>
      </c>
      <c r="M107" s="3">
        <f t="shared" si="27"/>
        <v>2.5000000000000001E-3</v>
      </c>
      <c r="O107" s="3">
        <f>(I107-MAX(I$2:I107))/MAX(I$2:I107)</f>
        <v>0</v>
      </c>
      <c r="R107" s="20" t="s">
        <v>86</v>
      </c>
      <c r="S107" s="21">
        <v>3885.4160000000002</v>
      </c>
      <c r="T107" s="81">
        <f t="shared" si="28"/>
        <v>2.3295575042672434E-2</v>
      </c>
    </row>
    <row r="108" spans="1:20">
      <c r="A108" s="1">
        <v>41698</v>
      </c>
      <c r="B108" s="3">
        <v>-5.4808264361400003E-3</v>
      </c>
      <c r="C108" s="2">
        <f t="shared" si="21"/>
        <v>38.679095596715641</v>
      </c>
      <c r="F108" s="1">
        <v>41698</v>
      </c>
      <c r="G108" s="3">
        <f t="shared" si="34"/>
        <v>1.1061399025944301</v>
      </c>
      <c r="H108" s="3">
        <f t="shared" si="20"/>
        <v>-5.4808264361401182E-3</v>
      </c>
      <c r="I108" s="57">
        <f t="shared" si="30"/>
        <v>77.978082888902037</v>
      </c>
      <c r="J108" s="7">
        <f t="shared" si="29"/>
        <v>77.978082888902037</v>
      </c>
      <c r="K108" s="2">
        <f t="shared" si="31"/>
        <v>0</v>
      </c>
      <c r="L108" s="7">
        <f t="shared" si="24"/>
        <v>1</v>
      </c>
      <c r="M108" s="3">
        <f t="shared" si="27"/>
        <v>2.5000000000000001E-3</v>
      </c>
      <c r="O108" s="3">
        <f>(I108-MAX(I$2:I108))/MAX(I$2:I108)</f>
        <v>0</v>
      </c>
      <c r="R108" s="20" t="s">
        <v>87</v>
      </c>
      <c r="S108" s="21">
        <v>3975.9290000000001</v>
      </c>
      <c r="T108" s="81">
        <f t="shared" si="28"/>
        <v>-3.4053173484737798E-2</v>
      </c>
    </row>
    <row r="109" spans="1:20">
      <c r="A109" s="1">
        <v>41729</v>
      </c>
      <c r="B109" s="3">
        <v>2.3994364176599999E-2</v>
      </c>
      <c r="C109" s="2">
        <f t="shared" si="21"/>
        <v>38.467102187043174</v>
      </c>
      <c r="F109" s="1">
        <v>41729</v>
      </c>
      <c r="G109" s="3">
        <f t="shared" si="34"/>
        <v>1.0945965153380812</v>
      </c>
      <c r="H109" s="3">
        <f t="shared" si="20"/>
        <v>2.3994364176600058E-2</v>
      </c>
      <c r="I109" s="57">
        <f t="shared" si="30"/>
        <v>77.55069855076502</v>
      </c>
      <c r="J109" s="7">
        <f t="shared" si="29"/>
        <v>77.55069855076502</v>
      </c>
      <c r="K109" s="2">
        <f t="shared" si="31"/>
        <v>0</v>
      </c>
      <c r="L109" s="7">
        <f t="shared" si="24"/>
        <v>1</v>
      </c>
      <c r="M109" s="3">
        <f t="shared" si="27"/>
        <v>2.5000000000000001E-3</v>
      </c>
      <c r="O109" s="3">
        <f>(I109-MAX(I$2:I109))/MAX(I$2:I109)</f>
        <v>-5.4808264361400844E-3</v>
      </c>
      <c r="R109" s="20" t="s">
        <v>88</v>
      </c>
      <c r="S109" s="21">
        <v>3840.5360000000001</v>
      </c>
      <c r="T109" s="81">
        <f t="shared" si="28"/>
        <v>-1.9363443019411841E-2</v>
      </c>
    </row>
    <row r="110" spans="1:20">
      <c r="A110" s="1">
        <v>41759</v>
      </c>
      <c r="B110" s="3">
        <v>7.54244360433E-2</v>
      </c>
      <c r="C110" s="2">
        <f t="shared" si="21"/>
        <v>39.390095845737576</v>
      </c>
      <c r="F110" s="1">
        <v>41759</v>
      </c>
      <c r="G110" s="3">
        <f t="shared" si="34"/>
        <v>1.1448550269301405</v>
      </c>
      <c r="H110" s="3">
        <f t="shared" si="20"/>
        <v>7.5424436043300069E-2</v>
      </c>
      <c r="I110" s="57">
        <f t="shared" si="30"/>
        <v>79.411478253941809</v>
      </c>
      <c r="J110" s="7">
        <f t="shared" si="29"/>
        <v>79.411478253941809</v>
      </c>
      <c r="K110" s="2">
        <f t="shared" si="31"/>
        <v>0</v>
      </c>
      <c r="L110" s="7">
        <f t="shared" si="24"/>
        <v>1</v>
      </c>
      <c r="M110" s="3">
        <f t="shared" si="27"/>
        <v>2.5000000000000001E-3</v>
      </c>
      <c r="O110" s="3">
        <f>(I110-MAX(I$2:I110))/MAX(I$2:I110)</f>
        <v>0</v>
      </c>
      <c r="R110" s="20" t="s">
        <v>89</v>
      </c>
      <c r="S110" s="21">
        <v>3766.17</v>
      </c>
      <c r="T110" s="81">
        <f t="shared" si="28"/>
        <v>1.6745924905142262E-2</v>
      </c>
    </row>
    <row r="111" spans="1:20">
      <c r="A111" s="1">
        <v>41789</v>
      </c>
      <c r="B111" s="3">
        <v>8.5388673675200005E-2</v>
      </c>
      <c r="C111" s="2">
        <f t="shared" si="21"/>
        <v>42.361071610593868</v>
      </c>
      <c r="F111" s="1">
        <v>41789</v>
      </c>
      <c r="G111" s="3">
        <f t="shared" si="34"/>
        <v>1.3066295077309831</v>
      </c>
      <c r="H111" s="3">
        <f t="shared" si="20"/>
        <v>8.5388673675200089E-2</v>
      </c>
      <c r="I111" s="57">
        <f t="shared" si="30"/>
        <v>85.40104421661016</v>
      </c>
      <c r="J111" s="7">
        <f t="shared" si="29"/>
        <v>85.40104421661016</v>
      </c>
      <c r="K111" s="2">
        <f t="shared" si="31"/>
        <v>0</v>
      </c>
      <c r="L111" s="7">
        <f t="shared" si="24"/>
        <v>1</v>
      </c>
      <c r="M111" s="3">
        <f t="shared" si="27"/>
        <v>2.5000000000000001E-3</v>
      </c>
      <c r="O111" s="3">
        <f>(I111-MAX(I$2:I111))/MAX(I$2:I111)</f>
        <v>0</v>
      </c>
      <c r="R111" s="20" t="s">
        <v>90</v>
      </c>
      <c r="S111" s="21">
        <v>3829.2379999999998</v>
      </c>
      <c r="T111" s="81">
        <f t="shared" si="28"/>
        <v>2.4982777252288813E-2</v>
      </c>
    </row>
    <row r="112" spans="1:20">
      <c r="A112" s="1">
        <v>41820</v>
      </c>
      <c r="B112" s="3">
        <v>6.6918008815900001E-2</v>
      </c>
      <c r="C112" s="2">
        <f t="shared" si="21"/>
        <v>45.978227330882653</v>
      </c>
      <c r="F112" s="1">
        <v>41820</v>
      </c>
      <c r="G112" s="3">
        <f t="shared" si="34"/>
        <v>1.5035895420562118</v>
      </c>
      <c r="H112" s="3">
        <f t="shared" si="20"/>
        <v>6.6918008815900043E-2</v>
      </c>
      <c r="I112" s="57">
        <f t="shared" si="30"/>
        <v>92.69332611274362</v>
      </c>
      <c r="J112" s="7">
        <f t="shared" si="29"/>
        <v>92.69332611274362</v>
      </c>
      <c r="K112" s="2">
        <f t="shared" si="31"/>
        <v>0</v>
      </c>
      <c r="L112" s="7">
        <f t="shared" si="24"/>
        <v>1</v>
      </c>
      <c r="M112" s="3">
        <f t="shared" si="27"/>
        <v>2.5000000000000001E-3</v>
      </c>
      <c r="O112" s="3">
        <f>(I112-MAX(I$2:I112))/MAX(I$2:I112)</f>
        <v>0</v>
      </c>
      <c r="R112" s="20" t="s">
        <v>91</v>
      </c>
      <c r="S112" s="21">
        <v>3924.9029999999998</v>
      </c>
      <c r="T112" s="81">
        <f t="shared" si="28"/>
        <v>8.4624256956159272E-2</v>
      </c>
    </row>
    <row r="113" spans="1:23">
      <c r="A113" s="1">
        <v>41851</v>
      </c>
      <c r="B113" s="3">
        <v>0.103807096237</v>
      </c>
      <c r="C113" s="2">
        <f t="shared" si="21"/>
        <v>49.054998752750116</v>
      </c>
      <c r="F113" s="1">
        <v>41851</v>
      </c>
      <c r="G113" s="3">
        <f t="shared" si="34"/>
        <v>1.6711247691029247</v>
      </c>
      <c r="H113" s="3">
        <f t="shared" si="20"/>
        <v>0.10380709623699991</v>
      </c>
      <c r="I113" s="57">
        <f t="shared" si="30"/>
        <v>98.896178926731295</v>
      </c>
      <c r="J113" s="7">
        <f t="shared" si="29"/>
        <v>98.896178926731295</v>
      </c>
      <c r="K113" s="2">
        <f t="shared" si="31"/>
        <v>0</v>
      </c>
      <c r="L113" s="7">
        <f t="shared" si="24"/>
        <v>1</v>
      </c>
      <c r="M113" s="3">
        <f t="shared" si="27"/>
        <v>2.5000000000000001E-3</v>
      </c>
      <c r="O113" s="3">
        <f>(I113-MAX(I$2:I113))/MAX(I$2:I113)</f>
        <v>0</v>
      </c>
      <c r="R113" s="20" t="s">
        <v>92</v>
      </c>
      <c r="S113" s="21">
        <v>4257.0450000000001</v>
      </c>
      <c r="T113" s="81">
        <f t="shared" si="28"/>
        <v>4.0129714391085702E-2</v>
      </c>
    </row>
    <row r="114" spans="1:23">
      <c r="A114" s="1">
        <v>41880</v>
      </c>
      <c r="B114" s="3">
        <v>0.227071691504</v>
      </c>
      <c r="C114" s="2">
        <f t="shared" si="21"/>
        <v>54.14725572918276</v>
      </c>
      <c r="F114" s="1">
        <v>41880</v>
      </c>
      <c r="G114" s="3">
        <f t="shared" si="34"/>
        <v>1.9484064750702261</v>
      </c>
      <c r="H114" s="3">
        <f t="shared" si="20"/>
        <v>0.22707169150400008</v>
      </c>
      <c r="I114" s="57">
        <f t="shared" si="30"/>
        <v>109.16230409005006</v>
      </c>
      <c r="J114" s="7">
        <f t="shared" si="29"/>
        <v>109.16230409005006</v>
      </c>
      <c r="K114" s="2">
        <f t="shared" si="31"/>
        <v>0</v>
      </c>
      <c r="L114" s="7">
        <f t="shared" si="24"/>
        <v>1</v>
      </c>
      <c r="M114" s="3">
        <f t="shared" si="27"/>
        <v>2.5000000000000001E-3</v>
      </c>
      <c r="O114" s="3">
        <f>(I114-MAX(I$2:I114))/MAX(I$2:I114)</f>
        <v>0</v>
      </c>
      <c r="R114" s="20" t="s">
        <v>93</v>
      </c>
      <c r="S114" s="21">
        <v>4427.8789999999999</v>
      </c>
      <c r="T114" s="81">
        <f t="shared" si="28"/>
        <v>0.11026498239902205</v>
      </c>
    </row>
    <row r="115" spans="1:23">
      <c r="A115" s="1">
        <v>41912</v>
      </c>
      <c r="B115" s="3">
        <v>1.2108191060999999E-2</v>
      </c>
      <c r="C115" s="2">
        <f t="shared" si="21"/>
        <v>66.442564677907953</v>
      </c>
      <c r="F115" s="1">
        <v>41912</v>
      </c>
      <c r="G115" s="3">
        <f t="shared" si="34"/>
        <v>2.617906120605769</v>
      </c>
      <c r="H115" s="3">
        <f t="shared" si="20"/>
        <v>1.2108191060999918E-2</v>
      </c>
      <c r="I115" s="57">
        <f t="shared" si="30"/>
        <v>133.94997312825174</v>
      </c>
      <c r="J115" s="7">
        <f t="shared" si="29"/>
        <v>133.94997312825174</v>
      </c>
      <c r="K115" s="2">
        <f t="shared" si="31"/>
        <v>0</v>
      </c>
      <c r="L115" s="7">
        <f t="shared" si="24"/>
        <v>1</v>
      </c>
      <c r="M115" s="3">
        <f t="shared" si="27"/>
        <v>2.5000000000000001E-3</v>
      </c>
      <c r="O115" s="3">
        <f>(I115-MAX(I$2:I115))/MAX(I$2:I115)</f>
        <v>0</v>
      </c>
      <c r="R115" s="20" t="s">
        <v>94</v>
      </c>
      <c r="S115" s="21">
        <v>4916.1189999999997</v>
      </c>
      <c r="T115" s="81">
        <f t="shared" si="28"/>
        <v>1.4299287710488828E-2</v>
      </c>
    </row>
    <row r="116" spans="1:23">
      <c r="A116" s="1">
        <v>41943</v>
      </c>
      <c r="B116" s="3">
        <v>1.41947495423E-2</v>
      </c>
      <c r="C116" s="2">
        <f t="shared" si="21"/>
        <v>67.247063945610904</v>
      </c>
      <c r="F116" s="1">
        <v>41943</v>
      </c>
      <c r="G116" s="3">
        <f t="shared" si="34"/>
        <v>2.6617124191548247</v>
      </c>
      <c r="H116" s="3">
        <f t="shared" si="20"/>
        <v>1.4194749542300045E-2</v>
      </c>
      <c r="I116" s="57">
        <f t="shared" si="30"/>
        <v>135.57186499550443</v>
      </c>
      <c r="J116" s="7">
        <f t="shared" si="29"/>
        <v>135.57186499550443</v>
      </c>
      <c r="K116" s="2">
        <f t="shared" si="31"/>
        <v>0</v>
      </c>
      <c r="L116" s="7">
        <f t="shared" si="24"/>
        <v>1</v>
      </c>
      <c r="M116" s="3">
        <f t="shared" si="27"/>
        <v>2.5000000000000001E-3</v>
      </c>
      <c r="O116" s="3">
        <f>(I116-MAX(I$2:I116))/MAX(I$2:I116)</f>
        <v>0</v>
      </c>
      <c r="R116" s="20" t="s">
        <v>95</v>
      </c>
      <c r="S116" s="21">
        <v>4986.4160000000002</v>
      </c>
      <c r="T116" s="81">
        <f t="shared" si="28"/>
        <v>5.1911232436282928E-2</v>
      </c>
    </row>
    <row r="117" spans="1:23">
      <c r="A117" s="1">
        <v>41971</v>
      </c>
      <c r="B117" s="3">
        <v>-0.17212073735399999</v>
      </c>
      <c r="C117" s="2">
        <f t="shared" si="21"/>
        <v>68.201619175773885</v>
      </c>
      <c r="F117" s="1">
        <v>41971</v>
      </c>
      <c r="G117" s="3">
        <f t="shared" si="34"/>
        <v>2.7136895098406568</v>
      </c>
      <c r="H117" s="3">
        <f t="shared" si="20"/>
        <v>-0.17212073735400002</v>
      </c>
      <c r="I117" s="57">
        <f t="shared" si="30"/>
        <v>137.49627366409814</v>
      </c>
      <c r="J117" s="7">
        <f t="shared" si="29"/>
        <v>137.49627366409814</v>
      </c>
      <c r="K117" s="2">
        <f t="shared" si="31"/>
        <v>0</v>
      </c>
      <c r="L117" s="7">
        <f t="shared" si="24"/>
        <v>1</v>
      </c>
      <c r="M117" s="3">
        <f t="shared" si="27"/>
        <v>2.5000000000000001E-3</v>
      </c>
      <c r="O117" s="3">
        <f>(I117-MAX(I$2:I117))/MAX(I$2:I117)</f>
        <v>0</v>
      </c>
      <c r="R117" s="20" t="s">
        <v>96</v>
      </c>
      <c r="S117" s="21">
        <v>5245.2669999999998</v>
      </c>
      <c r="T117" s="81">
        <f t="shared" si="28"/>
        <v>1.4765120631609507E-2</v>
      </c>
    </row>
    <row r="118" spans="1:23" s="12" customFormat="1">
      <c r="A118" s="13">
        <v>42004</v>
      </c>
      <c r="B118" s="32">
        <v>0.11870143576099999</v>
      </c>
      <c r="C118" s="14">
        <f t="shared" si="21"/>
        <v>56.462706194502978</v>
      </c>
      <c r="D118" s="32">
        <f t="shared" ref="D118" si="37">C118/C106-1</f>
        <v>0.60491788952791081</v>
      </c>
      <c r="E118" s="32"/>
      <c r="F118" s="13">
        <v>42004</v>
      </c>
      <c r="G118" s="32">
        <f t="shared" si="34"/>
        <v>2.0744865331030682</v>
      </c>
      <c r="H118" s="32">
        <f t="shared" si="20"/>
        <v>0.1187014357609999</v>
      </c>
      <c r="I118" s="66">
        <f t="shared" si="30"/>
        <v>113.8303136576062</v>
      </c>
      <c r="J118" s="66">
        <f t="shared" si="29"/>
        <v>113.8303136576062</v>
      </c>
      <c r="K118" s="14">
        <f t="shared" si="31"/>
        <v>0</v>
      </c>
      <c r="L118" s="66">
        <f t="shared" si="24"/>
        <v>1</v>
      </c>
      <c r="M118" s="3">
        <f t="shared" si="27"/>
        <v>2.5000000000000001E-3</v>
      </c>
      <c r="N118" s="32">
        <f t="shared" ref="N118" si="38">I118/I106-1</f>
        <v>0.60491788952791059</v>
      </c>
      <c r="O118" s="32">
        <f>(I118-MAX(I$2:I118))/MAX(I$2:I118)</f>
        <v>-0.17212073735399999</v>
      </c>
      <c r="P118" s="32"/>
      <c r="R118" s="89" t="s">
        <v>97</v>
      </c>
      <c r="S118" s="90">
        <v>5322.7139999999999</v>
      </c>
      <c r="T118" s="91">
        <f t="shared" si="28"/>
        <v>5.8243595278649307E-2</v>
      </c>
    </row>
    <row r="119" spans="1:23">
      <c r="A119" s="1">
        <v>42034</v>
      </c>
      <c r="B119" s="3">
        <v>9.8112948942600003E-2</v>
      </c>
      <c r="C119" s="2">
        <f t="shared" si="21"/>
        <v>63.164910486741981</v>
      </c>
      <c r="F119" s="1">
        <v>42034</v>
      </c>
      <c r="G119" s="3">
        <f t="shared" si="34"/>
        <v>2.4394324988102611</v>
      </c>
      <c r="H119" s="3">
        <f t="shared" si="20"/>
        <v>5.0306474471300211E-2</v>
      </c>
      <c r="I119" s="57">
        <f t="shared" si="30"/>
        <v>127.342135321889</v>
      </c>
      <c r="J119" s="7">
        <f t="shared" si="29"/>
        <v>63.671067660944502</v>
      </c>
      <c r="K119" s="2">
        <f t="shared" si="31"/>
        <v>63.671067660944502</v>
      </c>
      <c r="L119" s="7">
        <f t="shared" si="24"/>
        <v>0.5</v>
      </c>
      <c r="M119" s="3">
        <f t="shared" si="27"/>
        <v>2.5000000000000001E-3</v>
      </c>
      <c r="O119" s="3">
        <f>(I119-MAX(I$2:I119))/MAX(I$2:I119)</f>
        <v>-7.38502802411619E-2</v>
      </c>
      <c r="R119" s="20" t="s">
        <v>98</v>
      </c>
      <c r="S119" s="21">
        <v>5632.7280000000001</v>
      </c>
      <c r="T119" s="81">
        <f t="shared" si="28"/>
        <v>6.8481027310390186E-2</v>
      </c>
    </row>
    <row r="120" spans="1:23">
      <c r="A120" s="1">
        <v>42062</v>
      </c>
      <c r="B120" s="3">
        <v>0.27319337962700002</v>
      </c>
      <c r="C120" s="2">
        <f t="shared" si="21"/>
        <v>69.362206124291603</v>
      </c>
      <c r="F120" s="1">
        <v>42062</v>
      </c>
      <c r="G120" s="3">
        <f t="shared" si="34"/>
        <v>2.7768853639575517</v>
      </c>
      <c r="H120" s="3">
        <f t="shared" si="20"/>
        <v>0.27319337962700008</v>
      </c>
      <c r="I120" s="57">
        <f t="shared" si="30"/>
        <v>133.74826920158046</v>
      </c>
      <c r="J120" s="7">
        <f t="shared" si="29"/>
        <v>133.74826920158046</v>
      </c>
      <c r="K120" s="2">
        <f t="shared" si="31"/>
        <v>0</v>
      </c>
      <c r="L120" s="7">
        <f t="shared" si="24"/>
        <v>1</v>
      </c>
      <c r="M120" s="3">
        <f t="shared" si="27"/>
        <v>2.5000000000000001E-3</v>
      </c>
      <c r="O120" s="3">
        <f>(I120-MAX(I$2:I120))/MAX(I$2:I120)</f>
        <v>-2.725895300751217E-2</v>
      </c>
      <c r="R120" s="20" t="s">
        <v>99</v>
      </c>
      <c r="S120" s="21">
        <v>6018.4629999999997</v>
      </c>
      <c r="T120" s="81">
        <f t="shared" si="28"/>
        <v>0.20514224312752294</v>
      </c>
    </row>
    <row r="121" spans="1:23">
      <c r="A121" s="1">
        <v>42094</v>
      </c>
      <c r="B121" s="3">
        <v>0.13210054194900001</v>
      </c>
      <c r="C121" s="2">
        <f t="shared" si="21"/>
        <v>88.311501633771428</v>
      </c>
      <c r="F121" s="1">
        <v>42094</v>
      </c>
      <c r="G121" s="3">
        <f t="shared" si="34"/>
        <v>3.8087054410008676</v>
      </c>
      <c r="H121" s="3">
        <f t="shared" si="20"/>
        <v>0.13210054194900001</v>
      </c>
      <c r="I121" s="57">
        <f t="shared" si="30"/>
        <v>170.28741088402202</v>
      </c>
      <c r="J121" s="7">
        <f t="shared" si="29"/>
        <v>170.28741088402202</v>
      </c>
      <c r="K121" s="2">
        <f t="shared" si="31"/>
        <v>0</v>
      </c>
      <c r="L121" s="7">
        <f t="shared" si="24"/>
        <v>1</v>
      </c>
      <c r="M121" s="3">
        <f t="shared" si="27"/>
        <v>2.5000000000000001E-3</v>
      </c>
      <c r="O121" s="3">
        <f>(I121-MAX(I$2:I121))/MAX(I$2:I121)</f>
        <v>0</v>
      </c>
      <c r="R121" s="20" t="s">
        <v>100</v>
      </c>
      <c r="S121" s="21">
        <v>7253.1040000000003</v>
      </c>
      <c r="T121" s="81">
        <f t="shared" si="28"/>
        <v>0.16773080876821855</v>
      </c>
      <c r="W121" s="43"/>
    </row>
    <row r="122" spans="1:23">
      <c r="A122" s="1">
        <v>42124</v>
      </c>
      <c r="B122" s="3">
        <v>0.50068300938800003</v>
      </c>
      <c r="C122" s="2">
        <f t="shared" si="21"/>
        <v>99.977498859922633</v>
      </c>
      <c r="F122" s="1">
        <v>42124</v>
      </c>
      <c r="G122" s="3">
        <f t="shared" si="34"/>
        <v>4.443938035830187</v>
      </c>
      <c r="H122" s="3">
        <f t="shared" si="20"/>
        <v>0.50068300938800014</v>
      </c>
      <c r="I122" s="57">
        <f t="shared" si="30"/>
        <v>192.78247014889337</v>
      </c>
      <c r="J122" s="7">
        <f t="shared" si="29"/>
        <v>192.78247014889337</v>
      </c>
      <c r="K122" s="2">
        <f t="shared" si="31"/>
        <v>0</v>
      </c>
      <c r="L122" s="7">
        <f t="shared" si="24"/>
        <v>1</v>
      </c>
      <c r="M122" s="3">
        <f t="shared" si="27"/>
        <v>2.5000000000000001E-3</v>
      </c>
      <c r="O122" s="3">
        <f>(I122-MAX(I$2:I122))/MAX(I$2:I122)</f>
        <v>0</v>
      </c>
      <c r="R122" s="20" t="s">
        <v>101</v>
      </c>
      <c r="S122" s="21">
        <v>8469.6730000000007</v>
      </c>
      <c r="T122" s="81">
        <f t="shared" si="28"/>
        <v>0.17676857182089534</v>
      </c>
    </row>
    <row r="123" spans="1:23" s="43" customFormat="1">
      <c r="A123" s="40">
        <v>42153</v>
      </c>
      <c r="B123" s="41">
        <v>-0.331717271127</v>
      </c>
      <c r="C123" s="42">
        <f t="shared" si="21"/>
        <v>150.03453386019405</v>
      </c>
      <c r="D123" s="41"/>
      <c r="E123" s="41"/>
      <c r="F123" s="40">
        <v>42153</v>
      </c>
      <c r="G123" s="41">
        <f t="shared" si="34"/>
        <v>7.1696253145314444</v>
      </c>
      <c r="H123" s="41">
        <f t="shared" si="20"/>
        <v>0.10643528619136733</v>
      </c>
      <c r="I123" s="54">
        <f t="shared" si="30"/>
        <v>289.30537746029358</v>
      </c>
      <c r="J123" s="54">
        <f t="shared" si="29"/>
        <v>0</v>
      </c>
      <c r="K123" s="42">
        <f t="shared" si="31"/>
        <v>289.30537746029358</v>
      </c>
      <c r="L123" s="54">
        <f t="shared" si="24"/>
        <v>0</v>
      </c>
      <c r="M123" s="3">
        <f t="shared" si="27"/>
        <v>0.10643528619136733</v>
      </c>
      <c r="N123" s="41"/>
      <c r="O123" s="41">
        <f>(I123-MAX(I$2:I123))/MAX(I$2:I123)</f>
        <v>0</v>
      </c>
      <c r="P123" s="41"/>
      <c r="R123" s="47" t="s">
        <v>102</v>
      </c>
      <c r="S123" s="48">
        <v>9966.8449999999993</v>
      </c>
      <c r="T123" s="88">
        <f t="shared" si="28"/>
        <v>-0.10643528619136733</v>
      </c>
    </row>
    <row r="124" spans="1:23" ht="13.8" customHeight="1">
      <c r="A124" s="1">
        <v>42185</v>
      </c>
      <c r="B124" s="3">
        <v>-8.0081347969199995E-2</v>
      </c>
      <c r="C124" s="2">
        <f t="shared" si="21"/>
        <v>100.265487713279</v>
      </c>
      <c r="F124" s="1">
        <v>42185</v>
      </c>
      <c r="G124" s="3">
        <f t="shared" si="34"/>
        <v>4.4596194990650142</v>
      </c>
      <c r="H124" s="3">
        <f t="shared" si="20"/>
        <v>-3.879067398460001E-2</v>
      </c>
      <c r="I124" s="57">
        <f t="shared" si="30"/>
        <v>320.0976781069815</v>
      </c>
      <c r="J124" s="7">
        <f t="shared" si="29"/>
        <v>160.04883905349075</v>
      </c>
      <c r="K124" s="2">
        <f t="shared" si="31"/>
        <v>160.04883905349075</v>
      </c>
      <c r="L124" s="7">
        <f t="shared" si="24"/>
        <v>0.5</v>
      </c>
      <c r="M124" s="3">
        <f t="shared" si="27"/>
        <v>2.5000000000000001E-3</v>
      </c>
      <c r="O124" s="3">
        <f>(I124-MAX(I$2:I124))/MAX(I$2:I124)</f>
        <v>0</v>
      </c>
      <c r="R124" s="20" t="s">
        <v>103</v>
      </c>
      <c r="S124" s="21">
        <v>8906.0210000000006</v>
      </c>
      <c r="T124" s="81">
        <f t="shared" si="28"/>
        <v>-0.1323847091759609</v>
      </c>
    </row>
    <row r="125" spans="1:23">
      <c r="A125" s="1">
        <v>42216</v>
      </c>
      <c r="B125" s="3">
        <v>-0.18994221582500001</v>
      </c>
      <c r="C125" s="2">
        <f t="shared" si="21"/>
        <v>92.236092302410356</v>
      </c>
      <c r="F125" s="1">
        <v>42216</v>
      </c>
      <c r="G125" s="3">
        <f t="shared" si="34"/>
        <v>4.0224058101809597</v>
      </c>
      <c r="H125" s="3">
        <f t="shared" si="20"/>
        <v>-9.372110791249999E-2</v>
      </c>
      <c r="I125" s="57">
        <f t="shared" si="30"/>
        <v>307.68087343230616</v>
      </c>
      <c r="J125" s="7">
        <f t="shared" si="29"/>
        <v>153.84043671615308</v>
      </c>
      <c r="K125" s="2">
        <f t="shared" si="31"/>
        <v>153.84043671615308</v>
      </c>
      <c r="L125" s="7">
        <f t="shared" si="24"/>
        <v>0.5</v>
      </c>
      <c r="M125" s="3">
        <f t="shared" si="27"/>
        <v>2.5000000000000001E-3</v>
      </c>
      <c r="O125" s="3">
        <f>(I125-MAX(I$2:I125))/MAX(I$2:I125)</f>
        <v>-3.8790673984599983E-2</v>
      </c>
      <c r="R125" s="39">
        <v>42216</v>
      </c>
      <c r="S125" s="21">
        <v>7727</v>
      </c>
      <c r="T125" s="81">
        <f t="shared" si="28"/>
        <v>-0.14831111686294807</v>
      </c>
    </row>
    <row r="126" spans="1:23">
      <c r="A126" s="1">
        <v>42247</v>
      </c>
      <c r="B126" s="3">
        <v>0.19563024206599999</v>
      </c>
      <c r="C126" s="2">
        <f t="shared" si="21"/>
        <v>74.716564551451299</v>
      </c>
      <c r="F126" s="1">
        <v>42247</v>
      </c>
      <c r="G126" s="3">
        <f t="shared" si="34"/>
        <v>3.0684389218228336</v>
      </c>
      <c r="H126" s="3">
        <f t="shared" si="20"/>
        <v>0.1956302420660001</v>
      </c>
      <c r="I126" s="57">
        <f t="shared" si="30"/>
        <v>278.84468109074476</v>
      </c>
      <c r="J126" s="7">
        <f t="shared" si="29"/>
        <v>278.84468109074476</v>
      </c>
      <c r="K126" s="2">
        <f t="shared" si="31"/>
        <v>0</v>
      </c>
      <c r="L126" s="7">
        <f t="shared" si="24"/>
        <v>1</v>
      </c>
      <c r="M126" s="3">
        <f t="shared" si="27"/>
        <v>2.5000000000000001E-3</v>
      </c>
      <c r="O126" s="3">
        <f>(I126-MAX(I$2:I126))/MAX(I$2:I126)</f>
        <v>-0.12887627695459061</v>
      </c>
      <c r="R126" s="15">
        <v>42247</v>
      </c>
      <c r="S126" s="21">
        <v>6581</v>
      </c>
      <c r="T126" s="81">
        <f t="shared" si="28"/>
        <v>-6.9594286582586262E-2</v>
      </c>
    </row>
    <row r="127" spans="1:23">
      <c r="A127" s="1">
        <v>42277</v>
      </c>
      <c r="B127" s="3">
        <v>0.19600000000000001</v>
      </c>
      <c r="C127" s="2">
        <f t="shared" si="21"/>
        <v>89.333384160991642</v>
      </c>
      <c r="F127" s="1">
        <v>42277</v>
      </c>
      <c r="G127" s="3">
        <f t="shared" si="34"/>
        <v>3.8643486129297706</v>
      </c>
      <c r="H127" s="3">
        <f t="shared" si="20"/>
        <v>9.925000000000006E-2</v>
      </c>
      <c r="I127" s="57">
        <f t="shared" si="30"/>
        <v>333.39513355134375</v>
      </c>
      <c r="J127" s="7">
        <f t="shared" si="29"/>
        <v>166.69756677567187</v>
      </c>
      <c r="K127" s="2">
        <f t="shared" si="31"/>
        <v>166.69756677567187</v>
      </c>
      <c r="L127" s="7">
        <f t="shared" si="24"/>
        <v>0.5</v>
      </c>
      <c r="M127" s="3">
        <f t="shared" si="27"/>
        <v>2.5000000000000001E-3</v>
      </c>
      <c r="O127" s="3">
        <f>(I127-MAX(I$2:I127))/MAX(I$2:I127)</f>
        <v>0</v>
      </c>
      <c r="R127" s="15">
        <v>42277</v>
      </c>
      <c r="S127" s="21">
        <v>6123</v>
      </c>
      <c r="T127" s="81">
        <f t="shared" si="28"/>
        <v>0.18095704719908534</v>
      </c>
    </row>
    <row r="128" spans="1:23" s="12" customFormat="1">
      <c r="A128" s="13">
        <v>42308</v>
      </c>
      <c r="B128" s="32">
        <v>0.22</v>
      </c>
      <c r="C128" s="14">
        <f t="shared" si="21"/>
        <v>106.842727456546</v>
      </c>
      <c r="D128" s="32">
        <f>C128/C118-1</f>
        <v>0.89227075104217835</v>
      </c>
      <c r="E128" s="32"/>
      <c r="F128" s="13">
        <v>42308</v>
      </c>
      <c r="G128" s="32">
        <f t="shared" si="34"/>
        <v>4.8177609410640052</v>
      </c>
      <c r="H128" s="32">
        <f t="shared" si="20"/>
        <v>0.21999999999999997</v>
      </c>
      <c r="I128" s="66">
        <f t="shared" si="30"/>
        <v>366.4846005563146</v>
      </c>
      <c r="J128" s="66">
        <f t="shared" si="29"/>
        <v>366.4846005563146</v>
      </c>
      <c r="K128" s="14">
        <f t="shared" si="31"/>
        <v>0</v>
      </c>
      <c r="L128" s="66">
        <f t="shared" si="24"/>
        <v>1</v>
      </c>
      <c r="M128" s="3">
        <f t="shared" si="27"/>
        <v>2.5000000000000001E-3</v>
      </c>
      <c r="N128" s="97"/>
      <c r="O128" s="32">
        <f>(I128-MAX(I$2:I128))/MAX(I$2:I128)</f>
        <v>0</v>
      </c>
      <c r="P128" s="32"/>
      <c r="R128" s="13">
        <v>42304</v>
      </c>
      <c r="S128" s="90">
        <v>7231</v>
      </c>
      <c r="T128" s="91"/>
    </row>
    <row r="129" spans="1:20">
      <c r="C129" s="14">
        <f t="shared" si="21"/>
        <v>130.34812749698611</v>
      </c>
      <c r="D129"/>
      <c r="E129"/>
      <c r="G129" s="3">
        <f t="shared" si="34"/>
        <v>6.097668348098086</v>
      </c>
      <c r="H129"/>
      <c r="I129" s="57">
        <f t="shared" si="30"/>
        <v>447.11121267870379</v>
      </c>
      <c r="J129" s="7">
        <f t="shared" ref="J129" si="39">IF(G129&gt;=G$138,I129*H$138,IF(G129&gt;=G$137,I129*H$137,I129))*L129</f>
        <v>0</v>
      </c>
      <c r="K129" s="14">
        <f t="shared" ref="K129" si="40">I129-J129</f>
        <v>447.11121267870379</v>
      </c>
      <c r="L129" s="7">
        <f t="shared" si="24"/>
        <v>0</v>
      </c>
      <c r="M129" s="3">
        <f t="shared" si="27"/>
        <v>2.5000000000000001E-3</v>
      </c>
      <c r="N129" s="98">
        <f>I129/I118-1</f>
        <v>2.9278747313618387</v>
      </c>
      <c r="P129"/>
      <c r="R129"/>
      <c r="S129"/>
      <c r="T129"/>
    </row>
    <row r="130" spans="1:20">
      <c r="C130" s="14"/>
      <c r="D130"/>
      <c r="E130"/>
      <c r="H130"/>
      <c r="I130" s="5"/>
      <c r="J130"/>
      <c r="K130"/>
      <c r="L130"/>
      <c r="N130"/>
      <c r="P130"/>
      <c r="R130"/>
      <c r="S130"/>
      <c r="T130"/>
    </row>
    <row r="131" spans="1:20">
      <c r="C131" s="14"/>
      <c r="D131"/>
      <c r="E131"/>
      <c r="H131" s="2">
        <f>COUNTIF(H2:H128,"&lt;0")</f>
        <v>27</v>
      </c>
      <c r="I131" s="5"/>
      <c r="J131"/>
      <c r="K131"/>
      <c r="L131"/>
      <c r="N131"/>
      <c r="O131" s="3">
        <f>MIN(O2:O128)</f>
        <v>-0.2025053625375961</v>
      </c>
      <c r="P131"/>
      <c r="R131"/>
      <c r="S131"/>
      <c r="T131"/>
    </row>
    <row r="132" spans="1:20">
      <c r="G132"/>
      <c r="H132" s="3">
        <f>_xlfn.PERCENTILE.INC(H2:H128,0.05)</f>
        <v>-8.7967635523218735E-2</v>
      </c>
      <c r="M132" s="3">
        <f>AVERAGE(M2:M128)</f>
        <v>5.1117800046154545E-3</v>
      </c>
      <c r="O132" s="3">
        <f>_xlfn.PERCENTILE.INC(O2:O128,0.2)</f>
        <v>-4.4667988050440047E-2</v>
      </c>
      <c r="R132"/>
      <c r="S132"/>
      <c r="T132"/>
    </row>
    <row r="133" spans="1:20">
      <c r="A133" s="3"/>
      <c r="F133" t="s">
        <v>121</v>
      </c>
      <c r="G133" s="58">
        <f>MAX(G2:G128)</f>
        <v>8.4151083866631105</v>
      </c>
      <c r="H133"/>
      <c r="R133"/>
      <c r="S133"/>
      <c r="T133"/>
    </row>
    <row r="134" spans="1:20">
      <c r="A134" s="3"/>
      <c r="C134"/>
      <c r="D134"/>
      <c r="E134"/>
      <c r="F134" t="s">
        <v>113</v>
      </c>
      <c r="G134" s="58">
        <f>MIN(G4:G128)</f>
        <v>0</v>
      </c>
      <c r="H134"/>
      <c r="I134" s="5"/>
      <c r="J134"/>
      <c r="K134"/>
      <c r="L134"/>
      <c r="N134" t="s">
        <v>150</v>
      </c>
      <c r="O134" s="2">
        <f>COUNTIF(O2:O128,"&lt;0")</f>
        <v>39</v>
      </c>
      <c r="P134" s="86">
        <f>O134/128</f>
        <v>0.3046875</v>
      </c>
      <c r="R134"/>
      <c r="S134"/>
      <c r="T134"/>
    </row>
    <row r="135" spans="1:20">
      <c r="B135" s="2"/>
      <c r="C135"/>
      <c r="D135"/>
      <c r="E135"/>
      <c r="F135" t="s">
        <v>122</v>
      </c>
      <c r="G135" s="58">
        <f>MEDIAN(G2:G128)</f>
        <v>2.7768853639575517</v>
      </c>
      <c r="H135"/>
      <c r="I135" s="5"/>
      <c r="J135"/>
      <c r="K135"/>
      <c r="L135"/>
      <c r="N135" t="s">
        <v>151</v>
      </c>
      <c r="O135" s="3">
        <f>AVERAGEIF(O2:O128,"&lt;0")</f>
        <v>-7.1810623745207428E-2</v>
      </c>
      <c r="P135"/>
      <c r="R135"/>
      <c r="S135"/>
      <c r="T135"/>
    </row>
    <row r="136" spans="1:20">
      <c r="C136"/>
      <c r="D136"/>
      <c r="E136"/>
      <c r="F136" t="s">
        <v>125</v>
      </c>
      <c r="G136" s="3">
        <f>_xlfn.PERCENTILE.INC(G2:G128,0.7)</f>
        <v>5.0050292910272063</v>
      </c>
      <c r="H136"/>
      <c r="I136" s="5"/>
      <c r="J136"/>
      <c r="K136"/>
      <c r="L136"/>
      <c r="N136" s="59">
        <v>0.1</v>
      </c>
      <c r="O136" s="3">
        <f>_xlfn.PERCENTILE.INC(O2:O128,N136)</f>
        <v>-8.1711165124669832E-2</v>
      </c>
      <c r="P136" t="s">
        <v>153</v>
      </c>
      <c r="R136"/>
      <c r="S136"/>
      <c r="T136"/>
    </row>
    <row r="137" spans="1:20">
      <c r="A137" s="59"/>
      <c r="C137"/>
      <c r="D137"/>
      <c r="E137"/>
      <c r="F137" t="s">
        <v>127</v>
      </c>
      <c r="G137" s="3">
        <v>5</v>
      </c>
      <c r="H137" s="59">
        <v>1</v>
      </c>
      <c r="I137" s="5"/>
      <c r="J137"/>
      <c r="K137"/>
      <c r="L137"/>
      <c r="N137" s="58"/>
      <c r="P137"/>
      <c r="R137"/>
      <c r="S137"/>
      <c r="T137"/>
    </row>
    <row r="138" spans="1:20">
      <c r="C138"/>
      <c r="D138"/>
      <c r="E138"/>
      <c r="F138" t="s">
        <v>147</v>
      </c>
      <c r="G138" s="3">
        <v>5</v>
      </c>
      <c r="H138" s="59">
        <v>0</v>
      </c>
      <c r="I138" s="5"/>
      <c r="J138"/>
      <c r="K138"/>
      <c r="L138"/>
      <c r="N138"/>
      <c r="O138" s="2">
        <f>COUNTIF(O2:O128,"&lt;-10%")</f>
        <v>8</v>
      </c>
      <c r="P138"/>
      <c r="R138"/>
      <c r="S138"/>
      <c r="T138"/>
    </row>
    <row r="139" spans="1:20">
      <c r="C139"/>
      <c r="D139"/>
      <c r="E139"/>
      <c r="F139" t="s">
        <v>129</v>
      </c>
      <c r="G139" s="59">
        <v>0.03</v>
      </c>
      <c r="H139"/>
      <c r="I139" s="5"/>
      <c r="J139"/>
      <c r="K139"/>
      <c r="L139"/>
      <c r="N139"/>
      <c r="P139"/>
      <c r="R139"/>
      <c r="S139"/>
      <c r="T139"/>
    </row>
    <row r="140" spans="1:20">
      <c r="C140"/>
      <c r="D140"/>
      <c r="E140"/>
      <c r="F140" t="s">
        <v>141</v>
      </c>
      <c r="G140" s="59">
        <v>7</v>
      </c>
      <c r="H140"/>
      <c r="I140" s="5"/>
      <c r="J140"/>
      <c r="K140"/>
      <c r="L140"/>
      <c r="N140"/>
      <c r="P140"/>
      <c r="R140"/>
      <c r="S140"/>
      <c r="T140"/>
    </row>
    <row r="141" spans="1:20">
      <c r="C141"/>
      <c r="D141"/>
      <c r="E141"/>
      <c r="F141" t="s">
        <v>149</v>
      </c>
      <c r="G141" s="59">
        <v>2</v>
      </c>
      <c r="H141" t="s">
        <v>156</v>
      </c>
      <c r="I141" s="5"/>
      <c r="J141"/>
      <c r="K141"/>
      <c r="L141"/>
      <c r="N141"/>
      <c r="P141"/>
      <c r="R141"/>
      <c r="S141"/>
      <c r="T141"/>
    </row>
    <row r="142" spans="1:20">
      <c r="C142"/>
      <c r="D142"/>
      <c r="E142"/>
      <c r="F142" t="s">
        <v>155</v>
      </c>
      <c r="G142" s="59">
        <v>-0.1</v>
      </c>
      <c r="H142"/>
      <c r="I142" s="5"/>
      <c r="J142"/>
      <c r="K142"/>
      <c r="L142"/>
      <c r="N142"/>
      <c r="O142" s="3">
        <f>1.6*4</f>
        <v>6.4</v>
      </c>
      <c r="P142"/>
      <c r="R142"/>
      <c r="S142"/>
      <c r="T142"/>
    </row>
    <row r="143" spans="1:20">
      <c r="C143"/>
      <c r="D143"/>
      <c r="E143"/>
      <c r="F143" t="s">
        <v>128</v>
      </c>
      <c r="G143"/>
      <c r="H143"/>
      <c r="I143" s="5"/>
      <c r="J143"/>
      <c r="K143"/>
      <c r="L143"/>
      <c r="N143"/>
      <c r="P143"/>
      <c r="R143"/>
      <c r="S143"/>
      <c r="T143"/>
    </row>
    <row r="144" spans="1:20">
      <c r="C144"/>
      <c r="D144"/>
      <c r="E144"/>
      <c r="G144"/>
      <c r="H144"/>
      <c r="I144" s="5"/>
      <c r="J144"/>
      <c r="K144"/>
      <c r="L144"/>
      <c r="N144"/>
      <c r="P144"/>
      <c r="R144"/>
      <c r="S144"/>
      <c r="T144"/>
    </row>
    <row r="145" spans="2:20">
      <c r="C145"/>
      <c r="D145"/>
      <c r="E145"/>
      <c r="G145"/>
      <c r="H145"/>
      <c r="I145" s="5"/>
      <c r="J145"/>
      <c r="K145"/>
      <c r="L145"/>
      <c r="N145"/>
      <c r="P145"/>
      <c r="R145"/>
      <c r="S145"/>
      <c r="T145"/>
    </row>
    <row r="146" spans="2:20">
      <c r="B146"/>
      <c r="C146"/>
      <c r="D146"/>
      <c r="E146"/>
      <c r="G146"/>
      <c r="H146"/>
      <c r="I146" s="5"/>
      <c r="J146"/>
      <c r="K146"/>
      <c r="L146"/>
      <c r="N146"/>
      <c r="P146"/>
      <c r="R146"/>
      <c r="S146"/>
      <c r="T146"/>
    </row>
    <row r="147" spans="2:20">
      <c r="B147"/>
      <c r="C147"/>
      <c r="D147"/>
      <c r="E147"/>
      <c r="G147"/>
      <c r="H147"/>
      <c r="I147" s="5"/>
      <c r="J147"/>
      <c r="K147"/>
      <c r="L147"/>
      <c r="N147"/>
      <c r="P147"/>
      <c r="R147"/>
      <c r="S147"/>
      <c r="T147"/>
    </row>
    <row r="148" spans="2:20">
      <c r="B148"/>
      <c r="C148"/>
      <c r="D148"/>
      <c r="E148"/>
      <c r="G148"/>
      <c r="H148"/>
      <c r="I148" s="5"/>
      <c r="J148"/>
      <c r="K148"/>
      <c r="L148"/>
      <c r="N148"/>
      <c r="P148"/>
      <c r="R148"/>
      <c r="S148"/>
      <c r="T148"/>
    </row>
    <row r="149" spans="2:20">
      <c r="B149"/>
      <c r="C149"/>
      <c r="D149"/>
      <c r="E149"/>
      <c r="G149"/>
      <c r="H149"/>
      <c r="I149" s="5"/>
      <c r="J149"/>
      <c r="K149">
        <f>1.5*1.5</f>
        <v>2.25</v>
      </c>
      <c r="L149"/>
      <c r="N149"/>
      <c r="P149"/>
      <c r="R149"/>
      <c r="S149"/>
      <c r="T149"/>
    </row>
    <row r="150" spans="2:20">
      <c r="B150"/>
      <c r="C150"/>
      <c r="D150"/>
      <c r="E150"/>
      <c r="G150"/>
      <c r="H150"/>
      <c r="I150" s="5"/>
      <c r="J150"/>
      <c r="K150"/>
      <c r="L150"/>
      <c r="N150"/>
      <c r="P150"/>
      <c r="R150"/>
      <c r="S150"/>
      <c r="T150"/>
    </row>
    <row r="151" spans="2:20">
      <c r="B151"/>
      <c r="C151"/>
      <c r="D151"/>
      <c r="E151"/>
      <c r="G151"/>
      <c r="H151"/>
      <c r="I151" s="5"/>
      <c r="J151"/>
      <c r="K151"/>
      <c r="L151"/>
      <c r="N151"/>
      <c r="P151"/>
      <c r="R151"/>
      <c r="S151"/>
      <c r="T151"/>
    </row>
    <row r="152" spans="2:20">
      <c r="B152"/>
      <c r="C152"/>
      <c r="D152"/>
      <c r="E152"/>
      <c r="G152"/>
      <c r="H152"/>
      <c r="I152" s="5"/>
      <c r="J152"/>
      <c r="K152"/>
      <c r="L152"/>
      <c r="N152"/>
      <c r="P152"/>
      <c r="R152"/>
      <c r="S152"/>
      <c r="T152"/>
    </row>
    <row r="153" spans="2:20">
      <c r="B153"/>
      <c r="C153"/>
      <c r="D153"/>
      <c r="E153"/>
      <c r="G153"/>
      <c r="H153"/>
      <c r="I153" s="5"/>
      <c r="J153"/>
      <c r="K153"/>
      <c r="L153"/>
      <c r="N153"/>
      <c r="P153"/>
      <c r="R153"/>
      <c r="S153"/>
      <c r="T153"/>
    </row>
    <row r="154" spans="2:20">
      <c r="B154"/>
      <c r="C154"/>
      <c r="D154"/>
      <c r="E154"/>
      <c r="G154"/>
      <c r="H154"/>
      <c r="I154" s="5"/>
      <c r="J154"/>
      <c r="K154"/>
      <c r="L154"/>
      <c r="N154"/>
      <c r="P154"/>
      <c r="R154"/>
      <c r="S154"/>
      <c r="T154"/>
    </row>
    <row r="155" spans="2:20">
      <c r="B155"/>
      <c r="C155"/>
      <c r="D155"/>
      <c r="E155"/>
      <c r="G155"/>
      <c r="H155"/>
      <c r="I155" s="5"/>
      <c r="J155"/>
      <c r="K155"/>
      <c r="L155"/>
      <c r="N155"/>
      <c r="P155"/>
      <c r="R155"/>
      <c r="S155"/>
      <c r="T155"/>
    </row>
    <row r="156" spans="2:20">
      <c r="B156"/>
      <c r="C156"/>
      <c r="D156"/>
      <c r="E156"/>
      <c r="G156"/>
      <c r="H156"/>
      <c r="I156" s="5"/>
      <c r="J156"/>
      <c r="K156"/>
      <c r="L156"/>
      <c r="N156"/>
      <c r="P156"/>
      <c r="R156"/>
      <c r="S156"/>
      <c r="T156"/>
    </row>
    <row r="157" spans="2:20">
      <c r="B157"/>
      <c r="C157"/>
      <c r="D157"/>
      <c r="E157"/>
      <c r="G157"/>
      <c r="H157"/>
      <c r="I157" s="5"/>
      <c r="J157"/>
      <c r="K157"/>
      <c r="L157"/>
      <c r="N157"/>
      <c r="P157"/>
      <c r="R157"/>
      <c r="S157"/>
      <c r="T157"/>
    </row>
    <row r="158" spans="2:20">
      <c r="B158"/>
      <c r="C158"/>
      <c r="D158"/>
      <c r="E158"/>
      <c r="G158"/>
      <c r="H158"/>
      <c r="I158" s="5"/>
      <c r="J158"/>
      <c r="K158"/>
      <c r="L158"/>
      <c r="N158"/>
      <c r="P158"/>
      <c r="R158"/>
      <c r="S158"/>
      <c r="T158"/>
    </row>
    <row r="159" spans="2:20">
      <c r="B159"/>
      <c r="C159"/>
      <c r="D159"/>
      <c r="E159"/>
      <c r="G159"/>
      <c r="H159"/>
      <c r="I159" s="5"/>
      <c r="J159"/>
      <c r="K159"/>
      <c r="L159"/>
      <c r="N159"/>
      <c r="P159"/>
      <c r="R159"/>
      <c r="S159"/>
      <c r="T159"/>
    </row>
    <row r="160" spans="2:20">
      <c r="B160"/>
      <c r="C160"/>
      <c r="D160"/>
      <c r="E160"/>
      <c r="G160"/>
      <c r="H160"/>
      <c r="I160" s="5"/>
      <c r="J160"/>
      <c r="K160"/>
      <c r="L160"/>
      <c r="N160"/>
      <c r="P160"/>
      <c r="R160"/>
      <c r="S160"/>
      <c r="T160"/>
    </row>
    <row r="161" spans="2:20">
      <c r="B161"/>
      <c r="C161"/>
      <c r="D161"/>
      <c r="E161"/>
      <c r="G161"/>
      <c r="H161"/>
      <c r="I161" s="5"/>
      <c r="J161"/>
      <c r="K161"/>
      <c r="L161"/>
      <c r="N161"/>
      <c r="P161"/>
      <c r="R161"/>
      <c r="S161"/>
      <c r="T161"/>
    </row>
    <row r="162" spans="2:20">
      <c r="B162"/>
      <c r="C162"/>
      <c r="D162"/>
      <c r="E162"/>
      <c r="G162"/>
      <c r="H162"/>
      <c r="I162" s="5"/>
      <c r="J162"/>
      <c r="K162"/>
      <c r="L162"/>
      <c r="N162"/>
      <c r="P162"/>
      <c r="R162"/>
      <c r="S162"/>
      <c r="T162"/>
    </row>
    <row r="163" spans="2:20">
      <c r="B163"/>
      <c r="C163"/>
      <c r="D163"/>
      <c r="E163"/>
      <c r="G163"/>
      <c r="H163"/>
      <c r="I163" s="5"/>
      <c r="J163"/>
      <c r="K163"/>
      <c r="L163"/>
      <c r="N163"/>
      <c r="P163"/>
      <c r="R163"/>
      <c r="S163"/>
      <c r="T163"/>
    </row>
    <row r="164" spans="2:20">
      <c r="B164"/>
      <c r="C164"/>
      <c r="D164"/>
      <c r="E164"/>
      <c r="G164"/>
      <c r="H164"/>
      <c r="I164" s="5"/>
      <c r="J164"/>
      <c r="K164"/>
      <c r="L164"/>
      <c r="N164"/>
      <c r="P164"/>
      <c r="R164"/>
      <c r="S164"/>
      <c r="T164"/>
    </row>
    <row r="165" spans="2:20">
      <c r="B165"/>
      <c r="C165"/>
      <c r="D165"/>
      <c r="E165"/>
      <c r="G165"/>
      <c r="H165"/>
      <c r="I165" s="5"/>
      <c r="J165"/>
      <c r="K165"/>
      <c r="L165"/>
      <c r="N165"/>
      <c r="P165"/>
      <c r="R165"/>
      <c r="S165"/>
      <c r="T165"/>
    </row>
    <row r="166" spans="2:20">
      <c r="B166"/>
      <c r="C166"/>
      <c r="D166"/>
      <c r="E166"/>
      <c r="G166"/>
      <c r="H166"/>
      <c r="I166" s="5"/>
      <c r="J166"/>
      <c r="K166"/>
      <c r="L166"/>
      <c r="N166"/>
      <c r="P166"/>
      <c r="R166"/>
      <c r="S166"/>
      <c r="T166"/>
    </row>
    <row r="167" spans="2:20">
      <c r="B167"/>
      <c r="C167"/>
      <c r="D167"/>
      <c r="E167"/>
      <c r="G167"/>
      <c r="H167"/>
      <c r="I167" s="5"/>
      <c r="J167"/>
      <c r="K167"/>
      <c r="L167"/>
      <c r="N167"/>
      <c r="P167"/>
      <c r="R167"/>
      <c r="S167"/>
      <c r="T167"/>
    </row>
    <row r="168" spans="2:20">
      <c r="B168"/>
      <c r="C168"/>
      <c r="D168"/>
      <c r="E168"/>
      <c r="G168"/>
      <c r="H168"/>
      <c r="I168" s="5"/>
      <c r="J168"/>
      <c r="K168"/>
      <c r="L168"/>
      <c r="N168"/>
      <c r="P168"/>
      <c r="R168"/>
      <c r="S168"/>
      <c r="T168"/>
    </row>
    <row r="169" spans="2:20">
      <c r="B169"/>
      <c r="C169"/>
      <c r="D169"/>
      <c r="E169"/>
      <c r="G169"/>
      <c r="H169"/>
      <c r="I169" s="5"/>
      <c r="J169"/>
      <c r="K169"/>
      <c r="L169"/>
      <c r="N169"/>
      <c r="P169"/>
      <c r="R169"/>
      <c r="S169"/>
      <c r="T169"/>
    </row>
    <row r="170" spans="2:20">
      <c r="B170"/>
      <c r="C170"/>
      <c r="D170"/>
      <c r="E170"/>
      <c r="G170"/>
      <c r="H170"/>
      <c r="I170" s="5"/>
      <c r="J170"/>
      <c r="K170"/>
      <c r="L170"/>
      <c r="N170"/>
      <c r="P170"/>
      <c r="R170"/>
      <c r="S170"/>
      <c r="T170"/>
    </row>
    <row r="171" spans="2:20">
      <c r="B171"/>
      <c r="C171"/>
      <c r="D171"/>
      <c r="E171"/>
      <c r="G171"/>
      <c r="H171"/>
      <c r="I171" s="5"/>
      <c r="J171"/>
      <c r="K171"/>
      <c r="L171"/>
      <c r="N171"/>
      <c r="P171"/>
      <c r="R171"/>
      <c r="S171"/>
      <c r="T171"/>
    </row>
    <row r="172" spans="2:20">
      <c r="B172"/>
      <c r="C172"/>
      <c r="D172"/>
      <c r="E172"/>
      <c r="G172"/>
      <c r="H172"/>
      <c r="I172" s="5"/>
      <c r="J172"/>
      <c r="K172"/>
      <c r="L172"/>
      <c r="N172"/>
      <c r="P172"/>
      <c r="R172"/>
      <c r="S172"/>
      <c r="T172"/>
    </row>
    <row r="173" spans="2:20">
      <c r="B173"/>
      <c r="C173"/>
      <c r="D173"/>
      <c r="E173"/>
      <c r="G173"/>
      <c r="H173"/>
      <c r="I173" s="5"/>
      <c r="J173"/>
      <c r="K173"/>
      <c r="L173"/>
      <c r="N173"/>
      <c r="P173"/>
      <c r="R173"/>
      <c r="S173"/>
      <c r="T173"/>
    </row>
    <row r="174" spans="2:20">
      <c r="B174"/>
      <c r="C174"/>
      <c r="D174"/>
      <c r="E174"/>
      <c r="G174"/>
      <c r="H174"/>
      <c r="I174" s="5"/>
      <c r="J174"/>
      <c r="K174"/>
      <c r="L174"/>
      <c r="N174"/>
      <c r="P174"/>
      <c r="R174"/>
      <c r="S174"/>
      <c r="T174"/>
    </row>
    <row r="175" spans="2:20">
      <c r="B175"/>
      <c r="C175"/>
      <c r="D175"/>
      <c r="E175"/>
      <c r="G175"/>
      <c r="H175"/>
      <c r="I175" s="5"/>
      <c r="J175"/>
      <c r="K175"/>
      <c r="L175"/>
      <c r="N175"/>
      <c r="P175"/>
      <c r="R175"/>
      <c r="S175"/>
      <c r="T175"/>
    </row>
    <row r="176" spans="2:20">
      <c r="B176"/>
      <c r="C176"/>
      <c r="D176"/>
      <c r="E176"/>
      <c r="G176"/>
      <c r="H176"/>
      <c r="I176" s="5"/>
      <c r="J176"/>
      <c r="K176"/>
      <c r="L176"/>
      <c r="N176"/>
      <c r="P176"/>
      <c r="R176"/>
      <c r="S176"/>
      <c r="T176"/>
    </row>
    <row r="177" spans="2:20">
      <c r="B177"/>
      <c r="C177"/>
      <c r="D177"/>
      <c r="E177"/>
      <c r="G177"/>
      <c r="H177"/>
      <c r="I177" s="5"/>
      <c r="J177"/>
      <c r="K177"/>
      <c r="L177"/>
      <c r="N177"/>
      <c r="P177"/>
      <c r="R177"/>
      <c r="S177"/>
      <c r="T177"/>
    </row>
    <row r="178" spans="2:20">
      <c r="B178"/>
      <c r="C178"/>
      <c r="D178"/>
      <c r="E178"/>
      <c r="G178"/>
      <c r="H178"/>
      <c r="I178" s="5"/>
      <c r="J178"/>
      <c r="K178"/>
      <c r="L178"/>
      <c r="N178"/>
      <c r="P178"/>
      <c r="R178"/>
      <c r="S178"/>
      <c r="T178"/>
    </row>
    <row r="179" spans="2:20">
      <c r="B179"/>
      <c r="C179"/>
      <c r="D179"/>
      <c r="E179"/>
      <c r="G179"/>
      <c r="H179"/>
      <c r="I179" s="5"/>
      <c r="J179"/>
      <c r="K179"/>
      <c r="L179"/>
      <c r="N179"/>
      <c r="P179"/>
      <c r="R179"/>
      <c r="S179"/>
      <c r="T179"/>
    </row>
    <row r="180" spans="2:20">
      <c r="B180"/>
      <c r="C180"/>
      <c r="D180"/>
      <c r="E180"/>
      <c r="G180"/>
      <c r="H180"/>
      <c r="I180" s="5"/>
      <c r="J180"/>
      <c r="K180"/>
      <c r="L180"/>
      <c r="N180"/>
      <c r="P180"/>
      <c r="R180"/>
      <c r="S180"/>
      <c r="T180"/>
    </row>
    <row r="181" spans="2:20">
      <c r="B181"/>
      <c r="C181"/>
      <c r="D181"/>
      <c r="E181"/>
      <c r="G181"/>
      <c r="H181"/>
      <c r="I181" s="5"/>
      <c r="J181"/>
      <c r="K181"/>
      <c r="L181"/>
      <c r="N181"/>
      <c r="P181"/>
      <c r="R181"/>
      <c r="S181"/>
      <c r="T181"/>
    </row>
    <row r="182" spans="2:20">
      <c r="B182"/>
      <c r="C182"/>
      <c r="D182"/>
      <c r="E182"/>
      <c r="G182"/>
      <c r="H182"/>
      <c r="I182" s="5"/>
      <c r="J182"/>
      <c r="K182"/>
      <c r="L182"/>
      <c r="N182"/>
      <c r="P182"/>
      <c r="R182"/>
      <c r="S182"/>
      <c r="T182"/>
    </row>
    <row r="183" spans="2:20">
      <c r="B183"/>
      <c r="C183"/>
      <c r="D183"/>
      <c r="E183"/>
      <c r="G183"/>
      <c r="H183"/>
      <c r="I183" s="5"/>
      <c r="J183"/>
      <c r="K183"/>
      <c r="L183"/>
      <c r="N183"/>
      <c r="P183"/>
      <c r="R183"/>
      <c r="S183"/>
      <c r="T183"/>
    </row>
    <row r="184" spans="2:20">
      <c r="B184"/>
      <c r="C184"/>
      <c r="D184"/>
      <c r="E184"/>
      <c r="G184"/>
      <c r="H184"/>
      <c r="I184" s="5"/>
      <c r="J184"/>
      <c r="K184"/>
      <c r="L184"/>
      <c r="N184"/>
      <c r="P184"/>
      <c r="R184"/>
      <c r="S184"/>
      <c r="T184"/>
    </row>
    <row r="185" spans="2:20">
      <c r="B185"/>
      <c r="C185"/>
      <c r="D185"/>
      <c r="E185"/>
      <c r="G185"/>
      <c r="H185"/>
      <c r="I185" s="5"/>
      <c r="J185"/>
      <c r="K185"/>
      <c r="L185"/>
      <c r="N185"/>
      <c r="P185"/>
      <c r="R185"/>
      <c r="S185"/>
      <c r="T185"/>
    </row>
    <row r="186" spans="2:20">
      <c r="B186"/>
      <c r="C186"/>
      <c r="D186"/>
      <c r="E186"/>
      <c r="G186"/>
      <c r="H186"/>
      <c r="I186" s="5"/>
      <c r="J186"/>
      <c r="K186"/>
      <c r="L186"/>
      <c r="N186"/>
      <c r="P186"/>
      <c r="R186"/>
      <c r="S186"/>
      <c r="T186"/>
    </row>
    <row r="187" spans="2:20">
      <c r="B187"/>
      <c r="C187"/>
      <c r="D187"/>
      <c r="E187"/>
      <c r="G187"/>
      <c r="H187"/>
      <c r="I187" s="5"/>
      <c r="J187"/>
      <c r="K187"/>
      <c r="L187"/>
      <c r="N187"/>
      <c r="P187"/>
      <c r="R187"/>
      <c r="S187"/>
      <c r="T187"/>
    </row>
    <row r="188" spans="2:20">
      <c r="B188"/>
      <c r="C188"/>
      <c r="D188"/>
      <c r="E188"/>
      <c r="G188"/>
      <c r="H188"/>
      <c r="I188" s="5"/>
      <c r="J188"/>
      <c r="K188"/>
      <c r="L188"/>
      <c r="N188"/>
      <c r="P188"/>
      <c r="R188"/>
      <c r="S188"/>
      <c r="T188"/>
    </row>
    <row r="189" spans="2:20">
      <c r="B189"/>
      <c r="C189"/>
      <c r="D189"/>
      <c r="E189"/>
      <c r="G189"/>
      <c r="H189"/>
      <c r="I189" s="5"/>
      <c r="J189"/>
      <c r="K189"/>
      <c r="L189"/>
      <c r="N189"/>
      <c r="P189"/>
      <c r="R189"/>
      <c r="S189"/>
      <c r="T189"/>
    </row>
    <row r="190" spans="2:20">
      <c r="B190"/>
      <c r="C190"/>
      <c r="D190"/>
      <c r="E190"/>
      <c r="G190"/>
      <c r="H190"/>
      <c r="I190" s="5"/>
      <c r="J190"/>
      <c r="K190"/>
      <c r="L190"/>
      <c r="N190"/>
      <c r="P190"/>
      <c r="R190"/>
      <c r="S190"/>
      <c r="T190"/>
    </row>
    <row r="191" spans="2:20">
      <c r="B191"/>
      <c r="C191"/>
      <c r="D191"/>
      <c r="E191"/>
      <c r="G191"/>
      <c r="H191"/>
      <c r="I191" s="5"/>
      <c r="J191"/>
      <c r="K191"/>
      <c r="L191"/>
      <c r="N191"/>
      <c r="P191"/>
      <c r="R191"/>
      <c r="S191"/>
      <c r="T191"/>
    </row>
    <row r="192" spans="2:20">
      <c r="B192"/>
      <c r="C192"/>
      <c r="D192"/>
      <c r="E192"/>
      <c r="G192"/>
      <c r="H192"/>
      <c r="I192" s="5"/>
      <c r="J192"/>
      <c r="K192"/>
      <c r="L192"/>
      <c r="N192"/>
      <c r="P192"/>
      <c r="R192"/>
      <c r="S192"/>
      <c r="T192"/>
    </row>
    <row r="193" spans="2:20">
      <c r="B193"/>
      <c r="C193"/>
      <c r="D193"/>
      <c r="E193"/>
      <c r="G193"/>
      <c r="H193"/>
      <c r="I193" s="5"/>
      <c r="J193"/>
      <c r="K193"/>
      <c r="L193"/>
      <c r="N193"/>
      <c r="P193"/>
      <c r="R193"/>
      <c r="S193"/>
      <c r="T193"/>
    </row>
    <row r="194" spans="2:20">
      <c r="B194"/>
      <c r="C194"/>
      <c r="D194"/>
      <c r="E194"/>
      <c r="G194"/>
      <c r="H194"/>
      <c r="I194" s="5"/>
      <c r="J194"/>
      <c r="K194"/>
      <c r="L194"/>
      <c r="N194"/>
      <c r="P194"/>
      <c r="R194"/>
      <c r="S194"/>
      <c r="T194"/>
    </row>
    <row r="195" spans="2:20">
      <c r="B195"/>
      <c r="C195"/>
      <c r="D195"/>
      <c r="E195"/>
      <c r="G195"/>
      <c r="H195"/>
      <c r="I195" s="5"/>
      <c r="J195"/>
      <c r="K195"/>
      <c r="L195"/>
      <c r="N195"/>
      <c r="P195"/>
      <c r="R195"/>
      <c r="S195"/>
      <c r="T195"/>
    </row>
    <row r="196" spans="2:20">
      <c r="B196"/>
      <c r="C196"/>
      <c r="D196"/>
      <c r="E196"/>
      <c r="G196"/>
      <c r="H196"/>
      <c r="I196" s="5"/>
      <c r="J196"/>
      <c r="K196"/>
      <c r="L196"/>
      <c r="N196"/>
      <c r="P196"/>
      <c r="R196"/>
      <c r="S196"/>
      <c r="T196"/>
    </row>
    <row r="197" spans="2:20">
      <c r="B197"/>
      <c r="C197"/>
      <c r="D197"/>
      <c r="E197"/>
      <c r="G197"/>
      <c r="H197"/>
      <c r="I197" s="5"/>
      <c r="J197"/>
      <c r="K197"/>
      <c r="L197"/>
      <c r="N197"/>
      <c r="P197"/>
      <c r="R197"/>
      <c r="S197"/>
      <c r="T197"/>
    </row>
    <row r="198" spans="2:20">
      <c r="B198"/>
      <c r="C198"/>
      <c r="D198"/>
      <c r="E198"/>
      <c r="G198"/>
      <c r="H198"/>
      <c r="I198" s="5"/>
      <c r="J198"/>
      <c r="K198"/>
      <c r="L198"/>
      <c r="N198"/>
      <c r="P198"/>
      <c r="R198"/>
      <c r="S198"/>
      <c r="T198"/>
    </row>
    <row r="199" spans="2:20">
      <c r="B199"/>
      <c r="C199"/>
      <c r="D199"/>
      <c r="E199"/>
      <c r="G199"/>
      <c r="H199"/>
      <c r="I199" s="5"/>
      <c r="J199"/>
      <c r="K199"/>
      <c r="L199"/>
      <c r="N199"/>
      <c r="P199"/>
      <c r="R199"/>
      <c r="S199"/>
      <c r="T199"/>
    </row>
    <row r="200" spans="2:20">
      <c r="B200"/>
      <c r="C200"/>
      <c r="D200"/>
      <c r="E200"/>
      <c r="G200"/>
      <c r="H200"/>
      <c r="I200" s="5"/>
      <c r="J200"/>
      <c r="K200"/>
      <c r="L200"/>
      <c r="N200"/>
      <c r="P200"/>
      <c r="R200"/>
      <c r="S200"/>
      <c r="T200"/>
    </row>
    <row r="201" spans="2:20">
      <c r="B201"/>
      <c r="C201"/>
      <c r="D201"/>
      <c r="E201"/>
      <c r="G201"/>
      <c r="H201"/>
      <c r="I201" s="5"/>
      <c r="J201"/>
      <c r="K201"/>
      <c r="L201"/>
      <c r="N201"/>
      <c r="P201"/>
      <c r="R201"/>
      <c r="S201"/>
      <c r="T201"/>
    </row>
    <row r="202" spans="2:20">
      <c r="B202"/>
      <c r="C202"/>
      <c r="D202"/>
      <c r="E202"/>
      <c r="G202"/>
      <c r="H202"/>
      <c r="I202" s="5"/>
      <c r="J202"/>
      <c r="K202"/>
      <c r="L202"/>
      <c r="N202"/>
      <c r="P202"/>
      <c r="R202"/>
      <c r="S202"/>
      <c r="T202"/>
    </row>
    <row r="203" spans="2:20">
      <c r="B203"/>
      <c r="C203"/>
      <c r="D203"/>
      <c r="E203"/>
      <c r="G203"/>
      <c r="H203"/>
      <c r="I203" s="5"/>
      <c r="J203"/>
      <c r="K203"/>
      <c r="L203"/>
      <c r="N203"/>
      <c r="P203"/>
      <c r="R203"/>
      <c r="S203"/>
      <c r="T203"/>
    </row>
    <row r="204" spans="2:20">
      <c r="B204"/>
      <c r="C204"/>
      <c r="D204"/>
      <c r="E204"/>
      <c r="G204"/>
      <c r="H204"/>
      <c r="I204" s="5"/>
      <c r="J204"/>
      <c r="K204"/>
      <c r="L204"/>
      <c r="N204"/>
      <c r="P204"/>
      <c r="R204"/>
      <c r="S204"/>
      <c r="T204"/>
    </row>
    <row r="205" spans="2:20">
      <c r="B205"/>
      <c r="C205"/>
      <c r="D205"/>
      <c r="E205"/>
      <c r="G205"/>
      <c r="H205"/>
      <c r="I205" s="5"/>
      <c r="J205"/>
      <c r="K205"/>
      <c r="L205"/>
      <c r="N205"/>
      <c r="P205"/>
      <c r="R205"/>
      <c r="S205"/>
      <c r="T205"/>
    </row>
    <row r="206" spans="2:20">
      <c r="B206"/>
      <c r="C206"/>
      <c r="D206"/>
      <c r="E206"/>
      <c r="G206"/>
      <c r="H206"/>
      <c r="I206" s="5"/>
      <c r="J206"/>
      <c r="K206"/>
      <c r="L206"/>
      <c r="N206"/>
      <c r="P206"/>
      <c r="R206"/>
      <c r="S206"/>
      <c r="T206"/>
    </row>
    <row r="207" spans="2:20">
      <c r="B207"/>
      <c r="C207"/>
      <c r="D207"/>
      <c r="E207"/>
      <c r="G207"/>
      <c r="H207"/>
      <c r="I207" s="5"/>
      <c r="J207"/>
      <c r="K207"/>
      <c r="L207"/>
      <c r="N207"/>
      <c r="P207"/>
      <c r="R207"/>
      <c r="S207"/>
      <c r="T207"/>
    </row>
    <row r="208" spans="2:20">
      <c r="B208"/>
      <c r="C208"/>
      <c r="D208"/>
      <c r="E208"/>
      <c r="G208"/>
      <c r="H208"/>
      <c r="I208" s="5"/>
      <c r="J208"/>
      <c r="K208"/>
      <c r="L208"/>
      <c r="N208"/>
      <c r="P208"/>
      <c r="R208"/>
      <c r="S208"/>
      <c r="T208"/>
    </row>
    <row r="209" spans="2:20">
      <c r="B209"/>
      <c r="C209"/>
      <c r="D209"/>
      <c r="E209"/>
      <c r="G209"/>
      <c r="H209"/>
      <c r="I209" s="5"/>
      <c r="J209"/>
      <c r="K209"/>
      <c r="L209"/>
      <c r="N209"/>
      <c r="P209"/>
      <c r="R209"/>
      <c r="S209"/>
      <c r="T209"/>
    </row>
    <row r="210" spans="2:20">
      <c r="B210"/>
      <c r="C210"/>
      <c r="D210"/>
      <c r="E210"/>
      <c r="G210"/>
      <c r="H210"/>
      <c r="I210" s="5"/>
      <c r="J210"/>
      <c r="K210"/>
      <c r="L210"/>
      <c r="N210"/>
      <c r="P210"/>
      <c r="R210"/>
      <c r="S210"/>
      <c r="T210"/>
    </row>
    <row r="211" spans="2:20">
      <c r="B211"/>
      <c r="C211"/>
      <c r="D211"/>
      <c r="E211"/>
      <c r="G211"/>
      <c r="H211"/>
      <c r="I211" s="5"/>
      <c r="J211"/>
      <c r="K211"/>
      <c r="L211"/>
      <c r="N211"/>
      <c r="P211"/>
      <c r="R211"/>
      <c r="S211"/>
      <c r="T211"/>
    </row>
    <row r="212" spans="2:20">
      <c r="B212"/>
      <c r="C212"/>
      <c r="D212"/>
      <c r="E212"/>
      <c r="G212"/>
      <c r="H212"/>
      <c r="I212" s="5"/>
      <c r="J212"/>
      <c r="K212"/>
      <c r="L212"/>
      <c r="N212"/>
      <c r="P212"/>
      <c r="R212"/>
      <c r="S212"/>
      <c r="T212"/>
    </row>
    <row r="213" spans="2:20">
      <c r="B213"/>
      <c r="C213"/>
      <c r="D213"/>
      <c r="E213"/>
      <c r="G213"/>
      <c r="H213"/>
      <c r="I213" s="5"/>
      <c r="J213"/>
      <c r="K213"/>
      <c r="L213"/>
      <c r="N213"/>
      <c r="P213"/>
      <c r="R213"/>
      <c r="S213"/>
      <c r="T213"/>
    </row>
    <row r="214" spans="2:20">
      <c r="B214"/>
      <c r="C214"/>
      <c r="D214"/>
      <c r="E214"/>
      <c r="G214"/>
      <c r="H214"/>
      <c r="I214" s="5"/>
      <c r="J214"/>
      <c r="K214"/>
      <c r="L214"/>
      <c r="N214"/>
      <c r="P214"/>
      <c r="R214"/>
      <c r="S214"/>
      <c r="T214"/>
    </row>
    <row r="215" spans="2:20">
      <c r="B215"/>
      <c r="C215"/>
      <c r="D215"/>
      <c r="E215"/>
      <c r="G215"/>
      <c r="H215"/>
      <c r="I215" s="5"/>
      <c r="J215"/>
      <c r="K215"/>
      <c r="L215"/>
      <c r="N215"/>
      <c r="P215"/>
      <c r="R215"/>
      <c r="S215"/>
      <c r="T215"/>
    </row>
    <row r="216" spans="2:20">
      <c r="B216"/>
      <c r="C216"/>
      <c r="D216"/>
      <c r="E216"/>
      <c r="G216"/>
      <c r="H216"/>
      <c r="I216" s="5"/>
      <c r="J216"/>
      <c r="K216"/>
      <c r="L216"/>
      <c r="N216"/>
      <c r="P216"/>
      <c r="R216"/>
      <c r="S216"/>
      <c r="T216"/>
    </row>
    <row r="217" spans="2:20">
      <c r="B217"/>
      <c r="C217"/>
      <c r="D217"/>
      <c r="E217"/>
      <c r="G217"/>
      <c r="H217"/>
      <c r="I217" s="5"/>
      <c r="J217"/>
      <c r="K217"/>
      <c r="L217"/>
      <c r="N217"/>
      <c r="P217"/>
      <c r="R217"/>
      <c r="S217"/>
      <c r="T217"/>
    </row>
    <row r="218" spans="2:20">
      <c r="B218"/>
      <c r="C218"/>
      <c r="D218"/>
      <c r="E218"/>
      <c r="G218"/>
      <c r="H218"/>
      <c r="I218" s="5"/>
      <c r="J218"/>
      <c r="K218"/>
      <c r="L218"/>
      <c r="N218"/>
      <c r="P218"/>
      <c r="R218"/>
      <c r="S218"/>
      <c r="T218"/>
    </row>
    <row r="219" spans="2:20">
      <c r="B219"/>
      <c r="C219"/>
      <c r="D219"/>
      <c r="E219"/>
      <c r="G219"/>
      <c r="H219"/>
      <c r="I219" s="5"/>
      <c r="J219"/>
      <c r="K219"/>
      <c r="L219"/>
      <c r="N219"/>
      <c r="P219"/>
      <c r="R219"/>
      <c r="S219"/>
      <c r="T219"/>
    </row>
    <row r="220" spans="2:20">
      <c r="B220"/>
      <c r="C220"/>
      <c r="D220"/>
      <c r="E220"/>
      <c r="G220"/>
      <c r="H220"/>
      <c r="I220" s="5"/>
      <c r="J220"/>
      <c r="K220"/>
      <c r="L220"/>
      <c r="N220"/>
      <c r="P220"/>
      <c r="R220"/>
      <c r="S220"/>
      <c r="T220"/>
    </row>
    <row r="221" spans="2:20">
      <c r="B221"/>
      <c r="C221"/>
      <c r="D221"/>
      <c r="E221"/>
      <c r="G221"/>
      <c r="H221"/>
      <c r="I221" s="5"/>
      <c r="J221"/>
      <c r="K221"/>
      <c r="L221"/>
      <c r="N221"/>
      <c r="P221"/>
      <c r="R221"/>
      <c r="S221"/>
      <c r="T221"/>
    </row>
    <row r="222" spans="2:20">
      <c r="B222"/>
      <c r="C222"/>
      <c r="D222"/>
      <c r="E222"/>
      <c r="G222"/>
      <c r="H222"/>
      <c r="I222" s="5"/>
      <c r="J222"/>
      <c r="K222"/>
      <c r="L222"/>
      <c r="N222"/>
      <c r="P222"/>
      <c r="R222"/>
      <c r="S222"/>
      <c r="T222"/>
    </row>
    <row r="223" spans="2:20">
      <c r="B223"/>
      <c r="C223"/>
      <c r="D223"/>
      <c r="E223"/>
      <c r="G223"/>
      <c r="H223"/>
      <c r="I223" s="5"/>
      <c r="J223"/>
      <c r="K223"/>
      <c r="L223"/>
      <c r="N223"/>
      <c r="P223"/>
      <c r="R223"/>
      <c r="S223"/>
      <c r="T223"/>
    </row>
    <row r="224" spans="2:20">
      <c r="B224"/>
      <c r="C224"/>
      <c r="D224"/>
      <c r="E224"/>
      <c r="G224"/>
      <c r="H224"/>
      <c r="I224" s="5"/>
      <c r="J224"/>
      <c r="K224"/>
      <c r="L224"/>
      <c r="N224"/>
      <c r="P224"/>
      <c r="R224"/>
      <c r="S224"/>
      <c r="T224"/>
    </row>
    <row r="225" spans="2:20">
      <c r="B225"/>
      <c r="C225"/>
      <c r="D225"/>
      <c r="E225"/>
      <c r="G225"/>
      <c r="H225"/>
      <c r="I225" s="5"/>
      <c r="J225"/>
      <c r="K225"/>
      <c r="L225"/>
      <c r="N225"/>
      <c r="P225"/>
      <c r="R225"/>
      <c r="S225"/>
      <c r="T225"/>
    </row>
    <row r="226" spans="2:20">
      <c r="B226"/>
      <c r="C226"/>
      <c r="D226"/>
      <c r="E226"/>
      <c r="G226"/>
      <c r="H226"/>
      <c r="I226" s="5"/>
      <c r="J226"/>
      <c r="K226"/>
      <c r="L226"/>
      <c r="N226"/>
      <c r="P226"/>
      <c r="R226"/>
      <c r="S226"/>
      <c r="T226"/>
    </row>
    <row r="227" spans="2:20">
      <c r="B227"/>
      <c r="C227"/>
      <c r="D227"/>
      <c r="E227"/>
      <c r="G227"/>
      <c r="H227"/>
      <c r="I227" s="5"/>
      <c r="J227"/>
      <c r="K227"/>
      <c r="L227"/>
      <c r="N227"/>
      <c r="P227"/>
      <c r="R227"/>
      <c r="S227"/>
      <c r="T227"/>
    </row>
    <row r="228" spans="2:20">
      <c r="B228"/>
      <c r="C228"/>
      <c r="D228"/>
      <c r="E228"/>
      <c r="G228"/>
      <c r="H228"/>
      <c r="I228" s="5"/>
      <c r="J228"/>
      <c r="K228"/>
      <c r="L228"/>
      <c r="N228"/>
      <c r="P228"/>
      <c r="R228"/>
      <c r="S228"/>
      <c r="T228"/>
    </row>
    <row r="229" spans="2:20">
      <c r="B229"/>
      <c r="C229"/>
      <c r="D229"/>
      <c r="E229"/>
      <c r="G229"/>
      <c r="H229"/>
      <c r="I229" s="5"/>
      <c r="J229"/>
      <c r="K229"/>
      <c r="L229"/>
      <c r="N229"/>
      <c r="P229"/>
      <c r="R229"/>
      <c r="S229"/>
      <c r="T229"/>
    </row>
    <row r="230" spans="2:20">
      <c r="B230"/>
      <c r="C230"/>
      <c r="D230"/>
      <c r="E230"/>
      <c r="G230"/>
      <c r="H230"/>
      <c r="I230" s="5"/>
      <c r="J230"/>
      <c r="K230"/>
      <c r="L230"/>
      <c r="N230"/>
      <c r="P230"/>
      <c r="R230"/>
      <c r="S230"/>
      <c r="T230"/>
    </row>
    <row r="231" spans="2:20">
      <c r="B231"/>
      <c r="C231"/>
      <c r="D231"/>
      <c r="E231"/>
      <c r="G231"/>
      <c r="H231"/>
      <c r="I231" s="5"/>
      <c r="J231"/>
      <c r="K231"/>
      <c r="L231"/>
      <c r="N231"/>
      <c r="P231"/>
      <c r="R231"/>
      <c r="S231"/>
      <c r="T231"/>
    </row>
    <row r="232" spans="2:20">
      <c r="B232"/>
      <c r="C232"/>
      <c r="D232"/>
      <c r="E232"/>
      <c r="G232"/>
      <c r="H232"/>
      <c r="I232" s="5"/>
      <c r="J232"/>
      <c r="K232"/>
      <c r="L232"/>
      <c r="N232"/>
      <c r="P232"/>
      <c r="R232"/>
      <c r="S232"/>
      <c r="T232"/>
    </row>
    <row r="233" spans="2:20">
      <c r="B233"/>
      <c r="C233"/>
      <c r="D233"/>
      <c r="E233"/>
      <c r="G233"/>
      <c r="H233"/>
      <c r="I233" s="5"/>
      <c r="J233"/>
      <c r="K233"/>
      <c r="L233"/>
      <c r="N233"/>
      <c r="P233"/>
      <c r="R233"/>
      <c r="S233"/>
      <c r="T233"/>
    </row>
    <row r="234" spans="2:20">
      <c r="B234"/>
      <c r="C234"/>
      <c r="D234"/>
      <c r="E234"/>
      <c r="G234"/>
      <c r="H234"/>
      <c r="I234" s="5"/>
      <c r="J234"/>
      <c r="K234"/>
      <c r="L234"/>
      <c r="N234"/>
      <c r="P234"/>
      <c r="R234"/>
      <c r="S234"/>
      <c r="T234"/>
    </row>
    <row r="235" spans="2:20">
      <c r="B235"/>
      <c r="C235"/>
      <c r="D235"/>
      <c r="E235"/>
      <c r="G235"/>
      <c r="H235"/>
      <c r="I235" s="5"/>
      <c r="J235"/>
      <c r="K235"/>
      <c r="L235"/>
      <c r="N235"/>
      <c r="P235"/>
      <c r="R235"/>
      <c r="S235"/>
      <c r="T235"/>
    </row>
    <row r="236" spans="2:20">
      <c r="B236"/>
      <c r="C236"/>
      <c r="D236"/>
      <c r="E236"/>
      <c r="G236"/>
      <c r="H236"/>
      <c r="I236" s="5"/>
      <c r="J236"/>
      <c r="K236"/>
      <c r="L236"/>
      <c r="N236"/>
      <c r="P236"/>
      <c r="R236"/>
      <c r="S236"/>
      <c r="T236"/>
    </row>
    <row r="237" spans="2:20">
      <c r="B237"/>
      <c r="C237"/>
      <c r="D237"/>
      <c r="E237"/>
      <c r="G237"/>
      <c r="H237"/>
      <c r="I237" s="5"/>
      <c r="J237"/>
      <c r="K237"/>
      <c r="L237"/>
      <c r="N237"/>
      <c r="P237"/>
      <c r="R237"/>
      <c r="S237"/>
      <c r="T237"/>
    </row>
    <row r="238" spans="2:20">
      <c r="B238"/>
      <c r="C238"/>
      <c r="D238"/>
      <c r="E238"/>
      <c r="G238"/>
      <c r="H238"/>
      <c r="I238" s="5"/>
      <c r="J238"/>
      <c r="K238"/>
      <c r="L238"/>
      <c r="N238"/>
      <c r="P238"/>
      <c r="R238"/>
      <c r="S238"/>
      <c r="T238"/>
    </row>
    <row r="239" spans="2:20">
      <c r="B239"/>
      <c r="C239"/>
      <c r="D239"/>
      <c r="E239"/>
      <c r="G239"/>
      <c r="H239"/>
      <c r="I239" s="5"/>
      <c r="J239"/>
      <c r="K239"/>
      <c r="L239"/>
      <c r="N239"/>
      <c r="P239"/>
      <c r="R239"/>
      <c r="S239"/>
      <c r="T239"/>
    </row>
    <row r="240" spans="2:20">
      <c r="B240"/>
      <c r="C240"/>
      <c r="D240"/>
      <c r="E240"/>
      <c r="G240"/>
      <c r="H240"/>
      <c r="I240" s="5"/>
      <c r="J240"/>
      <c r="K240"/>
      <c r="L240"/>
      <c r="N240"/>
      <c r="P240"/>
      <c r="R240"/>
      <c r="S240"/>
      <c r="T240"/>
    </row>
    <row r="241" spans="2:20">
      <c r="B241"/>
      <c r="C241"/>
      <c r="D241"/>
      <c r="E241"/>
      <c r="G241"/>
      <c r="H241"/>
      <c r="I241" s="5"/>
      <c r="J241"/>
      <c r="K241"/>
      <c r="L241"/>
      <c r="N241"/>
      <c r="P241"/>
      <c r="R241"/>
      <c r="S241"/>
      <c r="T241"/>
    </row>
    <row r="242" spans="2:20">
      <c r="B242"/>
      <c r="C242"/>
      <c r="D242"/>
      <c r="E242"/>
      <c r="G242"/>
      <c r="H242"/>
      <c r="I242" s="5"/>
      <c r="J242"/>
      <c r="K242"/>
      <c r="L242"/>
      <c r="N242"/>
      <c r="P242"/>
      <c r="R242"/>
      <c r="S242"/>
      <c r="T242"/>
    </row>
    <row r="243" spans="2:20">
      <c r="B243"/>
      <c r="C243"/>
      <c r="D243"/>
      <c r="E243"/>
      <c r="G243"/>
      <c r="H243"/>
      <c r="I243" s="5"/>
      <c r="J243"/>
      <c r="K243"/>
      <c r="L243"/>
      <c r="N243"/>
      <c r="P243"/>
      <c r="R243"/>
      <c r="S243"/>
      <c r="T243"/>
    </row>
    <row r="244" spans="2:20">
      <c r="B244"/>
      <c r="C244"/>
      <c r="D244"/>
      <c r="E244"/>
      <c r="G244"/>
      <c r="H244"/>
      <c r="I244" s="5"/>
      <c r="J244"/>
      <c r="K244"/>
      <c r="L244"/>
      <c r="N244"/>
      <c r="P244"/>
      <c r="R244"/>
      <c r="S244"/>
      <c r="T244"/>
    </row>
    <row r="245" spans="2:20">
      <c r="B245"/>
      <c r="C245"/>
      <c r="D245"/>
      <c r="E245"/>
      <c r="G245"/>
      <c r="H245"/>
      <c r="I245" s="5"/>
      <c r="J245"/>
      <c r="K245"/>
      <c r="L245"/>
      <c r="N245"/>
      <c r="P245"/>
      <c r="R245"/>
      <c r="S245"/>
      <c r="T245"/>
    </row>
    <row r="246" spans="2:20">
      <c r="B246"/>
      <c r="C246"/>
      <c r="D246"/>
      <c r="E246"/>
      <c r="G246"/>
      <c r="H246"/>
      <c r="I246" s="5"/>
      <c r="J246"/>
      <c r="K246"/>
      <c r="L246"/>
      <c r="N246"/>
      <c r="P246"/>
      <c r="R246"/>
      <c r="S246"/>
      <c r="T246"/>
    </row>
    <row r="247" spans="2:20">
      <c r="B247"/>
      <c r="C247"/>
      <c r="D247"/>
      <c r="E247"/>
      <c r="G247"/>
      <c r="H247"/>
      <c r="I247" s="5"/>
      <c r="J247"/>
      <c r="K247"/>
      <c r="L247"/>
      <c r="N247"/>
      <c r="P247"/>
      <c r="R247"/>
      <c r="S247"/>
      <c r="T247"/>
    </row>
    <row r="248" spans="2:20">
      <c r="B248"/>
      <c r="C248"/>
      <c r="D248"/>
      <c r="E248"/>
      <c r="G248"/>
      <c r="H248"/>
      <c r="I248" s="5"/>
      <c r="J248"/>
      <c r="K248"/>
      <c r="L248"/>
      <c r="N248"/>
      <c r="P248"/>
      <c r="R248"/>
      <c r="S248"/>
      <c r="T248"/>
    </row>
    <row r="249" spans="2:20">
      <c r="B249"/>
      <c r="C249"/>
      <c r="D249"/>
      <c r="E249"/>
      <c r="G249"/>
      <c r="H249"/>
      <c r="I249" s="5"/>
      <c r="J249"/>
      <c r="K249"/>
      <c r="L249"/>
      <c r="N249"/>
      <c r="P249"/>
      <c r="R249"/>
      <c r="S249"/>
      <c r="T249"/>
    </row>
    <row r="250" spans="2:20">
      <c r="B250"/>
      <c r="C250"/>
      <c r="D250"/>
      <c r="E250"/>
      <c r="G250"/>
      <c r="H250"/>
      <c r="I250" s="5"/>
      <c r="J250"/>
      <c r="K250"/>
      <c r="L250"/>
      <c r="N250"/>
      <c r="P250"/>
      <c r="R250"/>
      <c r="S250"/>
      <c r="T250"/>
    </row>
    <row r="251" spans="2:20">
      <c r="B251"/>
      <c r="C251"/>
      <c r="D251"/>
      <c r="E251"/>
      <c r="G251"/>
      <c r="H251"/>
      <c r="I251" s="5"/>
      <c r="J251"/>
      <c r="K251"/>
      <c r="L251"/>
      <c r="N251"/>
      <c r="P251"/>
      <c r="R251"/>
      <c r="S251"/>
      <c r="T251"/>
    </row>
    <row r="252" spans="2:20">
      <c r="B252"/>
      <c r="C252"/>
      <c r="D252"/>
      <c r="E252"/>
      <c r="G252"/>
      <c r="H252"/>
      <c r="I252" s="5"/>
      <c r="J252"/>
      <c r="K252"/>
      <c r="L252"/>
      <c r="N252"/>
      <c r="P252"/>
      <c r="R252"/>
      <c r="S252"/>
      <c r="T252"/>
    </row>
    <row r="253" spans="2:20">
      <c r="B253"/>
      <c r="C253"/>
      <c r="D253"/>
      <c r="E253"/>
      <c r="G253"/>
      <c r="H253"/>
      <c r="I253" s="5"/>
      <c r="J253"/>
      <c r="K253"/>
      <c r="L253"/>
      <c r="N253"/>
      <c r="P253"/>
      <c r="R253"/>
      <c r="S253"/>
      <c r="T253"/>
    </row>
    <row r="254" spans="2:20">
      <c r="B254"/>
      <c r="C254"/>
      <c r="D254"/>
      <c r="E254"/>
      <c r="G254"/>
      <c r="H254"/>
      <c r="I254" s="5"/>
      <c r="J254"/>
      <c r="K254"/>
      <c r="L254"/>
      <c r="N254"/>
      <c r="P254"/>
      <c r="R254"/>
      <c r="S254"/>
      <c r="T254"/>
    </row>
    <row r="255" spans="2:20">
      <c r="B255"/>
      <c r="C255"/>
      <c r="D255"/>
      <c r="E255"/>
      <c r="G255"/>
      <c r="H255"/>
      <c r="I255" s="5"/>
      <c r="J255"/>
      <c r="K255"/>
      <c r="L255"/>
      <c r="N255"/>
      <c r="P255"/>
      <c r="R255"/>
      <c r="S255"/>
      <c r="T255"/>
    </row>
    <row r="256" spans="2:20">
      <c r="B256"/>
      <c r="C256"/>
      <c r="D256"/>
      <c r="E256"/>
      <c r="G256"/>
      <c r="H256"/>
      <c r="I256" s="5"/>
      <c r="J256"/>
      <c r="K256"/>
      <c r="L256"/>
      <c r="N256"/>
      <c r="P256"/>
      <c r="R256"/>
      <c r="S256"/>
      <c r="T256"/>
    </row>
    <row r="257" spans="2:20">
      <c r="B257"/>
      <c r="C257"/>
      <c r="D257"/>
      <c r="E257"/>
      <c r="G257"/>
      <c r="H257"/>
      <c r="I257" s="5"/>
      <c r="J257"/>
      <c r="K257"/>
      <c r="L257"/>
      <c r="N257"/>
      <c r="P257"/>
      <c r="R257"/>
      <c r="S257"/>
      <c r="T257"/>
    </row>
    <row r="258" spans="2:20">
      <c r="B258"/>
      <c r="C258"/>
      <c r="D258"/>
      <c r="E258"/>
      <c r="G258"/>
      <c r="H258"/>
      <c r="I258" s="5"/>
      <c r="J258"/>
      <c r="K258"/>
      <c r="L258"/>
      <c r="N258"/>
      <c r="P258"/>
      <c r="R258"/>
      <c r="S258"/>
      <c r="T258"/>
    </row>
    <row r="259" spans="2:20">
      <c r="B259"/>
      <c r="C259"/>
      <c r="D259"/>
      <c r="E259"/>
      <c r="G259"/>
      <c r="H259"/>
      <c r="I259" s="5"/>
      <c r="J259"/>
      <c r="K259"/>
      <c r="L259"/>
      <c r="N259"/>
      <c r="P259"/>
      <c r="R259"/>
      <c r="S259"/>
      <c r="T259"/>
    </row>
    <row r="260" spans="2:20">
      <c r="B260"/>
      <c r="C260"/>
      <c r="D260"/>
      <c r="E260"/>
      <c r="G260"/>
      <c r="H260"/>
      <c r="I260" s="5"/>
      <c r="J260"/>
      <c r="K260"/>
      <c r="L260"/>
      <c r="N260"/>
      <c r="P260"/>
      <c r="R260"/>
      <c r="S260"/>
      <c r="T260"/>
    </row>
    <row r="261" spans="2:20">
      <c r="B261"/>
      <c r="C261"/>
      <c r="D261"/>
      <c r="E261"/>
      <c r="G261"/>
      <c r="H261"/>
      <c r="I261" s="5"/>
      <c r="J261"/>
      <c r="K261"/>
      <c r="L261"/>
      <c r="N261"/>
      <c r="P261"/>
      <c r="R261"/>
      <c r="S261"/>
      <c r="T261"/>
    </row>
    <row r="262" spans="2:20">
      <c r="B262"/>
      <c r="C262"/>
      <c r="D262"/>
      <c r="E262"/>
      <c r="G262"/>
      <c r="H262"/>
      <c r="I262" s="5"/>
      <c r="J262"/>
      <c r="K262"/>
      <c r="L262"/>
      <c r="N262"/>
      <c r="P262"/>
      <c r="R262"/>
      <c r="S262"/>
      <c r="T262"/>
    </row>
    <row r="263" spans="2:20">
      <c r="B263"/>
      <c r="C263"/>
      <c r="D263"/>
      <c r="E263"/>
      <c r="G263"/>
      <c r="H263"/>
      <c r="I263" s="5"/>
      <c r="J263"/>
      <c r="K263"/>
      <c r="L263"/>
      <c r="N263"/>
      <c r="P263"/>
      <c r="R263"/>
      <c r="S263"/>
      <c r="T263"/>
    </row>
    <row r="264" spans="2:20">
      <c r="B264"/>
      <c r="C264"/>
      <c r="D264"/>
      <c r="E264"/>
      <c r="G264"/>
      <c r="H264"/>
      <c r="I264" s="5"/>
      <c r="J264"/>
      <c r="K264"/>
      <c r="L264"/>
      <c r="N264"/>
      <c r="P264"/>
      <c r="R264"/>
      <c r="S264"/>
      <c r="T264"/>
    </row>
    <row r="265" spans="2:20">
      <c r="B265"/>
      <c r="C265"/>
      <c r="D265"/>
      <c r="E265"/>
      <c r="G265"/>
      <c r="H265"/>
      <c r="I265" s="5"/>
      <c r="J265"/>
      <c r="K265"/>
      <c r="L265"/>
      <c r="N265"/>
      <c r="P265"/>
      <c r="R265"/>
      <c r="S265"/>
      <c r="T265"/>
    </row>
    <row r="266" spans="2:20">
      <c r="B266"/>
      <c r="C266"/>
      <c r="D266"/>
      <c r="E266"/>
      <c r="G266"/>
      <c r="H266"/>
      <c r="I266" s="5"/>
      <c r="J266"/>
      <c r="K266"/>
      <c r="L266"/>
      <c r="N266"/>
      <c r="P266"/>
      <c r="R266"/>
      <c r="S266"/>
      <c r="T266"/>
    </row>
    <row r="267" spans="2:20">
      <c r="B267"/>
      <c r="C267"/>
      <c r="D267"/>
      <c r="E267"/>
      <c r="G267"/>
      <c r="H267"/>
      <c r="I267" s="5"/>
      <c r="J267"/>
      <c r="K267"/>
      <c r="L267"/>
      <c r="N267"/>
      <c r="P267"/>
      <c r="R267"/>
      <c r="S267"/>
      <c r="T267"/>
    </row>
    <row r="268" spans="2:20">
      <c r="B268"/>
      <c r="C268"/>
      <c r="D268"/>
      <c r="E268"/>
      <c r="G268"/>
      <c r="H268"/>
      <c r="I268" s="5"/>
      <c r="J268"/>
      <c r="K268"/>
      <c r="L268"/>
      <c r="N268"/>
      <c r="P268"/>
      <c r="R268"/>
      <c r="S268"/>
      <c r="T268"/>
    </row>
    <row r="269" spans="2:20">
      <c r="B269"/>
      <c r="C269"/>
      <c r="D269"/>
      <c r="E269"/>
      <c r="G269"/>
      <c r="H269"/>
      <c r="I269" s="5"/>
      <c r="J269"/>
      <c r="K269"/>
      <c r="L269"/>
      <c r="N269"/>
      <c r="P269"/>
      <c r="R269"/>
      <c r="S269"/>
      <c r="T269"/>
    </row>
    <row r="270" spans="2:20">
      <c r="B270"/>
      <c r="C270"/>
      <c r="D270"/>
      <c r="E270"/>
      <c r="G270"/>
      <c r="H270"/>
      <c r="I270" s="5"/>
      <c r="J270"/>
      <c r="K270"/>
      <c r="L270"/>
      <c r="N270"/>
      <c r="P270"/>
      <c r="R270"/>
      <c r="S270"/>
      <c r="T270"/>
    </row>
    <row r="271" spans="2:20">
      <c r="B271"/>
      <c r="C271"/>
      <c r="D271"/>
      <c r="E271"/>
      <c r="G271"/>
      <c r="H271"/>
      <c r="I271" s="5"/>
      <c r="J271"/>
      <c r="K271"/>
      <c r="L271"/>
      <c r="N271"/>
      <c r="P271"/>
      <c r="R271"/>
      <c r="S271"/>
      <c r="T271"/>
    </row>
    <row r="272" spans="2:20">
      <c r="B272"/>
      <c r="C272"/>
      <c r="D272"/>
      <c r="E272"/>
      <c r="G272"/>
      <c r="H272"/>
      <c r="I272" s="5"/>
      <c r="J272"/>
      <c r="K272"/>
      <c r="L272"/>
      <c r="N272"/>
      <c r="P272"/>
      <c r="R272"/>
      <c r="S272"/>
      <c r="T272"/>
    </row>
    <row r="273" spans="2:20">
      <c r="B273"/>
      <c r="C273"/>
      <c r="D273"/>
      <c r="E273"/>
      <c r="G273"/>
      <c r="H273"/>
      <c r="I273" s="5"/>
      <c r="J273"/>
      <c r="K273"/>
      <c r="L273"/>
      <c r="N273"/>
      <c r="P273"/>
      <c r="R273"/>
      <c r="S273"/>
      <c r="T273"/>
    </row>
    <row r="274" spans="2:20">
      <c r="B274"/>
      <c r="C274"/>
      <c r="D274"/>
      <c r="E274"/>
      <c r="G274"/>
      <c r="H274"/>
      <c r="I274" s="5"/>
      <c r="J274"/>
      <c r="K274"/>
      <c r="L274"/>
      <c r="N274"/>
      <c r="P274"/>
      <c r="R274"/>
      <c r="S274"/>
      <c r="T274"/>
    </row>
    <row r="275" spans="2:20">
      <c r="B275"/>
      <c r="C275"/>
      <c r="D275"/>
      <c r="E275"/>
      <c r="G275"/>
      <c r="H275"/>
      <c r="I275" s="5"/>
      <c r="J275"/>
      <c r="K275"/>
      <c r="L275"/>
      <c r="N275"/>
      <c r="P275"/>
      <c r="R275"/>
      <c r="S275"/>
      <c r="T275"/>
    </row>
    <row r="276" spans="2:20">
      <c r="B276"/>
      <c r="C276"/>
      <c r="D276"/>
      <c r="E276"/>
      <c r="G276"/>
      <c r="H276"/>
      <c r="I276" s="5"/>
      <c r="J276"/>
      <c r="K276"/>
      <c r="L276"/>
      <c r="N276"/>
      <c r="P276"/>
      <c r="R276"/>
      <c r="S276"/>
      <c r="T276"/>
    </row>
    <row r="277" spans="2:20">
      <c r="B277"/>
      <c r="C277"/>
      <c r="D277"/>
      <c r="E277"/>
      <c r="G277"/>
      <c r="H277"/>
      <c r="I277" s="5"/>
      <c r="J277"/>
      <c r="K277"/>
      <c r="L277"/>
      <c r="N277"/>
      <c r="P277"/>
      <c r="R277"/>
      <c r="S277"/>
      <c r="T277"/>
    </row>
    <row r="278" spans="2:20">
      <c r="B278"/>
      <c r="C278"/>
      <c r="D278"/>
      <c r="E278"/>
      <c r="G278"/>
      <c r="H278"/>
      <c r="I278" s="5"/>
      <c r="J278"/>
      <c r="K278"/>
      <c r="L278"/>
      <c r="N278"/>
      <c r="P278"/>
      <c r="R278"/>
      <c r="S278"/>
      <c r="T278"/>
    </row>
    <row r="279" spans="2:20">
      <c r="B279"/>
      <c r="C279"/>
      <c r="D279"/>
      <c r="E279"/>
      <c r="G279"/>
      <c r="H279"/>
      <c r="I279" s="5"/>
      <c r="J279"/>
      <c r="K279"/>
      <c r="L279"/>
      <c r="N279"/>
      <c r="P279"/>
      <c r="R279"/>
      <c r="S279"/>
      <c r="T279"/>
    </row>
    <row r="280" spans="2:20">
      <c r="B280"/>
      <c r="C280"/>
      <c r="D280"/>
      <c r="E280"/>
      <c r="G280"/>
      <c r="H280"/>
      <c r="I280" s="5"/>
      <c r="J280"/>
      <c r="K280"/>
      <c r="L280"/>
      <c r="N280"/>
      <c r="P280"/>
      <c r="R280"/>
      <c r="S280"/>
      <c r="T280"/>
    </row>
    <row r="281" spans="2:20">
      <c r="B281"/>
      <c r="C281"/>
      <c r="D281"/>
      <c r="E281"/>
      <c r="G281"/>
      <c r="H281"/>
      <c r="I281" s="5"/>
      <c r="J281"/>
      <c r="K281"/>
      <c r="L281"/>
      <c r="N281"/>
      <c r="P281"/>
      <c r="R281"/>
      <c r="S281"/>
      <c r="T281"/>
    </row>
    <row r="282" spans="2:20">
      <c r="B282"/>
      <c r="C282"/>
      <c r="D282"/>
      <c r="E282"/>
      <c r="G282"/>
      <c r="H282"/>
      <c r="I282" s="5"/>
      <c r="J282"/>
      <c r="K282"/>
      <c r="L282"/>
      <c r="N282"/>
      <c r="P282"/>
      <c r="R282"/>
      <c r="S282"/>
      <c r="T282"/>
    </row>
    <row r="283" spans="2:20">
      <c r="B283"/>
      <c r="C283"/>
      <c r="D283"/>
      <c r="E283"/>
      <c r="G283"/>
      <c r="H283"/>
      <c r="I283" s="5"/>
      <c r="J283"/>
      <c r="K283"/>
      <c r="L283"/>
      <c r="N283"/>
      <c r="P283"/>
      <c r="R283"/>
      <c r="S283"/>
      <c r="T283"/>
    </row>
    <row r="284" spans="2:20">
      <c r="B284"/>
      <c r="C284"/>
      <c r="D284"/>
      <c r="E284"/>
      <c r="G284"/>
      <c r="H284"/>
      <c r="I284" s="5"/>
      <c r="J284"/>
      <c r="K284"/>
      <c r="L284"/>
      <c r="N284"/>
      <c r="P284"/>
      <c r="R284"/>
      <c r="S284"/>
      <c r="T284"/>
    </row>
    <row r="285" spans="2:20">
      <c r="B285"/>
      <c r="C285"/>
      <c r="D285"/>
      <c r="E285"/>
      <c r="G285"/>
      <c r="H285"/>
      <c r="I285" s="5"/>
      <c r="J285"/>
      <c r="K285"/>
      <c r="L285"/>
      <c r="N285"/>
      <c r="P285"/>
      <c r="R285"/>
      <c r="S285"/>
      <c r="T285"/>
    </row>
    <row r="286" spans="2:20">
      <c r="B286"/>
      <c r="C286"/>
      <c r="D286"/>
      <c r="E286"/>
      <c r="G286"/>
      <c r="H286"/>
      <c r="I286" s="5"/>
      <c r="J286"/>
      <c r="K286"/>
      <c r="L286"/>
      <c r="N286"/>
      <c r="P286"/>
      <c r="R286"/>
      <c r="S286"/>
      <c r="T286"/>
    </row>
    <row r="287" spans="2:20">
      <c r="B287"/>
      <c r="C287"/>
      <c r="D287"/>
      <c r="E287"/>
      <c r="G287"/>
      <c r="H287"/>
      <c r="I287" s="5"/>
      <c r="J287"/>
      <c r="K287"/>
      <c r="L287"/>
      <c r="N287"/>
      <c r="P287"/>
      <c r="R287"/>
      <c r="S287"/>
      <c r="T287"/>
    </row>
    <row r="288" spans="2:20">
      <c r="B288"/>
      <c r="C288"/>
      <c r="D288"/>
      <c r="E288"/>
      <c r="G288"/>
      <c r="H288"/>
      <c r="I288" s="5"/>
      <c r="J288"/>
      <c r="K288"/>
      <c r="L288"/>
      <c r="N288"/>
      <c r="P288"/>
      <c r="R288"/>
      <c r="S288"/>
      <c r="T288"/>
    </row>
    <row r="289" spans="2:20">
      <c r="B289"/>
      <c r="C289"/>
      <c r="D289"/>
      <c r="E289"/>
      <c r="G289"/>
      <c r="H289"/>
      <c r="I289" s="5"/>
      <c r="J289"/>
      <c r="K289"/>
      <c r="L289"/>
      <c r="N289"/>
      <c r="P289"/>
      <c r="R289"/>
      <c r="S289"/>
      <c r="T289"/>
    </row>
    <row r="290" spans="2:20">
      <c r="B290"/>
      <c r="C290"/>
      <c r="D290"/>
      <c r="E290"/>
      <c r="G290"/>
      <c r="H290"/>
      <c r="I290" s="5"/>
      <c r="J290"/>
      <c r="K290"/>
      <c r="L290"/>
      <c r="N290"/>
      <c r="P290"/>
      <c r="R290"/>
      <c r="S290"/>
      <c r="T290"/>
    </row>
    <row r="291" spans="2:20">
      <c r="B291"/>
      <c r="C291"/>
      <c r="D291"/>
      <c r="E291"/>
      <c r="G291"/>
      <c r="H291"/>
      <c r="I291" s="5"/>
      <c r="J291"/>
      <c r="K291"/>
      <c r="L291"/>
      <c r="N291"/>
      <c r="P291"/>
      <c r="R291"/>
      <c r="S291"/>
      <c r="T291"/>
    </row>
    <row r="292" spans="2:20">
      <c r="B292"/>
      <c r="C292"/>
      <c r="D292"/>
      <c r="E292"/>
      <c r="G292"/>
      <c r="H292"/>
      <c r="I292" s="5"/>
      <c r="J292"/>
      <c r="K292"/>
      <c r="L292"/>
      <c r="N292"/>
      <c r="P292"/>
      <c r="R292"/>
      <c r="S292"/>
      <c r="T292"/>
    </row>
    <row r="293" spans="2:20">
      <c r="B293"/>
      <c r="C293"/>
      <c r="D293"/>
      <c r="E293"/>
      <c r="G293"/>
      <c r="H293"/>
      <c r="I293" s="5"/>
      <c r="J293"/>
      <c r="K293"/>
      <c r="L293"/>
      <c r="N293"/>
      <c r="P293"/>
      <c r="R293"/>
      <c r="S293"/>
      <c r="T293"/>
    </row>
    <row r="294" spans="2:20">
      <c r="B294"/>
      <c r="C294"/>
      <c r="D294"/>
      <c r="E294"/>
      <c r="G294"/>
      <c r="H294"/>
      <c r="I294" s="5"/>
      <c r="J294"/>
      <c r="K294"/>
      <c r="L294"/>
      <c r="N294"/>
      <c r="P294"/>
      <c r="R294"/>
      <c r="S294"/>
      <c r="T294"/>
    </row>
    <row r="295" spans="2:20">
      <c r="B295"/>
      <c r="C295"/>
      <c r="D295"/>
      <c r="E295"/>
      <c r="G295"/>
      <c r="H295"/>
      <c r="I295" s="5"/>
      <c r="J295"/>
      <c r="K295"/>
      <c r="L295"/>
      <c r="N295"/>
      <c r="P295"/>
      <c r="R295"/>
      <c r="S295"/>
      <c r="T295"/>
    </row>
    <row r="296" spans="2:20">
      <c r="B296"/>
      <c r="C296"/>
      <c r="D296"/>
      <c r="E296"/>
      <c r="G296"/>
      <c r="H296"/>
      <c r="I296" s="5"/>
      <c r="J296"/>
      <c r="K296"/>
      <c r="L296"/>
      <c r="N296"/>
      <c r="P296"/>
      <c r="R296"/>
      <c r="S296"/>
      <c r="T296"/>
    </row>
    <row r="297" spans="2:20">
      <c r="B297"/>
      <c r="C297"/>
      <c r="D297"/>
      <c r="E297"/>
      <c r="G297"/>
      <c r="H297"/>
      <c r="I297" s="5"/>
      <c r="J297"/>
      <c r="K297"/>
      <c r="L297"/>
      <c r="N297"/>
      <c r="P297"/>
      <c r="R297"/>
      <c r="S297"/>
      <c r="T297"/>
    </row>
    <row r="298" spans="2:20">
      <c r="B298"/>
      <c r="C298"/>
      <c r="D298"/>
      <c r="E298"/>
      <c r="G298"/>
      <c r="H298"/>
      <c r="I298" s="5"/>
      <c r="J298"/>
      <c r="K298"/>
      <c r="L298"/>
      <c r="N298"/>
      <c r="P298"/>
      <c r="R298"/>
      <c r="S298"/>
      <c r="T298"/>
    </row>
    <row r="299" spans="2:20">
      <c r="B299"/>
      <c r="C299"/>
      <c r="D299"/>
      <c r="E299"/>
      <c r="G299"/>
      <c r="H299"/>
      <c r="I299" s="5"/>
      <c r="J299"/>
      <c r="K299"/>
      <c r="L299"/>
      <c r="N299"/>
      <c r="P299"/>
      <c r="R299"/>
      <c r="S299"/>
      <c r="T299"/>
    </row>
    <row r="300" spans="2:20">
      <c r="B300"/>
      <c r="C300"/>
      <c r="D300"/>
      <c r="E300"/>
      <c r="G300"/>
      <c r="H300"/>
      <c r="I300" s="5"/>
      <c r="J300"/>
      <c r="K300"/>
      <c r="L300"/>
      <c r="N300"/>
      <c r="P300"/>
      <c r="R300"/>
      <c r="S300"/>
      <c r="T300"/>
    </row>
    <row r="301" spans="2:20">
      <c r="B301"/>
      <c r="C301"/>
      <c r="D301"/>
      <c r="E301"/>
      <c r="G301"/>
      <c r="H301"/>
      <c r="I301" s="5"/>
      <c r="J301"/>
      <c r="K301"/>
      <c r="L301"/>
      <c r="N301"/>
      <c r="P301"/>
      <c r="R301"/>
      <c r="S301"/>
      <c r="T301"/>
    </row>
    <row r="302" spans="2:20">
      <c r="B302"/>
      <c r="C302"/>
      <c r="D302"/>
      <c r="E302"/>
      <c r="G302"/>
      <c r="H302"/>
      <c r="I302" s="5"/>
      <c r="J302"/>
      <c r="K302"/>
      <c r="L302"/>
      <c r="N302"/>
      <c r="P302"/>
      <c r="R302"/>
      <c r="S302"/>
      <c r="T302"/>
    </row>
    <row r="303" spans="2:20">
      <c r="B303"/>
      <c r="C303"/>
      <c r="D303"/>
      <c r="E303"/>
      <c r="G303"/>
      <c r="H303"/>
      <c r="I303" s="5"/>
      <c r="J303"/>
      <c r="K303"/>
      <c r="L303"/>
      <c r="N303"/>
      <c r="P303"/>
      <c r="R303"/>
      <c r="S303"/>
      <c r="T303"/>
    </row>
    <row r="304" spans="2:20">
      <c r="B304"/>
      <c r="C304"/>
      <c r="D304"/>
      <c r="E304"/>
      <c r="G304"/>
      <c r="H304"/>
      <c r="I304" s="5"/>
      <c r="J304"/>
      <c r="K304"/>
      <c r="L304"/>
      <c r="N304"/>
      <c r="P304"/>
      <c r="R304"/>
      <c r="S304"/>
      <c r="T304"/>
    </row>
    <row r="305" spans="2:20">
      <c r="B305"/>
      <c r="C305"/>
      <c r="D305"/>
      <c r="E305"/>
      <c r="G305"/>
      <c r="H305"/>
      <c r="I305" s="5"/>
      <c r="J305"/>
      <c r="K305"/>
      <c r="L305"/>
      <c r="N305"/>
      <c r="P305"/>
      <c r="R305"/>
      <c r="S305"/>
      <c r="T305"/>
    </row>
    <row r="306" spans="2:20">
      <c r="B306"/>
      <c r="C306"/>
      <c r="D306"/>
      <c r="E306"/>
      <c r="G306"/>
      <c r="H306"/>
      <c r="I306" s="5"/>
      <c r="J306"/>
      <c r="K306"/>
      <c r="L306"/>
      <c r="N306"/>
      <c r="P306"/>
      <c r="R306"/>
      <c r="S306"/>
      <c r="T306"/>
    </row>
    <row r="307" spans="2:20">
      <c r="B307"/>
      <c r="C307"/>
      <c r="D307"/>
      <c r="E307"/>
      <c r="G307"/>
      <c r="H307"/>
      <c r="I307" s="5"/>
      <c r="J307"/>
      <c r="K307"/>
      <c r="L307"/>
      <c r="N307"/>
      <c r="P307"/>
      <c r="R307"/>
      <c r="S307"/>
      <c r="T307"/>
    </row>
    <row r="308" spans="2:20">
      <c r="B308"/>
      <c r="C308"/>
      <c r="D308"/>
      <c r="E308"/>
      <c r="G308"/>
      <c r="H308"/>
      <c r="I308" s="5"/>
      <c r="J308"/>
      <c r="K308"/>
      <c r="L308"/>
      <c r="N308"/>
      <c r="P308"/>
      <c r="R308"/>
      <c r="S308"/>
      <c r="T308"/>
    </row>
    <row r="309" spans="2:20">
      <c r="B309"/>
      <c r="C309"/>
      <c r="D309"/>
      <c r="E309"/>
      <c r="G309"/>
      <c r="H309"/>
      <c r="I309" s="5"/>
      <c r="J309"/>
      <c r="K309"/>
      <c r="L309"/>
      <c r="N309"/>
      <c r="P309"/>
      <c r="R309"/>
      <c r="S309"/>
      <c r="T309"/>
    </row>
    <row r="310" spans="2:20">
      <c r="B310"/>
      <c r="C310"/>
      <c r="D310"/>
      <c r="E310"/>
      <c r="G310"/>
      <c r="H310"/>
      <c r="I310" s="5"/>
      <c r="J310"/>
      <c r="K310"/>
      <c r="L310"/>
      <c r="N310"/>
      <c r="P310"/>
      <c r="R310"/>
      <c r="S310"/>
      <c r="T310"/>
    </row>
    <row r="311" spans="2:20">
      <c r="B311"/>
      <c r="C311"/>
      <c r="D311"/>
      <c r="E311"/>
      <c r="G311"/>
      <c r="H311"/>
      <c r="I311" s="5"/>
      <c r="J311"/>
      <c r="K311"/>
      <c r="L311"/>
      <c r="N311"/>
      <c r="P311"/>
      <c r="R311"/>
      <c r="S311"/>
      <c r="T311"/>
    </row>
    <row r="312" spans="2:20">
      <c r="B312"/>
      <c r="C312"/>
      <c r="D312"/>
      <c r="E312"/>
      <c r="G312"/>
      <c r="H312"/>
      <c r="I312" s="5"/>
      <c r="J312"/>
      <c r="K312"/>
      <c r="L312"/>
      <c r="N312"/>
      <c r="P312"/>
      <c r="R312"/>
      <c r="S312"/>
      <c r="T312"/>
    </row>
    <row r="313" spans="2:20">
      <c r="B313"/>
      <c r="C313"/>
      <c r="D313"/>
      <c r="E313"/>
      <c r="G313"/>
      <c r="H313"/>
      <c r="I313" s="5"/>
      <c r="J313"/>
      <c r="K313"/>
      <c r="L313"/>
      <c r="N313"/>
      <c r="P313"/>
      <c r="R313"/>
      <c r="S313"/>
      <c r="T313"/>
    </row>
    <row r="314" spans="2:20">
      <c r="B314"/>
      <c r="C314"/>
      <c r="D314"/>
      <c r="E314"/>
      <c r="G314"/>
      <c r="H314"/>
      <c r="I314" s="5"/>
      <c r="J314"/>
      <c r="K314"/>
      <c r="L314"/>
      <c r="N314"/>
      <c r="P314"/>
      <c r="R314"/>
      <c r="S314"/>
      <c r="T314"/>
    </row>
    <row r="315" spans="2:20">
      <c r="B315"/>
      <c r="C315"/>
      <c r="D315"/>
      <c r="E315"/>
      <c r="G315"/>
      <c r="H315"/>
      <c r="I315" s="5"/>
      <c r="J315"/>
      <c r="K315"/>
      <c r="L315"/>
      <c r="N315"/>
      <c r="P315"/>
      <c r="R315"/>
      <c r="S315"/>
      <c r="T315"/>
    </row>
    <row r="316" spans="2:20">
      <c r="B316"/>
      <c r="C316"/>
      <c r="D316"/>
      <c r="E316"/>
      <c r="G316"/>
      <c r="H316"/>
      <c r="I316" s="5"/>
      <c r="J316"/>
      <c r="K316"/>
      <c r="L316"/>
      <c r="N316"/>
      <c r="P316"/>
      <c r="R316"/>
      <c r="S316"/>
      <c r="T316"/>
    </row>
    <row r="317" spans="2:20">
      <c r="B317"/>
      <c r="C317"/>
      <c r="D317"/>
      <c r="E317"/>
      <c r="G317"/>
      <c r="H317"/>
      <c r="I317" s="5"/>
      <c r="J317"/>
      <c r="K317"/>
      <c r="L317"/>
      <c r="N317"/>
      <c r="P317"/>
      <c r="R317"/>
      <c r="S317"/>
      <c r="T317"/>
    </row>
    <row r="318" spans="2:20">
      <c r="B318"/>
      <c r="C318"/>
      <c r="D318"/>
      <c r="E318"/>
      <c r="G318"/>
      <c r="H318"/>
      <c r="I318" s="5"/>
      <c r="J318"/>
      <c r="K318"/>
      <c r="L318"/>
      <c r="N318"/>
      <c r="P318"/>
      <c r="R318"/>
      <c r="S318"/>
      <c r="T318"/>
    </row>
    <row r="319" spans="2:20">
      <c r="B319"/>
      <c r="C319"/>
      <c r="D319"/>
      <c r="E319"/>
      <c r="G319"/>
      <c r="H319"/>
      <c r="I319" s="5"/>
      <c r="J319"/>
      <c r="K319"/>
      <c r="L319"/>
      <c r="N319"/>
      <c r="P319"/>
      <c r="R319"/>
      <c r="S319"/>
      <c r="T319"/>
    </row>
    <row r="320" spans="2:20">
      <c r="B320"/>
      <c r="C320"/>
      <c r="D320"/>
      <c r="E320"/>
      <c r="G320"/>
      <c r="H320"/>
      <c r="I320" s="5"/>
      <c r="J320"/>
      <c r="K320"/>
      <c r="L320"/>
      <c r="N320"/>
      <c r="P320"/>
      <c r="R320"/>
      <c r="S320"/>
      <c r="T320"/>
    </row>
    <row r="321" spans="2:20">
      <c r="B321"/>
      <c r="C321"/>
      <c r="D321"/>
      <c r="E321"/>
      <c r="G321"/>
      <c r="H321"/>
      <c r="I321" s="5"/>
      <c r="J321"/>
      <c r="K321"/>
      <c r="L321"/>
      <c r="N321"/>
      <c r="P321"/>
      <c r="R321"/>
      <c r="S321"/>
      <c r="T321"/>
    </row>
    <row r="322" spans="2:20">
      <c r="B322"/>
      <c r="C322"/>
      <c r="D322"/>
      <c r="E322"/>
      <c r="G322"/>
      <c r="H322"/>
      <c r="I322" s="5"/>
      <c r="J322"/>
      <c r="K322"/>
      <c r="L322"/>
      <c r="N322"/>
      <c r="P322"/>
      <c r="R322"/>
      <c r="S322"/>
      <c r="T322"/>
    </row>
    <row r="323" spans="2:20">
      <c r="B323"/>
      <c r="C323"/>
      <c r="D323"/>
      <c r="E323"/>
      <c r="G323"/>
      <c r="H323"/>
      <c r="I323" s="5"/>
      <c r="J323"/>
      <c r="K323"/>
      <c r="L323"/>
      <c r="N323"/>
      <c r="P323"/>
      <c r="R323"/>
      <c r="S323"/>
      <c r="T323"/>
    </row>
    <row r="324" spans="2:20">
      <c r="B324"/>
      <c r="C324"/>
      <c r="D324"/>
      <c r="E324"/>
      <c r="G324"/>
      <c r="H324"/>
      <c r="I324" s="5"/>
      <c r="J324"/>
      <c r="K324"/>
      <c r="L324"/>
      <c r="N324"/>
      <c r="P324"/>
      <c r="R324"/>
      <c r="S324"/>
      <c r="T324"/>
    </row>
    <row r="325" spans="2:20">
      <c r="B325"/>
      <c r="C325"/>
      <c r="D325"/>
      <c r="E325"/>
      <c r="G325"/>
      <c r="H325"/>
      <c r="I325" s="5"/>
      <c r="J325"/>
      <c r="K325"/>
      <c r="L325"/>
      <c r="N325"/>
      <c r="P325"/>
      <c r="R325"/>
      <c r="S325"/>
      <c r="T325"/>
    </row>
    <row r="326" spans="2:20">
      <c r="B326"/>
      <c r="C326"/>
      <c r="D326"/>
      <c r="E326"/>
      <c r="G326"/>
      <c r="H326"/>
      <c r="I326" s="5"/>
      <c r="J326"/>
      <c r="K326"/>
      <c r="L326"/>
      <c r="N326"/>
      <c r="P326"/>
      <c r="R326"/>
      <c r="S326"/>
      <c r="T326"/>
    </row>
    <row r="327" spans="2:20">
      <c r="B327"/>
      <c r="C327"/>
      <c r="D327"/>
      <c r="E327"/>
      <c r="G327"/>
      <c r="H327"/>
      <c r="I327" s="5"/>
      <c r="J327"/>
      <c r="K327"/>
      <c r="L327"/>
      <c r="N327"/>
      <c r="P327"/>
      <c r="R327"/>
      <c r="S327"/>
      <c r="T327"/>
    </row>
    <row r="328" spans="2:20">
      <c r="B328"/>
      <c r="C328"/>
      <c r="D328"/>
      <c r="E328"/>
      <c r="G328"/>
      <c r="H328"/>
      <c r="I328" s="5"/>
      <c r="J328"/>
      <c r="K328"/>
      <c r="L328"/>
      <c r="N328"/>
      <c r="P328"/>
      <c r="R328"/>
      <c r="S328"/>
      <c r="T328"/>
    </row>
    <row r="329" spans="2:20">
      <c r="B329"/>
      <c r="C329"/>
      <c r="D329"/>
      <c r="E329"/>
      <c r="G329"/>
      <c r="H329"/>
      <c r="I329" s="5"/>
      <c r="J329"/>
      <c r="K329"/>
      <c r="L329"/>
      <c r="N329"/>
      <c r="P329"/>
      <c r="R329"/>
      <c r="S329"/>
      <c r="T329"/>
    </row>
    <row r="330" spans="2:20">
      <c r="B330"/>
      <c r="C330"/>
      <c r="D330"/>
      <c r="E330"/>
      <c r="G330"/>
      <c r="H330"/>
      <c r="I330" s="5"/>
      <c r="J330"/>
      <c r="K330"/>
      <c r="L330"/>
      <c r="N330"/>
      <c r="P330"/>
      <c r="R330"/>
      <c r="S330"/>
      <c r="T330"/>
    </row>
    <row r="331" spans="2:20">
      <c r="B331"/>
      <c r="C331"/>
      <c r="D331"/>
      <c r="E331"/>
      <c r="G331"/>
      <c r="H331"/>
      <c r="I331" s="5"/>
      <c r="J331"/>
      <c r="K331"/>
      <c r="L331"/>
      <c r="N331"/>
      <c r="P331"/>
      <c r="R331"/>
      <c r="S331"/>
      <c r="T331"/>
    </row>
    <row r="332" spans="2:20">
      <c r="B332"/>
      <c r="C332"/>
      <c r="D332"/>
      <c r="E332"/>
      <c r="G332"/>
      <c r="H332"/>
      <c r="I332" s="5"/>
      <c r="J332"/>
      <c r="K332"/>
      <c r="L332"/>
      <c r="N332"/>
      <c r="P332"/>
      <c r="R332"/>
      <c r="S332"/>
      <c r="T332"/>
    </row>
    <row r="333" spans="2:20">
      <c r="B333"/>
      <c r="C333"/>
      <c r="D333"/>
      <c r="E333"/>
      <c r="G333"/>
      <c r="H333"/>
      <c r="I333" s="5"/>
      <c r="J333"/>
      <c r="K333"/>
      <c r="L333"/>
      <c r="N333"/>
      <c r="P333"/>
      <c r="R333"/>
      <c r="S333"/>
      <c r="T333"/>
    </row>
    <row r="334" spans="2:20">
      <c r="B334"/>
      <c r="C334"/>
      <c r="D334"/>
      <c r="E334"/>
      <c r="G334"/>
      <c r="H334"/>
      <c r="I334" s="5"/>
      <c r="J334"/>
      <c r="K334"/>
      <c r="L334"/>
      <c r="N334"/>
      <c r="P334"/>
      <c r="R334"/>
      <c r="S334"/>
      <c r="T334"/>
    </row>
    <row r="335" spans="2:20">
      <c r="B335"/>
      <c r="C335"/>
      <c r="D335"/>
      <c r="E335"/>
      <c r="G335"/>
      <c r="H335"/>
      <c r="I335" s="5"/>
      <c r="J335"/>
      <c r="K335"/>
      <c r="L335"/>
      <c r="N335"/>
      <c r="P335"/>
      <c r="R335"/>
      <c r="S335"/>
      <c r="T335"/>
    </row>
    <row r="336" spans="2:20">
      <c r="B336"/>
      <c r="C336"/>
      <c r="D336"/>
      <c r="E336"/>
      <c r="G336"/>
      <c r="H336"/>
      <c r="I336" s="5"/>
      <c r="J336"/>
      <c r="K336"/>
      <c r="L336"/>
      <c r="N336"/>
      <c r="P336"/>
      <c r="R336"/>
      <c r="S336"/>
      <c r="T336"/>
    </row>
    <row r="337" spans="2:20">
      <c r="B337"/>
      <c r="C337"/>
      <c r="D337"/>
      <c r="E337"/>
      <c r="G337"/>
      <c r="H337"/>
      <c r="I337" s="5"/>
      <c r="J337"/>
      <c r="K337"/>
      <c r="L337"/>
      <c r="N337"/>
      <c r="P337"/>
      <c r="R337"/>
      <c r="S337"/>
      <c r="T337"/>
    </row>
    <row r="338" spans="2:20">
      <c r="B338"/>
      <c r="C338"/>
      <c r="D338"/>
      <c r="E338"/>
      <c r="G338"/>
      <c r="H338"/>
      <c r="I338" s="5"/>
      <c r="J338"/>
      <c r="K338"/>
      <c r="L338"/>
      <c r="N338"/>
      <c r="P338"/>
      <c r="R338"/>
      <c r="S338"/>
      <c r="T338"/>
    </row>
    <row r="339" spans="2:20">
      <c r="B339"/>
      <c r="C339"/>
      <c r="D339"/>
      <c r="E339"/>
      <c r="G339"/>
      <c r="H339"/>
      <c r="I339" s="5"/>
      <c r="J339"/>
      <c r="K339"/>
      <c r="L339"/>
      <c r="N339"/>
      <c r="P339"/>
      <c r="R339"/>
      <c r="S339"/>
      <c r="T339"/>
    </row>
    <row r="340" spans="2:20">
      <c r="B340"/>
      <c r="C340"/>
      <c r="D340"/>
      <c r="E340"/>
      <c r="G340"/>
      <c r="H340"/>
      <c r="I340" s="5"/>
      <c r="J340"/>
      <c r="K340"/>
      <c r="L340"/>
      <c r="N340"/>
      <c r="P340"/>
      <c r="R340"/>
      <c r="S340"/>
      <c r="T340"/>
    </row>
    <row r="341" spans="2:20">
      <c r="B341"/>
      <c r="C341"/>
      <c r="D341"/>
      <c r="E341"/>
      <c r="G341"/>
      <c r="H341"/>
      <c r="I341" s="5"/>
      <c r="J341"/>
      <c r="K341"/>
      <c r="L341"/>
      <c r="N341"/>
      <c r="P341"/>
      <c r="R341"/>
      <c r="S341"/>
      <c r="T341"/>
    </row>
    <row r="342" spans="2:20">
      <c r="B342"/>
      <c r="C342"/>
      <c r="D342"/>
      <c r="E342"/>
      <c r="G342"/>
      <c r="H342"/>
      <c r="I342" s="5"/>
      <c r="J342"/>
      <c r="K342"/>
      <c r="L342"/>
      <c r="N342"/>
      <c r="P342"/>
      <c r="R342"/>
      <c r="S342"/>
      <c r="T342"/>
    </row>
    <row r="343" spans="2:20">
      <c r="B343"/>
      <c r="C343"/>
      <c r="D343"/>
      <c r="E343"/>
      <c r="G343"/>
      <c r="H343"/>
      <c r="I343" s="5"/>
      <c r="J343"/>
      <c r="K343"/>
      <c r="L343"/>
      <c r="N343"/>
      <c r="P343"/>
      <c r="R343"/>
      <c r="S343"/>
      <c r="T343"/>
    </row>
    <row r="344" spans="2:20">
      <c r="B344"/>
      <c r="C344"/>
      <c r="D344"/>
      <c r="E344"/>
      <c r="G344"/>
      <c r="H344"/>
      <c r="I344" s="5"/>
      <c r="J344"/>
      <c r="K344"/>
      <c r="L344"/>
      <c r="N344"/>
      <c r="P344"/>
      <c r="R344"/>
      <c r="S344"/>
      <c r="T344"/>
    </row>
    <row r="345" spans="2:20">
      <c r="B345"/>
      <c r="C345"/>
      <c r="D345"/>
      <c r="E345"/>
      <c r="G345"/>
      <c r="H345"/>
      <c r="I345" s="5"/>
      <c r="J345"/>
      <c r="K345"/>
      <c r="L345"/>
      <c r="N345"/>
      <c r="P345"/>
      <c r="R345"/>
      <c r="S345"/>
      <c r="T345"/>
    </row>
    <row r="346" spans="2:20">
      <c r="B346"/>
      <c r="C346"/>
      <c r="D346"/>
      <c r="E346"/>
      <c r="G346"/>
      <c r="H346"/>
      <c r="I346" s="5"/>
      <c r="J346"/>
      <c r="K346"/>
      <c r="L346"/>
      <c r="N346"/>
      <c r="P346"/>
      <c r="R346"/>
      <c r="S346"/>
      <c r="T346"/>
    </row>
    <row r="347" spans="2:20">
      <c r="B347"/>
      <c r="C347"/>
      <c r="D347"/>
      <c r="E347"/>
      <c r="G347"/>
      <c r="H347"/>
      <c r="I347" s="5"/>
      <c r="J347"/>
      <c r="K347"/>
      <c r="L347"/>
      <c r="N347"/>
      <c r="P347"/>
      <c r="R347"/>
      <c r="S347"/>
      <c r="T347"/>
    </row>
    <row r="348" spans="2:20">
      <c r="B348"/>
      <c r="C348"/>
      <c r="D348"/>
      <c r="E348"/>
      <c r="G348"/>
      <c r="H348"/>
      <c r="I348" s="5"/>
      <c r="J348"/>
      <c r="K348"/>
      <c r="L348"/>
      <c r="N348"/>
      <c r="P348"/>
      <c r="R348"/>
      <c r="S348"/>
      <c r="T348"/>
    </row>
    <row r="349" spans="2:20">
      <c r="B349"/>
      <c r="C349"/>
      <c r="D349"/>
      <c r="E349"/>
      <c r="G349"/>
      <c r="H349"/>
      <c r="I349" s="5"/>
      <c r="J349"/>
      <c r="K349"/>
      <c r="L349"/>
      <c r="N349"/>
      <c r="P349"/>
      <c r="R349"/>
      <c r="S349"/>
      <c r="T349"/>
    </row>
    <row r="350" spans="2:20">
      <c r="B350"/>
      <c r="C350"/>
      <c r="D350"/>
      <c r="E350"/>
      <c r="G350"/>
      <c r="H350"/>
      <c r="I350" s="5"/>
      <c r="J350"/>
      <c r="K350"/>
      <c r="L350"/>
      <c r="N350"/>
      <c r="P350"/>
      <c r="R350"/>
      <c r="S350"/>
      <c r="T350"/>
    </row>
    <row r="351" spans="2:20">
      <c r="B351"/>
      <c r="C351"/>
      <c r="D351"/>
      <c r="E351"/>
      <c r="G351"/>
      <c r="H351"/>
      <c r="I351" s="5"/>
      <c r="J351"/>
      <c r="K351"/>
      <c r="L351"/>
      <c r="N351"/>
      <c r="P351"/>
      <c r="R351"/>
      <c r="S351"/>
      <c r="T351"/>
    </row>
    <row r="352" spans="2:20">
      <c r="B352"/>
      <c r="C352"/>
      <c r="D352"/>
      <c r="E352"/>
      <c r="G352"/>
      <c r="H352"/>
      <c r="I352" s="5"/>
      <c r="J352"/>
      <c r="K352"/>
      <c r="L352"/>
      <c r="N352"/>
      <c r="P352"/>
      <c r="R352"/>
      <c r="S352"/>
      <c r="T352"/>
    </row>
    <row r="353" spans="2:20">
      <c r="B353"/>
      <c r="C353"/>
      <c r="D353"/>
      <c r="E353"/>
      <c r="G353"/>
      <c r="H353"/>
      <c r="I353" s="5"/>
      <c r="J353"/>
      <c r="K353"/>
      <c r="L353"/>
      <c r="N353"/>
      <c r="P353"/>
      <c r="R353"/>
      <c r="S353"/>
      <c r="T353"/>
    </row>
    <row r="354" spans="2:20">
      <c r="B354"/>
      <c r="C354"/>
      <c r="D354"/>
      <c r="E354"/>
      <c r="G354"/>
      <c r="H354"/>
      <c r="I354" s="5"/>
      <c r="J354"/>
      <c r="K354"/>
      <c r="L354"/>
      <c r="N354"/>
      <c r="P354"/>
      <c r="R354"/>
      <c r="S354"/>
      <c r="T354"/>
    </row>
    <row r="355" spans="2:20">
      <c r="B355"/>
      <c r="C355"/>
      <c r="D355"/>
      <c r="E355"/>
      <c r="G355"/>
      <c r="H355"/>
      <c r="I355" s="5"/>
      <c r="J355"/>
      <c r="K355"/>
      <c r="L355"/>
      <c r="N355"/>
      <c r="P355"/>
      <c r="R355"/>
      <c r="S355"/>
      <c r="T355"/>
    </row>
    <row r="356" spans="2:20">
      <c r="B356"/>
      <c r="C356"/>
      <c r="D356"/>
      <c r="E356"/>
      <c r="G356"/>
      <c r="H356"/>
      <c r="I356" s="5"/>
      <c r="J356"/>
      <c r="K356"/>
      <c r="L356"/>
      <c r="N356"/>
      <c r="P356"/>
      <c r="R356"/>
      <c r="S356"/>
      <c r="T356"/>
    </row>
    <row r="357" spans="2:20">
      <c r="B357"/>
      <c r="C357"/>
      <c r="D357"/>
      <c r="E357"/>
      <c r="G357"/>
      <c r="H357"/>
      <c r="I357" s="5"/>
      <c r="J357"/>
      <c r="K357"/>
      <c r="L357"/>
      <c r="N357"/>
      <c r="P357"/>
      <c r="R357"/>
      <c r="S357"/>
      <c r="T357"/>
    </row>
    <row r="358" spans="2:20">
      <c r="B358"/>
      <c r="C358"/>
      <c r="D358"/>
      <c r="E358"/>
      <c r="G358"/>
      <c r="H358"/>
      <c r="I358" s="5"/>
      <c r="J358"/>
      <c r="K358"/>
      <c r="L358"/>
      <c r="N358"/>
      <c r="P358"/>
      <c r="R358"/>
      <c r="S358"/>
      <c r="T358"/>
    </row>
    <row r="359" spans="2:20">
      <c r="B359"/>
      <c r="C359"/>
      <c r="D359"/>
      <c r="E359"/>
      <c r="G359"/>
      <c r="H359"/>
      <c r="I359" s="5"/>
      <c r="J359"/>
      <c r="K359"/>
      <c r="L359"/>
      <c r="N359"/>
      <c r="P359"/>
      <c r="R359"/>
      <c r="S359"/>
      <c r="T359"/>
    </row>
    <row r="360" spans="2:20">
      <c r="B360"/>
      <c r="C360"/>
      <c r="D360"/>
      <c r="E360"/>
      <c r="G360"/>
      <c r="H360"/>
      <c r="I360" s="5"/>
      <c r="J360"/>
      <c r="K360"/>
      <c r="L360"/>
      <c r="N360"/>
      <c r="P360"/>
      <c r="R360"/>
      <c r="S360"/>
      <c r="T360"/>
    </row>
    <row r="361" spans="2:20">
      <c r="B361"/>
      <c r="C361"/>
      <c r="D361"/>
      <c r="E361"/>
      <c r="G361"/>
      <c r="H361"/>
      <c r="I361" s="5"/>
      <c r="J361"/>
      <c r="K361"/>
      <c r="L361"/>
      <c r="N361"/>
      <c r="P361"/>
      <c r="R361"/>
      <c r="S361"/>
      <c r="T361"/>
    </row>
    <row r="362" spans="2:20">
      <c r="B362"/>
      <c r="C362"/>
      <c r="D362"/>
      <c r="E362"/>
      <c r="G362"/>
      <c r="H362"/>
      <c r="I362" s="5"/>
      <c r="J362"/>
      <c r="K362"/>
      <c r="L362"/>
      <c r="N362"/>
      <c r="P362"/>
      <c r="R362"/>
      <c r="S362"/>
      <c r="T362"/>
    </row>
    <row r="363" spans="2:20">
      <c r="B363"/>
      <c r="C363"/>
      <c r="D363"/>
      <c r="E363"/>
      <c r="G363"/>
      <c r="H363"/>
      <c r="I363" s="5"/>
      <c r="J363"/>
      <c r="K363"/>
      <c r="L363"/>
      <c r="N363"/>
      <c r="P363"/>
      <c r="R363"/>
      <c r="S363"/>
      <c r="T363"/>
    </row>
    <row r="364" spans="2:20">
      <c r="B364"/>
      <c r="C364"/>
      <c r="D364"/>
      <c r="E364"/>
      <c r="G364"/>
      <c r="H364"/>
      <c r="I364" s="5"/>
      <c r="J364"/>
      <c r="K364"/>
      <c r="L364"/>
      <c r="N364"/>
      <c r="P364"/>
      <c r="R364"/>
      <c r="S364"/>
      <c r="T364"/>
    </row>
    <row r="365" spans="2:20">
      <c r="B365"/>
      <c r="C365"/>
      <c r="D365"/>
      <c r="E365"/>
      <c r="G365"/>
      <c r="H365"/>
      <c r="I365" s="5"/>
      <c r="J365"/>
      <c r="K365"/>
      <c r="L365"/>
      <c r="N365"/>
      <c r="P365"/>
      <c r="R365"/>
      <c r="S365"/>
      <c r="T365"/>
    </row>
    <row r="366" spans="2:20">
      <c r="B366"/>
      <c r="C366"/>
      <c r="D366"/>
      <c r="E366"/>
      <c r="G366"/>
      <c r="H366"/>
      <c r="I366" s="5"/>
      <c r="J366"/>
      <c r="K366"/>
      <c r="L366"/>
      <c r="N366"/>
      <c r="P366"/>
      <c r="R366"/>
      <c r="S366"/>
      <c r="T366"/>
    </row>
    <row r="367" spans="2:20">
      <c r="B367"/>
      <c r="C367"/>
      <c r="D367"/>
      <c r="E367"/>
      <c r="G367"/>
      <c r="H367"/>
      <c r="I367" s="5"/>
      <c r="J367"/>
      <c r="K367"/>
      <c r="L367"/>
      <c r="N367"/>
      <c r="P367"/>
      <c r="R367"/>
      <c r="S367"/>
      <c r="T367"/>
    </row>
    <row r="368" spans="2:20">
      <c r="B368"/>
      <c r="C368"/>
      <c r="D368"/>
      <c r="E368"/>
      <c r="G368"/>
      <c r="H368"/>
      <c r="I368" s="5"/>
      <c r="J368"/>
      <c r="K368"/>
      <c r="L368"/>
      <c r="N368"/>
      <c r="P368"/>
      <c r="R368"/>
      <c r="S368"/>
      <c r="T368"/>
    </row>
    <row r="369" spans="2:20">
      <c r="B369"/>
      <c r="C369"/>
      <c r="D369"/>
      <c r="E369"/>
      <c r="G369"/>
      <c r="H369"/>
      <c r="I369" s="5"/>
      <c r="J369"/>
      <c r="K369"/>
      <c r="L369"/>
      <c r="N369"/>
      <c r="P369"/>
      <c r="R369"/>
      <c r="S369"/>
      <c r="T369"/>
    </row>
    <row r="370" spans="2:20">
      <c r="B370"/>
      <c r="C370"/>
      <c r="D370"/>
      <c r="E370"/>
      <c r="G370"/>
      <c r="H370"/>
      <c r="I370" s="5"/>
      <c r="J370"/>
      <c r="K370"/>
      <c r="L370"/>
      <c r="N370"/>
      <c r="P370"/>
      <c r="R370"/>
      <c r="S370"/>
      <c r="T370"/>
    </row>
    <row r="371" spans="2:20">
      <c r="B371"/>
      <c r="C371"/>
      <c r="D371"/>
      <c r="E371"/>
      <c r="G371"/>
      <c r="H371"/>
      <c r="I371" s="5"/>
      <c r="J371"/>
      <c r="K371"/>
      <c r="L371"/>
      <c r="N371"/>
      <c r="P371"/>
      <c r="R371"/>
      <c r="S371"/>
      <c r="T371"/>
    </row>
    <row r="372" spans="2:20">
      <c r="B372"/>
      <c r="C372"/>
      <c r="D372"/>
      <c r="E372"/>
      <c r="G372"/>
      <c r="H372"/>
      <c r="I372" s="5"/>
      <c r="J372"/>
      <c r="K372"/>
      <c r="L372"/>
      <c r="N372"/>
      <c r="P372"/>
      <c r="R372"/>
      <c r="S372"/>
      <c r="T372"/>
    </row>
    <row r="373" spans="2:20">
      <c r="B373"/>
      <c r="C373"/>
      <c r="D373"/>
      <c r="E373"/>
      <c r="G373"/>
      <c r="H373"/>
      <c r="I373" s="5"/>
      <c r="J373"/>
      <c r="K373"/>
      <c r="L373"/>
      <c r="N373"/>
      <c r="P373"/>
      <c r="R373"/>
      <c r="S373"/>
      <c r="T373"/>
    </row>
    <row r="374" spans="2:20">
      <c r="B374"/>
      <c r="C374"/>
      <c r="D374"/>
      <c r="E374"/>
      <c r="G374"/>
      <c r="H374"/>
      <c r="I374" s="5"/>
      <c r="J374"/>
      <c r="K374"/>
      <c r="L374"/>
      <c r="N374"/>
      <c r="P374"/>
      <c r="R374"/>
      <c r="S374"/>
      <c r="T374"/>
    </row>
    <row r="375" spans="2:20">
      <c r="B375"/>
      <c r="C375"/>
      <c r="D375"/>
      <c r="E375"/>
      <c r="G375"/>
      <c r="H375"/>
      <c r="I375" s="5"/>
      <c r="J375"/>
      <c r="K375"/>
      <c r="L375"/>
      <c r="N375"/>
      <c r="P375"/>
      <c r="R375"/>
      <c r="S375"/>
      <c r="T375"/>
    </row>
    <row r="376" spans="2:20">
      <c r="B376"/>
      <c r="C376"/>
      <c r="D376"/>
      <c r="E376"/>
      <c r="G376"/>
      <c r="H376"/>
      <c r="I376" s="5"/>
      <c r="J376"/>
      <c r="K376"/>
      <c r="L376"/>
      <c r="N376"/>
      <c r="P376"/>
      <c r="R376"/>
      <c r="S376"/>
      <c r="T376"/>
    </row>
    <row r="377" spans="2:20">
      <c r="B377"/>
      <c r="C377"/>
      <c r="D377"/>
      <c r="E377"/>
      <c r="G377"/>
      <c r="H377"/>
      <c r="I377" s="5"/>
      <c r="J377"/>
      <c r="K377"/>
      <c r="L377"/>
      <c r="N377"/>
      <c r="P377"/>
      <c r="R377"/>
      <c r="S377"/>
      <c r="T377"/>
    </row>
    <row r="378" spans="2:20">
      <c r="B378"/>
      <c r="C378"/>
      <c r="D378"/>
      <c r="E378"/>
      <c r="G378"/>
      <c r="H378"/>
      <c r="I378" s="5"/>
      <c r="J378"/>
      <c r="K378"/>
      <c r="L378"/>
      <c r="N378"/>
      <c r="P378"/>
      <c r="R378"/>
      <c r="S378"/>
      <c r="T378"/>
    </row>
    <row r="379" spans="2:20">
      <c r="B379"/>
      <c r="C379"/>
      <c r="D379"/>
      <c r="E379"/>
      <c r="G379"/>
      <c r="H379"/>
      <c r="I379" s="5"/>
      <c r="J379"/>
      <c r="K379"/>
      <c r="L379"/>
      <c r="N379"/>
      <c r="P379"/>
      <c r="R379"/>
      <c r="S379"/>
      <c r="T379"/>
    </row>
    <row r="380" spans="2:20">
      <c r="B380"/>
      <c r="C380"/>
      <c r="D380"/>
      <c r="E380"/>
      <c r="G380"/>
      <c r="H380"/>
      <c r="I380" s="5"/>
      <c r="J380"/>
      <c r="K380"/>
      <c r="L380"/>
      <c r="N380"/>
      <c r="P380"/>
      <c r="R380"/>
      <c r="S380"/>
      <c r="T380"/>
    </row>
    <row r="381" spans="2:20">
      <c r="B381"/>
      <c r="C381"/>
      <c r="D381"/>
      <c r="E381"/>
      <c r="G381"/>
      <c r="H381"/>
      <c r="I381" s="5"/>
      <c r="J381"/>
      <c r="K381"/>
      <c r="L381"/>
      <c r="N381"/>
      <c r="P381"/>
      <c r="R381"/>
      <c r="S381"/>
      <c r="T381"/>
    </row>
    <row r="382" spans="2:20">
      <c r="B382"/>
      <c r="C382"/>
      <c r="D382"/>
      <c r="E382"/>
      <c r="G382"/>
      <c r="H382"/>
      <c r="I382" s="5"/>
      <c r="J382"/>
      <c r="K382"/>
      <c r="L382"/>
      <c r="N382"/>
      <c r="P382"/>
      <c r="R382"/>
      <c r="S382"/>
      <c r="T382"/>
    </row>
    <row r="383" spans="2:20">
      <c r="B383"/>
      <c r="C383"/>
      <c r="D383"/>
      <c r="E383"/>
      <c r="G383"/>
      <c r="H383"/>
      <c r="I383" s="5"/>
      <c r="J383"/>
      <c r="K383"/>
      <c r="L383"/>
      <c r="N383"/>
      <c r="P383"/>
      <c r="R383"/>
      <c r="S383"/>
      <c r="T383"/>
    </row>
    <row r="384" spans="2:20">
      <c r="B384"/>
      <c r="C384"/>
      <c r="D384"/>
      <c r="E384"/>
      <c r="G384"/>
      <c r="H384"/>
      <c r="I384" s="5"/>
      <c r="J384"/>
      <c r="K384"/>
      <c r="L384"/>
      <c r="N384"/>
      <c r="P384"/>
      <c r="R384"/>
      <c r="S384"/>
      <c r="T384"/>
    </row>
    <row r="385" spans="2:20">
      <c r="B385"/>
      <c r="C385"/>
      <c r="D385"/>
      <c r="E385"/>
      <c r="G385"/>
      <c r="H385"/>
      <c r="I385" s="5"/>
      <c r="J385"/>
      <c r="K385"/>
      <c r="L385"/>
      <c r="N385"/>
      <c r="P385"/>
      <c r="R385"/>
      <c r="S385"/>
      <c r="T385"/>
    </row>
    <row r="386" spans="2:20">
      <c r="B386"/>
      <c r="C386"/>
      <c r="D386"/>
      <c r="E386"/>
      <c r="G386"/>
      <c r="H386"/>
      <c r="I386" s="5"/>
      <c r="J386"/>
      <c r="K386"/>
      <c r="L386"/>
      <c r="N386"/>
      <c r="P386"/>
      <c r="R386"/>
      <c r="S386"/>
      <c r="T386"/>
    </row>
    <row r="387" spans="2:20">
      <c r="B387"/>
      <c r="C387"/>
      <c r="D387"/>
      <c r="E387"/>
      <c r="G387"/>
      <c r="H387"/>
      <c r="I387" s="5"/>
      <c r="J387"/>
      <c r="K387"/>
      <c r="L387"/>
      <c r="N387"/>
      <c r="P387"/>
      <c r="R387"/>
      <c r="S387"/>
      <c r="T387"/>
    </row>
    <row r="388" spans="2:20">
      <c r="B388"/>
      <c r="C388"/>
      <c r="D388"/>
      <c r="E388"/>
      <c r="G388"/>
      <c r="H388"/>
      <c r="I388" s="5"/>
      <c r="J388"/>
      <c r="K388"/>
      <c r="L388"/>
      <c r="N388"/>
      <c r="P388"/>
      <c r="R388"/>
      <c r="S388"/>
      <c r="T388"/>
    </row>
    <row r="389" spans="2:20">
      <c r="B389"/>
      <c r="C389"/>
      <c r="D389"/>
      <c r="E389"/>
      <c r="G389"/>
      <c r="H389"/>
      <c r="I389" s="5"/>
      <c r="J389"/>
      <c r="K389"/>
      <c r="L389"/>
      <c r="N389"/>
      <c r="P389"/>
      <c r="R389"/>
      <c r="S389"/>
      <c r="T389"/>
    </row>
    <row r="390" spans="2:20">
      <c r="B390"/>
      <c r="C390"/>
      <c r="D390"/>
      <c r="E390"/>
      <c r="G390"/>
      <c r="H390"/>
      <c r="I390" s="5"/>
      <c r="J390"/>
      <c r="K390"/>
      <c r="L390"/>
      <c r="N390"/>
      <c r="P390"/>
      <c r="R390"/>
      <c r="S390"/>
      <c r="T390"/>
    </row>
    <row r="391" spans="2:20">
      <c r="B391"/>
      <c r="C391"/>
      <c r="D391"/>
      <c r="E391"/>
      <c r="G391"/>
      <c r="H391"/>
      <c r="I391" s="5"/>
      <c r="J391"/>
      <c r="K391"/>
      <c r="L391"/>
      <c r="N391"/>
      <c r="P391"/>
      <c r="R391"/>
      <c r="S391"/>
      <c r="T391"/>
    </row>
    <row r="392" spans="2:20">
      <c r="B392"/>
      <c r="C392"/>
      <c r="D392"/>
      <c r="E392"/>
      <c r="G392"/>
      <c r="H392"/>
      <c r="I392" s="5"/>
      <c r="J392"/>
      <c r="K392"/>
      <c r="L392"/>
      <c r="N392"/>
      <c r="P392"/>
      <c r="R392"/>
      <c r="S392"/>
      <c r="T392"/>
    </row>
    <row r="393" spans="2:20">
      <c r="B393"/>
      <c r="C393"/>
      <c r="D393"/>
      <c r="E393"/>
      <c r="G393"/>
      <c r="H393"/>
      <c r="I393" s="5"/>
      <c r="J393"/>
      <c r="K393"/>
      <c r="L393"/>
      <c r="N393"/>
      <c r="P393"/>
      <c r="R393"/>
      <c r="S393"/>
      <c r="T393"/>
    </row>
    <row r="394" spans="2:20">
      <c r="B394"/>
      <c r="C394"/>
      <c r="D394"/>
      <c r="E394"/>
      <c r="G394"/>
      <c r="H394"/>
      <c r="I394" s="5"/>
      <c r="J394"/>
      <c r="K394"/>
      <c r="L394"/>
      <c r="N394"/>
      <c r="P394"/>
      <c r="R394"/>
      <c r="S394"/>
      <c r="T394"/>
    </row>
    <row r="395" spans="2:20">
      <c r="B395"/>
      <c r="C395"/>
      <c r="D395"/>
      <c r="E395"/>
      <c r="G395"/>
      <c r="H395"/>
      <c r="I395" s="5"/>
      <c r="J395"/>
      <c r="K395"/>
      <c r="L395"/>
      <c r="N395"/>
      <c r="P395"/>
      <c r="R395"/>
      <c r="S395"/>
      <c r="T395"/>
    </row>
    <row r="396" spans="2:20">
      <c r="B396"/>
      <c r="C396"/>
      <c r="D396"/>
      <c r="E396"/>
      <c r="G396"/>
      <c r="H396"/>
      <c r="I396" s="5"/>
      <c r="J396"/>
      <c r="K396"/>
      <c r="L396"/>
      <c r="N396"/>
      <c r="P396"/>
      <c r="R396"/>
      <c r="S396"/>
      <c r="T396"/>
    </row>
    <row r="397" spans="2:20">
      <c r="B397"/>
      <c r="C397"/>
      <c r="D397"/>
      <c r="E397"/>
      <c r="G397"/>
      <c r="H397"/>
      <c r="I397" s="5"/>
      <c r="J397"/>
      <c r="K397"/>
      <c r="L397"/>
      <c r="N397"/>
      <c r="P397"/>
      <c r="R397"/>
      <c r="S397"/>
      <c r="T397"/>
    </row>
    <row r="398" spans="2:20">
      <c r="B398"/>
      <c r="C398"/>
      <c r="D398"/>
      <c r="E398"/>
      <c r="G398"/>
      <c r="H398"/>
      <c r="I398" s="5"/>
      <c r="J398"/>
      <c r="K398"/>
      <c r="L398"/>
      <c r="N398"/>
      <c r="P398"/>
      <c r="R398"/>
      <c r="S398"/>
      <c r="T398"/>
    </row>
    <row r="399" spans="2:20">
      <c r="B399"/>
      <c r="C399"/>
      <c r="D399"/>
      <c r="E399"/>
      <c r="G399"/>
      <c r="H399"/>
      <c r="I399" s="5"/>
      <c r="J399"/>
      <c r="K399"/>
      <c r="L399"/>
      <c r="N399"/>
      <c r="P399"/>
      <c r="R399"/>
      <c r="S399"/>
      <c r="T399"/>
    </row>
    <row r="400" spans="2:20">
      <c r="B400"/>
      <c r="C400"/>
      <c r="D400"/>
      <c r="E400"/>
      <c r="G400"/>
      <c r="H400"/>
      <c r="I400" s="5"/>
      <c r="J400"/>
      <c r="K400"/>
      <c r="L400"/>
      <c r="N400"/>
      <c r="P400"/>
      <c r="R400"/>
      <c r="S400"/>
      <c r="T400"/>
    </row>
    <row r="401" spans="2:20">
      <c r="B401"/>
      <c r="C401"/>
      <c r="D401"/>
      <c r="E401"/>
      <c r="G401"/>
      <c r="H401"/>
      <c r="I401" s="5"/>
      <c r="J401"/>
      <c r="K401"/>
      <c r="L401"/>
      <c r="N401"/>
      <c r="P401"/>
      <c r="R401"/>
      <c r="S401"/>
      <c r="T401"/>
    </row>
    <row r="402" spans="2:20">
      <c r="B402"/>
      <c r="C402"/>
      <c r="D402"/>
      <c r="E402"/>
      <c r="G402"/>
      <c r="H402"/>
      <c r="I402" s="5"/>
      <c r="J402"/>
      <c r="K402"/>
      <c r="L402"/>
      <c r="N402"/>
      <c r="P402"/>
      <c r="R402"/>
      <c r="S402"/>
      <c r="T402"/>
    </row>
    <row r="403" spans="2:20">
      <c r="B403"/>
      <c r="C403"/>
      <c r="D403"/>
      <c r="E403"/>
      <c r="G403"/>
      <c r="H403"/>
      <c r="I403" s="5"/>
      <c r="J403"/>
      <c r="K403"/>
      <c r="L403"/>
      <c r="N403"/>
      <c r="P403"/>
      <c r="R403"/>
      <c r="S403"/>
      <c r="T403"/>
    </row>
    <row r="404" spans="2:20">
      <c r="B404"/>
      <c r="C404"/>
      <c r="D404"/>
      <c r="E404"/>
      <c r="G404"/>
      <c r="H404"/>
      <c r="I404" s="5"/>
      <c r="J404"/>
      <c r="K404"/>
      <c r="L404"/>
      <c r="N404"/>
      <c r="P404"/>
      <c r="R404"/>
      <c r="S404"/>
      <c r="T404"/>
    </row>
    <row r="405" spans="2:20">
      <c r="B405"/>
      <c r="C405"/>
      <c r="D405"/>
      <c r="E405"/>
      <c r="G405"/>
      <c r="H405"/>
      <c r="I405" s="5"/>
      <c r="J405"/>
      <c r="K405"/>
      <c r="L405"/>
      <c r="N405"/>
      <c r="P405"/>
      <c r="R405"/>
      <c r="S405"/>
      <c r="T405"/>
    </row>
    <row r="406" spans="2:20">
      <c r="B406"/>
      <c r="C406"/>
      <c r="D406"/>
      <c r="E406"/>
      <c r="G406"/>
      <c r="H406"/>
      <c r="I406" s="5"/>
      <c r="J406"/>
      <c r="K406"/>
      <c r="L406"/>
      <c r="N406"/>
      <c r="P406"/>
      <c r="R406"/>
      <c r="S406"/>
      <c r="T406"/>
    </row>
    <row r="407" spans="2:20">
      <c r="B407"/>
      <c r="C407"/>
      <c r="D407"/>
      <c r="E407"/>
      <c r="G407"/>
      <c r="H407"/>
      <c r="I407" s="5"/>
      <c r="J407"/>
      <c r="K407"/>
      <c r="L407"/>
      <c r="N407"/>
      <c r="P407"/>
      <c r="R407"/>
      <c r="S407"/>
      <c r="T407"/>
    </row>
    <row r="408" spans="2:20">
      <c r="B408"/>
      <c r="C408"/>
      <c r="D408"/>
      <c r="E408"/>
      <c r="G408"/>
      <c r="H408"/>
      <c r="I408" s="5"/>
      <c r="J408"/>
      <c r="K408"/>
      <c r="L408"/>
      <c r="N408"/>
      <c r="P408"/>
      <c r="R408"/>
      <c r="S408"/>
      <c r="T408"/>
    </row>
    <row r="409" spans="2:20">
      <c r="B409"/>
      <c r="C409"/>
      <c r="D409"/>
      <c r="E409"/>
      <c r="G409"/>
      <c r="H409"/>
      <c r="I409" s="5"/>
      <c r="J409"/>
      <c r="K409"/>
      <c r="L409"/>
      <c r="N409"/>
      <c r="P409"/>
      <c r="R409"/>
      <c r="S409"/>
      <c r="T409"/>
    </row>
    <row r="410" spans="2:20">
      <c r="B410"/>
      <c r="C410"/>
      <c r="D410"/>
      <c r="E410"/>
      <c r="G410"/>
      <c r="H410"/>
      <c r="I410" s="5"/>
      <c r="J410"/>
      <c r="K410"/>
      <c r="L410"/>
      <c r="N410"/>
      <c r="P410"/>
      <c r="R410"/>
      <c r="S410"/>
      <c r="T410"/>
    </row>
    <row r="411" spans="2:20">
      <c r="B411"/>
      <c r="C411"/>
      <c r="D411"/>
      <c r="E411"/>
      <c r="G411"/>
      <c r="H411"/>
      <c r="I411" s="5"/>
      <c r="J411"/>
      <c r="K411"/>
      <c r="L411"/>
      <c r="N411"/>
      <c r="P411"/>
      <c r="R411"/>
      <c r="S411"/>
      <c r="T411"/>
    </row>
    <row r="412" spans="2:20">
      <c r="B412"/>
      <c r="C412"/>
      <c r="D412"/>
      <c r="E412"/>
      <c r="G412"/>
      <c r="H412"/>
      <c r="I412" s="5"/>
      <c r="J412"/>
      <c r="K412"/>
      <c r="L412"/>
      <c r="N412"/>
      <c r="P412"/>
      <c r="R412"/>
      <c r="S412"/>
      <c r="T412"/>
    </row>
    <row r="413" spans="2:20">
      <c r="B413"/>
      <c r="C413"/>
      <c r="D413"/>
      <c r="E413"/>
      <c r="G413"/>
      <c r="H413"/>
      <c r="I413" s="5"/>
      <c r="J413"/>
      <c r="K413"/>
      <c r="L413"/>
      <c r="N413"/>
      <c r="P413"/>
      <c r="R413"/>
      <c r="S413"/>
      <c r="T413"/>
    </row>
    <row r="414" spans="2:20">
      <c r="B414"/>
      <c r="C414"/>
      <c r="D414"/>
      <c r="E414"/>
      <c r="G414"/>
      <c r="H414"/>
      <c r="I414" s="5"/>
      <c r="J414"/>
      <c r="K414"/>
      <c r="L414"/>
      <c r="N414"/>
      <c r="P414"/>
      <c r="R414"/>
      <c r="S414"/>
      <c r="T414"/>
    </row>
    <row r="415" spans="2:20">
      <c r="B415"/>
      <c r="C415"/>
      <c r="D415"/>
      <c r="E415"/>
      <c r="G415"/>
      <c r="H415"/>
      <c r="I415" s="5"/>
      <c r="J415"/>
      <c r="K415"/>
      <c r="L415"/>
      <c r="N415"/>
      <c r="P415"/>
      <c r="R415"/>
      <c r="S415"/>
      <c r="T415"/>
    </row>
    <row r="416" spans="2:20">
      <c r="B416"/>
      <c r="C416"/>
      <c r="D416"/>
      <c r="E416"/>
      <c r="G416"/>
      <c r="H416"/>
      <c r="I416" s="5"/>
      <c r="J416"/>
      <c r="K416"/>
      <c r="L416"/>
      <c r="N416"/>
      <c r="P416"/>
      <c r="R416"/>
      <c r="S416"/>
      <c r="T416"/>
    </row>
    <row r="417" spans="2:20">
      <c r="B417"/>
      <c r="C417"/>
      <c r="D417"/>
      <c r="E417"/>
      <c r="G417"/>
      <c r="H417"/>
      <c r="I417" s="5"/>
      <c r="J417"/>
      <c r="K417"/>
      <c r="L417"/>
      <c r="N417"/>
      <c r="P417"/>
      <c r="R417"/>
      <c r="S417"/>
      <c r="T417"/>
    </row>
    <row r="418" spans="2:20">
      <c r="B418"/>
      <c r="C418"/>
      <c r="D418"/>
      <c r="E418"/>
      <c r="G418"/>
      <c r="H418"/>
      <c r="I418" s="5"/>
      <c r="J418"/>
      <c r="K418"/>
      <c r="L418"/>
      <c r="N418"/>
      <c r="P418"/>
      <c r="R418"/>
      <c r="S418"/>
      <c r="T418"/>
    </row>
    <row r="419" spans="2:20">
      <c r="B419"/>
      <c r="C419"/>
      <c r="D419"/>
      <c r="E419"/>
      <c r="G419"/>
      <c r="H419"/>
      <c r="I419" s="5"/>
      <c r="J419"/>
      <c r="K419"/>
      <c r="L419"/>
      <c r="N419"/>
      <c r="P419"/>
      <c r="R419"/>
      <c r="S419"/>
      <c r="T419"/>
    </row>
    <row r="420" spans="2:20">
      <c r="B420"/>
      <c r="C420"/>
      <c r="D420"/>
      <c r="E420"/>
      <c r="G420"/>
      <c r="H420"/>
      <c r="I420" s="5"/>
      <c r="J420"/>
      <c r="K420"/>
      <c r="L420"/>
      <c r="N420"/>
      <c r="P420"/>
      <c r="R420"/>
      <c r="S420"/>
      <c r="T420"/>
    </row>
    <row r="421" spans="2:20">
      <c r="B421"/>
      <c r="C421"/>
      <c r="D421"/>
      <c r="E421"/>
      <c r="G421"/>
      <c r="H421"/>
      <c r="I421" s="5"/>
      <c r="J421"/>
      <c r="K421"/>
      <c r="L421"/>
      <c r="N421"/>
      <c r="P421"/>
      <c r="R421"/>
      <c r="S421"/>
      <c r="T421"/>
    </row>
    <row r="422" spans="2:20">
      <c r="B422"/>
      <c r="C422"/>
      <c r="D422"/>
      <c r="E422"/>
      <c r="G422"/>
      <c r="H422"/>
      <c r="I422" s="5"/>
      <c r="J422"/>
      <c r="K422"/>
      <c r="L422"/>
      <c r="N422"/>
      <c r="P422"/>
      <c r="R422"/>
      <c r="S422"/>
      <c r="T422"/>
    </row>
    <row r="423" spans="2:20">
      <c r="B423"/>
      <c r="C423"/>
      <c r="D423"/>
      <c r="E423"/>
      <c r="G423"/>
      <c r="H423"/>
      <c r="I423" s="5"/>
      <c r="J423"/>
      <c r="K423"/>
      <c r="L423"/>
      <c r="N423"/>
      <c r="P423"/>
      <c r="R423"/>
      <c r="S423"/>
      <c r="T423"/>
    </row>
    <row r="424" spans="2:20">
      <c r="B424"/>
      <c r="C424"/>
      <c r="D424"/>
      <c r="E424"/>
      <c r="G424"/>
      <c r="H424"/>
      <c r="I424" s="5"/>
      <c r="J424"/>
      <c r="K424"/>
      <c r="L424"/>
      <c r="N424"/>
      <c r="P424"/>
      <c r="R424"/>
      <c r="S424"/>
      <c r="T424"/>
    </row>
    <row r="425" spans="2:20">
      <c r="B425"/>
      <c r="C425"/>
      <c r="D425"/>
      <c r="E425"/>
      <c r="G425"/>
      <c r="H425"/>
      <c r="I425" s="5"/>
      <c r="J425"/>
      <c r="K425"/>
      <c r="L425"/>
      <c r="N425"/>
      <c r="P425"/>
      <c r="R425"/>
      <c r="S425"/>
      <c r="T425"/>
    </row>
    <row r="426" spans="2:20">
      <c r="B426"/>
      <c r="C426"/>
      <c r="D426"/>
      <c r="E426"/>
      <c r="G426"/>
      <c r="H426"/>
      <c r="I426" s="5"/>
      <c r="J426"/>
      <c r="K426"/>
      <c r="L426"/>
      <c r="N426"/>
      <c r="P426"/>
      <c r="R426"/>
      <c r="S426"/>
      <c r="T426"/>
    </row>
    <row r="427" spans="2:20">
      <c r="B427"/>
      <c r="C427"/>
      <c r="D427"/>
      <c r="E427"/>
      <c r="G427"/>
      <c r="H427"/>
      <c r="I427" s="5"/>
      <c r="J427"/>
      <c r="K427"/>
      <c r="L427"/>
      <c r="N427"/>
      <c r="P427"/>
      <c r="R427"/>
      <c r="S427"/>
      <c r="T427"/>
    </row>
    <row r="428" spans="2:20">
      <c r="B428"/>
      <c r="C428"/>
      <c r="D428"/>
      <c r="E428"/>
      <c r="G428"/>
      <c r="H428"/>
      <c r="I428" s="5"/>
      <c r="J428"/>
      <c r="K428"/>
      <c r="L428"/>
      <c r="N428"/>
      <c r="P428"/>
      <c r="R428"/>
      <c r="S428"/>
      <c r="T428"/>
    </row>
    <row r="429" spans="2:20">
      <c r="B429"/>
      <c r="C429"/>
      <c r="D429"/>
      <c r="E429"/>
      <c r="G429"/>
      <c r="H429"/>
      <c r="I429" s="5"/>
      <c r="J429"/>
      <c r="K429"/>
      <c r="L429"/>
      <c r="N429"/>
      <c r="P429"/>
      <c r="R429"/>
      <c r="S429"/>
      <c r="T429"/>
    </row>
    <row r="430" spans="2:20">
      <c r="B430"/>
      <c r="C430"/>
      <c r="D430"/>
      <c r="E430"/>
      <c r="G430"/>
      <c r="H430"/>
      <c r="I430" s="5"/>
      <c r="J430"/>
      <c r="K430"/>
      <c r="L430"/>
      <c r="N430"/>
      <c r="P430"/>
      <c r="R430"/>
      <c r="S430"/>
      <c r="T430"/>
    </row>
    <row r="431" spans="2:20">
      <c r="B431"/>
      <c r="C431"/>
      <c r="D431"/>
      <c r="E431"/>
      <c r="G431"/>
      <c r="H431"/>
      <c r="I431" s="5"/>
      <c r="J431"/>
      <c r="K431"/>
      <c r="L431"/>
      <c r="N431"/>
      <c r="P431"/>
      <c r="R431"/>
      <c r="S431"/>
      <c r="T431"/>
    </row>
    <row r="432" spans="2:20">
      <c r="B432"/>
      <c r="C432"/>
      <c r="D432"/>
      <c r="E432"/>
      <c r="G432"/>
      <c r="H432"/>
      <c r="I432" s="5"/>
      <c r="J432"/>
      <c r="K432"/>
      <c r="L432"/>
      <c r="N432"/>
      <c r="P432"/>
      <c r="R432"/>
      <c r="S432"/>
      <c r="T432"/>
    </row>
    <row r="433" spans="2:20">
      <c r="B433"/>
      <c r="C433"/>
      <c r="D433"/>
      <c r="E433"/>
      <c r="G433"/>
      <c r="H433"/>
      <c r="I433" s="5"/>
      <c r="J433"/>
      <c r="K433"/>
      <c r="L433"/>
      <c r="N433"/>
      <c r="P433"/>
      <c r="R433"/>
      <c r="S433"/>
      <c r="T433"/>
    </row>
    <row r="434" spans="2:20">
      <c r="B434"/>
      <c r="C434"/>
      <c r="D434"/>
      <c r="E434"/>
      <c r="G434"/>
      <c r="H434"/>
      <c r="I434" s="5"/>
      <c r="J434"/>
      <c r="K434"/>
      <c r="L434"/>
      <c r="N434"/>
      <c r="P434"/>
      <c r="R434"/>
      <c r="S434"/>
      <c r="T434"/>
    </row>
    <row r="435" spans="2:20">
      <c r="B435"/>
      <c r="C435"/>
      <c r="D435"/>
      <c r="E435"/>
      <c r="G435"/>
      <c r="H435"/>
      <c r="I435" s="5"/>
      <c r="J435"/>
      <c r="K435"/>
      <c r="L435"/>
      <c r="N435"/>
      <c r="P435"/>
      <c r="R435"/>
      <c r="S435"/>
      <c r="T435"/>
    </row>
    <row r="436" spans="2:20">
      <c r="B436"/>
      <c r="C436"/>
      <c r="D436"/>
      <c r="E436"/>
      <c r="G436"/>
      <c r="H436"/>
      <c r="I436" s="5"/>
      <c r="J436"/>
      <c r="K436"/>
      <c r="L436"/>
      <c r="N436"/>
      <c r="P436"/>
      <c r="R436"/>
      <c r="S436"/>
      <c r="T436"/>
    </row>
    <row r="437" spans="2:20">
      <c r="B437"/>
      <c r="C437"/>
      <c r="D437"/>
      <c r="E437"/>
      <c r="G437"/>
      <c r="H437"/>
      <c r="I437" s="5"/>
      <c r="J437"/>
      <c r="K437"/>
      <c r="L437"/>
      <c r="N437"/>
      <c r="P437"/>
      <c r="R437"/>
      <c r="S437"/>
      <c r="T437"/>
    </row>
    <row r="438" spans="2:20">
      <c r="B438"/>
      <c r="C438"/>
      <c r="D438"/>
      <c r="E438"/>
      <c r="G438"/>
      <c r="H438"/>
      <c r="I438" s="5"/>
      <c r="J438"/>
      <c r="K438"/>
      <c r="L438"/>
      <c r="N438"/>
      <c r="P438"/>
      <c r="R438"/>
      <c r="S438"/>
      <c r="T438"/>
    </row>
    <row r="439" spans="2:20">
      <c r="B439"/>
      <c r="C439"/>
      <c r="D439"/>
      <c r="E439"/>
      <c r="G439"/>
      <c r="H439"/>
      <c r="I439" s="5"/>
      <c r="J439"/>
      <c r="K439"/>
      <c r="L439"/>
      <c r="N439"/>
      <c r="P439"/>
      <c r="R439"/>
      <c r="S439"/>
      <c r="T439"/>
    </row>
    <row r="440" spans="2:20">
      <c r="B440"/>
      <c r="C440"/>
      <c r="D440"/>
      <c r="E440"/>
      <c r="G440"/>
      <c r="H440"/>
      <c r="I440" s="5"/>
      <c r="J440"/>
      <c r="K440"/>
      <c r="L440"/>
      <c r="N440"/>
      <c r="P440"/>
      <c r="R440"/>
      <c r="S440"/>
      <c r="T440"/>
    </row>
    <row r="441" spans="2:20">
      <c r="B441"/>
      <c r="C441"/>
      <c r="D441"/>
      <c r="E441"/>
      <c r="G441"/>
      <c r="H441"/>
      <c r="I441" s="5"/>
      <c r="J441"/>
      <c r="K441"/>
      <c r="L441"/>
      <c r="N441"/>
      <c r="P441"/>
      <c r="R441"/>
      <c r="S441"/>
      <c r="T441"/>
    </row>
    <row r="442" spans="2:20">
      <c r="B442"/>
      <c r="C442"/>
      <c r="D442"/>
      <c r="E442"/>
      <c r="G442"/>
      <c r="H442"/>
      <c r="I442" s="5"/>
      <c r="J442"/>
      <c r="K442"/>
      <c r="L442"/>
      <c r="N442"/>
      <c r="P442"/>
      <c r="R442"/>
      <c r="S442"/>
      <c r="T442"/>
    </row>
    <row r="443" spans="2:20">
      <c r="B443"/>
      <c r="C443"/>
      <c r="D443"/>
      <c r="E443"/>
      <c r="G443"/>
      <c r="H443"/>
      <c r="I443" s="5"/>
      <c r="J443"/>
      <c r="K443"/>
      <c r="L443"/>
      <c r="N443"/>
      <c r="P443"/>
      <c r="R443"/>
      <c r="S443"/>
      <c r="T443"/>
    </row>
    <row r="444" spans="2:20">
      <c r="B444"/>
      <c r="C444"/>
      <c r="D444"/>
      <c r="E444"/>
      <c r="G444"/>
      <c r="H444"/>
      <c r="I444" s="5"/>
      <c r="J444"/>
      <c r="K444"/>
      <c r="L444"/>
      <c r="N444"/>
      <c r="P444"/>
      <c r="R444"/>
      <c r="S444"/>
      <c r="T444"/>
    </row>
    <row r="445" spans="2:20">
      <c r="B445"/>
      <c r="C445"/>
      <c r="D445"/>
      <c r="E445"/>
      <c r="G445"/>
      <c r="H445"/>
      <c r="I445" s="5"/>
      <c r="J445"/>
      <c r="K445"/>
      <c r="L445"/>
      <c r="N445"/>
      <c r="P445"/>
      <c r="R445"/>
      <c r="S445"/>
      <c r="T445"/>
    </row>
    <row r="446" spans="2:20">
      <c r="B446"/>
      <c r="C446"/>
      <c r="D446"/>
      <c r="E446"/>
      <c r="G446"/>
      <c r="H446"/>
      <c r="I446" s="5"/>
      <c r="J446"/>
      <c r="K446"/>
      <c r="L446"/>
      <c r="N446"/>
      <c r="P446"/>
      <c r="R446"/>
      <c r="S446"/>
      <c r="T446"/>
    </row>
    <row r="447" spans="2:20">
      <c r="B447"/>
      <c r="C447"/>
      <c r="D447"/>
      <c r="E447"/>
      <c r="G447"/>
      <c r="H447"/>
      <c r="I447" s="5"/>
      <c r="J447"/>
      <c r="K447"/>
      <c r="L447"/>
      <c r="N447"/>
      <c r="P447"/>
      <c r="R447"/>
      <c r="S447"/>
      <c r="T447"/>
    </row>
    <row r="448" spans="2:20">
      <c r="B448"/>
      <c r="C448"/>
      <c r="D448"/>
      <c r="E448"/>
      <c r="G448"/>
      <c r="H448"/>
      <c r="I448" s="5"/>
      <c r="J448"/>
      <c r="K448"/>
      <c r="L448"/>
      <c r="N448"/>
      <c r="P448"/>
      <c r="R448"/>
      <c r="S448"/>
      <c r="T448"/>
    </row>
    <row r="449" spans="2:20">
      <c r="B449"/>
      <c r="C449"/>
      <c r="D449"/>
      <c r="E449"/>
      <c r="G449"/>
      <c r="H449"/>
      <c r="I449" s="5"/>
      <c r="J449"/>
      <c r="K449"/>
      <c r="L449"/>
      <c r="N449"/>
      <c r="P449"/>
      <c r="R449"/>
      <c r="S449"/>
      <c r="T449"/>
    </row>
    <row r="450" spans="2:20">
      <c r="B450"/>
      <c r="C450"/>
      <c r="D450"/>
      <c r="E450"/>
      <c r="G450"/>
      <c r="H450"/>
      <c r="I450" s="5"/>
      <c r="J450"/>
      <c r="K450"/>
      <c r="L450"/>
      <c r="N450"/>
      <c r="P450"/>
      <c r="R450"/>
      <c r="S450"/>
      <c r="T450"/>
    </row>
    <row r="451" spans="2:20">
      <c r="B451"/>
      <c r="C451"/>
      <c r="D451"/>
      <c r="E451"/>
      <c r="G451"/>
      <c r="H451"/>
      <c r="I451" s="5"/>
      <c r="J451"/>
      <c r="K451"/>
      <c r="L451"/>
      <c r="N451"/>
      <c r="P451"/>
      <c r="R451"/>
      <c r="S451"/>
      <c r="T451"/>
    </row>
    <row r="452" spans="2:20">
      <c r="B452"/>
      <c r="C452"/>
      <c r="D452"/>
      <c r="E452"/>
      <c r="G452"/>
      <c r="H452"/>
      <c r="I452" s="5"/>
      <c r="J452"/>
      <c r="K452"/>
      <c r="L452"/>
      <c r="N452"/>
      <c r="P452"/>
      <c r="R452"/>
      <c r="S452"/>
      <c r="T452"/>
    </row>
    <row r="453" spans="2:20">
      <c r="B453"/>
      <c r="C453"/>
      <c r="D453"/>
      <c r="E453"/>
      <c r="G453"/>
      <c r="H453"/>
      <c r="I453" s="5"/>
      <c r="J453"/>
      <c r="K453"/>
      <c r="L453"/>
      <c r="N453"/>
      <c r="P453"/>
      <c r="R453"/>
      <c r="S453"/>
      <c r="T453"/>
    </row>
    <row r="454" spans="2:20">
      <c r="B454"/>
      <c r="C454"/>
      <c r="D454"/>
      <c r="E454"/>
      <c r="G454"/>
      <c r="H454"/>
      <c r="I454" s="5"/>
      <c r="J454"/>
      <c r="K454"/>
      <c r="L454"/>
      <c r="N454"/>
      <c r="P454"/>
      <c r="R454"/>
      <c r="S454"/>
      <c r="T454"/>
    </row>
    <row r="455" spans="2:20">
      <c r="B455"/>
      <c r="C455"/>
      <c r="D455"/>
      <c r="E455"/>
      <c r="G455"/>
      <c r="H455"/>
      <c r="I455" s="5"/>
      <c r="J455"/>
      <c r="K455"/>
      <c r="L455"/>
      <c r="N455"/>
      <c r="P455"/>
      <c r="R455"/>
      <c r="S455"/>
      <c r="T455"/>
    </row>
    <row r="456" spans="2:20">
      <c r="B456"/>
      <c r="C456"/>
      <c r="D456"/>
      <c r="E456"/>
      <c r="G456"/>
      <c r="H456"/>
      <c r="I456" s="5"/>
      <c r="J456"/>
      <c r="K456"/>
      <c r="L456"/>
      <c r="N456"/>
      <c r="P456"/>
      <c r="R456"/>
      <c r="S456"/>
      <c r="T456"/>
    </row>
    <row r="457" spans="2:20">
      <c r="B457"/>
      <c r="C457"/>
      <c r="D457"/>
      <c r="E457"/>
      <c r="G457"/>
      <c r="H457"/>
      <c r="I457" s="5"/>
      <c r="J457"/>
      <c r="K457"/>
      <c r="L457"/>
      <c r="N457"/>
      <c r="P457"/>
      <c r="R457"/>
      <c r="S457"/>
      <c r="T457"/>
    </row>
    <row r="458" spans="2:20">
      <c r="B458"/>
      <c r="C458"/>
      <c r="D458"/>
      <c r="E458"/>
      <c r="G458"/>
      <c r="H458"/>
      <c r="I458" s="5"/>
      <c r="J458"/>
      <c r="K458"/>
      <c r="L458"/>
      <c r="N458"/>
      <c r="P458"/>
      <c r="R458"/>
      <c r="S458"/>
      <c r="T458"/>
    </row>
    <row r="459" spans="2:20">
      <c r="B459"/>
      <c r="C459"/>
      <c r="D459"/>
      <c r="E459"/>
      <c r="G459"/>
      <c r="H459"/>
      <c r="I459" s="5"/>
      <c r="J459"/>
      <c r="K459"/>
      <c r="L459"/>
      <c r="N459"/>
      <c r="P459"/>
      <c r="R459"/>
      <c r="S459"/>
      <c r="T459"/>
    </row>
    <row r="460" spans="2:20">
      <c r="B460"/>
      <c r="C460"/>
      <c r="D460"/>
      <c r="E460"/>
      <c r="G460"/>
      <c r="H460"/>
      <c r="I460" s="5"/>
      <c r="J460"/>
      <c r="K460"/>
      <c r="L460"/>
      <c r="N460"/>
      <c r="P460"/>
      <c r="R460"/>
      <c r="S460"/>
      <c r="T460"/>
    </row>
    <row r="461" spans="2:20">
      <c r="B461"/>
      <c r="C461"/>
      <c r="D461"/>
      <c r="E461"/>
      <c r="G461"/>
      <c r="H461"/>
      <c r="I461" s="5"/>
      <c r="J461"/>
      <c r="K461"/>
      <c r="L461"/>
      <c r="N461"/>
      <c r="P461"/>
      <c r="R461"/>
      <c r="S461"/>
      <c r="T461"/>
    </row>
    <row r="462" spans="2:20">
      <c r="B462"/>
      <c r="C462"/>
      <c r="D462"/>
      <c r="E462"/>
      <c r="G462"/>
      <c r="H462"/>
      <c r="I462" s="5"/>
      <c r="J462"/>
      <c r="K462"/>
      <c r="L462"/>
      <c r="N462"/>
      <c r="P462"/>
      <c r="R462"/>
      <c r="S462"/>
      <c r="T462"/>
    </row>
    <row r="463" spans="2:20">
      <c r="B463"/>
      <c r="C463"/>
      <c r="D463"/>
      <c r="E463"/>
      <c r="G463"/>
      <c r="H463"/>
      <c r="I463" s="5"/>
      <c r="J463"/>
      <c r="K463"/>
      <c r="L463"/>
      <c r="N463"/>
      <c r="P463"/>
      <c r="R463"/>
      <c r="S463"/>
      <c r="T463"/>
    </row>
    <row r="464" spans="2:20">
      <c r="B464"/>
      <c r="C464"/>
      <c r="D464"/>
      <c r="E464"/>
      <c r="G464"/>
      <c r="H464"/>
      <c r="I464" s="5"/>
      <c r="J464"/>
      <c r="K464"/>
      <c r="L464"/>
      <c r="N464"/>
      <c r="P464"/>
      <c r="R464"/>
      <c r="S464"/>
      <c r="T464"/>
    </row>
    <row r="465" spans="2:20">
      <c r="B465"/>
      <c r="C465"/>
      <c r="D465"/>
      <c r="E465"/>
      <c r="G465"/>
      <c r="H465"/>
      <c r="I465" s="5"/>
      <c r="J465"/>
      <c r="K465"/>
      <c r="L465"/>
      <c r="N465"/>
      <c r="P465"/>
      <c r="R465"/>
      <c r="S465"/>
      <c r="T465"/>
    </row>
    <row r="466" spans="2:20">
      <c r="B466"/>
      <c r="C466"/>
      <c r="D466"/>
      <c r="E466"/>
      <c r="G466"/>
      <c r="H466"/>
      <c r="I466" s="5"/>
      <c r="J466"/>
      <c r="K466"/>
      <c r="L466"/>
      <c r="N466"/>
      <c r="P466"/>
      <c r="R466"/>
      <c r="S466"/>
      <c r="T466"/>
    </row>
    <row r="467" spans="2:20">
      <c r="B467"/>
      <c r="C467"/>
      <c r="D467"/>
      <c r="E467"/>
      <c r="G467"/>
      <c r="H467"/>
      <c r="I467" s="5"/>
      <c r="J467"/>
      <c r="K467"/>
      <c r="L467"/>
      <c r="N467"/>
      <c r="P467"/>
      <c r="R467"/>
      <c r="S467"/>
      <c r="T467"/>
    </row>
    <row r="468" spans="2:20">
      <c r="B468"/>
      <c r="C468"/>
      <c r="D468"/>
      <c r="E468"/>
      <c r="G468"/>
      <c r="H468"/>
      <c r="I468" s="5"/>
      <c r="J468"/>
      <c r="K468"/>
      <c r="L468"/>
      <c r="N468"/>
      <c r="P468"/>
      <c r="R468"/>
      <c r="S468"/>
      <c r="T468"/>
    </row>
    <row r="469" spans="2:20">
      <c r="B469"/>
      <c r="C469"/>
      <c r="D469"/>
      <c r="E469"/>
      <c r="G469"/>
      <c r="H469"/>
      <c r="I469" s="5"/>
      <c r="J469"/>
      <c r="K469"/>
      <c r="L469"/>
      <c r="N469"/>
      <c r="P469"/>
      <c r="R469"/>
      <c r="S469"/>
      <c r="T469"/>
    </row>
    <row r="470" spans="2:20">
      <c r="B470"/>
      <c r="C470"/>
      <c r="D470"/>
      <c r="E470"/>
      <c r="G470"/>
      <c r="H470"/>
      <c r="I470" s="5"/>
      <c r="J470"/>
      <c r="K470"/>
      <c r="L470"/>
      <c r="N470"/>
      <c r="P470"/>
      <c r="R470"/>
      <c r="S470"/>
      <c r="T470"/>
    </row>
    <row r="471" spans="2:20">
      <c r="B471"/>
      <c r="C471"/>
      <c r="D471"/>
      <c r="E471"/>
      <c r="G471"/>
      <c r="H471"/>
      <c r="I471" s="5"/>
      <c r="J471"/>
      <c r="K471"/>
      <c r="L471"/>
      <c r="N471"/>
      <c r="P471"/>
      <c r="R471"/>
      <c r="S471"/>
      <c r="T471"/>
    </row>
    <row r="472" spans="2:20">
      <c r="B472"/>
      <c r="C472"/>
      <c r="D472"/>
      <c r="E472"/>
      <c r="G472"/>
      <c r="H472"/>
      <c r="I472" s="5"/>
      <c r="J472"/>
      <c r="K472"/>
      <c r="L472"/>
      <c r="N472"/>
      <c r="P472"/>
      <c r="R472"/>
      <c r="S472"/>
      <c r="T472"/>
    </row>
    <row r="473" spans="2:20">
      <c r="B473"/>
      <c r="C473"/>
      <c r="D473"/>
      <c r="E473"/>
      <c r="G473"/>
      <c r="H473"/>
      <c r="I473" s="5"/>
      <c r="J473"/>
      <c r="K473"/>
      <c r="L473"/>
      <c r="N473"/>
      <c r="P473"/>
      <c r="R473"/>
      <c r="S473"/>
      <c r="T473"/>
    </row>
    <row r="474" spans="2:20">
      <c r="B474"/>
      <c r="C474"/>
      <c r="D474"/>
      <c r="E474"/>
      <c r="G474"/>
      <c r="H474"/>
      <c r="I474" s="5"/>
      <c r="J474"/>
      <c r="K474"/>
      <c r="L474"/>
      <c r="N474"/>
      <c r="P474"/>
      <c r="R474"/>
      <c r="S474"/>
      <c r="T474"/>
    </row>
    <row r="475" spans="2:20">
      <c r="B475"/>
      <c r="C475"/>
      <c r="D475"/>
      <c r="E475"/>
      <c r="G475"/>
      <c r="H475"/>
      <c r="I475" s="5"/>
      <c r="J475"/>
      <c r="K475"/>
      <c r="L475"/>
      <c r="N475"/>
      <c r="P475"/>
      <c r="R475"/>
      <c r="S475"/>
      <c r="T475"/>
    </row>
    <row r="476" spans="2:20">
      <c r="B476"/>
      <c r="C476"/>
      <c r="D476"/>
      <c r="E476"/>
      <c r="G476"/>
      <c r="H476"/>
      <c r="I476" s="5"/>
      <c r="J476"/>
      <c r="K476"/>
      <c r="L476"/>
      <c r="N476"/>
      <c r="P476"/>
      <c r="R476"/>
      <c r="S476"/>
      <c r="T476"/>
    </row>
    <row r="477" spans="2:20">
      <c r="B477"/>
      <c r="C477"/>
      <c r="D477"/>
      <c r="E477"/>
      <c r="G477"/>
      <c r="H477"/>
      <c r="I477" s="5"/>
      <c r="J477"/>
      <c r="K477"/>
      <c r="L477"/>
      <c r="N477"/>
      <c r="P477"/>
      <c r="R477"/>
      <c r="S477"/>
      <c r="T477"/>
    </row>
    <row r="478" spans="2:20">
      <c r="B478"/>
      <c r="C478"/>
      <c r="D478"/>
      <c r="E478"/>
      <c r="G478"/>
      <c r="H478"/>
      <c r="I478" s="5"/>
      <c r="J478"/>
      <c r="K478"/>
      <c r="L478"/>
      <c r="N478"/>
      <c r="P478"/>
      <c r="R478"/>
      <c r="S478"/>
      <c r="T478"/>
    </row>
    <row r="479" spans="2:20">
      <c r="B479"/>
      <c r="C479"/>
      <c r="D479"/>
      <c r="E479"/>
      <c r="G479"/>
      <c r="H479"/>
      <c r="I479" s="5"/>
      <c r="J479"/>
      <c r="K479"/>
      <c r="L479"/>
      <c r="N479"/>
      <c r="P479"/>
      <c r="R479"/>
      <c r="S479"/>
      <c r="T479"/>
    </row>
    <row r="480" spans="2:20">
      <c r="B480"/>
      <c r="C480"/>
      <c r="D480"/>
      <c r="E480"/>
      <c r="G480"/>
      <c r="H480"/>
      <c r="I480" s="5"/>
      <c r="J480"/>
      <c r="K480"/>
      <c r="L480"/>
      <c r="N480"/>
      <c r="P480"/>
      <c r="R480"/>
      <c r="S480"/>
      <c r="T480"/>
    </row>
    <row r="481" spans="2:20">
      <c r="B481"/>
      <c r="C481"/>
      <c r="D481"/>
      <c r="E481"/>
      <c r="G481"/>
      <c r="H481"/>
      <c r="I481" s="5"/>
      <c r="J481"/>
      <c r="K481"/>
      <c r="L481"/>
      <c r="N481"/>
      <c r="P481"/>
      <c r="R481"/>
      <c r="S481"/>
      <c r="T481"/>
    </row>
    <row r="482" spans="2:20">
      <c r="B482"/>
      <c r="C482"/>
      <c r="D482"/>
      <c r="E482"/>
      <c r="G482"/>
      <c r="H482"/>
      <c r="I482" s="5"/>
      <c r="J482"/>
      <c r="K482"/>
      <c r="L482"/>
      <c r="N482"/>
      <c r="P482"/>
      <c r="R482"/>
      <c r="S482"/>
      <c r="T482"/>
    </row>
    <row r="483" spans="2:20">
      <c r="B483"/>
      <c r="C483"/>
      <c r="D483"/>
      <c r="E483"/>
      <c r="G483"/>
      <c r="H483"/>
      <c r="I483" s="5"/>
      <c r="J483"/>
      <c r="K483"/>
      <c r="L483"/>
      <c r="N483"/>
      <c r="P483"/>
      <c r="R483"/>
      <c r="S483"/>
      <c r="T483"/>
    </row>
    <row r="484" spans="2:20">
      <c r="B484"/>
      <c r="C484"/>
      <c r="D484"/>
      <c r="E484"/>
      <c r="G484"/>
      <c r="H484"/>
      <c r="I484" s="5"/>
      <c r="J484"/>
      <c r="K484"/>
      <c r="L484"/>
      <c r="N484"/>
      <c r="P484"/>
      <c r="R484"/>
      <c r="S484"/>
      <c r="T484"/>
    </row>
    <row r="485" spans="2:20">
      <c r="B485"/>
      <c r="C485"/>
      <c r="D485"/>
      <c r="E485"/>
      <c r="G485"/>
      <c r="H485"/>
      <c r="I485" s="5"/>
      <c r="J485"/>
      <c r="K485"/>
      <c r="L485"/>
      <c r="N485"/>
      <c r="P485"/>
      <c r="R485"/>
      <c r="S485"/>
      <c r="T485"/>
    </row>
    <row r="486" spans="2:20">
      <c r="B486"/>
      <c r="C486"/>
      <c r="D486"/>
      <c r="E486"/>
      <c r="G486"/>
      <c r="H486"/>
      <c r="I486" s="5"/>
      <c r="J486"/>
      <c r="K486"/>
      <c r="L486"/>
      <c r="N486"/>
      <c r="P486"/>
      <c r="R486"/>
      <c r="S486"/>
      <c r="T486"/>
    </row>
    <row r="487" spans="2:20">
      <c r="B487"/>
      <c r="C487"/>
      <c r="D487"/>
      <c r="E487"/>
      <c r="G487"/>
      <c r="H487"/>
      <c r="I487" s="5"/>
      <c r="J487"/>
      <c r="K487"/>
      <c r="L487"/>
      <c r="N487"/>
      <c r="P487"/>
      <c r="R487"/>
      <c r="S487"/>
      <c r="T487"/>
    </row>
    <row r="488" spans="2:20">
      <c r="B488"/>
      <c r="C488"/>
      <c r="D488"/>
      <c r="E488"/>
      <c r="G488"/>
      <c r="H488"/>
      <c r="I488" s="5"/>
      <c r="J488"/>
      <c r="K488"/>
      <c r="L488"/>
      <c r="N488"/>
      <c r="P488"/>
      <c r="R488"/>
      <c r="S488"/>
      <c r="T488"/>
    </row>
    <row r="489" spans="2:20">
      <c r="B489"/>
      <c r="C489"/>
      <c r="D489"/>
      <c r="E489"/>
      <c r="G489"/>
      <c r="H489"/>
      <c r="I489" s="5"/>
      <c r="J489"/>
      <c r="K489"/>
      <c r="L489"/>
      <c r="N489"/>
      <c r="P489"/>
      <c r="R489"/>
      <c r="S489"/>
      <c r="T489"/>
    </row>
    <row r="490" spans="2:20">
      <c r="B490"/>
      <c r="C490"/>
      <c r="D490"/>
      <c r="E490"/>
      <c r="G490"/>
      <c r="H490"/>
      <c r="I490" s="5"/>
      <c r="J490"/>
      <c r="K490"/>
      <c r="L490"/>
      <c r="N490"/>
      <c r="P490"/>
      <c r="R490"/>
      <c r="S490"/>
      <c r="T490"/>
    </row>
    <row r="491" spans="2:20">
      <c r="B491"/>
      <c r="C491"/>
      <c r="D491"/>
      <c r="E491"/>
      <c r="G491"/>
      <c r="H491"/>
      <c r="I491" s="5"/>
      <c r="J491"/>
      <c r="K491"/>
      <c r="L491"/>
      <c r="N491"/>
      <c r="P491"/>
      <c r="R491"/>
      <c r="S491"/>
      <c r="T491"/>
    </row>
    <row r="492" spans="2:20">
      <c r="B492"/>
      <c r="C492"/>
      <c r="D492"/>
      <c r="E492"/>
      <c r="G492"/>
      <c r="H492"/>
      <c r="I492" s="5"/>
      <c r="J492"/>
      <c r="K492"/>
      <c r="L492"/>
      <c r="N492"/>
      <c r="P492"/>
      <c r="R492"/>
      <c r="S492"/>
      <c r="T492"/>
    </row>
    <row r="493" spans="2:20">
      <c r="B493"/>
      <c r="C493"/>
      <c r="D493"/>
      <c r="E493"/>
      <c r="G493"/>
      <c r="H493"/>
      <c r="I493" s="5"/>
      <c r="J493"/>
      <c r="K493"/>
      <c r="L493"/>
      <c r="N493"/>
      <c r="P493"/>
      <c r="R493"/>
      <c r="S493"/>
      <c r="T493"/>
    </row>
    <row r="494" spans="2:20">
      <c r="B494"/>
      <c r="C494"/>
      <c r="D494"/>
      <c r="E494"/>
      <c r="G494"/>
      <c r="H494"/>
      <c r="I494" s="5"/>
      <c r="J494"/>
      <c r="K494"/>
      <c r="L494"/>
      <c r="N494"/>
      <c r="P494"/>
      <c r="R494"/>
      <c r="S494"/>
      <c r="T494"/>
    </row>
    <row r="495" spans="2:20">
      <c r="B495"/>
      <c r="C495"/>
      <c r="D495"/>
      <c r="E495"/>
      <c r="G495"/>
      <c r="H495"/>
      <c r="I495" s="5"/>
      <c r="J495"/>
      <c r="K495"/>
      <c r="L495"/>
      <c r="N495"/>
      <c r="P495"/>
      <c r="R495"/>
      <c r="S495"/>
      <c r="T495"/>
    </row>
    <row r="496" spans="2:20">
      <c r="B496"/>
      <c r="C496"/>
      <c r="D496"/>
      <c r="E496"/>
      <c r="G496"/>
      <c r="H496"/>
      <c r="I496" s="5"/>
      <c r="J496"/>
      <c r="K496"/>
      <c r="L496"/>
      <c r="N496"/>
      <c r="P496"/>
      <c r="R496"/>
      <c r="S496"/>
      <c r="T496"/>
    </row>
    <row r="497" spans="2:20">
      <c r="B497"/>
      <c r="C497"/>
      <c r="D497"/>
      <c r="E497"/>
      <c r="G497"/>
      <c r="H497"/>
      <c r="I497" s="5"/>
      <c r="J497"/>
      <c r="K497"/>
      <c r="L497"/>
      <c r="N497"/>
      <c r="P497"/>
      <c r="R497"/>
      <c r="S497"/>
      <c r="T497"/>
    </row>
    <row r="498" spans="2:20">
      <c r="B498"/>
      <c r="C498"/>
      <c r="D498"/>
      <c r="E498"/>
      <c r="G498"/>
      <c r="H498"/>
      <c r="I498" s="5"/>
      <c r="J498"/>
      <c r="K498"/>
      <c r="L498"/>
      <c r="N498"/>
      <c r="P498"/>
      <c r="R498"/>
      <c r="S498"/>
      <c r="T498"/>
    </row>
    <row r="499" spans="2:20">
      <c r="B499"/>
      <c r="C499"/>
      <c r="D499"/>
      <c r="E499"/>
      <c r="G499"/>
      <c r="H499"/>
      <c r="I499" s="5"/>
      <c r="J499"/>
      <c r="K499"/>
      <c r="L499"/>
      <c r="N499"/>
      <c r="P499"/>
      <c r="R499"/>
      <c r="S499"/>
      <c r="T499"/>
    </row>
    <row r="500" spans="2:20">
      <c r="B500"/>
      <c r="C500"/>
      <c r="D500"/>
      <c r="E500"/>
      <c r="G500"/>
      <c r="H500"/>
      <c r="I500" s="5"/>
      <c r="J500"/>
      <c r="K500"/>
      <c r="L500"/>
      <c r="N500"/>
      <c r="P500"/>
      <c r="R500"/>
      <c r="S500"/>
      <c r="T500"/>
    </row>
    <row r="501" spans="2:20">
      <c r="B501"/>
      <c r="C501"/>
      <c r="D501"/>
      <c r="E501"/>
      <c r="G501"/>
      <c r="H501"/>
      <c r="I501" s="5"/>
      <c r="J501"/>
      <c r="K501"/>
      <c r="L501"/>
      <c r="N501"/>
      <c r="P501"/>
      <c r="R501"/>
      <c r="S501"/>
      <c r="T501"/>
    </row>
    <row r="502" spans="2:20">
      <c r="B502"/>
      <c r="C502"/>
      <c r="D502"/>
      <c r="E502"/>
      <c r="G502"/>
      <c r="H502"/>
      <c r="I502" s="5"/>
      <c r="J502"/>
      <c r="K502"/>
      <c r="L502"/>
      <c r="N502"/>
      <c r="P502"/>
      <c r="R502"/>
      <c r="S502"/>
      <c r="T502"/>
    </row>
    <row r="503" spans="2:20">
      <c r="B503"/>
      <c r="C503"/>
      <c r="D503"/>
      <c r="E503"/>
      <c r="G503"/>
      <c r="H503"/>
      <c r="I503" s="5"/>
      <c r="J503"/>
      <c r="K503"/>
      <c r="L503"/>
      <c r="N503"/>
      <c r="P503"/>
      <c r="R503"/>
      <c r="S503"/>
      <c r="T503"/>
    </row>
    <row r="504" spans="2:20">
      <c r="B504"/>
      <c r="C504"/>
      <c r="D504"/>
      <c r="E504"/>
      <c r="G504"/>
      <c r="H504"/>
      <c r="I504" s="5"/>
      <c r="J504"/>
      <c r="K504"/>
      <c r="L504"/>
      <c r="N504"/>
      <c r="P504"/>
      <c r="R504"/>
      <c r="S504"/>
      <c r="T504"/>
    </row>
    <row r="505" spans="2:20">
      <c r="B505"/>
      <c r="C505"/>
      <c r="D505"/>
      <c r="E505"/>
      <c r="G505"/>
      <c r="H505"/>
      <c r="I505" s="5"/>
      <c r="J505"/>
      <c r="K505"/>
      <c r="L505"/>
      <c r="N505"/>
      <c r="P505"/>
      <c r="R505"/>
      <c r="S505"/>
      <c r="T505"/>
    </row>
    <row r="506" spans="2:20">
      <c r="B506"/>
      <c r="C506"/>
      <c r="D506"/>
      <c r="E506"/>
      <c r="G506"/>
      <c r="H506"/>
      <c r="I506" s="5"/>
      <c r="J506"/>
      <c r="K506"/>
      <c r="L506"/>
      <c r="N506"/>
      <c r="P506"/>
      <c r="R506"/>
      <c r="S506"/>
      <c r="T506"/>
    </row>
    <row r="507" spans="2:20">
      <c r="B507"/>
      <c r="C507"/>
      <c r="D507"/>
      <c r="E507"/>
      <c r="G507"/>
      <c r="H507"/>
      <c r="I507" s="5"/>
      <c r="J507"/>
      <c r="K507"/>
      <c r="L507"/>
      <c r="N507"/>
      <c r="P507"/>
      <c r="R507"/>
      <c r="S507"/>
      <c r="T507"/>
    </row>
    <row r="508" spans="2:20">
      <c r="B508"/>
      <c r="C508"/>
      <c r="D508"/>
      <c r="E508"/>
      <c r="G508"/>
      <c r="H508"/>
      <c r="I508" s="5"/>
      <c r="J508"/>
      <c r="K508"/>
      <c r="L508"/>
      <c r="N508"/>
      <c r="P508"/>
      <c r="R508"/>
      <c r="S508"/>
      <c r="T508"/>
    </row>
    <row r="509" spans="2:20">
      <c r="B509"/>
      <c r="C509"/>
      <c r="D509"/>
      <c r="E509"/>
      <c r="G509"/>
      <c r="H509"/>
      <c r="I509" s="5"/>
      <c r="J509"/>
      <c r="K509"/>
      <c r="L509"/>
      <c r="N509"/>
      <c r="P509"/>
      <c r="R509"/>
      <c r="S509"/>
      <c r="T509"/>
    </row>
    <row r="510" spans="2:20">
      <c r="B510"/>
      <c r="C510"/>
      <c r="D510"/>
      <c r="E510"/>
      <c r="G510"/>
      <c r="H510"/>
      <c r="I510" s="5"/>
      <c r="J510"/>
      <c r="K510"/>
      <c r="L510"/>
      <c r="N510"/>
      <c r="P510"/>
      <c r="R510"/>
      <c r="S510"/>
      <c r="T510"/>
    </row>
    <row r="511" spans="2:20">
      <c r="B511"/>
      <c r="C511"/>
      <c r="D511"/>
      <c r="E511"/>
      <c r="G511"/>
      <c r="H511"/>
      <c r="I511" s="5"/>
      <c r="J511"/>
      <c r="K511"/>
      <c r="L511"/>
      <c r="N511"/>
      <c r="P511"/>
      <c r="R511"/>
      <c r="S511"/>
      <c r="T511"/>
    </row>
    <row r="512" spans="2:20">
      <c r="B512"/>
      <c r="C512"/>
      <c r="D512"/>
      <c r="E512"/>
      <c r="G512"/>
      <c r="H512"/>
      <c r="I512" s="5"/>
      <c r="J512"/>
      <c r="K512"/>
      <c r="L512"/>
      <c r="N512"/>
      <c r="P512"/>
      <c r="R512"/>
      <c r="S512"/>
      <c r="T512"/>
    </row>
    <row r="513" spans="2:20">
      <c r="B513"/>
      <c r="C513"/>
      <c r="D513"/>
      <c r="E513"/>
      <c r="G513"/>
      <c r="H513"/>
      <c r="I513" s="5"/>
      <c r="J513"/>
      <c r="K513"/>
      <c r="L513"/>
      <c r="N513"/>
      <c r="P513"/>
      <c r="R513"/>
      <c r="S513"/>
      <c r="T513"/>
    </row>
    <row r="514" spans="2:20">
      <c r="B514"/>
      <c r="C514"/>
      <c r="D514"/>
      <c r="E514"/>
      <c r="G514"/>
      <c r="H514"/>
      <c r="I514" s="5"/>
      <c r="J514"/>
      <c r="K514"/>
      <c r="L514"/>
      <c r="N514"/>
      <c r="P514"/>
      <c r="R514"/>
      <c r="S514"/>
      <c r="T514"/>
    </row>
    <row r="515" spans="2:20">
      <c r="B515"/>
      <c r="C515"/>
      <c r="D515"/>
      <c r="E515"/>
      <c r="G515"/>
      <c r="H515"/>
      <c r="I515" s="5"/>
      <c r="J515"/>
      <c r="K515"/>
      <c r="L515"/>
      <c r="N515"/>
      <c r="P515"/>
      <c r="R515"/>
      <c r="S515"/>
      <c r="T515"/>
    </row>
    <row r="516" spans="2:20">
      <c r="B516"/>
      <c r="C516"/>
      <c r="D516"/>
      <c r="E516"/>
      <c r="G516"/>
      <c r="H516"/>
      <c r="I516" s="5"/>
      <c r="J516"/>
      <c r="K516"/>
      <c r="L516"/>
      <c r="N516"/>
      <c r="P516"/>
      <c r="R516"/>
      <c r="S516"/>
      <c r="T516"/>
    </row>
    <row r="517" spans="2:20">
      <c r="B517"/>
      <c r="C517"/>
      <c r="D517"/>
      <c r="E517"/>
      <c r="G517"/>
      <c r="H517"/>
      <c r="I517" s="5"/>
      <c r="J517"/>
      <c r="K517"/>
      <c r="L517"/>
      <c r="N517"/>
      <c r="P517"/>
      <c r="R517"/>
      <c r="S517"/>
      <c r="T517"/>
    </row>
    <row r="518" spans="2:20">
      <c r="B518"/>
      <c r="C518"/>
      <c r="D518"/>
      <c r="E518"/>
      <c r="G518"/>
      <c r="H518"/>
      <c r="I518" s="5"/>
      <c r="J518"/>
      <c r="K518"/>
      <c r="L518"/>
      <c r="N518"/>
      <c r="P518"/>
      <c r="R518"/>
      <c r="S518"/>
      <c r="T518"/>
    </row>
    <row r="519" spans="2:20">
      <c r="B519"/>
      <c r="C519"/>
      <c r="D519"/>
      <c r="E519"/>
      <c r="G519"/>
      <c r="H519"/>
      <c r="I519" s="5"/>
      <c r="J519"/>
      <c r="K519"/>
      <c r="L519"/>
      <c r="N519"/>
      <c r="P519"/>
      <c r="R519"/>
      <c r="S519"/>
      <c r="T519"/>
    </row>
    <row r="520" spans="2:20">
      <c r="B520"/>
      <c r="C520"/>
      <c r="D520"/>
      <c r="E520"/>
      <c r="G520"/>
      <c r="H520"/>
      <c r="I520" s="5"/>
      <c r="J520"/>
      <c r="K520"/>
      <c r="L520"/>
      <c r="N520"/>
      <c r="P520"/>
      <c r="R520"/>
      <c r="S520"/>
      <c r="T520"/>
    </row>
    <row r="521" spans="2:20">
      <c r="B521"/>
      <c r="C521"/>
      <c r="D521"/>
      <c r="E521"/>
      <c r="G521"/>
      <c r="H521"/>
      <c r="I521" s="5"/>
      <c r="J521"/>
      <c r="K521"/>
      <c r="L521"/>
      <c r="N521"/>
      <c r="P521"/>
      <c r="R521"/>
      <c r="S521"/>
      <c r="T521"/>
    </row>
    <row r="522" spans="2:20">
      <c r="B522"/>
      <c r="C522"/>
      <c r="D522"/>
      <c r="E522"/>
      <c r="G522"/>
      <c r="H522"/>
      <c r="I522" s="5"/>
      <c r="J522"/>
      <c r="K522"/>
      <c r="L522"/>
      <c r="N522"/>
      <c r="P522"/>
      <c r="R522"/>
      <c r="S522"/>
      <c r="T522"/>
    </row>
    <row r="523" spans="2:20">
      <c r="B523"/>
      <c r="C523"/>
      <c r="D523"/>
      <c r="E523"/>
      <c r="G523"/>
      <c r="H523"/>
      <c r="I523" s="5"/>
      <c r="J523"/>
      <c r="K523"/>
      <c r="L523"/>
      <c r="N523"/>
      <c r="P523"/>
      <c r="R523"/>
      <c r="S523"/>
      <c r="T523"/>
    </row>
    <row r="524" spans="2:20">
      <c r="B524"/>
      <c r="C524"/>
      <c r="D524"/>
      <c r="E524"/>
      <c r="G524"/>
      <c r="H524"/>
      <c r="I524" s="5"/>
      <c r="J524"/>
      <c r="K524"/>
      <c r="L524"/>
      <c r="N524"/>
      <c r="P524"/>
      <c r="R524"/>
      <c r="S524"/>
      <c r="T524"/>
    </row>
    <row r="525" spans="2:20">
      <c r="B525"/>
      <c r="C525"/>
      <c r="D525"/>
      <c r="E525"/>
      <c r="G525"/>
      <c r="H525"/>
      <c r="I525" s="5"/>
      <c r="J525"/>
      <c r="K525"/>
      <c r="L525"/>
      <c r="N525"/>
      <c r="P525"/>
      <c r="R525"/>
      <c r="S525"/>
      <c r="T525"/>
    </row>
    <row r="526" spans="2:20">
      <c r="B526"/>
      <c r="C526"/>
      <c r="D526"/>
      <c r="E526"/>
      <c r="G526"/>
      <c r="H526"/>
      <c r="I526" s="5"/>
      <c r="J526"/>
      <c r="K526"/>
      <c r="L526"/>
      <c r="N526"/>
      <c r="P526"/>
      <c r="R526"/>
      <c r="S526"/>
      <c r="T526"/>
    </row>
    <row r="527" spans="2:20">
      <c r="B527"/>
      <c r="C527"/>
      <c r="D527"/>
      <c r="E527"/>
      <c r="G527"/>
      <c r="H527"/>
      <c r="I527" s="5"/>
      <c r="J527"/>
      <c r="K527"/>
      <c r="L527"/>
      <c r="N527"/>
      <c r="P527"/>
      <c r="R527"/>
      <c r="S527"/>
      <c r="T527"/>
    </row>
    <row r="528" spans="2:20">
      <c r="B528"/>
      <c r="C528"/>
      <c r="D528"/>
      <c r="E528"/>
      <c r="G528"/>
      <c r="H528"/>
      <c r="I528" s="5"/>
      <c r="J528"/>
      <c r="K528"/>
      <c r="L528"/>
      <c r="N528"/>
      <c r="P528"/>
      <c r="R528"/>
      <c r="S528"/>
      <c r="T528"/>
    </row>
    <row r="529" spans="2:20">
      <c r="B529"/>
      <c r="C529"/>
      <c r="D529"/>
      <c r="E529"/>
      <c r="G529"/>
      <c r="H529"/>
      <c r="I529" s="5"/>
      <c r="J529"/>
      <c r="K529"/>
      <c r="L529"/>
      <c r="N529"/>
      <c r="P529"/>
      <c r="R529"/>
      <c r="S529"/>
      <c r="T529"/>
    </row>
    <row r="530" spans="2:20">
      <c r="B530"/>
      <c r="C530"/>
      <c r="D530"/>
      <c r="E530"/>
      <c r="G530"/>
      <c r="H530"/>
      <c r="I530" s="5"/>
      <c r="J530"/>
      <c r="K530"/>
      <c r="L530"/>
      <c r="N530"/>
      <c r="P530"/>
      <c r="R530"/>
      <c r="S530"/>
      <c r="T530"/>
    </row>
    <row r="531" spans="2:20">
      <c r="B531"/>
      <c r="C531"/>
      <c r="D531"/>
      <c r="E531"/>
      <c r="G531"/>
      <c r="H531"/>
      <c r="I531" s="5"/>
      <c r="J531"/>
      <c r="K531"/>
      <c r="L531"/>
      <c r="N531"/>
      <c r="P531"/>
      <c r="R531"/>
      <c r="S531"/>
      <c r="T531"/>
    </row>
    <row r="532" spans="2:20">
      <c r="B532"/>
      <c r="C532"/>
      <c r="D532"/>
      <c r="E532"/>
      <c r="G532"/>
      <c r="H532"/>
      <c r="I532" s="5"/>
      <c r="J532"/>
      <c r="K532"/>
      <c r="L532"/>
      <c r="N532"/>
      <c r="P532"/>
      <c r="R532"/>
      <c r="S532"/>
      <c r="T532"/>
    </row>
    <row r="533" spans="2:20">
      <c r="B533"/>
      <c r="C533"/>
      <c r="D533"/>
      <c r="E533"/>
      <c r="G533"/>
      <c r="H533"/>
      <c r="I533" s="5"/>
      <c r="J533"/>
      <c r="K533"/>
      <c r="L533"/>
      <c r="N533"/>
      <c r="P533"/>
      <c r="R533"/>
      <c r="S533"/>
      <c r="T533"/>
    </row>
    <row r="534" spans="2:20">
      <c r="B534"/>
      <c r="C534"/>
      <c r="D534"/>
      <c r="E534"/>
      <c r="G534"/>
      <c r="H534"/>
      <c r="I534" s="5"/>
      <c r="J534"/>
      <c r="K534"/>
      <c r="L534"/>
      <c r="N534"/>
      <c r="P534"/>
      <c r="R534"/>
      <c r="S534"/>
      <c r="T534"/>
    </row>
    <row r="535" spans="2:20">
      <c r="B535"/>
      <c r="C535"/>
      <c r="D535"/>
      <c r="E535"/>
      <c r="G535"/>
      <c r="H535"/>
      <c r="I535" s="5"/>
      <c r="J535"/>
      <c r="K535"/>
      <c r="L535"/>
      <c r="N535"/>
      <c r="P535"/>
      <c r="R535"/>
      <c r="S535"/>
      <c r="T535"/>
    </row>
    <row r="536" spans="2:20">
      <c r="B536"/>
      <c r="C536"/>
      <c r="D536"/>
      <c r="E536"/>
      <c r="G536"/>
      <c r="H536"/>
      <c r="I536" s="5"/>
      <c r="J536"/>
      <c r="K536"/>
      <c r="L536"/>
      <c r="N536"/>
      <c r="P536"/>
      <c r="R536"/>
      <c r="S536"/>
      <c r="T536"/>
    </row>
    <row r="537" spans="2:20">
      <c r="B537"/>
      <c r="C537"/>
      <c r="D537"/>
      <c r="E537"/>
      <c r="G537"/>
      <c r="H537"/>
      <c r="I537" s="5"/>
      <c r="J537"/>
      <c r="K537"/>
      <c r="L537"/>
      <c r="N537"/>
      <c r="P537"/>
      <c r="R537"/>
      <c r="S537"/>
      <c r="T537"/>
    </row>
    <row r="538" spans="2:20">
      <c r="B538"/>
      <c r="C538"/>
      <c r="D538"/>
      <c r="E538"/>
      <c r="G538"/>
      <c r="H538"/>
      <c r="I538" s="5"/>
      <c r="J538"/>
      <c r="K538"/>
      <c r="L538"/>
      <c r="N538"/>
      <c r="P538"/>
      <c r="R538"/>
      <c r="S538"/>
      <c r="T538"/>
    </row>
    <row r="539" spans="2:20">
      <c r="B539"/>
      <c r="C539"/>
      <c r="D539"/>
      <c r="E539"/>
      <c r="G539"/>
      <c r="H539"/>
      <c r="I539" s="5"/>
      <c r="J539"/>
      <c r="K539"/>
      <c r="L539"/>
      <c r="N539"/>
      <c r="P539"/>
      <c r="R539"/>
      <c r="S539"/>
      <c r="T539"/>
    </row>
    <row r="540" spans="2:20">
      <c r="B540"/>
      <c r="C540"/>
      <c r="D540"/>
      <c r="E540"/>
      <c r="G540"/>
      <c r="H540"/>
      <c r="I540" s="5"/>
      <c r="J540"/>
      <c r="K540"/>
      <c r="L540"/>
      <c r="N540"/>
      <c r="P540"/>
      <c r="R540"/>
      <c r="S540"/>
      <c r="T540"/>
    </row>
    <row r="541" spans="2:20">
      <c r="B541"/>
      <c r="C541"/>
      <c r="D541"/>
      <c r="E541"/>
      <c r="G541"/>
      <c r="H541"/>
      <c r="I541" s="5"/>
      <c r="J541"/>
      <c r="K541"/>
      <c r="L541"/>
      <c r="N541"/>
      <c r="P541"/>
      <c r="R541"/>
      <c r="S541"/>
      <c r="T541"/>
    </row>
    <row r="542" spans="2:20">
      <c r="B542"/>
      <c r="C542"/>
      <c r="D542"/>
      <c r="E542"/>
      <c r="G542"/>
      <c r="H542"/>
      <c r="I542" s="5"/>
      <c r="J542"/>
      <c r="K542"/>
      <c r="L542"/>
      <c r="N542"/>
      <c r="P542"/>
      <c r="R542"/>
      <c r="S542"/>
      <c r="T542"/>
    </row>
    <row r="543" spans="2:20">
      <c r="B543"/>
      <c r="C543"/>
      <c r="D543"/>
      <c r="E543"/>
      <c r="G543"/>
      <c r="H543"/>
      <c r="I543" s="5"/>
      <c r="J543"/>
      <c r="K543"/>
      <c r="L543"/>
      <c r="N543"/>
      <c r="P543"/>
      <c r="R543"/>
      <c r="S543"/>
      <c r="T543"/>
    </row>
    <row r="544" spans="2:20">
      <c r="B544"/>
      <c r="C544"/>
      <c r="D544"/>
      <c r="E544"/>
      <c r="G544"/>
      <c r="H544"/>
      <c r="I544" s="5"/>
      <c r="J544"/>
      <c r="K544"/>
      <c r="L544"/>
      <c r="N544"/>
      <c r="P544"/>
      <c r="R544"/>
      <c r="S544"/>
      <c r="T544"/>
    </row>
    <row r="545" spans="2:20">
      <c r="B545"/>
      <c r="C545"/>
      <c r="D545"/>
      <c r="E545"/>
      <c r="G545"/>
      <c r="H545"/>
      <c r="I545" s="5"/>
      <c r="J545"/>
      <c r="K545"/>
      <c r="L545"/>
      <c r="N545"/>
      <c r="P545"/>
      <c r="R545"/>
      <c r="S545"/>
      <c r="T545"/>
    </row>
    <row r="546" spans="2:20">
      <c r="B546"/>
      <c r="C546"/>
      <c r="D546"/>
      <c r="E546"/>
      <c r="G546"/>
      <c r="H546"/>
      <c r="I546" s="5"/>
      <c r="J546"/>
      <c r="K546"/>
      <c r="L546"/>
      <c r="N546"/>
      <c r="P546"/>
      <c r="R546"/>
      <c r="S546"/>
      <c r="T546"/>
    </row>
    <row r="547" spans="2:20">
      <c r="B547"/>
      <c r="C547"/>
      <c r="D547"/>
      <c r="E547"/>
      <c r="G547"/>
      <c r="H547"/>
      <c r="I547" s="5"/>
      <c r="J547"/>
      <c r="K547"/>
      <c r="L547"/>
      <c r="N547"/>
      <c r="P547"/>
      <c r="R547"/>
      <c r="S547"/>
      <c r="T547"/>
    </row>
    <row r="548" spans="2:20">
      <c r="B548"/>
      <c r="C548"/>
      <c r="D548"/>
      <c r="E548"/>
      <c r="G548"/>
      <c r="H548"/>
      <c r="I548" s="5"/>
      <c r="J548"/>
      <c r="K548"/>
      <c r="L548"/>
      <c r="N548"/>
      <c r="P548"/>
      <c r="R548"/>
      <c r="S548"/>
      <c r="T548"/>
    </row>
    <row r="549" spans="2:20">
      <c r="B549"/>
      <c r="C549"/>
      <c r="D549"/>
      <c r="E549"/>
      <c r="G549"/>
      <c r="H549"/>
      <c r="I549" s="5"/>
      <c r="J549"/>
      <c r="K549"/>
      <c r="L549"/>
      <c r="N549"/>
      <c r="P549"/>
      <c r="R549"/>
      <c r="S549"/>
      <c r="T549"/>
    </row>
    <row r="550" spans="2:20">
      <c r="B550"/>
      <c r="C550"/>
      <c r="D550"/>
      <c r="E550"/>
      <c r="G550"/>
      <c r="H550"/>
      <c r="I550" s="5"/>
      <c r="J550"/>
      <c r="K550"/>
      <c r="L550"/>
      <c r="N550"/>
      <c r="P550"/>
      <c r="R550"/>
      <c r="S550"/>
      <c r="T550"/>
    </row>
    <row r="551" spans="2:20">
      <c r="B551"/>
      <c r="C551"/>
      <c r="D551"/>
      <c r="E551"/>
      <c r="G551"/>
      <c r="H551"/>
      <c r="I551" s="5"/>
      <c r="J551"/>
      <c r="K551"/>
      <c r="L551"/>
      <c r="N551"/>
      <c r="P551"/>
      <c r="R551"/>
      <c r="S551"/>
      <c r="T551"/>
    </row>
    <row r="552" spans="2:20">
      <c r="B552"/>
      <c r="C552"/>
      <c r="D552"/>
      <c r="E552"/>
      <c r="G552"/>
      <c r="H552"/>
      <c r="I552" s="5"/>
      <c r="J552"/>
      <c r="K552"/>
      <c r="L552"/>
      <c r="N552"/>
      <c r="P552"/>
      <c r="R552"/>
      <c r="S552"/>
      <c r="T552"/>
    </row>
    <row r="553" spans="2:20">
      <c r="B553"/>
      <c r="C553"/>
      <c r="D553"/>
      <c r="E553"/>
      <c r="G553"/>
      <c r="H553"/>
      <c r="I553" s="5"/>
      <c r="J553"/>
      <c r="K553"/>
      <c r="L553"/>
      <c r="N553"/>
      <c r="P553"/>
      <c r="R553"/>
      <c r="S553"/>
      <c r="T553"/>
    </row>
    <row r="554" spans="2:20">
      <c r="B554"/>
      <c r="C554"/>
      <c r="D554"/>
      <c r="E554"/>
      <c r="G554"/>
      <c r="H554"/>
      <c r="I554" s="5"/>
      <c r="J554"/>
      <c r="K554"/>
      <c r="L554"/>
      <c r="N554"/>
      <c r="P554"/>
      <c r="R554"/>
      <c r="S554"/>
      <c r="T554"/>
    </row>
    <row r="555" spans="2:20">
      <c r="B555"/>
      <c r="C555"/>
      <c r="D555"/>
      <c r="E555"/>
      <c r="G555"/>
      <c r="H555"/>
      <c r="I555" s="5"/>
      <c r="J555"/>
      <c r="K555"/>
      <c r="L555"/>
      <c r="N555"/>
      <c r="P555"/>
      <c r="R555"/>
      <c r="S555"/>
      <c r="T555"/>
    </row>
    <row r="556" spans="2:20">
      <c r="B556"/>
      <c r="C556"/>
      <c r="D556"/>
      <c r="E556"/>
      <c r="G556"/>
      <c r="H556"/>
      <c r="I556" s="5"/>
      <c r="J556"/>
      <c r="K556"/>
      <c r="L556"/>
      <c r="N556"/>
      <c r="P556"/>
      <c r="R556"/>
      <c r="S556"/>
      <c r="T556"/>
    </row>
    <row r="557" spans="2:20">
      <c r="B557"/>
      <c r="C557"/>
      <c r="D557"/>
      <c r="E557"/>
      <c r="G557"/>
      <c r="H557"/>
      <c r="I557" s="5"/>
      <c r="J557"/>
      <c r="K557"/>
      <c r="L557"/>
      <c r="N557"/>
      <c r="P557"/>
      <c r="R557"/>
      <c r="S557"/>
      <c r="T557"/>
    </row>
    <row r="558" spans="2:20">
      <c r="B558"/>
      <c r="C558"/>
      <c r="D558"/>
      <c r="E558"/>
      <c r="G558"/>
      <c r="H558"/>
      <c r="I558" s="5"/>
      <c r="J558"/>
      <c r="K558"/>
      <c r="L558"/>
      <c r="N558"/>
      <c r="P558"/>
      <c r="R558"/>
      <c r="S558"/>
      <c r="T558"/>
    </row>
    <row r="559" spans="2:20">
      <c r="B559"/>
      <c r="C559"/>
      <c r="D559"/>
      <c r="E559"/>
      <c r="G559"/>
      <c r="H559"/>
      <c r="I559" s="5"/>
      <c r="J559"/>
      <c r="K559"/>
      <c r="L559"/>
      <c r="N559"/>
      <c r="P559"/>
      <c r="R559"/>
      <c r="S559"/>
      <c r="T559"/>
    </row>
    <row r="560" spans="2:20">
      <c r="B560"/>
      <c r="C560"/>
      <c r="D560"/>
      <c r="E560"/>
      <c r="G560"/>
      <c r="H560"/>
      <c r="I560" s="5"/>
      <c r="J560"/>
      <c r="K560"/>
      <c r="L560"/>
      <c r="N560"/>
      <c r="P560"/>
      <c r="R560"/>
      <c r="S560"/>
      <c r="T560"/>
    </row>
    <row r="561" spans="2:20">
      <c r="B561"/>
      <c r="C561"/>
      <c r="D561"/>
      <c r="E561"/>
      <c r="G561"/>
      <c r="H561"/>
      <c r="I561" s="5"/>
      <c r="J561"/>
      <c r="K561"/>
      <c r="L561"/>
      <c r="N561"/>
      <c r="P561"/>
      <c r="R561"/>
      <c r="S561"/>
      <c r="T561"/>
    </row>
    <row r="562" spans="2:20">
      <c r="B562"/>
      <c r="C562"/>
      <c r="D562"/>
      <c r="E562"/>
      <c r="G562"/>
      <c r="H562"/>
      <c r="I562" s="5"/>
      <c r="J562"/>
      <c r="K562"/>
      <c r="L562"/>
      <c r="N562"/>
      <c r="P562"/>
      <c r="R562"/>
      <c r="S562"/>
      <c r="T562"/>
    </row>
    <row r="563" spans="2:20">
      <c r="B563"/>
      <c r="C563"/>
      <c r="D563"/>
      <c r="E563"/>
      <c r="G563"/>
      <c r="H563"/>
      <c r="I563" s="5"/>
      <c r="J563"/>
      <c r="K563"/>
      <c r="L563"/>
      <c r="N563"/>
      <c r="P563"/>
      <c r="R563"/>
      <c r="S563"/>
      <c r="T563"/>
    </row>
    <row r="564" spans="2:20">
      <c r="B564"/>
      <c r="C564"/>
      <c r="D564"/>
      <c r="E564"/>
      <c r="G564"/>
      <c r="H564"/>
      <c r="I564" s="5"/>
      <c r="J564"/>
      <c r="K564"/>
      <c r="L564"/>
      <c r="N564"/>
      <c r="P564"/>
      <c r="R564"/>
      <c r="S564"/>
      <c r="T564"/>
    </row>
    <row r="565" spans="2:20">
      <c r="B565"/>
      <c r="C565"/>
      <c r="D565"/>
      <c r="E565"/>
      <c r="G565"/>
      <c r="H565"/>
      <c r="I565" s="5"/>
      <c r="J565"/>
      <c r="K565"/>
      <c r="L565"/>
      <c r="N565"/>
      <c r="P565"/>
      <c r="R565"/>
      <c r="S565"/>
      <c r="T565"/>
    </row>
    <row r="566" spans="2:20">
      <c r="B566"/>
      <c r="C566"/>
      <c r="D566"/>
      <c r="E566"/>
      <c r="G566"/>
      <c r="H566"/>
      <c r="I566" s="5"/>
      <c r="J566"/>
      <c r="K566"/>
      <c r="L566"/>
      <c r="N566"/>
      <c r="P566"/>
      <c r="R566"/>
      <c r="S566"/>
      <c r="T566"/>
    </row>
    <row r="567" spans="2:20">
      <c r="B567"/>
      <c r="C567"/>
      <c r="D567"/>
      <c r="E567"/>
      <c r="G567"/>
      <c r="H567"/>
      <c r="I567" s="5"/>
      <c r="J567"/>
      <c r="K567"/>
      <c r="L567"/>
      <c r="N567"/>
      <c r="P567"/>
      <c r="R567"/>
      <c r="S567"/>
      <c r="T567"/>
    </row>
    <row r="568" spans="2:20">
      <c r="B568"/>
      <c r="C568"/>
      <c r="D568"/>
      <c r="E568"/>
      <c r="G568"/>
      <c r="H568"/>
      <c r="I568" s="5"/>
      <c r="J568"/>
      <c r="K568"/>
      <c r="L568"/>
      <c r="N568"/>
      <c r="P568"/>
      <c r="R568"/>
      <c r="S568"/>
      <c r="T568"/>
    </row>
    <row r="569" spans="2:20">
      <c r="B569"/>
      <c r="C569"/>
      <c r="D569"/>
      <c r="E569"/>
      <c r="G569"/>
      <c r="H569"/>
      <c r="I569" s="5"/>
      <c r="J569"/>
      <c r="K569"/>
      <c r="L569"/>
      <c r="N569"/>
      <c r="P569"/>
      <c r="R569"/>
      <c r="S569"/>
      <c r="T569"/>
    </row>
    <row r="570" spans="2:20">
      <c r="B570"/>
      <c r="C570"/>
      <c r="D570"/>
      <c r="E570"/>
      <c r="G570"/>
      <c r="H570"/>
      <c r="I570" s="5"/>
      <c r="J570"/>
      <c r="K570"/>
      <c r="L570"/>
      <c r="N570"/>
      <c r="P570"/>
      <c r="R570"/>
      <c r="S570"/>
      <c r="T570"/>
    </row>
    <row r="571" spans="2:20">
      <c r="B571"/>
      <c r="C571"/>
      <c r="D571"/>
      <c r="E571"/>
      <c r="G571"/>
      <c r="H571"/>
      <c r="I571" s="5"/>
      <c r="J571"/>
      <c r="K571"/>
      <c r="L571"/>
      <c r="N571"/>
      <c r="P571"/>
      <c r="R571"/>
      <c r="S571"/>
      <c r="T571"/>
    </row>
    <row r="572" spans="2:20">
      <c r="B572"/>
      <c r="C572"/>
      <c r="D572"/>
      <c r="E572"/>
      <c r="G572"/>
      <c r="H572"/>
      <c r="I572" s="5"/>
      <c r="J572"/>
      <c r="K572"/>
      <c r="L572"/>
      <c r="N572"/>
      <c r="P572"/>
      <c r="R572"/>
      <c r="S572"/>
      <c r="T572"/>
    </row>
    <row r="573" spans="2:20">
      <c r="B573"/>
      <c r="C573"/>
      <c r="D573"/>
      <c r="E573"/>
      <c r="G573"/>
      <c r="H573"/>
      <c r="I573" s="5"/>
      <c r="J573"/>
      <c r="K573"/>
      <c r="L573"/>
      <c r="N573"/>
      <c r="P573"/>
      <c r="R573"/>
      <c r="S573"/>
      <c r="T573"/>
    </row>
    <row r="574" spans="2:20">
      <c r="B574"/>
      <c r="C574"/>
      <c r="D574"/>
      <c r="E574"/>
      <c r="G574"/>
      <c r="H574"/>
      <c r="I574" s="5"/>
      <c r="J574"/>
      <c r="K574"/>
      <c r="L574"/>
      <c r="N574"/>
      <c r="P574"/>
      <c r="R574"/>
      <c r="S574"/>
      <c r="T574"/>
    </row>
    <row r="575" spans="2:20">
      <c r="B575"/>
      <c r="C575"/>
      <c r="D575"/>
      <c r="E575"/>
      <c r="G575"/>
      <c r="H575"/>
      <c r="I575" s="5"/>
      <c r="J575"/>
      <c r="K575"/>
      <c r="L575"/>
      <c r="N575"/>
      <c r="P575"/>
      <c r="R575"/>
      <c r="S575"/>
      <c r="T575"/>
    </row>
    <row r="576" spans="2:20">
      <c r="B576"/>
      <c r="C576"/>
      <c r="D576"/>
      <c r="E576"/>
      <c r="G576"/>
      <c r="H576"/>
      <c r="I576" s="5"/>
      <c r="J576"/>
      <c r="K576"/>
      <c r="L576"/>
      <c r="N576"/>
      <c r="P576"/>
      <c r="R576"/>
      <c r="S576"/>
      <c r="T576"/>
    </row>
    <row r="577" spans="2:20">
      <c r="B577"/>
      <c r="C577"/>
      <c r="D577"/>
      <c r="E577"/>
      <c r="G577"/>
      <c r="H577"/>
      <c r="I577" s="5"/>
      <c r="J577"/>
      <c r="K577"/>
      <c r="L577"/>
      <c r="N577"/>
      <c r="P577"/>
      <c r="R577"/>
      <c r="S577"/>
      <c r="T577"/>
    </row>
    <row r="578" spans="2:20">
      <c r="B578"/>
      <c r="C578"/>
      <c r="D578"/>
      <c r="E578"/>
      <c r="G578"/>
      <c r="H578"/>
      <c r="I578" s="5"/>
      <c r="J578"/>
      <c r="K578"/>
      <c r="L578"/>
      <c r="N578"/>
      <c r="P578"/>
      <c r="R578"/>
      <c r="S578"/>
      <c r="T578"/>
    </row>
    <row r="579" spans="2:20">
      <c r="B579"/>
      <c r="C579"/>
      <c r="D579"/>
      <c r="E579"/>
      <c r="G579"/>
      <c r="H579"/>
      <c r="I579" s="5"/>
      <c r="J579"/>
      <c r="K579"/>
      <c r="L579"/>
      <c r="N579"/>
      <c r="P579"/>
      <c r="R579"/>
      <c r="S579"/>
      <c r="T579"/>
    </row>
    <row r="580" spans="2:20">
      <c r="B580"/>
      <c r="C580"/>
      <c r="D580"/>
      <c r="E580"/>
      <c r="G580"/>
      <c r="H580"/>
      <c r="I580" s="5"/>
      <c r="J580"/>
      <c r="K580"/>
      <c r="L580"/>
      <c r="N580"/>
      <c r="P580"/>
      <c r="R580"/>
      <c r="S580"/>
      <c r="T580"/>
    </row>
    <row r="581" spans="2:20">
      <c r="B581"/>
      <c r="C581"/>
      <c r="D581"/>
      <c r="E581"/>
      <c r="G581"/>
      <c r="H581"/>
      <c r="I581" s="5"/>
      <c r="J581"/>
      <c r="K581"/>
      <c r="L581"/>
      <c r="N581"/>
      <c r="P581"/>
      <c r="R581"/>
      <c r="S581"/>
      <c r="T581"/>
    </row>
    <row r="582" spans="2:20">
      <c r="B582"/>
      <c r="C582"/>
      <c r="D582"/>
      <c r="E582"/>
      <c r="G582"/>
      <c r="H582"/>
      <c r="I582" s="5"/>
      <c r="J582"/>
      <c r="K582"/>
      <c r="L582"/>
      <c r="N582"/>
      <c r="P582"/>
      <c r="R582"/>
      <c r="S582"/>
      <c r="T582"/>
    </row>
    <row r="583" spans="2:20">
      <c r="B583"/>
      <c r="C583"/>
      <c r="D583"/>
      <c r="E583"/>
      <c r="G583"/>
      <c r="H583"/>
      <c r="I583" s="5"/>
      <c r="J583"/>
      <c r="K583"/>
      <c r="L583"/>
      <c r="N583"/>
      <c r="P583"/>
      <c r="R583"/>
      <c r="S583"/>
      <c r="T583"/>
    </row>
    <row r="584" spans="2:20">
      <c r="B584"/>
      <c r="C584"/>
      <c r="D584"/>
      <c r="E584"/>
      <c r="G584"/>
      <c r="H584"/>
      <c r="I584" s="5"/>
      <c r="J584"/>
      <c r="K584"/>
      <c r="L584"/>
      <c r="N584"/>
      <c r="P584"/>
      <c r="R584"/>
      <c r="S584"/>
      <c r="T584"/>
    </row>
    <row r="585" spans="2:20">
      <c r="B585"/>
      <c r="C585"/>
      <c r="D585"/>
      <c r="E585"/>
      <c r="G585"/>
      <c r="H585"/>
      <c r="I585" s="5"/>
      <c r="J585"/>
      <c r="K585"/>
      <c r="L585"/>
      <c r="N585"/>
      <c r="P585"/>
      <c r="R585"/>
      <c r="S585"/>
      <c r="T585"/>
    </row>
    <row r="586" spans="2:20">
      <c r="B586"/>
      <c r="C586"/>
      <c r="D586"/>
      <c r="E586"/>
      <c r="G586"/>
      <c r="H586"/>
      <c r="I586" s="5"/>
      <c r="J586"/>
      <c r="K586"/>
      <c r="L586"/>
      <c r="N586"/>
      <c r="P586"/>
      <c r="R586"/>
      <c r="S586"/>
      <c r="T586"/>
    </row>
    <row r="587" spans="2:20">
      <c r="B587"/>
      <c r="C587"/>
      <c r="D587"/>
      <c r="E587"/>
      <c r="G587"/>
      <c r="H587"/>
      <c r="I587" s="5"/>
      <c r="J587"/>
      <c r="K587"/>
      <c r="L587"/>
      <c r="N587"/>
      <c r="P587"/>
      <c r="R587"/>
      <c r="S587"/>
      <c r="T587"/>
    </row>
    <row r="588" spans="2:20">
      <c r="B588"/>
      <c r="C588"/>
      <c r="D588"/>
      <c r="E588"/>
      <c r="G588"/>
      <c r="H588"/>
      <c r="I588" s="5"/>
      <c r="J588"/>
      <c r="K588"/>
      <c r="L588"/>
      <c r="N588"/>
      <c r="P588"/>
      <c r="R588"/>
      <c r="S588"/>
      <c r="T588"/>
    </row>
    <row r="589" spans="2:20">
      <c r="B589"/>
      <c r="C589"/>
      <c r="D589"/>
      <c r="E589"/>
      <c r="G589"/>
      <c r="H589"/>
      <c r="I589" s="5"/>
      <c r="J589"/>
      <c r="K589"/>
      <c r="L589"/>
      <c r="N589"/>
      <c r="P589"/>
      <c r="R589"/>
      <c r="S589"/>
      <c r="T589"/>
    </row>
    <row r="590" spans="2:20">
      <c r="B590"/>
      <c r="C590"/>
      <c r="D590"/>
      <c r="E590"/>
      <c r="G590"/>
      <c r="H590"/>
      <c r="I590" s="5"/>
      <c r="J590"/>
      <c r="K590"/>
      <c r="L590"/>
      <c r="N590"/>
      <c r="P590"/>
      <c r="R590"/>
      <c r="S590"/>
      <c r="T590"/>
    </row>
    <row r="591" spans="2:20">
      <c r="B591"/>
      <c r="C591"/>
      <c r="D591"/>
      <c r="E591"/>
      <c r="G591"/>
      <c r="H591"/>
      <c r="I591" s="5"/>
      <c r="J591"/>
      <c r="K591"/>
      <c r="L591"/>
      <c r="N591"/>
      <c r="P591"/>
      <c r="R591"/>
      <c r="S591"/>
      <c r="T591"/>
    </row>
    <row r="592" spans="2:20">
      <c r="B592"/>
      <c r="C592"/>
      <c r="D592"/>
      <c r="E592"/>
      <c r="G592"/>
      <c r="H592"/>
      <c r="I592" s="5"/>
      <c r="J592"/>
      <c r="K592"/>
      <c r="L592"/>
      <c r="N592"/>
      <c r="P592"/>
      <c r="R592"/>
      <c r="S592"/>
      <c r="T592"/>
    </row>
    <row r="593" spans="2:20">
      <c r="B593"/>
      <c r="C593"/>
      <c r="D593"/>
      <c r="E593"/>
      <c r="G593"/>
      <c r="H593"/>
      <c r="I593" s="5"/>
      <c r="J593"/>
      <c r="K593"/>
      <c r="L593"/>
      <c r="N593"/>
      <c r="P593"/>
      <c r="R593"/>
      <c r="S593"/>
      <c r="T593"/>
    </row>
    <row r="594" spans="2:20">
      <c r="B594"/>
      <c r="C594"/>
      <c r="D594"/>
      <c r="E594"/>
      <c r="G594"/>
      <c r="H594"/>
      <c r="I594" s="5"/>
      <c r="J594"/>
      <c r="K594"/>
      <c r="L594"/>
      <c r="N594"/>
      <c r="P594"/>
      <c r="R594"/>
      <c r="S594"/>
      <c r="T594"/>
    </row>
    <row r="595" spans="2:20">
      <c r="B595"/>
      <c r="C595"/>
      <c r="D595"/>
      <c r="E595"/>
      <c r="G595"/>
      <c r="H595"/>
      <c r="I595" s="5"/>
      <c r="J595"/>
      <c r="K595"/>
      <c r="L595"/>
      <c r="N595"/>
      <c r="P595"/>
      <c r="R595"/>
      <c r="S595"/>
      <c r="T595"/>
    </row>
    <row r="596" spans="2:20">
      <c r="B596"/>
      <c r="C596"/>
      <c r="D596"/>
      <c r="E596"/>
      <c r="G596"/>
      <c r="H596"/>
      <c r="I596" s="5"/>
      <c r="J596"/>
      <c r="K596"/>
      <c r="L596"/>
      <c r="N596"/>
      <c r="P596"/>
      <c r="R596"/>
      <c r="S596"/>
      <c r="T596"/>
    </row>
    <row r="597" spans="2:20">
      <c r="B597"/>
      <c r="C597"/>
      <c r="D597"/>
      <c r="E597"/>
      <c r="G597"/>
      <c r="H597"/>
      <c r="I597" s="5"/>
      <c r="J597"/>
      <c r="K597"/>
      <c r="L597"/>
      <c r="N597"/>
      <c r="P597"/>
      <c r="R597"/>
      <c r="S597"/>
      <c r="T597"/>
    </row>
    <row r="598" spans="2:20">
      <c r="B598"/>
      <c r="C598"/>
      <c r="D598"/>
      <c r="E598"/>
      <c r="G598"/>
      <c r="H598"/>
      <c r="I598" s="5"/>
      <c r="J598"/>
      <c r="K598"/>
      <c r="L598"/>
      <c r="N598"/>
      <c r="P598"/>
      <c r="R598"/>
      <c r="S598"/>
      <c r="T598"/>
    </row>
    <row r="599" spans="2:20">
      <c r="B599"/>
      <c r="C599"/>
      <c r="D599"/>
      <c r="E599"/>
      <c r="G599"/>
      <c r="H599"/>
      <c r="I599" s="5"/>
      <c r="J599"/>
      <c r="K599"/>
      <c r="L599"/>
      <c r="N599"/>
      <c r="P599"/>
      <c r="R599"/>
      <c r="S599"/>
      <c r="T599"/>
    </row>
    <row r="600" spans="2:20">
      <c r="B600"/>
      <c r="C600"/>
      <c r="D600"/>
      <c r="E600"/>
      <c r="G600"/>
      <c r="H600"/>
      <c r="I600" s="5"/>
      <c r="J600"/>
      <c r="K600"/>
      <c r="L600"/>
      <c r="N600"/>
      <c r="P600"/>
      <c r="R600"/>
      <c r="S600"/>
      <c r="T600"/>
    </row>
    <row r="601" spans="2:20">
      <c r="B601"/>
      <c r="C601"/>
      <c r="D601"/>
      <c r="E601"/>
      <c r="G601"/>
      <c r="H601"/>
      <c r="I601" s="5"/>
      <c r="J601"/>
      <c r="K601"/>
      <c r="L601"/>
      <c r="N601"/>
      <c r="P601"/>
      <c r="R601"/>
      <c r="S601"/>
      <c r="T601"/>
    </row>
    <row r="602" spans="2:20">
      <c r="B602"/>
      <c r="C602"/>
      <c r="D602"/>
      <c r="E602"/>
      <c r="G602"/>
      <c r="H602"/>
      <c r="I602" s="5"/>
      <c r="J602"/>
      <c r="K602"/>
      <c r="L602"/>
      <c r="N602"/>
      <c r="P602"/>
      <c r="R602"/>
      <c r="S602"/>
      <c r="T602"/>
    </row>
    <row r="603" spans="2:20">
      <c r="B603"/>
      <c r="C603"/>
      <c r="D603"/>
      <c r="E603"/>
      <c r="G603"/>
      <c r="H603"/>
      <c r="I603" s="5"/>
      <c r="J603"/>
      <c r="K603"/>
      <c r="L603"/>
      <c r="N603"/>
      <c r="P603"/>
      <c r="R603"/>
      <c r="S603"/>
      <c r="T603"/>
    </row>
    <row r="604" spans="2:20">
      <c r="B604"/>
      <c r="C604"/>
      <c r="D604"/>
      <c r="E604"/>
      <c r="G604"/>
      <c r="H604"/>
      <c r="I604" s="5"/>
      <c r="J604"/>
      <c r="K604"/>
      <c r="L604"/>
      <c r="N604"/>
      <c r="P604"/>
      <c r="R604"/>
      <c r="S604"/>
      <c r="T604"/>
    </row>
    <row r="605" spans="2:20">
      <c r="B605"/>
      <c r="C605"/>
      <c r="D605"/>
      <c r="E605"/>
      <c r="G605"/>
      <c r="H605"/>
      <c r="I605" s="5"/>
      <c r="J605"/>
      <c r="K605"/>
      <c r="L605"/>
      <c r="N605"/>
      <c r="P605"/>
      <c r="R605"/>
      <c r="S605"/>
      <c r="T605"/>
    </row>
    <row r="606" spans="2:20">
      <c r="B606"/>
      <c r="C606"/>
      <c r="D606"/>
      <c r="E606"/>
      <c r="G606"/>
      <c r="H606"/>
      <c r="I606" s="5"/>
      <c r="J606"/>
      <c r="K606"/>
      <c r="L606"/>
      <c r="N606"/>
      <c r="P606"/>
      <c r="R606"/>
      <c r="S606"/>
      <c r="T606"/>
    </row>
    <row r="607" spans="2:20">
      <c r="B607"/>
      <c r="C607"/>
      <c r="D607"/>
      <c r="E607"/>
      <c r="G607"/>
      <c r="H607"/>
      <c r="I607" s="5"/>
      <c r="J607"/>
      <c r="K607"/>
      <c r="L607"/>
      <c r="N607"/>
      <c r="P607"/>
      <c r="R607"/>
      <c r="S607"/>
      <c r="T607"/>
    </row>
    <row r="608" spans="2:20">
      <c r="B608"/>
      <c r="C608"/>
      <c r="D608"/>
      <c r="E608"/>
      <c r="G608"/>
      <c r="H608"/>
      <c r="I608" s="5"/>
      <c r="J608"/>
      <c r="K608"/>
      <c r="L608"/>
      <c r="N608"/>
      <c r="P608"/>
      <c r="R608"/>
      <c r="S608"/>
      <c r="T608"/>
    </row>
    <row r="609" spans="2:20">
      <c r="B609"/>
      <c r="C609"/>
      <c r="D609"/>
      <c r="E609"/>
      <c r="G609"/>
      <c r="H609"/>
      <c r="I609" s="5"/>
      <c r="J609"/>
      <c r="K609"/>
      <c r="L609"/>
      <c r="N609"/>
      <c r="P609"/>
      <c r="R609"/>
      <c r="S609"/>
      <c r="T609"/>
    </row>
    <row r="610" spans="2:20">
      <c r="B610"/>
      <c r="C610"/>
      <c r="D610"/>
      <c r="E610"/>
      <c r="G610"/>
      <c r="H610"/>
      <c r="I610" s="5"/>
      <c r="J610"/>
      <c r="K610"/>
      <c r="L610"/>
      <c r="N610"/>
      <c r="P610"/>
      <c r="R610"/>
      <c r="S610"/>
      <c r="T610"/>
    </row>
    <row r="611" spans="2:20">
      <c r="B611"/>
      <c r="C611"/>
      <c r="D611"/>
      <c r="E611"/>
      <c r="G611"/>
      <c r="H611"/>
      <c r="I611" s="5"/>
      <c r="J611"/>
      <c r="K611"/>
      <c r="L611"/>
      <c r="N611"/>
      <c r="P611"/>
      <c r="R611"/>
      <c r="S611"/>
      <c r="T611"/>
    </row>
    <row r="612" spans="2:20">
      <c r="B612"/>
      <c r="C612"/>
      <c r="D612"/>
      <c r="E612"/>
      <c r="G612"/>
      <c r="H612"/>
      <c r="I612" s="5"/>
      <c r="J612"/>
      <c r="K612"/>
      <c r="L612"/>
      <c r="N612"/>
      <c r="P612"/>
      <c r="R612"/>
      <c r="S612"/>
      <c r="T612"/>
    </row>
    <row r="613" spans="2:20">
      <c r="B613"/>
      <c r="C613"/>
      <c r="D613"/>
      <c r="E613"/>
      <c r="G613"/>
      <c r="H613"/>
      <c r="I613" s="5"/>
      <c r="J613"/>
      <c r="K613"/>
      <c r="L613"/>
      <c r="N613"/>
      <c r="P613"/>
      <c r="R613"/>
      <c r="S613"/>
      <c r="T613"/>
    </row>
    <row r="614" spans="2:20">
      <c r="B614"/>
      <c r="C614"/>
      <c r="D614"/>
      <c r="E614"/>
      <c r="G614"/>
      <c r="H614"/>
      <c r="I614" s="5"/>
      <c r="J614"/>
      <c r="K614"/>
      <c r="L614"/>
      <c r="N614"/>
      <c r="P614"/>
      <c r="R614"/>
      <c r="S614"/>
      <c r="T614"/>
    </row>
    <row r="615" spans="2:20">
      <c r="B615"/>
      <c r="C615"/>
      <c r="D615"/>
      <c r="E615"/>
      <c r="G615"/>
      <c r="H615"/>
      <c r="I615" s="5"/>
      <c r="J615"/>
      <c r="K615"/>
      <c r="L615"/>
      <c r="N615"/>
      <c r="P615"/>
      <c r="R615"/>
      <c r="S615"/>
      <c r="T615"/>
    </row>
    <row r="616" spans="2:20">
      <c r="B616"/>
      <c r="C616"/>
      <c r="D616"/>
      <c r="E616"/>
      <c r="G616"/>
      <c r="H616"/>
      <c r="I616" s="5"/>
      <c r="J616"/>
      <c r="K616"/>
      <c r="L616"/>
      <c r="N616"/>
      <c r="P616"/>
      <c r="R616"/>
      <c r="S616"/>
      <c r="T616"/>
    </row>
    <row r="617" spans="2:20">
      <c r="B617"/>
      <c r="C617"/>
      <c r="D617"/>
      <c r="E617"/>
      <c r="G617"/>
      <c r="H617"/>
      <c r="I617" s="5"/>
      <c r="J617"/>
      <c r="K617"/>
      <c r="L617"/>
      <c r="N617"/>
      <c r="P617"/>
      <c r="R617"/>
      <c r="S617"/>
      <c r="T617"/>
    </row>
    <row r="618" spans="2:20">
      <c r="B618"/>
      <c r="C618"/>
      <c r="D618"/>
      <c r="E618"/>
      <c r="G618"/>
      <c r="H618"/>
      <c r="I618" s="5"/>
      <c r="J618"/>
      <c r="K618"/>
      <c r="L618"/>
      <c r="N618"/>
      <c r="P618"/>
      <c r="R618"/>
      <c r="S618"/>
      <c r="T618"/>
    </row>
    <row r="619" spans="2:20">
      <c r="B619"/>
      <c r="C619"/>
      <c r="D619"/>
      <c r="E619"/>
      <c r="G619"/>
      <c r="H619"/>
      <c r="I619" s="5"/>
      <c r="J619"/>
      <c r="K619"/>
      <c r="L619"/>
      <c r="N619"/>
      <c r="P619"/>
      <c r="R619"/>
      <c r="S619"/>
      <c r="T619"/>
    </row>
    <row r="620" spans="2:20">
      <c r="B620"/>
      <c r="C620"/>
      <c r="D620"/>
      <c r="E620"/>
      <c r="G620"/>
      <c r="H620"/>
      <c r="I620" s="5"/>
      <c r="J620"/>
      <c r="K620"/>
      <c r="L620"/>
      <c r="N620"/>
      <c r="P620"/>
      <c r="R620"/>
      <c r="S620"/>
      <c r="T620"/>
    </row>
    <row r="621" spans="2:20">
      <c r="B621"/>
      <c r="C621"/>
      <c r="D621"/>
      <c r="E621"/>
      <c r="G621"/>
      <c r="H621"/>
      <c r="I621" s="5"/>
      <c r="J621"/>
      <c r="K621"/>
      <c r="L621"/>
      <c r="N621"/>
      <c r="P621"/>
      <c r="R621"/>
      <c r="S621"/>
      <c r="T621"/>
    </row>
    <row r="622" spans="2:20">
      <c r="B622"/>
      <c r="C622"/>
      <c r="D622"/>
      <c r="E622"/>
      <c r="G622"/>
      <c r="H622"/>
      <c r="I622" s="5"/>
      <c r="J622"/>
      <c r="K622"/>
      <c r="L622"/>
      <c r="N622"/>
      <c r="P622"/>
      <c r="R622"/>
      <c r="S622"/>
      <c r="T622"/>
    </row>
    <row r="623" spans="2:20">
      <c r="B623"/>
      <c r="C623"/>
      <c r="D623"/>
      <c r="E623"/>
      <c r="G623"/>
      <c r="H623"/>
      <c r="I623" s="5"/>
      <c r="J623"/>
      <c r="K623"/>
      <c r="L623"/>
      <c r="N623"/>
      <c r="P623"/>
      <c r="R623"/>
      <c r="S623"/>
      <c r="T623"/>
    </row>
    <row r="624" spans="2:20">
      <c r="B624"/>
      <c r="C624"/>
      <c r="D624"/>
      <c r="E624"/>
      <c r="G624"/>
      <c r="H624"/>
      <c r="I624" s="5"/>
      <c r="J624"/>
      <c r="K624"/>
      <c r="L624"/>
      <c r="N624"/>
      <c r="P624"/>
      <c r="R624"/>
      <c r="S624"/>
      <c r="T624"/>
    </row>
    <row r="625" spans="2:20">
      <c r="B625"/>
      <c r="C625"/>
      <c r="D625"/>
      <c r="E625"/>
      <c r="G625"/>
      <c r="H625"/>
      <c r="I625" s="5"/>
      <c r="J625"/>
      <c r="K625"/>
      <c r="L625"/>
      <c r="N625"/>
      <c r="P625"/>
      <c r="R625"/>
      <c r="S625"/>
      <c r="T625"/>
    </row>
    <row r="626" spans="2:20">
      <c r="B626"/>
      <c r="C626"/>
      <c r="D626"/>
      <c r="E626"/>
      <c r="G626"/>
      <c r="H626"/>
      <c r="I626" s="5"/>
      <c r="J626"/>
      <c r="K626"/>
      <c r="L626"/>
      <c r="N626"/>
      <c r="P626"/>
      <c r="R626"/>
      <c r="S626"/>
      <c r="T626"/>
    </row>
    <row r="627" spans="2:20">
      <c r="B627"/>
      <c r="C627"/>
      <c r="D627"/>
      <c r="E627"/>
      <c r="G627"/>
      <c r="H627"/>
      <c r="I627" s="5"/>
      <c r="J627"/>
      <c r="K627"/>
      <c r="L627"/>
      <c r="N627"/>
      <c r="P627"/>
      <c r="R627"/>
      <c r="S627"/>
      <c r="T627"/>
    </row>
    <row r="628" spans="2:20">
      <c r="B628"/>
      <c r="C628"/>
      <c r="D628"/>
      <c r="E628"/>
      <c r="G628"/>
      <c r="H628"/>
      <c r="I628" s="5"/>
      <c r="J628"/>
      <c r="K628"/>
      <c r="L628"/>
      <c r="N628"/>
      <c r="P628"/>
      <c r="R628"/>
      <c r="S628"/>
      <c r="T628"/>
    </row>
    <row r="629" spans="2:20">
      <c r="B629"/>
      <c r="C629"/>
      <c r="D629"/>
      <c r="E629"/>
      <c r="G629"/>
      <c r="H629"/>
      <c r="I629" s="5"/>
      <c r="J629"/>
      <c r="K629"/>
      <c r="L629"/>
      <c r="N629"/>
      <c r="P629"/>
      <c r="R629"/>
      <c r="S629"/>
      <c r="T629"/>
    </row>
    <row r="630" spans="2:20">
      <c r="B630"/>
      <c r="C630"/>
      <c r="D630"/>
      <c r="E630"/>
      <c r="G630"/>
      <c r="H630"/>
      <c r="I630" s="5"/>
      <c r="J630"/>
      <c r="K630"/>
      <c r="L630"/>
      <c r="N630"/>
      <c r="P630"/>
      <c r="R630"/>
      <c r="S630"/>
      <c r="T630"/>
    </row>
    <row r="631" spans="2:20">
      <c r="B631"/>
      <c r="C631"/>
      <c r="D631"/>
      <c r="E631"/>
      <c r="G631"/>
      <c r="H631"/>
      <c r="I631" s="5"/>
      <c r="J631"/>
      <c r="K631"/>
      <c r="L631"/>
      <c r="N631"/>
      <c r="P631"/>
      <c r="R631"/>
      <c r="S631"/>
      <c r="T631"/>
    </row>
    <row r="632" spans="2:20">
      <c r="B632"/>
      <c r="C632"/>
      <c r="D632"/>
      <c r="E632"/>
      <c r="G632"/>
      <c r="H632"/>
      <c r="I632" s="5"/>
      <c r="J632"/>
      <c r="K632"/>
      <c r="L632"/>
      <c r="N632"/>
      <c r="P632"/>
      <c r="R632"/>
      <c r="S632"/>
      <c r="T632"/>
    </row>
    <row r="633" spans="2:20">
      <c r="B633"/>
      <c r="C633"/>
      <c r="D633"/>
      <c r="E633"/>
      <c r="G633"/>
      <c r="H633"/>
      <c r="I633" s="5"/>
      <c r="J633"/>
      <c r="K633"/>
      <c r="L633"/>
      <c r="N633"/>
      <c r="P633"/>
      <c r="R633"/>
      <c r="S633"/>
      <c r="T633"/>
    </row>
    <row r="634" spans="2:20">
      <c r="B634"/>
      <c r="C634"/>
      <c r="D634"/>
      <c r="E634"/>
      <c r="G634"/>
      <c r="H634"/>
      <c r="I634" s="5"/>
      <c r="J634"/>
      <c r="K634"/>
      <c r="L634"/>
      <c r="N634"/>
      <c r="P634"/>
      <c r="R634"/>
      <c r="S634"/>
      <c r="T634"/>
    </row>
    <row r="635" spans="2:20">
      <c r="B635"/>
      <c r="C635"/>
      <c r="D635"/>
      <c r="E635"/>
      <c r="G635"/>
      <c r="H635"/>
      <c r="I635" s="5"/>
      <c r="J635"/>
      <c r="K635"/>
      <c r="L635"/>
      <c r="N635"/>
      <c r="P635"/>
      <c r="R635"/>
      <c r="S635"/>
      <c r="T635"/>
    </row>
    <row r="636" spans="2:20">
      <c r="B636"/>
      <c r="C636"/>
      <c r="D636"/>
      <c r="E636"/>
      <c r="G636"/>
      <c r="H636"/>
      <c r="I636" s="5"/>
      <c r="J636"/>
      <c r="K636"/>
      <c r="L636"/>
      <c r="N636"/>
      <c r="P636"/>
      <c r="R636"/>
      <c r="S636"/>
      <c r="T636"/>
    </row>
    <row r="637" spans="2:20">
      <c r="B637"/>
      <c r="C637"/>
      <c r="D637"/>
      <c r="E637"/>
      <c r="G637"/>
      <c r="H637"/>
      <c r="I637" s="5"/>
      <c r="J637"/>
      <c r="K637"/>
      <c r="L637"/>
      <c r="N637"/>
      <c r="P637"/>
      <c r="R637"/>
      <c r="S637"/>
      <c r="T637"/>
    </row>
    <row r="638" spans="2:20">
      <c r="B638"/>
      <c r="C638"/>
      <c r="D638"/>
      <c r="E638"/>
      <c r="G638"/>
      <c r="H638"/>
      <c r="I638" s="5"/>
      <c r="J638"/>
      <c r="K638"/>
      <c r="L638"/>
      <c r="N638"/>
      <c r="P638"/>
      <c r="R638"/>
      <c r="S638"/>
      <c r="T638"/>
    </row>
    <row r="639" spans="2:20">
      <c r="B639"/>
      <c r="C639"/>
      <c r="D639"/>
      <c r="E639"/>
      <c r="G639"/>
      <c r="H639"/>
      <c r="I639" s="5"/>
      <c r="J639"/>
      <c r="K639"/>
      <c r="L639"/>
      <c r="N639"/>
      <c r="P639"/>
      <c r="R639"/>
      <c r="S639"/>
      <c r="T639"/>
    </row>
    <row r="640" spans="2:20">
      <c r="B640"/>
      <c r="C640"/>
      <c r="D640"/>
      <c r="E640"/>
      <c r="G640"/>
      <c r="H640"/>
      <c r="I640" s="5"/>
      <c r="J640"/>
      <c r="K640"/>
      <c r="L640"/>
      <c r="N640"/>
      <c r="P640"/>
      <c r="R640"/>
      <c r="S640"/>
      <c r="T640"/>
    </row>
    <row r="641" spans="2:20">
      <c r="B641"/>
      <c r="C641"/>
      <c r="D641"/>
      <c r="E641"/>
      <c r="G641"/>
      <c r="H641"/>
      <c r="I641" s="5"/>
      <c r="J641"/>
      <c r="K641"/>
      <c r="L641"/>
      <c r="N641"/>
      <c r="P641"/>
      <c r="R641"/>
      <c r="S641"/>
      <c r="T641"/>
    </row>
    <row r="642" spans="2:20">
      <c r="B642"/>
      <c r="C642"/>
      <c r="D642"/>
      <c r="E642"/>
      <c r="G642"/>
      <c r="H642"/>
      <c r="I642" s="5"/>
      <c r="J642"/>
      <c r="K642"/>
      <c r="L642"/>
      <c r="N642"/>
      <c r="P642"/>
      <c r="R642"/>
      <c r="S642"/>
      <c r="T642"/>
    </row>
    <row r="643" spans="2:20">
      <c r="B643"/>
      <c r="C643"/>
      <c r="D643"/>
      <c r="E643"/>
      <c r="G643"/>
      <c r="H643"/>
      <c r="I643" s="5"/>
      <c r="J643"/>
      <c r="K643"/>
      <c r="L643"/>
      <c r="N643"/>
      <c r="P643"/>
      <c r="R643"/>
      <c r="S643"/>
      <c r="T643"/>
    </row>
    <row r="644" spans="2:20">
      <c r="B644"/>
      <c r="C644"/>
      <c r="D644"/>
      <c r="E644"/>
      <c r="G644"/>
      <c r="H644"/>
      <c r="I644" s="5"/>
      <c r="J644"/>
      <c r="K644"/>
      <c r="L644"/>
      <c r="N644"/>
      <c r="P644"/>
      <c r="R644"/>
      <c r="S644"/>
      <c r="T644"/>
    </row>
    <row r="645" spans="2:20">
      <c r="B645"/>
      <c r="C645"/>
      <c r="D645"/>
      <c r="E645"/>
      <c r="G645"/>
      <c r="H645"/>
      <c r="I645" s="5"/>
      <c r="J645"/>
      <c r="K645"/>
      <c r="L645"/>
      <c r="N645"/>
      <c r="P645"/>
      <c r="R645"/>
      <c r="S645"/>
      <c r="T645"/>
    </row>
    <row r="646" spans="2:20">
      <c r="B646"/>
      <c r="C646"/>
      <c r="D646"/>
      <c r="E646"/>
      <c r="G646"/>
      <c r="H646"/>
      <c r="I646" s="5"/>
      <c r="J646"/>
      <c r="K646"/>
      <c r="L646"/>
      <c r="N646"/>
      <c r="P646"/>
      <c r="R646"/>
      <c r="S646"/>
      <c r="T646"/>
    </row>
    <row r="647" spans="2:20">
      <c r="B647"/>
      <c r="C647"/>
      <c r="D647"/>
      <c r="E647"/>
      <c r="G647"/>
      <c r="H647"/>
      <c r="I647" s="5"/>
      <c r="J647"/>
      <c r="K647"/>
      <c r="L647"/>
      <c r="N647"/>
      <c r="P647"/>
      <c r="R647"/>
      <c r="S647"/>
      <c r="T647"/>
    </row>
    <row r="648" spans="2:20">
      <c r="B648"/>
      <c r="C648"/>
      <c r="D648"/>
      <c r="E648"/>
      <c r="G648"/>
      <c r="H648"/>
      <c r="I648" s="5"/>
      <c r="J648"/>
      <c r="K648"/>
      <c r="L648"/>
      <c r="N648"/>
      <c r="P648"/>
      <c r="R648"/>
      <c r="S648"/>
      <c r="T648"/>
    </row>
    <row r="649" spans="2:20">
      <c r="B649"/>
      <c r="C649"/>
      <c r="D649"/>
      <c r="E649"/>
      <c r="G649"/>
      <c r="H649"/>
      <c r="I649" s="5"/>
      <c r="J649"/>
      <c r="K649"/>
      <c r="L649"/>
      <c r="N649"/>
      <c r="P649"/>
      <c r="R649"/>
      <c r="S649"/>
      <c r="T649"/>
    </row>
    <row r="650" spans="2:20">
      <c r="B650"/>
      <c r="C650"/>
      <c r="D650"/>
      <c r="E650"/>
      <c r="G650"/>
      <c r="H650"/>
      <c r="I650" s="5"/>
      <c r="J650"/>
      <c r="K650"/>
      <c r="L650"/>
      <c r="N650"/>
      <c r="P650"/>
      <c r="R650"/>
      <c r="S650"/>
      <c r="T650"/>
    </row>
    <row r="651" spans="2:20">
      <c r="B651"/>
      <c r="C651"/>
      <c r="D651"/>
      <c r="E651"/>
      <c r="G651"/>
      <c r="H651"/>
      <c r="I651" s="5"/>
      <c r="J651"/>
      <c r="K651"/>
      <c r="L651"/>
      <c r="N651"/>
      <c r="P651"/>
      <c r="R651"/>
      <c r="S651"/>
      <c r="T651"/>
    </row>
    <row r="652" spans="2:20">
      <c r="B652"/>
      <c r="C652"/>
      <c r="D652"/>
      <c r="E652"/>
      <c r="G652"/>
      <c r="H652"/>
      <c r="I652" s="5"/>
      <c r="J652"/>
      <c r="K652"/>
      <c r="L652"/>
      <c r="N652"/>
      <c r="P652"/>
      <c r="R652"/>
      <c r="S652"/>
      <c r="T652"/>
    </row>
    <row r="653" spans="2:20">
      <c r="B653"/>
      <c r="C653"/>
      <c r="D653"/>
      <c r="E653"/>
      <c r="G653"/>
      <c r="H653"/>
      <c r="I653" s="5"/>
      <c r="J653"/>
      <c r="K653"/>
      <c r="L653"/>
      <c r="N653"/>
      <c r="P653"/>
      <c r="R653"/>
      <c r="S653"/>
      <c r="T653"/>
    </row>
    <row r="654" spans="2:20">
      <c r="B654"/>
      <c r="C654"/>
      <c r="D654"/>
      <c r="E654"/>
      <c r="G654"/>
      <c r="H654"/>
      <c r="I654" s="5"/>
      <c r="J654"/>
      <c r="K654"/>
      <c r="L654"/>
      <c r="N654"/>
      <c r="P654"/>
      <c r="R654"/>
      <c r="S654"/>
      <c r="T654"/>
    </row>
    <row r="655" spans="2:20">
      <c r="B655"/>
      <c r="C655"/>
      <c r="D655"/>
      <c r="E655"/>
      <c r="G655"/>
      <c r="H655"/>
      <c r="I655" s="5"/>
      <c r="J655"/>
      <c r="K655"/>
      <c r="L655"/>
      <c r="N655"/>
      <c r="P655"/>
      <c r="R655"/>
      <c r="S655"/>
      <c r="T655"/>
    </row>
    <row r="656" spans="2:20">
      <c r="B656"/>
      <c r="C656"/>
      <c r="D656"/>
      <c r="E656"/>
      <c r="G656"/>
      <c r="H656"/>
      <c r="I656" s="5"/>
      <c r="J656"/>
      <c r="K656"/>
      <c r="L656"/>
      <c r="N656"/>
      <c r="P656"/>
      <c r="R656"/>
      <c r="S656"/>
      <c r="T656"/>
    </row>
    <row r="657" spans="2:20">
      <c r="B657"/>
      <c r="C657"/>
      <c r="D657"/>
      <c r="E657"/>
      <c r="G657"/>
      <c r="H657"/>
      <c r="I657" s="5"/>
      <c r="J657"/>
      <c r="K657"/>
      <c r="L657"/>
      <c r="N657"/>
      <c r="P657"/>
      <c r="R657"/>
      <c r="S657"/>
      <c r="T657"/>
    </row>
    <row r="658" spans="2:20">
      <c r="B658"/>
      <c r="C658"/>
      <c r="D658"/>
      <c r="E658"/>
      <c r="G658"/>
      <c r="H658"/>
      <c r="I658" s="5"/>
      <c r="J658"/>
      <c r="K658"/>
      <c r="L658"/>
      <c r="N658"/>
      <c r="P658"/>
      <c r="R658"/>
      <c r="S658"/>
      <c r="T658"/>
    </row>
    <row r="659" spans="2:20">
      <c r="B659"/>
      <c r="C659"/>
      <c r="D659"/>
      <c r="E659"/>
      <c r="G659"/>
      <c r="H659"/>
      <c r="I659" s="5"/>
      <c r="J659"/>
      <c r="K659"/>
      <c r="L659"/>
      <c r="N659"/>
      <c r="P659"/>
      <c r="R659"/>
      <c r="S659"/>
      <c r="T659"/>
    </row>
    <row r="660" spans="2:20">
      <c r="B660"/>
      <c r="C660"/>
      <c r="D660"/>
      <c r="E660"/>
      <c r="G660"/>
      <c r="H660"/>
      <c r="I660" s="5"/>
      <c r="J660"/>
      <c r="K660"/>
      <c r="L660"/>
      <c r="N660"/>
      <c r="P660"/>
      <c r="R660"/>
      <c r="S660"/>
      <c r="T660"/>
    </row>
    <row r="661" spans="2:20">
      <c r="B661"/>
      <c r="C661"/>
      <c r="D661"/>
      <c r="E661"/>
      <c r="G661"/>
      <c r="H661"/>
      <c r="I661" s="5"/>
      <c r="J661"/>
      <c r="K661"/>
      <c r="L661"/>
      <c r="N661"/>
      <c r="P661"/>
      <c r="R661"/>
      <c r="S661"/>
      <c r="T661"/>
    </row>
    <row r="662" spans="2:20">
      <c r="B662"/>
      <c r="C662"/>
      <c r="D662"/>
      <c r="E662"/>
      <c r="G662"/>
      <c r="H662"/>
      <c r="I662" s="5"/>
      <c r="J662"/>
      <c r="K662"/>
      <c r="L662"/>
      <c r="N662"/>
      <c r="P662"/>
      <c r="R662"/>
      <c r="S662"/>
      <c r="T662"/>
    </row>
    <row r="663" spans="2:20">
      <c r="B663"/>
      <c r="C663"/>
      <c r="D663"/>
      <c r="E663"/>
      <c r="G663"/>
      <c r="H663"/>
      <c r="I663" s="5"/>
      <c r="J663"/>
      <c r="K663"/>
      <c r="L663"/>
      <c r="N663"/>
      <c r="P663"/>
      <c r="R663"/>
      <c r="S663"/>
      <c r="T663"/>
    </row>
    <row r="664" spans="2:20">
      <c r="B664"/>
      <c r="C664"/>
      <c r="D664"/>
      <c r="E664"/>
      <c r="G664"/>
      <c r="H664"/>
      <c r="I664" s="5"/>
      <c r="J664"/>
      <c r="K664"/>
      <c r="L664"/>
      <c r="N664"/>
      <c r="P664"/>
      <c r="R664"/>
      <c r="S664"/>
      <c r="T664"/>
    </row>
    <row r="665" spans="2:20">
      <c r="B665"/>
      <c r="C665"/>
      <c r="D665"/>
      <c r="E665"/>
      <c r="G665"/>
      <c r="H665"/>
      <c r="I665" s="5"/>
      <c r="J665"/>
      <c r="K665"/>
      <c r="L665"/>
      <c r="N665"/>
      <c r="P665"/>
      <c r="R665"/>
      <c r="S665"/>
      <c r="T665"/>
    </row>
    <row r="666" spans="2:20">
      <c r="B666"/>
      <c r="C666"/>
      <c r="D666"/>
      <c r="E666"/>
      <c r="G666"/>
      <c r="H666"/>
      <c r="I666" s="5"/>
      <c r="J666"/>
      <c r="K666"/>
      <c r="L666"/>
      <c r="N666"/>
      <c r="P666"/>
      <c r="R666"/>
      <c r="S666"/>
      <c r="T666"/>
    </row>
    <row r="667" spans="2:20">
      <c r="B667"/>
      <c r="C667"/>
      <c r="D667"/>
      <c r="E667"/>
      <c r="G667"/>
      <c r="H667"/>
      <c r="I667" s="5"/>
      <c r="J667"/>
      <c r="K667"/>
      <c r="L667"/>
      <c r="N667"/>
      <c r="P667"/>
      <c r="R667"/>
      <c r="S667"/>
      <c r="T667"/>
    </row>
    <row r="668" spans="2:20">
      <c r="B668"/>
      <c r="C668"/>
      <c r="D668"/>
      <c r="E668"/>
      <c r="G668"/>
      <c r="H668"/>
      <c r="I668" s="5"/>
      <c r="J668"/>
      <c r="K668"/>
      <c r="L668"/>
      <c r="N668"/>
      <c r="P668"/>
      <c r="R668"/>
      <c r="S668"/>
      <c r="T668"/>
    </row>
    <row r="669" spans="2:20">
      <c r="B669"/>
      <c r="C669"/>
      <c r="D669"/>
      <c r="E669"/>
      <c r="G669"/>
      <c r="H669"/>
      <c r="I669" s="5"/>
      <c r="J669"/>
      <c r="K669"/>
      <c r="L669"/>
      <c r="N669"/>
      <c r="P669"/>
      <c r="R669"/>
      <c r="S669"/>
      <c r="T669"/>
    </row>
    <row r="670" spans="2:20">
      <c r="B670"/>
      <c r="C670"/>
      <c r="D670"/>
      <c r="E670"/>
      <c r="G670"/>
      <c r="H670"/>
      <c r="I670" s="5"/>
      <c r="J670"/>
      <c r="K670"/>
      <c r="L670"/>
      <c r="N670"/>
      <c r="P670"/>
      <c r="R670"/>
      <c r="S670"/>
      <c r="T670"/>
    </row>
    <row r="671" spans="2:20">
      <c r="B671"/>
      <c r="C671"/>
      <c r="D671"/>
      <c r="E671"/>
      <c r="G671"/>
      <c r="H671"/>
      <c r="I671" s="5"/>
      <c r="J671"/>
      <c r="K671"/>
      <c r="L671"/>
      <c r="N671"/>
      <c r="P671"/>
      <c r="R671"/>
      <c r="S671"/>
      <c r="T671"/>
    </row>
    <row r="672" spans="2:20">
      <c r="B672"/>
      <c r="C672"/>
      <c r="D672"/>
      <c r="E672"/>
      <c r="G672"/>
      <c r="H672"/>
      <c r="I672" s="5"/>
      <c r="J672"/>
      <c r="K672"/>
      <c r="L672"/>
      <c r="N672"/>
      <c r="P672"/>
      <c r="R672"/>
      <c r="S672"/>
      <c r="T672"/>
    </row>
    <row r="673" spans="2:20">
      <c r="B673"/>
      <c r="C673"/>
      <c r="D673"/>
      <c r="E673"/>
      <c r="G673"/>
      <c r="H673"/>
      <c r="I673" s="5"/>
      <c r="J673"/>
      <c r="K673"/>
      <c r="L673"/>
      <c r="N673"/>
      <c r="P673"/>
      <c r="R673"/>
      <c r="S673"/>
      <c r="T673"/>
    </row>
    <row r="674" spans="2:20">
      <c r="B674"/>
      <c r="C674"/>
      <c r="D674"/>
      <c r="E674"/>
      <c r="G674"/>
      <c r="H674"/>
      <c r="I674" s="5"/>
      <c r="J674"/>
      <c r="K674"/>
      <c r="L674"/>
      <c r="N674"/>
      <c r="P674"/>
      <c r="R674"/>
      <c r="S674"/>
      <c r="T674"/>
    </row>
    <row r="675" spans="2:20">
      <c r="B675"/>
      <c r="C675"/>
      <c r="D675"/>
      <c r="E675"/>
      <c r="G675"/>
      <c r="H675"/>
      <c r="I675" s="5"/>
      <c r="J675"/>
      <c r="K675"/>
      <c r="L675"/>
      <c r="N675"/>
      <c r="P675"/>
      <c r="R675"/>
      <c r="S675"/>
      <c r="T675"/>
    </row>
    <row r="676" spans="2:20">
      <c r="B676"/>
      <c r="C676"/>
      <c r="D676"/>
      <c r="E676"/>
      <c r="G676"/>
      <c r="H676"/>
      <c r="I676" s="5"/>
      <c r="J676"/>
      <c r="K676"/>
      <c r="L676"/>
      <c r="N676"/>
      <c r="P676"/>
      <c r="R676"/>
      <c r="S676"/>
      <c r="T676"/>
    </row>
    <row r="677" spans="2:20">
      <c r="B677"/>
      <c r="C677"/>
      <c r="D677"/>
      <c r="E677"/>
      <c r="G677"/>
      <c r="H677"/>
      <c r="I677" s="5"/>
      <c r="J677"/>
      <c r="K677"/>
      <c r="L677"/>
      <c r="N677"/>
      <c r="P677"/>
      <c r="R677"/>
      <c r="S677"/>
      <c r="T677"/>
    </row>
    <row r="678" spans="2:20">
      <c r="B678"/>
      <c r="C678"/>
      <c r="D678"/>
      <c r="E678"/>
      <c r="G678"/>
      <c r="H678"/>
      <c r="I678" s="5"/>
      <c r="J678"/>
      <c r="K678"/>
      <c r="L678"/>
      <c r="N678"/>
      <c r="P678"/>
      <c r="R678"/>
      <c r="S678"/>
      <c r="T678"/>
    </row>
    <row r="679" spans="2:20">
      <c r="B679"/>
      <c r="C679"/>
      <c r="D679"/>
      <c r="E679"/>
      <c r="G679"/>
      <c r="H679"/>
      <c r="I679" s="5"/>
      <c r="J679"/>
      <c r="K679"/>
      <c r="L679"/>
      <c r="N679"/>
      <c r="P679"/>
      <c r="R679"/>
      <c r="S679"/>
      <c r="T679"/>
    </row>
    <row r="680" spans="2:20">
      <c r="B680"/>
      <c r="C680"/>
      <c r="D680"/>
      <c r="E680"/>
      <c r="G680"/>
      <c r="H680"/>
      <c r="I680" s="5"/>
      <c r="J680"/>
      <c r="K680"/>
      <c r="L680"/>
      <c r="N680"/>
      <c r="P680"/>
      <c r="R680"/>
      <c r="S680"/>
      <c r="T680"/>
    </row>
    <row r="681" spans="2:20">
      <c r="B681"/>
      <c r="C681"/>
      <c r="D681"/>
      <c r="E681"/>
      <c r="G681"/>
      <c r="H681"/>
      <c r="I681" s="5"/>
      <c r="J681"/>
      <c r="K681"/>
      <c r="L681"/>
      <c r="N681"/>
      <c r="P681"/>
      <c r="R681"/>
      <c r="S681"/>
      <c r="T681"/>
    </row>
    <row r="682" spans="2:20">
      <c r="B682"/>
      <c r="C682"/>
      <c r="D682"/>
      <c r="E682"/>
      <c r="G682"/>
      <c r="H682"/>
      <c r="I682" s="5"/>
      <c r="J682"/>
      <c r="K682"/>
      <c r="L682"/>
      <c r="N682"/>
      <c r="P682"/>
      <c r="R682"/>
      <c r="S682"/>
      <c r="T682"/>
    </row>
    <row r="683" spans="2:20">
      <c r="B683"/>
      <c r="C683"/>
      <c r="D683"/>
      <c r="E683"/>
      <c r="G683"/>
      <c r="H683"/>
      <c r="I683" s="5"/>
      <c r="J683"/>
      <c r="K683"/>
      <c r="L683"/>
      <c r="N683"/>
      <c r="P683"/>
      <c r="R683"/>
      <c r="S683"/>
      <c r="T683"/>
    </row>
    <row r="684" spans="2:20">
      <c r="B684"/>
      <c r="C684"/>
      <c r="D684"/>
      <c r="E684"/>
      <c r="G684"/>
      <c r="H684"/>
      <c r="I684" s="5"/>
      <c r="J684"/>
      <c r="K684"/>
      <c r="L684"/>
      <c r="N684"/>
      <c r="P684"/>
      <c r="R684"/>
      <c r="S684"/>
      <c r="T684"/>
    </row>
    <row r="685" spans="2:20">
      <c r="B685"/>
      <c r="C685"/>
      <c r="D685"/>
      <c r="E685"/>
      <c r="G685"/>
      <c r="H685"/>
      <c r="I685" s="5"/>
      <c r="J685"/>
      <c r="K685"/>
      <c r="L685"/>
      <c r="N685"/>
      <c r="P685"/>
      <c r="R685"/>
      <c r="S685"/>
      <c r="T685"/>
    </row>
    <row r="686" spans="2:20">
      <c r="B686"/>
      <c r="C686"/>
      <c r="D686"/>
      <c r="E686"/>
      <c r="G686"/>
      <c r="H686"/>
      <c r="I686" s="5"/>
      <c r="J686"/>
      <c r="K686"/>
      <c r="L686"/>
      <c r="N686"/>
      <c r="P686"/>
      <c r="R686"/>
      <c r="S686"/>
      <c r="T686"/>
    </row>
    <row r="687" spans="2:20">
      <c r="B687"/>
      <c r="C687"/>
      <c r="D687"/>
      <c r="E687"/>
      <c r="G687"/>
      <c r="H687"/>
      <c r="I687" s="5"/>
      <c r="J687"/>
      <c r="K687"/>
      <c r="L687"/>
      <c r="N687"/>
      <c r="P687"/>
      <c r="R687"/>
      <c r="S687"/>
      <c r="T687"/>
    </row>
    <row r="688" spans="2:20">
      <c r="B688"/>
      <c r="C688"/>
      <c r="D688"/>
      <c r="E688"/>
      <c r="G688"/>
      <c r="H688"/>
      <c r="I688" s="5"/>
      <c r="J688"/>
      <c r="K688"/>
      <c r="L688"/>
      <c r="N688"/>
      <c r="P688"/>
      <c r="R688"/>
      <c r="S688"/>
      <c r="T688"/>
    </row>
    <row r="689" spans="2:20">
      <c r="B689"/>
      <c r="C689"/>
      <c r="D689"/>
      <c r="E689"/>
      <c r="G689"/>
      <c r="H689"/>
      <c r="I689" s="5"/>
      <c r="J689"/>
      <c r="K689"/>
      <c r="L689"/>
      <c r="N689"/>
      <c r="P689"/>
      <c r="R689"/>
      <c r="S689"/>
      <c r="T689"/>
    </row>
    <row r="690" spans="2:20">
      <c r="B690"/>
      <c r="C690"/>
      <c r="D690"/>
      <c r="E690"/>
      <c r="G690"/>
      <c r="H690"/>
      <c r="I690" s="5"/>
      <c r="J690"/>
      <c r="K690"/>
      <c r="L690"/>
      <c r="N690"/>
      <c r="P690"/>
      <c r="R690"/>
      <c r="S690"/>
      <c r="T690"/>
    </row>
    <row r="691" spans="2:20">
      <c r="B691"/>
      <c r="C691"/>
      <c r="D691"/>
      <c r="E691"/>
      <c r="G691"/>
      <c r="H691"/>
      <c r="I691" s="5"/>
      <c r="J691"/>
      <c r="K691"/>
      <c r="L691"/>
      <c r="N691"/>
      <c r="P691"/>
      <c r="R691"/>
      <c r="S691"/>
      <c r="T691"/>
    </row>
    <row r="692" spans="2:20">
      <c r="B692"/>
      <c r="C692"/>
      <c r="D692"/>
      <c r="E692"/>
      <c r="G692"/>
      <c r="H692"/>
      <c r="I692" s="5"/>
      <c r="J692"/>
      <c r="K692"/>
      <c r="L692"/>
      <c r="N692"/>
      <c r="P692"/>
      <c r="R692"/>
      <c r="S692"/>
      <c r="T692"/>
    </row>
    <row r="693" spans="2:20">
      <c r="B693"/>
      <c r="C693"/>
      <c r="D693"/>
      <c r="E693"/>
      <c r="G693"/>
      <c r="H693"/>
      <c r="I693" s="5"/>
      <c r="J693"/>
      <c r="K693"/>
      <c r="L693"/>
      <c r="N693"/>
      <c r="P693"/>
      <c r="R693"/>
      <c r="S693"/>
      <c r="T693"/>
    </row>
    <row r="694" spans="2:20">
      <c r="B694"/>
      <c r="C694"/>
      <c r="D694"/>
      <c r="E694"/>
      <c r="G694"/>
      <c r="H694"/>
      <c r="I694" s="5"/>
      <c r="J694"/>
      <c r="K694"/>
      <c r="L694"/>
      <c r="N694"/>
      <c r="P694"/>
      <c r="R694"/>
      <c r="S694"/>
      <c r="T694"/>
    </row>
    <row r="695" spans="2:20">
      <c r="B695"/>
      <c r="C695"/>
      <c r="D695"/>
      <c r="E695"/>
      <c r="G695"/>
      <c r="H695"/>
      <c r="I695" s="5"/>
      <c r="J695"/>
      <c r="K695"/>
      <c r="L695"/>
      <c r="N695"/>
      <c r="P695"/>
      <c r="R695"/>
      <c r="S695"/>
      <c r="T695"/>
    </row>
    <row r="696" spans="2:20">
      <c r="B696"/>
      <c r="C696"/>
      <c r="D696"/>
      <c r="E696"/>
      <c r="G696"/>
      <c r="H696"/>
      <c r="I696" s="5"/>
      <c r="J696"/>
      <c r="K696"/>
      <c r="L696"/>
      <c r="N696"/>
      <c r="P696"/>
      <c r="R696"/>
      <c r="S696"/>
      <c r="T696"/>
    </row>
    <row r="697" spans="2:20">
      <c r="B697"/>
      <c r="C697"/>
      <c r="D697"/>
      <c r="E697"/>
      <c r="G697"/>
      <c r="H697"/>
      <c r="I697" s="5"/>
      <c r="J697"/>
      <c r="K697"/>
      <c r="L697"/>
      <c r="N697"/>
      <c r="P697"/>
      <c r="R697"/>
      <c r="S697"/>
      <c r="T697"/>
    </row>
    <row r="698" spans="2:20">
      <c r="B698"/>
      <c r="C698"/>
      <c r="D698"/>
      <c r="E698"/>
      <c r="G698"/>
      <c r="H698"/>
      <c r="I698" s="5"/>
      <c r="J698"/>
      <c r="K698"/>
      <c r="L698"/>
      <c r="N698"/>
      <c r="P698"/>
      <c r="R698"/>
      <c r="S698"/>
      <c r="T698"/>
    </row>
    <row r="699" spans="2:20">
      <c r="B699"/>
      <c r="C699"/>
      <c r="D699"/>
      <c r="E699"/>
      <c r="G699"/>
      <c r="H699"/>
      <c r="I699" s="5"/>
      <c r="J699"/>
      <c r="K699"/>
      <c r="L699"/>
      <c r="N699"/>
      <c r="P699"/>
      <c r="R699"/>
      <c r="S699"/>
      <c r="T699"/>
    </row>
    <row r="700" spans="2:20">
      <c r="B700"/>
      <c r="C700"/>
      <c r="D700"/>
      <c r="E700"/>
      <c r="G700"/>
      <c r="H700"/>
      <c r="I700" s="5"/>
      <c r="J700"/>
      <c r="K700"/>
      <c r="L700"/>
      <c r="N700"/>
      <c r="P700"/>
      <c r="R700"/>
      <c r="S700"/>
      <c r="T700"/>
    </row>
    <row r="701" spans="2:20">
      <c r="B701"/>
      <c r="C701"/>
      <c r="D701"/>
      <c r="E701"/>
      <c r="G701"/>
      <c r="H701"/>
      <c r="I701" s="5"/>
      <c r="J701"/>
      <c r="K701"/>
      <c r="L701"/>
      <c r="N701"/>
      <c r="P701"/>
      <c r="R701"/>
      <c r="S701"/>
      <c r="T701"/>
    </row>
    <row r="702" spans="2:20">
      <c r="B702"/>
      <c r="C702"/>
      <c r="D702"/>
      <c r="E702"/>
      <c r="G702"/>
      <c r="H702"/>
      <c r="I702" s="5"/>
      <c r="J702"/>
      <c r="K702"/>
      <c r="L702"/>
      <c r="N702"/>
      <c r="P702"/>
      <c r="R702"/>
      <c r="S702"/>
      <c r="T702"/>
    </row>
    <row r="703" spans="2:20">
      <c r="B703"/>
      <c r="C703"/>
      <c r="D703"/>
      <c r="E703"/>
      <c r="G703"/>
      <c r="H703"/>
      <c r="I703" s="5"/>
      <c r="J703"/>
      <c r="K703"/>
      <c r="L703"/>
      <c r="N703"/>
      <c r="P703"/>
      <c r="R703"/>
      <c r="S703"/>
      <c r="T703"/>
    </row>
    <row r="704" spans="2:20">
      <c r="B704"/>
      <c r="C704"/>
      <c r="D704"/>
      <c r="E704"/>
      <c r="G704"/>
      <c r="H704"/>
      <c r="I704" s="5"/>
      <c r="J704"/>
      <c r="K704"/>
      <c r="L704"/>
      <c r="N704"/>
      <c r="P704"/>
      <c r="R704"/>
      <c r="S704"/>
      <c r="T704"/>
    </row>
    <row r="705" spans="2:20">
      <c r="B705"/>
      <c r="C705"/>
      <c r="D705"/>
      <c r="E705"/>
      <c r="G705"/>
      <c r="H705"/>
      <c r="I705" s="5"/>
      <c r="J705"/>
      <c r="K705"/>
      <c r="L705"/>
      <c r="N705"/>
      <c r="P705"/>
      <c r="R705"/>
      <c r="S705"/>
      <c r="T705"/>
    </row>
    <row r="706" spans="2:20">
      <c r="B706"/>
      <c r="C706"/>
      <c r="D706"/>
      <c r="E706"/>
      <c r="G706"/>
      <c r="H706"/>
      <c r="I706" s="5"/>
      <c r="J706"/>
      <c r="K706"/>
      <c r="L706"/>
      <c r="N706"/>
      <c r="P706"/>
      <c r="R706"/>
      <c r="S706"/>
      <c r="T706"/>
    </row>
    <row r="707" spans="2:20">
      <c r="B707"/>
      <c r="C707"/>
      <c r="D707"/>
      <c r="E707"/>
      <c r="G707"/>
      <c r="H707"/>
      <c r="I707" s="5"/>
      <c r="J707"/>
      <c r="K707"/>
      <c r="L707"/>
      <c r="N707"/>
      <c r="P707"/>
      <c r="R707"/>
      <c r="S707"/>
      <c r="T707"/>
    </row>
    <row r="708" spans="2:20">
      <c r="B708"/>
      <c r="C708"/>
      <c r="D708"/>
      <c r="E708"/>
      <c r="G708"/>
      <c r="H708"/>
      <c r="I708" s="5"/>
      <c r="J708"/>
      <c r="K708"/>
      <c r="L708"/>
      <c r="N708"/>
      <c r="P708"/>
      <c r="R708"/>
      <c r="S708"/>
      <c r="T708"/>
    </row>
    <row r="709" spans="2:20">
      <c r="B709"/>
      <c r="C709"/>
      <c r="D709"/>
      <c r="E709"/>
      <c r="G709"/>
      <c r="H709"/>
      <c r="I709" s="5"/>
      <c r="J709"/>
      <c r="K709"/>
      <c r="L709"/>
      <c r="N709"/>
      <c r="P709"/>
      <c r="R709"/>
      <c r="S709"/>
      <c r="T709"/>
    </row>
    <row r="710" spans="2:20">
      <c r="B710"/>
      <c r="C710"/>
      <c r="D710"/>
      <c r="E710"/>
      <c r="G710"/>
      <c r="H710"/>
      <c r="I710" s="5"/>
      <c r="J710"/>
      <c r="K710"/>
      <c r="L710"/>
      <c r="N710"/>
      <c r="P710"/>
      <c r="R710"/>
      <c r="S710"/>
      <c r="T710"/>
    </row>
    <row r="711" spans="2:20">
      <c r="B711"/>
      <c r="C711"/>
      <c r="D711"/>
      <c r="E711"/>
      <c r="G711"/>
      <c r="H711"/>
      <c r="I711" s="5"/>
      <c r="J711"/>
      <c r="K711"/>
      <c r="L711"/>
      <c r="N711"/>
      <c r="P711"/>
      <c r="R711"/>
      <c r="S711"/>
      <c r="T711"/>
    </row>
    <row r="712" spans="2:20">
      <c r="B712"/>
      <c r="C712"/>
      <c r="D712"/>
      <c r="E712"/>
      <c r="G712"/>
      <c r="H712"/>
      <c r="I712" s="5"/>
      <c r="J712"/>
      <c r="K712"/>
      <c r="L712"/>
      <c r="N712"/>
      <c r="P712"/>
      <c r="R712"/>
      <c r="S712"/>
      <c r="T712"/>
    </row>
    <row r="713" spans="2:20">
      <c r="B713"/>
      <c r="C713"/>
      <c r="D713"/>
      <c r="E713"/>
      <c r="G713"/>
      <c r="H713"/>
      <c r="I713" s="5"/>
      <c r="J713"/>
      <c r="K713"/>
      <c r="L713"/>
      <c r="N713"/>
      <c r="P713"/>
      <c r="R713"/>
      <c r="S713"/>
      <c r="T713"/>
    </row>
    <row r="714" spans="2:20">
      <c r="B714"/>
      <c r="C714"/>
      <c r="D714"/>
      <c r="E714"/>
      <c r="G714"/>
      <c r="H714"/>
      <c r="I714" s="5"/>
      <c r="J714"/>
      <c r="K714"/>
      <c r="L714"/>
      <c r="N714"/>
      <c r="P714"/>
      <c r="R714"/>
      <c r="S714"/>
      <c r="T714"/>
    </row>
    <row r="715" spans="2:20">
      <c r="B715"/>
      <c r="C715"/>
      <c r="D715"/>
      <c r="E715"/>
      <c r="G715"/>
      <c r="H715"/>
      <c r="I715" s="5"/>
      <c r="J715"/>
      <c r="K715"/>
      <c r="L715"/>
      <c r="N715"/>
      <c r="P715"/>
      <c r="R715"/>
      <c r="S715"/>
      <c r="T715"/>
    </row>
    <row r="716" spans="2:20">
      <c r="B716"/>
      <c r="C716"/>
      <c r="D716"/>
      <c r="E716"/>
      <c r="G716"/>
      <c r="H716"/>
      <c r="I716" s="5"/>
      <c r="J716"/>
      <c r="K716"/>
      <c r="L716"/>
      <c r="N716"/>
      <c r="P716"/>
      <c r="R716"/>
      <c r="S716"/>
      <c r="T716"/>
    </row>
    <row r="717" spans="2:20">
      <c r="B717"/>
      <c r="C717"/>
      <c r="D717"/>
      <c r="E717"/>
      <c r="G717"/>
      <c r="H717"/>
      <c r="I717" s="5"/>
      <c r="J717"/>
      <c r="K717"/>
      <c r="L717"/>
      <c r="N717"/>
      <c r="P717"/>
      <c r="R717"/>
      <c r="S717"/>
      <c r="T717"/>
    </row>
    <row r="718" spans="2:20">
      <c r="B718"/>
      <c r="C718"/>
      <c r="D718"/>
      <c r="E718"/>
      <c r="G718"/>
      <c r="H718"/>
      <c r="I718" s="5"/>
      <c r="J718"/>
      <c r="K718"/>
      <c r="L718"/>
      <c r="N718"/>
      <c r="P718"/>
      <c r="R718"/>
      <c r="S718"/>
      <c r="T718"/>
    </row>
    <row r="719" spans="2:20">
      <c r="B719"/>
      <c r="C719"/>
      <c r="D719"/>
      <c r="E719"/>
      <c r="G719"/>
      <c r="H719"/>
      <c r="I719" s="5"/>
      <c r="J719"/>
      <c r="K719"/>
      <c r="L719"/>
      <c r="N719"/>
      <c r="P719"/>
      <c r="R719"/>
      <c r="S719"/>
      <c r="T719"/>
    </row>
    <row r="720" spans="2:20">
      <c r="B720"/>
      <c r="C720"/>
      <c r="D720"/>
      <c r="E720"/>
      <c r="G720"/>
      <c r="H720"/>
      <c r="I720" s="5"/>
      <c r="J720"/>
      <c r="K720"/>
      <c r="L720"/>
      <c r="N720"/>
      <c r="P720"/>
      <c r="R720"/>
      <c r="S720"/>
      <c r="T720"/>
    </row>
    <row r="721" spans="2:20">
      <c r="B721"/>
      <c r="C721"/>
      <c r="D721"/>
      <c r="E721"/>
      <c r="G721"/>
      <c r="H721"/>
      <c r="I721" s="5"/>
      <c r="J721"/>
      <c r="K721"/>
      <c r="L721"/>
      <c r="N721"/>
      <c r="P721"/>
      <c r="R721"/>
      <c r="S721"/>
      <c r="T721"/>
    </row>
    <row r="722" spans="2:20">
      <c r="B722"/>
      <c r="C722"/>
      <c r="D722"/>
      <c r="E722"/>
      <c r="G722"/>
      <c r="H722"/>
      <c r="I722" s="5"/>
      <c r="J722"/>
      <c r="K722"/>
      <c r="L722"/>
      <c r="N722"/>
      <c r="P722"/>
      <c r="R722"/>
      <c r="S722"/>
      <c r="T722"/>
    </row>
    <row r="723" spans="2:20">
      <c r="B723"/>
      <c r="C723"/>
      <c r="D723"/>
      <c r="E723"/>
      <c r="G723"/>
      <c r="H723"/>
      <c r="I723" s="5"/>
      <c r="J723"/>
      <c r="K723"/>
      <c r="L723"/>
      <c r="N723"/>
      <c r="P723"/>
      <c r="R723"/>
      <c r="S723"/>
      <c r="T723"/>
    </row>
    <row r="724" spans="2:20">
      <c r="B724"/>
      <c r="C724"/>
      <c r="D724"/>
      <c r="E724"/>
      <c r="G724"/>
      <c r="H724"/>
      <c r="I724" s="5"/>
      <c r="J724"/>
      <c r="K724"/>
      <c r="L724"/>
      <c r="N724"/>
      <c r="P724"/>
      <c r="R724"/>
      <c r="S724"/>
      <c r="T724"/>
    </row>
    <row r="725" spans="2:20">
      <c r="B725"/>
      <c r="C725"/>
      <c r="D725"/>
      <c r="E725"/>
      <c r="G725"/>
      <c r="H725"/>
      <c r="I725" s="5"/>
      <c r="J725"/>
      <c r="K725"/>
      <c r="L725"/>
      <c r="N725"/>
      <c r="P725"/>
      <c r="R725"/>
      <c r="S725"/>
      <c r="T725"/>
    </row>
    <row r="726" spans="2:20">
      <c r="B726"/>
      <c r="C726"/>
      <c r="D726"/>
      <c r="E726"/>
      <c r="G726"/>
      <c r="H726"/>
      <c r="I726" s="5"/>
      <c r="J726"/>
      <c r="K726"/>
      <c r="L726"/>
      <c r="N726"/>
      <c r="P726"/>
      <c r="R726"/>
      <c r="S726"/>
      <c r="T726"/>
    </row>
    <row r="727" spans="2:20">
      <c r="B727"/>
      <c r="C727"/>
      <c r="D727"/>
      <c r="E727"/>
      <c r="G727"/>
      <c r="H727"/>
      <c r="I727" s="5"/>
      <c r="J727"/>
      <c r="K727"/>
      <c r="L727"/>
      <c r="N727"/>
      <c r="P727"/>
      <c r="R727"/>
      <c r="S727"/>
      <c r="T727"/>
    </row>
    <row r="728" spans="2:20">
      <c r="B728"/>
      <c r="C728"/>
      <c r="D728"/>
      <c r="E728"/>
      <c r="G728"/>
      <c r="H728"/>
      <c r="I728" s="5"/>
      <c r="J728"/>
      <c r="K728"/>
      <c r="L728"/>
      <c r="N728"/>
      <c r="P728"/>
      <c r="R728"/>
      <c r="S728"/>
      <c r="T728"/>
    </row>
    <row r="729" spans="2:20">
      <c r="B729"/>
      <c r="C729"/>
      <c r="D729"/>
      <c r="E729"/>
      <c r="G729"/>
      <c r="H729"/>
      <c r="I729" s="5"/>
      <c r="J729"/>
      <c r="K729"/>
      <c r="L729"/>
      <c r="N729"/>
      <c r="P729"/>
      <c r="R729"/>
      <c r="S729"/>
      <c r="T729"/>
    </row>
    <row r="730" spans="2:20">
      <c r="B730"/>
      <c r="C730"/>
      <c r="D730"/>
      <c r="E730"/>
      <c r="G730"/>
      <c r="H730"/>
      <c r="I730" s="5"/>
      <c r="J730"/>
      <c r="K730"/>
      <c r="L730"/>
      <c r="N730"/>
      <c r="P730"/>
      <c r="R730"/>
      <c r="S730"/>
      <c r="T730"/>
    </row>
    <row r="731" spans="2:20">
      <c r="B731"/>
      <c r="C731"/>
      <c r="D731"/>
      <c r="E731"/>
      <c r="G731"/>
      <c r="H731"/>
      <c r="I731" s="5"/>
      <c r="J731"/>
      <c r="K731"/>
      <c r="L731"/>
      <c r="N731"/>
      <c r="P731"/>
      <c r="R731"/>
      <c r="S731"/>
      <c r="T731"/>
    </row>
    <row r="732" spans="2:20">
      <c r="B732"/>
      <c r="C732"/>
      <c r="D732"/>
      <c r="E732"/>
      <c r="G732"/>
      <c r="H732"/>
      <c r="I732" s="5"/>
      <c r="J732"/>
      <c r="K732"/>
      <c r="L732"/>
      <c r="N732"/>
      <c r="P732"/>
      <c r="R732"/>
      <c r="S732"/>
      <c r="T732"/>
    </row>
    <row r="733" spans="2:20">
      <c r="B733"/>
      <c r="C733"/>
      <c r="D733"/>
      <c r="E733"/>
      <c r="G733"/>
      <c r="H733"/>
      <c r="I733" s="5"/>
      <c r="J733"/>
      <c r="K733"/>
      <c r="L733"/>
      <c r="N733"/>
      <c r="P733"/>
      <c r="R733"/>
      <c r="S733"/>
      <c r="T733"/>
    </row>
    <row r="734" spans="2:20">
      <c r="B734"/>
      <c r="C734"/>
      <c r="D734"/>
      <c r="E734"/>
      <c r="G734"/>
      <c r="H734"/>
      <c r="I734" s="5"/>
      <c r="J734"/>
      <c r="K734"/>
      <c r="L734"/>
      <c r="N734"/>
      <c r="P734"/>
      <c r="R734"/>
      <c r="S734"/>
      <c r="T734"/>
    </row>
    <row r="735" spans="2:20">
      <c r="B735"/>
      <c r="C735"/>
      <c r="D735"/>
      <c r="E735"/>
      <c r="G735"/>
      <c r="H735"/>
      <c r="I735" s="5"/>
      <c r="J735"/>
      <c r="K735"/>
      <c r="L735"/>
      <c r="N735"/>
      <c r="P735"/>
      <c r="R735"/>
      <c r="S735"/>
      <c r="T735"/>
    </row>
    <row r="736" spans="2:20">
      <c r="B736"/>
      <c r="C736"/>
      <c r="D736"/>
      <c r="E736"/>
      <c r="G736"/>
      <c r="H736"/>
      <c r="I736" s="5"/>
      <c r="J736"/>
      <c r="K736"/>
      <c r="L736"/>
      <c r="N736"/>
      <c r="P736"/>
      <c r="R736"/>
      <c r="S736"/>
      <c r="T736"/>
    </row>
    <row r="737" spans="2:20">
      <c r="B737"/>
      <c r="C737"/>
      <c r="D737"/>
      <c r="E737"/>
      <c r="G737"/>
      <c r="H737"/>
      <c r="I737" s="5"/>
      <c r="J737"/>
      <c r="K737"/>
      <c r="L737"/>
      <c r="N737"/>
      <c r="P737"/>
      <c r="R737"/>
      <c r="S737"/>
      <c r="T737"/>
    </row>
    <row r="738" spans="2:20">
      <c r="B738"/>
      <c r="C738"/>
      <c r="D738"/>
      <c r="E738"/>
      <c r="G738"/>
      <c r="H738"/>
      <c r="I738" s="5"/>
      <c r="J738"/>
      <c r="K738"/>
      <c r="L738"/>
      <c r="N738"/>
      <c r="P738"/>
      <c r="R738"/>
      <c r="S738"/>
      <c r="T738"/>
    </row>
    <row r="739" spans="2:20">
      <c r="B739"/>
      <c r="C739"/>
      <c r="D739"/>
      <c r="E739"/>
      <c r="G739"/>
      <c r="H739"/>
      <c r="I739" s="5"/>
      <c r="J739"/>
      <c r="K739"/>
      <c r="L739"/>
      <c r="N739"/>
      <c r="P739"/>
      <c r="R739"/>
      <c r="S739"/>
      <c r="T739"/>
    </row>
    <row r="740" spans="2:20">
      <c r="B740"/>
      <c r="C740"/>
      <c r="D740"/>
      <c r="E740"/>
      <c r="G740"/>
      <c r="H740"/>
      <c r="I740" s="5"/>
      <c r="J740"/>
      <c r="K740"/>
      <c r="L740"/>
      <c r="N740"/>
      <c r="P740"/>
      <c r="R740"/>
      <c r="S740"/>
      <c r="T740"/>
    </row>
    <row r="741" spans="2:20">
      <c r="B741"/>
      <c r="C741"/>
      <c r="D741"/>
      <c r="E741"/>
      <c r="G741"/>
      <c r="H741"/>
      <c r="I741" s="5"/>
      <c r="J741"/>
      <c r="K741"/>
      <c r="L741"/>
      <c r="N741"/>
      <c r="P741"/>
      <c r="R741"/>
      <c r="S741"/>
      <c r="T741"/>
    </row>
    <row r="742" spans="2:20">
      <c r="B742"/>
      <c r="C742"/>
      <c r="D742"/>
      <c r="E742"/>
      <c r="G742"/>
      <c r="H742"/>
      <c r="I742" s="5"/>
      <c r="J742"/>
      <c r="K742"/>
      <c r="L742"/>
      <c r="N742"/>
      <c r="P742"/>
      <c r="R742"/>
      <c r="S742"/>
      <c r="T742"/>
    </row>
    <row r="743" spans="2:20">
      <c r="B743"/>
      <c r="C743"/>
      <c r="D743"/>
      <c r="E743"/>
      <c r="G743"/>
      <c r="H743"/>
      <c r="I743" s="5"/>
      <c r="J743"/>
      <c r="K743"/>
      <c r="L743"/>
      <c r="N743"/>
      <c r="P743"/>
      <c r="R743"/>
      <c r="S743"/>
      <c r="T743"/>
    </row>
    <row r="744" spans="2:20">
      <c r="B744"/>
      <c r="C744"/>
      <c r="D744"/>
      <c r="E744"/>
      <c r="G744"/>
      <c r="H744"/>
      <c r="I744" s="5"/>
      <c r="J744"/>
      <c r="K744"/>
      <c r="L744"/>
      <c r="N744"/>
      <c r="P744"/>
      <c r="R744"/>
      <c r="S744"/>
      <c r="T744"/>
    </row>
    <row r="745" spans="2:20">
      <c r="B745"/>
      <c r="C745"/>
      <c r="D745"/>
      <c r="E745"/>
      <c r="G745"/>
      <c r="H745"/>
      <c r="I745" s="5"/>
      <c r="J745"/>
      <c r="K745"/>
      <c r="L745"/>
      <c r="N745"/>
      <c r="P745"/>
      <c r="R745"/>
      <c r="S745"/>
      <c r="T745"/>
    </row>
    <row r="746" spans="2:20">
      <c r="B746"/>
      <c r="C746"/>
      <c r="D746"/>
      <c r="E746"/>
      <c r="G746"/>
      <c r="H746"/>
      <c r="I746" s="5"/>
      <c r="J746"/>
      <c r="K746"/>
      <c r="L746"/>
      <c r="N746"/>
      <c r="P746"/>
      <c r="R746"/>
      <c r="S746"/>
      <c r="T746"/>
    </row>
    <row r="747" spans="2:20">
      <c r="B747"/>
      <c r="C747"/>
      <c r="D747"/>
      <c r="E747"/>
      <c r="G747"/>
      <c r="H747"/>
      <c r="I747" s="5"/>
      <c r="J747"/>
      <c r="K747"/>
      <c r="L747"/>
      <c r="N747"/>
      <c r="P747"/>
      <c r="R747"/>
      <c r="S747"/>
      <c r="T747"/>
    </row>
    <row r="748" spans="2:20">
      <c r="B748"/>
      <c r="C748"/>
      <c r="D748"/>
      <c r="E748"/>
      <c r="G748"/>
      <c r="H748"/>
      <c r="I748" s="5"/>
      <c r="J748"/>
      <c r="K748"/>
      <c r="L748"/>
      <c r="N748"/>
      <c r="P748"/>
      <c r="R748"/>
      <c r="S748"/>
      <c r="T748"/>
    </row>
    <row r="749" spans="2:20">
      <c r="B749"/>
      <c r="C749"/>
      <c r="D749"/>
      <c r="E749"/>
      <c r="G749"/>
      <c r="H749"/>
      <c r="I749" s="5"/>
      <c r="J749"/>
      <c r="K749"/>
      <c r="L749"/>
      <c r="N749"/>
      <c r="P749"/>
      <c r="R749"/>
      <c r="S749"/>
      <c r="T749"/>
    </row>
    <row r="750" spans="2:20">
      <c r="B750"/>
      <c r="C750"/>
      <c r="D750"/>
      <c r="E750"/>
      <c r="G750"/>
      <c r="H750"/>
      <c r="I750" s="5"/>
      <c r="J750"/>
      <c r="K750"/>
      <c r="L750"/>
      <c r="N750"/>
      <c r="P750"/>
      <c r="R750"/>
      <c r="S750"/>
      <c r="T750"/>
    </row>
    <row r="751" spans="2:20">
      <c r="B751"/>
      <c r="C751"/>
      <c r="D751"/>
      <c r="E751"/>
      <c r="G751"/>
      <c r="H751"/>
      <c r="I751" s="5"/>
      <c r="J751"/>
      <c r="K751"/>
      <c r="L751"/>
      <c r="N751"/>
      <c r="P751"/>
      <c r="R751"/>
      <c r="S751"/>
      <c r="T751"/>
    </row>
    <row r="752" spans="2:20">
      <c r="B752"/>
      <c r="C752"/>
      <c r="D752"/>
      <c r="E752"/>
      <c r="G752"/>
      <c r="H752"/>
      <c r="I752" s="5"/>
      <c r="J752"/>
      <c r="K752"/>
      <c r="L752"/>
      <c r="N752"/>
      <c r="P752"/>
      <c r="R752"/>
      <c r="S752"/>
      <c r="T752"/>
    </row>
    <row r="753" spans="2:20">
      <c r="B753"/>
      <c r="C753"/>
      <c r="D753"/>
      <c r="E753"/>
      <c r="G753"/>
      <c r="H753"/>
      <c r="I753" s="5"/>
      <c r="J753"/>
      <c r="K753"/>
      <c r="L753"/>
      <c r="N753"/>
      <c r="P753"/>
      <c r="R753"/>
      <c r="S753"/>
      <c r="T753"/>
    </row>
    <row r="754" spans="2:20">
      <c r="B754"/>
      <c r="C754"/>
      <c r="D754"/>
      <c r="E754"/>
      <c r="G754"/>
      <c r="H754"/>
      <c r="I754" s="5"/>
      <c r="J754"/>
      <c r="K754"/>
      <c r="L754"/>
      <c r="N754"/>
      <c r="P754"/>
      <c r="R754"/>
      <c r="S754"/>
      <c r="T754"/>
    </row>
    <row r="755" spans="2:20">
      <c r="B755"/>
      <c r="C755"/>
      <c r="D755"/>
      <c r="E755"/>
      <c r="G755"/>
      <c r="H755"/>
      <c r="I755" s="5"/>
      <c r="J755"/>
      <c r="K755"/>
      <c r="L755"/>
      <c r="N755"/>
      <c r="P755"/>
      <c r="R755"/>
      <c r="S755"/>
      <c r="T755"/>
    </row>
    <row r="756" spans="2:20">
      <c r="B756"/>
      <c r="C756"/>
      <c r="D756"/>
      <c r="E756"/>
      <c r="G756"/>
      <c r="H756"/>
      <c r="I756" s="5"/>
      <c r="J756"/>
      <c r="K756"/>
      <c r="L756"/>
      <c r="N756"/>
      <c r="P756"/>
      <c r="R756"/>
      <c r="S756"/>
      <c r="T756"/>
    </row>
    <row r="757" spans="2:20">
      <c r="B757"/>
      <c r="C757"/>
      <c r="D757"/>
      <c r="E757"/>
      <c r="G757"/>
      <c r="H757"/>
      <c r="I757" s="5"/>
      <c r="J757"/>
      <c r="K757"/>
      <c r="L757"/>
      <c r="N757"/>
      <c r="P757"/>
      <c r="R757"/>
      <c r="S757"/>
      <c r="T757"/>
    </row>
    <row r="758" spans="2:20">
      <c r="B758"/>
      <c r="C758"/>
      <c r="D758"/>
      <c r="E758"/>
      <c r="G758"/>
      <c r="H758"/>
      <c r="I758" s="5"/>
      <c r="J758"/>
      <c r="K758"/>
      <c r="L758"/>
      <c r="N758"/>
      <c r="P758"/>
      <c r="R758"/>
      <c r="S758"/>
      <c r="T758"/>
    </row>
    <row r="759" spans="2:20">
      <c r="B759"/>
      <c r="C759"/>
      <c r="D759"/>
      <c r="E759"/>
      <c r="G759"/>
      <c r="H759"/>
      <c r="I759" s="5"/>
      <c r="J759"/>
      <c r="K759"/>
      <c r="L759"/>
      <c r="N759"/>
      <c r="P759"/>
      <c r="R759"/>
      <c r="S759"/>
      <c r="T759"/>
    </row>
    <row r="760" spans="2:20">
      <c r="B760"/>
      <c r="C760"/>
      <c r="D760"/>
      <c r="E760"/>
      <c r="G760"/>
      <c r="H760"/>
      <c r="I760" s="5"/>
      <c r="J760"/>
      <c r="K760"/>
      <c r="L760"/>
      <c r="N760"/>
      <c r="P760"/>
      <c r="R760"/>
      <c r="S760"/>
      <c r="T760"/>
    </row>
    <row r="761" spans="2:20">
      <c r="B761"/>
      <c r="C761"/>
      <c r="D761"/>
      <c r="E761"/>
      <c r="G761"/>
      <c r="H761"/>
      <c r="I761" s="5"/>
      <c r="J761"/>
      <c r="K761"/>
      <c r="L761"/>
      <c r="N761"/>
      <c r="P761"/>
      <c r="R761"/>
      <c r="S761"/>
      <c r="T761"/>
    </row>
    <row r="762" spans="2:20">
      <c r="B762"/>
      <c r="C762"/>
      <c r="D762"/>
      <c r="E762"/>
      <c r="G762"/>
      <c r="H762"/>
      <c r="I762" s="5"/>
      <c r="J762"/>
      <c r="K762"/>
      <c r="L762"/>
      <c r="N762"/>
      <c r="P762"/>
      <c r="R762"/>
      <c r="S762"/>
      <c r="T762"/>
    </row>
    <row r="763" spans="2:20">
      <c r="B763"/>
      <c r="C763"/>
      <c r="D763"/>
      <c r="E763"/>
      <c r="G763"/>
      <c r="H763"/>
      <c r="I763" s="5"/>
      <c r="J763"/>
      <c r="K763"/>
      <c r="L763"/>
      <c r="N763"/>
      <c r="P763"/>
      <c r="R763"/>
      <c r="S763"/>
      <c r="T763"/>
    </row>
    <row r="764" spans="2:20">
      <c r="B764"/>
      <c r="C764"/>
      <c r="D764"/>
      <c r="E764"/>
      <c r="G764"/>
      <c r="H764"/>
      <c r="I764" s="5"/>
      <c r="J764"/>
      <c r="K764"/>
      <c r="L764"/>
      <c r="N764"/>
      <c r="P764"/>
      <c r="R764"/>
      <c r="S764"/>
      <c r="T764"/>
    </row>
    <row r="765" spans="2:20">
      <c r="B765"/>
      <c r="C765"/>
      <c r="D765"/>
      <c r="E765"/>
      <c r="G765"/>
      <c r="H765"/>
      <c r="I765" s="5"/>
      <c r="J765"/>
      <c r="K765"/>
      <c r="L765"/>
      <c r="N765"/>
      <c r="P765"/>
      <c r="R765"/>
      <c r="S765"/>
      <c r="T765"/>
    </row>
    <row r="766" spans="2:20">
      <c r="B766"/>
      <c r="C766"/>
      <c r="D766"/>
      <c r="E766"/>
      <c r="G766"/>
      <c r="H766"/>
      <c r="I766" s="5"/>
      <c r="J766"/>
      <c r="K766"/>
      <c r="L766"/>
      <c r="N766"/>
      <c r="P766"/>
      <c r="R766"/>
      <c r="S766"/>
      <c r="T766"/>
    </row>
    <row r="767" spans="2:20">
      <c r="B767"/>
      <c r="C767"/>
      <c r="D767"/>
      <c r="E767"/>
      <c r="G767"/>
      <c r="H767"/>
      <c r="I767" s="5"/>
      <c r="J767"/>
      <c r="K767"/>
      <c r="L767"/>
      <c r="N767"/>
      <c r="P767"/>
      <c r="R767"/>
      <c r="S767"/>
      <c r="T767"/>
    </row>
    <row r="768" spans="2:20">
      <c r="B768"/>
      <c r="C768"/>
      <c r="D768"/>
      <c r="E768"/>
      <c r="G768"/>
      <c r="H768"/>
      <c r="I768" s="5"/>
      <c r="J768"/>
      <c r="K768"/>
      <c r="L768"/>
      <c r="N768"/>
      <c r="P768"/>
      <c r="R768"/>
      <c r="S768"/>
      <c r="T768"/>
    </row>
    <row r="769" spans="2:20">
      <c r="B769"/>
      <c r="C769"/>
      <c r="D769"/>
      <c r="E769"/>
      <c r="G769"/>
      <c r="H769"/>
      <c r="I769" s="5"/>
      <c r="J769"/>
      <c r="K769"/>
      <c r="L769"/>
      <c r="N769"/>
      <c r="P769"/>
      <c r="R769"/>
      <c r="S769"/>
      <c r="T769"/>
    </row>
    <row r="770" spans="2:20">
      <c r="B770"/>
      <c r="C770"/>
      <c r="D770"/>
      <c r="E770"/>
      <c r="G770"/>
      <c r="H770"/>
      <c r="I770" s="5"/>
      <c r="J770"/>
      <c r="K770"/>
      <c r="L770"/>
      <c r="N770"/>
      <c r="P770"/>
      <c r="R770"/>
      <c r="S770"/>
      <c r="T770"/>
    </row>
    <row r="771" spans="2:20">
      <c r="B771"/>
      <c r="C771"/>
      <c r="D771"/>
      <c r="E771"/>
      <c r="G771"/>
      <c r="H771"/>
      <c r="I771" s="5"/>
      <c r="J771"/>
      <c r="K771"/>
      <c r="L771"/>
      <c r="N771"/>
      <c r="P771"/>
      <c r="R771"/>
      <c r="S771"/>
      <c r="T771"/>
    </row>
    <row r="772" spans="2:20">
      <c r="B772"/>
      <c r="C772"/>
      <c r="D772"/>
      <c r="E772"/>
      <c r="G772"/>
      <c r="H772"/>
      <c r="I772" s="5"/>
      <c r="J772"/>
      <c r="K772"/>
      <c r="L772"/>
      <c r="N772"/>
      <c r="P772"/>
      <c r="R772"/>
      <c r="S772"/>
      <c r="T772"/>
    </row>
    <row r="773" spans="2:20">
      <c r="B773"/>
      <c r="C773"/>
      <c r="D773"/>
      <c r="E773"/>
      <c r="G773"/>
      <c r="H773"/>
      <c r="I773" s="5"/>
      <c r="J773"/>
      <c r="K773"/>
      <c r="L773"/>
      <c r="N773"/>
      <c r="P773"/>
      <c r="R773"/>
      <c r="S773"/>
      <c r="T773"/>
    </row>
    <row r="774" spans="2:20">
      <c r="B774"/>
      <c r="C774"/>
      <c r="D774"/>
      <c r="E774"/>
      <c r="G774"/>
      <c r="H774"/>
      <c r="I774" s="5"/>
      <c r="J774"/>
      <c r="K774"/>
      <c r="L774"/>
      <c r="N774"/>
      <c r="P774"/>
      <c r="R774"/>
      <c r="S774"/>
      <c r="T774"/>
    </row>
    <row r="775" spans="2:20">
      <c r="B775"/>
      <c r="C775"/>
      <c r="D775"/>
      <c r="E775"/>
      <c r="G775"/>
      <c r="H775"/>
      <c r="I775" s="5"/>
      <c r="J775"/>
      <c r="K775"/>
      <c r="L775"/>
      <c r="N775"/>
      <c r="P775"/>
      <c r="R775"/>
      <c r="S775"/>
      <c r="T775"/>
    </row>
    <row r="776" spans="2:20">
      <c r="B776"/>
      <c r="C776"/>
      <c r="D776"/>
      <c r="E776"/>
      <c r="G776"/>
      <c r="H776"/>
      <c r="I776" s="5"/>
      <c r="J776"/>
      <c r="K776"/>
      <c r="L776"/>
      <c r="N776"/>
      <c r="P776"/>
      <c r="R776"/>
      <c r="S776"/>
      <c r="T776"/>
    </row>
    <row r="777" spans="2:20">
      <c r="B777"/>
      <c r="C777"/>
      <c r="D777"/>
      <c r="E777"/>
      <c r="G777"/>
      <c r="H777"/>
      <c r="I777" s="5"/>
      <c r="J777"/>
      <c r="K777"/>
      <c r="L777"/>
      <c r="N777"/>
      <c r="P777"/>
      <c r="R777"/>
      <c r="S777"/>
      <c r="T777"/>
    </row>
    <row r="778" spans="2:20">
      <c r="B778"/>
      <c r="C778"/>
      <c r="D778"/>
      <c r="E778"/>
      <c r="G778"/>
      <c r="H778"/>
      <c r="I778" s="5"/>
      <c r="J778"/>
      <c r="K778"/>
      <c r="L778"/>
      <c r="N778"/>
      <c r="P778"/>
      <c r="R778"/>
      <c r="S778"/>
      <c r="T778"/>
    </row>
    <row r="779" spans="2:20">
      <c r="B779"/>
      <c r="C779"/>
      <c r="D779"/>
      <c r="E779"/>
      <c r="G779"/>
      <c r="H779"/>
      <c r="I779" s="5"/>
      <c r="J779"/>
      <c r="K779"/>
      <c r="L779"/>
      <c r="N779"/>
      <c r="P779"/>
      <c r="R779"/>
      <c r="S779"/>
      <c r="T779"/>
    </row>
    <row r="780" spans="2:20">
      <c r="B780"/>
      <c r="C780"/>
      <c r="D780"/>
      <c r="E780"/>
      <c r="G780"/>
      <c r="H780"/>
      <c r="I780" s="5"/>
      <c r="J780"/>
      <c r="K780"/>
      <c r="L780"/>
      <c r="N780"/>
      <c r="P780"/>
      <c r="R780"/>
      <c r="S780"/>
      <c r="T780"/>
    </row>
    <row r="781" spans="2:20">
      <c r="B781"/>
      <c r="C781"/>
      <c r="D781"/>
      <c r="E781"/>
      <c r="G781"/>
      <c r="H781"/>
      <c r="I781" s="5"/>
      <c r="J781"/>
      <c r="K781"/>
      <c r="L781"/>
      <c r="N781"/>
      <c r="P781"/>
      <c r="R781"/>
      <c r="S781"/>
      <c r="T781"/>
    </row>
    <row r="782" spans="2:20">
      <c r="B782"/>
      <c r="C782"/>
      <c r="D782"/>
      <c r="E782"/>
      <c r="G782"/>
      <c r="H782"/>
      <c r="I782" s="5"/>
      <c r="J782"/>
      <c r="K782"/>
      <c r="L782"/>
      <c r="N782"/>
      <c r="P782"/>
      <c r="R782"/>
      <c r="S782"/>
      <c r="T782"/>
    </row>
    <row r="783" spans="2:20">
      <c r="B783"/>
      <c r="C783"/>
      <c r="D783"/>
      <c r="E783"/>
      <c r="G783"/>
      <c r="H783"/>
      <c r="I783" s="5"/>
      <c r="J783"/>
      <c r="K783"/>
      <c r="L783"/>
      <c r="N783"/>
      <c r="P783"/>
      <c r="R783"/>
      <c r="S783"/>
      <c r="T783"/>
    </row>
    <row r="784" spans="2:20">
      <c r="B784"/>
      <c r="C784"/>
      <c r="D784"/>
      <c r="E784"/>
      <c r="G784"/>
      <c r="H784"/>
      <c r="I784" s="5"/>
      <c r="J784"/>
      <c r="K784"/>
      <c r="L784"/>
      <c r="N784"/>
      <c r="P784"/>
      <c r="R784"/>
      <c r="S784"/>
      <c r="T784"/>
    </row>
    <row r="785" spans="2:20">
      <c r="B785"/>
      <c r="C785"/>
      <c r="D785"/>
      <c r="E785"/>
      <c r="G785"/>
      <c r="H785"/>
      <c r="I785" s="5"/>
      <c r="J785"/>
      <c r="K785"/>
      <c r="L785"/>
      <c r="N785"/>
      <c r="P785"/>
      <c r="R785"/>
      <c r="S785"/>
      <c r="T785"/>
    </row>
    <row r="786" spans="2:20">
      <c r="B786"/>
      <c r="C786"/>
      <c r="D786"/>
      <c r="E786"/>
      <c r="G786"/>
      <c r="H786"/>
      <c r="I786" s="5"/>
      <c r="J786"/>
      <c r="K786"/>
      <c r="L786"/>
      <c r="N786"/>
      <c r="P786"/>
      <c r="R786"/>
      <c r="S786"/>
      <c r="T786"/>
    </row>
    <row r="787" spans="2:20">
      <c r="B787"/>
      <c r="C787"/>
      <c r="D787"/>
      <c r="E787"/>
      <c r="G787"/>
      <c r="H787"/>
      <c r="I787" s="5"/>
      <c r="J787"/>
      <c r="K787"/>
      <c r="L787"/>
      <c r="N787"/>
      <c r="P787"/>
      <c r="R787"/>
      <c r="S787"/>
      <c r="T787"/>
    </row>
    <row r="788" spans="2:20">
      <c r="B788"/>
      <c r="C788"/>
      <c r="D788"/>
      <c r="E788"/>
      <c r="G788"/>
      <c r="H788"/>
      <c r="I788" s="5"/>
      <c r="J788"/>
      <c r="K788"/>
      <c r="L788"/>
      <c r="N788"/>
      <c r="P788"/>
      <c r="R788"/>
      <c r="S788"/>
      <c r="T788"/>
    </row>
    <row r="789" spans="2:20">
      <c r="B789"/>
      <c r="C789"/>
      <c r="D789"/>
      <c r="E789"/>
      <c r="G789"/>
      <c r="H789"/>
      <c r="I789" s="5"/>
      <c r="J789"/>
      <c r="K789"/>
      <c r="L789"/>
      <c r="N789"/>
      <c r="P789"/>
      <c r="R789"/>
      <c r="S789"/>
      <c r="T789"/>
    </row>
    <row r="790" spans="2:20">
      <c r="B790"/>
      <c r="C790"/>
      <c r="D790"/>
      <c r="E790"/>
      <c r="G790"/>
      <c r="H790"/>
      <c r="I790" s="5"/>
      <c r="J790"/>
      <c r="K790"/>
      <c r="L790"/>
      <c r="N790"/>
      <c r="P790"/>
      <c r="R790"/>
      <c r="S790"/>
      <c r="T790"/>
    </row>
    <row r="791" spans="2:20">
      <c r="B791"/>
      <c r="C791"/>
      <c r="D791"/>
      <c r="E791"/>
      <c r="G791"/>
      <c r="H791"/>
      <c r="I791" s="5"/>
      <c r="J791"/>
      <c r="K791"/>
      <c r="L791"/>
      <c r="N791"/>
      <c r="P791"/>
      <c r="R791"/>
      <c r="S791"/>
      <c r="T791"/>
    </row>
    <row r="792" spans="2:20">
      <c r="B792"/>
      <c r="C792"/>
      <c r="D792"/>
      <c r="E792"/>
      <c r="G792"/>
      <c r="H792"/>
      <c r="I792" s="5"/>
      <c r="J792"/>
      <c r="K792"/>
      <c r="L792"/>
      <c r="N792"/>
      <c r="P792"/>
      <c r="R792"/>
      <c r="S792"/>
      <c r="T792"/>
    </row>
    <row r="793" spans="2:20">
      <c r="B793"/>
      <c r="C793"/>
      <c r="D793"/>
      <c r="E793"/>
      <c r="G793"/>
      <c r="H793"/>
      <c r="I793" s="5"/>
      <c r="J793"/>
      <c r="K793"/>
      <c r="L793"/>
      <c r="N793"/>
      <c r="P793"/>
      <c r="R793"/>
      <c r="S793"/>
      <c r="T793"/>
    </row>
    <row r="794" spans="2:20">
      <c r="B794"/>
      <c r="C794"/>
      <c r="D794"/>
      <c r="E794"/>
      <c r="G794"/>
      <c r="H794"/>
      <c r="I794" s="5"/>
      <c r="J794"/>
      <c r="K794"/>
      <c r="L794"/>
      <c r="N794"/>
      <c r="P794"/>
      <c r="R794"/>
      <c r="S794"/>
      <c r="T794"/>
    </row>
    <row r="795" spans="2:20">
      <c r="B795"/>
      <c r="C795"/>
      <c r="D795"/>
      <c r="E795"/>
      <c r="G795"/>
      <c r="H795"/>
      <c r="I795" s="5"/>
      <c r="J795"/>
      <c r="K795"/>
      <c r="L795"/>
      <c r="N795"/>
      <c r="P795"/>
      <c r="R795"/>
      <c r="S795"/>
      <c r="T795"/>
    </row>
    <row r="796" spans="2:20">
      <c r="B796"/>
      <c r="C796"/>
      <c r="D796"/>
      <c r="E796"/>
      <c r="G796"/>
      <c r="H796"/>
      <c r="I796" s="5"/>
      <c r="J796"/>
      <c r="K796"/>
      <c r="L796"/>
      <c r="N796"/>
      <c r="P796"/>
      <c r="R796"/>
      <c r="S796"/>
      <c r="T796"/>
    </row>
    <row r="797" spans="2:20">
      <c r="B797"/>
      <c r="C797"/>
      <c r="D797"/>
      <c r="E797"/>
      <c r="G797"/>
      <c r="H797"/>
      <c r="I797" s="5"/>
      <c r="J797"/>
      <c r="K797"/>
      <c r="L797"/>
      <c r="N797"/>
      <c r="P797"/>
      <c r="R797"/>
      <c r="S797"/>
      <c r="T797"/>
    </row>
    <row r="798" spans="2:20">
      <c r="B798"/>
      <c r="C798"/>
      <c r="D798"/>
      <c r="E798"/>
      <c r="G798"/>
      <c r="H798"/>
      <c r="I798" s="5"/>
      <c r="J798"/>
      <c r="K798"/>
      <c r="L798"/>
      <c r="N798"/>
      <c r="P798"/>
      <c r="R798"/>
      <c r="S798"/>
      <c r="T798"/>
    </row>
    <row r="799" spans="2:20">
      <c r="B799"/>
      <c r="C799"/>
      <c r="D799"/>
      <c r="E799"/>
      <c r="G799"/>
      <c r="H799"/>
      <c r="I799" s="5"/>
      <c r="J799"/>
      <c r="K799"/>
      <c r="L799"/>
      <c r="N799"/>
      <c r="P799"/>
      <c r="R799"/>
      <c r="S799"/>
      <c r="T799"/>
    </row>
    <row r="800" spans="2:20">
      <c r="B800"/>
      <c r="C800"/>
      <c r="D800"/>
      <c r="E800"/>
      <c r="G800"/>
      <c r="H800"/>
      <c r="I800" s="5"/>
      <c r="J800"/>
      <c r="K800"/>
      <c r="L800"/>
      <c r="N800"/>
      <c r="P800"/>
      <c r="R800"/>
      <c r="S800"/>
      <c r="T800"/>
    </row>
    <row r="801" spans="2:20">
      <c r="B801"/>
      <c r="C801"/>
      <c r="D801"/>
      <c r="E801"/>
      <c r="G801"/>
      <c r="H801"/>
      <c r="I801" s="5"/>
      <c r="J801"/>
      <c r="K801"/>
      <c r="L801"/>
      <c r="N801"/>
      <c r="P801"/>
      <c r="R801"/>
      <c r="S801"/>
      <c r="T801"/>
    </row>
    <row r="802" spans="2:20">
      <c r="B802"/>
      <c r="C802"/>
      <c r="D802"/>
      <c r="E802"/>
      <c r="G802"/>
      <c r="H802"/>
      <c r="I802" s="5"/>
      <c r="J802"/>
      <c r="K802"/>
      <c r="L802"/>
      <c r="N802"/>
      <c r="P802"/>
      <c r="R802"/>
      <c r="S802"/>
      <c r="T802"/>
    </row>
    <row r="803" spans="2:20">
      <c r="B803"/>
      <c r="C803"/>
      <c r="D803"/>
      <c r="E803"/>
      <c r="G803"/>
      <c r="H803"/>
      <c r="I803" s="5"/>
      <c r="J803"/>
      <c r="K803"/>
      <c r="L803"/>
      <c r="N803"/>
      <c r="P803"/>
      <c r="R803"/>
      <c r="S803"/>
      <c r="T803"/>
    </row>
    <row r="804" spans="2:20">
      <c r="B804"/>
      <c r="C804"/>
      <c r="D804"/>
      <c r="E804"/>
      <c r="G804"/>
      <c r="H804"/>
      <c r="I804" s="5"/>
      <c r="J804"/>
      <c r="K804"/>
      <c r="L804"/>
      <c r="N804"/>
      <c r="P804"/>
      <c r="R804"/>
      <c r="S804"/>
      <c r="T804"/>
    </row>
    <row r="805" spans="2:20">
      <c r="B805"/>
      <c r="C805"/>
      <c r="D805"/>
      <c r="E805"/>
      <c r="G805"/>
      <c r="H805"/>
      <c r="I805" s="5"/>
      <c r="J805"/>
      <c r="K805"/>
      <c r="L805"/>
      <c r="N805"/>
      <c r="P805"/>
      <c r="R805"/>
      <c r="S805"/>
      <c r="T805"/>
    </row>
    <row r="806" spans="2:20">
      <c r="B806"/>
      <c r="C806"/>
      <c r="D806"/>
      <c r="E806"/>
      <c r="G806"/>
      <c r="H806"/>
      <c r="I806" s="5"/>
      <c r="J806"/>
      <c r="K806"/>
      <c r="L806"/>
      <c r="N806"/>
      <c r="P806"/>
      <c r="R806"/>
      <c r="S806"/>
      <c r="T806"/>
    </row>
    <row r="807" spans="2:20">
      <c r="B807"/>
      <c r="C807"/>
      <c r="D807"/>
      <c r="E807"/>
      <c r="G807"/>
      <c r="H807"/>
      <c r="I807" s="5"/>
      <c r="J807"/>
      <c r="K807"/>
      <c r="L807"/>
      <c r="N807"/>
      <c r="P807"/>
      <c r="R807"/>
      <c r="S807"/>
      <c r="T807"/>
    </row>
    <row r="808" spans="2:20">
      <c r="B808"/>
      <c r="C808"/>
      <c r="D808"/>
      <c r="E808"/>
      <c r="G808"/>
      <c r="H808"/>
      <c r="I808" s="5"/>
      <c r="J808"/>
      <c r="K808"/>
      <c r="L808"/>
      <c r="N808"/>
      <c r="P808"/>
      <c r="R808"/>
      <c r="S808"/>
      <c r="T808"/>
    </row>
    <row r="809" spans="2:20">
      <c r="B809"/>
      <c r="C809"/>
      <c r="D809"/>
      <c r="E809"/>
      <c r="G809"/>
      <c r="H809"/>
      <c r="I809" s="5"/>
      <c r="J809"/>
      <c r="K809"/>
      <c r="L809"/>
      <c r="N809"/>
      <c r="P809"/>
      <c r="R809"/>
      <c r="S809"/>
      <c r="T809"/>
    </row>
    <row r="810" spans="2:20">
      <c r="B810"/>
      <c r="C810"/>
      <c r="D810"/>
      <c r="E810"/>
      <c r="G810"/>
      <c r="H810"/>
      <c r="I810" s="5"/>
      <c r="J810"/>
      <c r="K810"/>
      <c r="L810"/>
      <c r="N810"/>
      <c r="P810"/>
      <c r="R810"/>
      <c r="S810"/>
      <c r="T810"/>
    </row>
    <row r="811" spans="2:20">
      <c r="B811"/>
      <c r="C811"/>
      <c r="D811"/>
      <c r="E811"/>
      <c r="G811"/>
      <c r="H811"/>
      <c r="I811" s="5"/>
      <c r="J811"/>
      <c r="K811"/>
      <c r="L811"/>
      <c r="N811"/>
      <c r="P811"/>
      <c r="R811"/>
      <c r="S811"/>
      <c r="T811"/>
    </row>
    <row r="812" spans="2:20">
      <c r="B812"/>
      <c r="C812"/>
      <c r="D812"/>
      <c r="E812"/>
      <c r="G812"/>
      <c r="H812"/>
      <c r="I812" s="5"/>
      <c r="J812"/>
      <c r="K812"/>
      <c r="L812"/>
      <c r="N812"/>
      <c r="P812"/>
      <c r="R812"/>
      <c r="S812"/>
      <c r="T812"/>
    </row>
    <row r="813" spans="2:20">
      <c r="B813"/>
      <c r="C813"/>
      <c r="D813"/>
      <c r="E813"/>
      <c r="G813"/>
      <c r="H813"/>
      <c r="I813" s="5"/>
      <c r="J813"/>
      <c r="K813"/>
      <c r="L813"/>
      <c r="N813"/>
      <c r="P813"/>
      <c r="R813"/>
      <c r="S813"/>
      <c r="T813"/>
    </row>
    <row r="814" spans="2:20">
      <c r="B814"/>
      <c r="C814"/>
      <c r="D814"/>
      <c r="E814"/>
      <c r="G814"/>
      <c r="H814"/>
      <c r="I814" s="5"/>
      <c r="J814"/>
      <c r="K814"/>
      <c r="L814"/>
      <c r="N814"/>
      <c r="P814"/>
      <c r="R814"/>
      <c r="S814"/>
      <c r="T814"/>
    </row>
    <row r="815" spans="2:20">
      <c r="B815"/>
      <c r="C815"/>
      <c r="D815"/>
      <c r="E815"/>
      <c r="G815"/>
      <c r="H815"/>
      <c r="I815" s="5"/>
      <c r="J815"/>
      <c r="K815"/>
      <c r="L815"/>
      <c r="N815"/>
      <c r="P815"/>
      <c r="R815"/>
      <c r="S815"/>
      <c r="T815"/>
    </row>
    <row r="816" spans="2:20">
      <c r="B816"/>
      <c r="C816"/>
      <c r="D816"/>
      <c r="E816"/>
      <c r="G816"/>
      <c r="H816"/>
      <c r="I816" s="5"/>
      <c r="J816"/>
      <c r="K816"/>
      <c r="L816"/>
      <c r="N816"/>
      <c r="P816"/>
      <c r="R816"/>
      <c r="S816"/>
      <c r="T816"/>
    </row>
    <row r="817" spans="2:20">
      <c r="B817"/>
      <c r="C817"/>
      <c r="D817"/>
      <c r="E817"/>
      <c r="G817"/>
      <c r="H817"/>
      <c r="I817" s="5"/>
      <c r="J817"/>
      <c r="K817"/>
      <c r="L817"/>
      <c r="N817"/>
      <c r="P817"/>
      <c r="R817"/>
      <c r="S817"/>
      <c r="T817"/>
    </row>
    <row r="818" spans="2:20">
      <c r="B818"/>
      <c r="C818"/>
      <c r="D818"/>
      <c r="E818"/>
      <c r="G818"/>
      <c r="H818"/>
      <c r="I818" s="5"/>
      <c r="J818"/>
      <c r="K818"/>
      <c r="L818"/>
      <c r="N818"/>
      <c r="P818"/>
      <c r="R818"/>
      <c r="S818"/>
      <c r="T818"/>
    </row>
    <row r="819" spans="2:20">
      <c r="B819"/>
      <c r="C819"/>
      <c r="D819"/>
      <c r="E819"/>
      <c r="G819"/>
      <c r="H819"/>
      <c r="I819" s="5"/>
      <c r="J819"/>
      <c r="K819"/>
      <c r="L819"/>
      <c r="N819"/>
      <c r="P819"/>
      <c r="R819"/>
      <c r="S819"/>
      <c r="T819"/>
    </row>
    <row r="820" spans="2:20">
      <c r="B820"/>
      <c r="C820"/>
      <c r="D820"/>
      <c r="E820"/>
      <c r="G820"/>
      <c r="H820"/>
      <c r="I820" s="5"/>
      <c r="J820"/>
      <c r="K820"/>
      <c r="L820"/>
      <c r="N820"/>
      <c r="P820"/>
      <c r="R820"/>
      <c r="S820"/>
      <c r="T820"/>
    </row>
    <row r="821" spans="2:20">
      <c r="B821"/>
      <c r="C821"/>
      <c r="D821"/>
      <c r="E821"/>
      <c r="G821"/>
      <c r="H821"/>
      <c r="I821" s="5"/>
      <c r="J821"/>
      <c r="K821"/>
      <c r="L821"/>
      <c r="N821"/>
      <c r="P821"/>
      <c r="R821"/>
      <c r="S821"/>
      <c r="T821"/>
    </row>
    <row r="822" spans="2:20">
      <c r="B822"/>
      <c r="C822"/>
      <c r="D822"/>
      <c r="E822"/>
      <c r="G822"/>
      <c r="H822"/>
      <c r="I822" s="5"/>
      <c r="J822"/>
      <c r="K822"/>
      <c r="L822"/>
      <c r="N822"/>
      <c r="P822"/>
      <c r="R822"/>
      <c r="S822"/>
      <c r="T822"/>
    </row>
    <row r="823" spans="2:20">
      <c r="B823"/>
      <c r="C823"/>
      <c r="D823"/>
      <c r="E823"/>
      <c r="G823"/>
      <c r="H823"/>
      <c r="I823" s="5"/>
      <c r="J823"/>
      <c r="K823"/>
      <c r="L823"/>
      <c r="N823"/>
      <c r="P823"/>
      <c r="R823"/>
      <c r="S823"/>
      <c r="T823"/>
    </row>
    <row r="824" spans="2:20">
      <c r="B824"/>
      <c r="C824"/>
      <c r="D824"/>
      <c r="E824"/>
      <c r="G824"/>
      <c r="H824"/>
      <c r="I824" s="5"/>
      <c r="J824"/>
      <c r="K824"/>
      <c r="L824"/>
      <c r="N824"/>
      <c r="P824"/>
      <c r="R824"/>
      <c r="S824"/>
      <c r="T824"/>
    </row>
    <row r="825" spans="2:20">
      <c r="B825"/>
      <c r="C825"/>
      <c r="D825"/>
      <c r="E825"/>
      <c r="G825"/>
      <c r="H825"/>
      <c r="I825" s="5"/>
      <c r="J825"/>
      <c r="K825"/>
      <c r="L825"/>
      <c r="N825"/>
      <c r="P825"/>
      <c r="R825"/>
      <c r="S825"/>
      <c r="T825"/>
    </row>
    <row r="826" spans="2:20">
      <c r="B826"/>
      <c r="C826"/>
      <c r="D826"/>
      <c r="E826"/>
      <c r="G826"/>
      <c r="H826"/>
      <c r="I826" s="5"/>
      <c r="J826"/>
      <c r="K826"/>
      <c r="L826"/>
      <c r="N826"/>
      <c r="P826"/>
      <c r="R826"/>
      <c r="S826"/>
      <c r="T826"/>
    </row>
    <row r="827" spans="2:20">
      <c r="B827"/>
      <c r="C827"/>
      <c r="D827"/>
      <c r="E827"/>
      <c r="G827"/>
      <c r="H827"/>
      <c r="I827" s="5"/>
      <c r="J827"/>
      <c r="K827"/>
      <c r="L827"/>
      <c r="N827"/>
      <c r="P827"/>
      <c r="R827"/>
      <c r="S827"/>
      <c r="T827"/>
    </row>
    <row r="828" spans="2:20">
      <c r="B828"/>
      <c r="C828"/>
      <c r="D828"/>
      <c r="E828"/>
      <c r="G828"/>
      <c r="H828"/>
      <c r="I828" s="5"/>
      <c r="J828"/>
      <c r="K828"/>
      <c r="L828"/>
      <c r="N828"/>
      <c r="P828"/>
      <c r="R828"/>
      <c r="S828"/>
      <c r="T828"/>
    </row>
    <row r="829" spans="2:20">
      <c r="B829"/>
      <c r="C829"/>
      <c r="D829"/>
      <c r="E829"/>
      <c r="G829"/>
      <c r="H829"/>
      <c r="I829" s="5"/>
      <c r="J829"/>
      <c r="K829"/>
      <c r="L829"/>
      <c r="N829"/>
      <c r="P829"/>
      <c r="R829"/>
      <c r="S829"/>
      <c r="T829"/>
    </row>
    <row r="830" spans="2:20">
      <c r="B830"/>
      <c r="C830"/>
      <c r="D830"/>
      <c r="E830"/>
      <c r="G830"/>
      <c r="H830"/>
      <c r="I830" s="5"/>
      <c r="J830"/>
      <c r="K830"/>
      <c r="L830"/>
      <c r="N830"/>
      <c r="P830"/>
      <c r="R830"/>
      <c r="S830"/>
      <c r="T830"/>
    </row>
    <row r="831" spans="2:20">
      <c r="B831"/>
      <c r="C831"/>
      <c r="D831"/>
      <c r="E831"/>
      <c r="G831"/>
      <c r="H831"/>
      <c r="I831" s="5"/>
      <c r="J831"/>
      <c r="K831"/>
      <c r="L831"/>
      <c r="N831"/>
      <c r="P831"/>
      <c r="R831"/>
      <c r="S831"/>
      <c r="T831"/>
    </row>
    <row r="832" spans="2:20">
      <c r="B832"/>
      <c r="C832"/>
      <c r="D832"/>
      <c r="E832"/>
      <c r="G832"/>
      <c r="H832"/>
      <c r="I832" s="5"/>
      <c r="J832"/>
      <c r="K832"/>
      <c r="L832"/>
      <c r="N832"/>
      <c r="P832"/>
      <c r="R832"/>
      <c r="S832"/>
      <c r="T832"/>
    </row>
    <row r="833" spans="2:20">
      <c r="B833"/>
      <c r="C833"/>
      <c r="D833"/>
      <c r="E833"/>
      <c r="G833"/>
      <c r="H833"/>
      <c r="I833" s="5"/>
      <c r="J833"/>
      <c r="K833"/>
      <c r="L833"/>
      <c r="N833"/>
      <c r="P833"/>
      <c r="R833"/>
      <c r="S833"/>
      <c r="T833"/>
    </row>
    <row r="834" spans="2:20">
      <c r="B834"/>
      <c r="C834"/>
      <c r="D834"/>
      <c r="E834"/>
      <c r="G834"/>
      <c r="H834"/>
      <c r="I834" s="5"/>
      <c r="J834"/>
      <c r="K834"/>
      <c r="L834"/>
      <c r="N834"/>
      <c r="P834"/>
      <c r="R834"/>
      <c r="S834"/>
      <c r="T834"/>
    </row>
    <row r="835" spans="2:20">
      <c r="B835"/>
      <c r="C835"/>
      <c r="D835"/>
      <c r="E835"/>
      <c r="G835"/>
      <c r="H835"/>
      <c r="I835" s="5"/>
      <c r="J835"/>
      <c r="K835"/>
      <c r="L835"/>
      <c r="N835"/>
      <c r="P835"/>
      <c r="R835"/>
      <c r="S835"/>
      <c r="T835"/>
    </row>
    <row r="836" spans="2:20">
      <c r="B836"/>
      <c r="C836"/>
      <c r="D836"/>
      <c r="E836"/>
      <c r="G836"/>
      <c r="H836"/>
      <c r="I836" s="5"/>
      <c r="J836"/>
      <c r="K836"/>
      <c r="L836"/>
      <c r="N836"/>
      <c r="P836"/>
      <c r="R836"/>
      <c r="S836"/>
      <c r="T836"/>
    </row>
    <row r="837" spans="2:20">
      <c r="B837"/>
      <c r="C837"/>
      <c r="D837"/>
      <c r="E837"/>
      <c r="G837"/>
      <c r="H837"/>
      <c r="I837" s="5"/>
      <c r="J837"/>
      <c r="K837"/>
      <c r="L837"/>
      <c r="N837"/>
      <c r="P837"/>
      <c r="R837"/>
      <c r="S837"/>
      <c r="T837"/>
    </row>
    <row r="838" spans="2:20">
      <c r="B838"/>
      <c r="C838"/>
      <c r="D838"/>
      <c r="E838"/>
      <c r="G838"/>
      <c r="H838"/>
      <c r="I838" s="5"/>
      <c r="J838"/>
      <c r="K838"/>
      <c r="L838"/>
      <c r="N838"/>
      <c r="P838"/>
      <c r="R838"/>
      <c r="S838"/>
      <c r="T838"/>
    </row>
    <row r="839" spans="2:20">
      <c r="B839"/>
      <c r="C839"/>
      <c r="D839"/>
      <c r="E839"/>
      <c r="G839"/>
      <c r="H839"/>
      <c r="I839" s="5"/>
      <c r="J839"/>
      <c r="K839"/>
      <c r="L839"/>
      <c r="N839"/>
      <c r="P839"/>
      <c r="R839"/>
      <c r="S839"/>
      <c r="T839"/>
    </row>
    <row r="840" spans="2:20">
      <c r="B840"/>
      <c r="C840"/>
      <c r="D840"/>
      <c r="E840"/>
      <c r="G840"/>
      <c r="H840"/>
      <c r="I840" s="5"/>
      <c r="J840"/>
      <c r="K840"/>
      <c r="L840"/>
      <c r="N840"/>
      <c r="P840"/>
      <c r="R840"/>
      <c r="S840"/>
      <c r="T840"/>
    </row>
    <row r="841" spans="2:20">
      <c r="B841"/>
      <c r="C841"/>
      <c r="D841"/>
      <c r="E841"/>
      <c r="G841"/>
      <c r="H841"/>
      <c r="I841" s="5"/>
      <c r="J841"/>
      <c r="K841"/>
      <c r="L841"/>
      <c r="N841"/>
      <c r="P841"/>
      <c r="R841"/>
      <c r="S841"/>
      <c r="T841"/>
    </row>
    <row r="842" spans="2:20">
      <c r="B842"/>
      <c r="C842"/>
      <c r="D842"/>
      <c r="E842"/>
      <c r="G842"/>
      <c r="H842"/>
      <c r="I842" s="5"/>
      <c r="J842"/>
      <c r="K842"/>
      <c r="L842"/>
      <c r="N842"/>
      <c r="P842"/>
      <c r="R842"/>
      <c r="S842"/>
      <c r="T842"/>
    </row>
    <row r="843" spans="2:20">
      <c r="B843"/>
      <c r="C843"/>
      <c r="D843"/>
      <c r="E843"/>
      <c r="G843"/>
      <c r="H843"/>
      <c r="I843" s="5"/>
      <c r="J843"/>
      <c r="K843"/>
      <c r="L843"/>
      <c r="N843"/>
      <c r="P843"/>
      <c r="R843"/>
      <c r="S843"/>
      <c r="T843"/>
    </row>
    <row r="844" spans="2:20">
      <c r="B844"/>
      <c r="C844"/>
      <c r="D844"/>
      <c r="E844"/>
      <c r="G844"/>
      <c r="H844"/>
      <c r="I844" s="5"/>
      <c r="J844"/>
      <c r="K844"/>
      <c r="L844"/>
      <c r="N844"/>
      <c r="P844"/>
      <c r="R844"/>
      <c r="S844"/>
      <c r="T844"/>
    </row>
    <row r="845" spans="2:20">
      <c r="B845"/>
      <c r="C845"/>
      <c r="D845"/>
      <c r="E845"/>
      <c r="G845"/>
      <c r="H845"/>
      <c r="I845" s="5"/>
      <c r="J845"/>
      <c r="K845"/>
      <c r="L845"/>
      <c r="N845"/>
      <c r="P845"/>
      <c r="R845"/>
      <c r="S845"/>
      <c r="T845"/>
    </row>
    <row r="846" spans="2:20">
      <c r="B846"/>
      <c r="C846"/>
      <c r="D846"/>
      <c r="E846"/>
      <c r="G846"/>
      <c r="H846"/>
      <c r="I846" s="5"/>
      <c r="J846"/>
      <c r="K846"/>
      <c r="L846"/>
      <c r="N846"/>
      <c r="P846"/>
      <c r="R846"/>
      <c r="S846"/>
      <c r="T846"/>
    </row>
    <row r="847" spans="2:20">
      <c r="B847"/>
      <c r="C847"/>
      <c r="D847"/>
      <c r="E847"/>
      <c r="G847"/>
      <c r="H847"/>
      <c r="I847" s="5"/>
      <c r="J847"/>
      <c r="K847"/>
      <c r="L847"/>
      <c r="N847"/>
      <c r="P847"/>
      <c r="R847"/>
      <c r="S847"/>
      <c r="T847"/>
    </row>
    <row r="848" spans="2:20">
      <c r="B848"/>
      <c r="C848"/>
      <c r="D848"/>
      <c r="E848"/>
      <c r="G848"/>
      <c r="H848"/>
      <c r="I848" s="5"/>
      <c r="J848"/>
      <c r="K848"/>
      <c r="L848"/>
      <c r="N848"/>
      <c r="P848"/>
      <c r="R848"/>
      <c r="S848"/>
      <c r="T848"/>
    </row>
    <row r="849" spans="2:20">
      <c r="B849"/>
      <c r="C849"/>
      <c r="D849"/>
      <c r="E849"/>
      <c r="G849"/>
      <c r="H849"/>
      <c r="I849" s="5"/>
      <c r="J849"/>
      <c r="K849"/>
      <c r="L849"/>
      <c r="N849"/>
      <c r="P849"/>
      <c r="R849"/>
      <c r="S849"/>
      <c r="T849"/>
    </row>
    <row r="850" spans="2:20">
      <c r="B850"/>
      <c r="C850"/>
      <c r="D850"/>
      <c r="E850"/>
      <c r="G850"/>
      <c r="H850"/>
      <c r="I850" s="5"/>
      <c r="J850"/>
      <c r="K850"/>
      <c r="L850"/>
      <c r="N850"/>
      <c r="P850"/>
      <c r="R850"/>
      <c r="S850"/>
      <c r="T850"/>
    </row>
    <row r="851" spans="2:20">
      <c r="B851"/>
      <c r="C851"/>
      <c r="D851"/>
      <c r="E851"/>
      <c r="G851"/>
      <c r="H851"/>
      <c r="I851" s="5"/>
      <c r="J851"/>
      <c r="K851"/>
      <c r="L851"/>
      <c r="N851"/>
      <c r="P851"/>
      <c r="R851"/>
      <c r="S851"/>
      <c r="T851"/>
    </row>
    <row r="852" spans="2:20">
      <c r="B852"/>
      <c r="C852"/>
      <c r="D852"/>
      <c r="E852"/>
      <c r="G852"/>
      <c r="H852"/>
      <c r="I852" s="5"/>
      <c r="J852"/>
      <c r="K852"/>
      <c r="L852"/>
      <c r="N852"/>
      <c r="P852"/>
      <c r="R852"/>
      <c r="S852"/>
      <c r="T852"/>
    </row>
    <row r="853" spans="2:20">
      <c r="B853"/>
      <c r="C853"/>
      <c r="D853"/>
      <c r="E853"/>
      <c r="G853"/>
      <c r="H853"/>
      <c r="I853" s="5"/>
      <c r="J853"/>
      <c r="K853"/>
      <c r="L853"/>
      <c r="N853"/>
      <c r="P853"/>
      <c r="R853"/>
      <c r="S853"/>
      <c r="T853"/>
    </row>
    <row r="854" spans="2:20">
      <c r="B854"/>
      <c r="C854"/>
      <c r="D854"/>
      <c r="E854"/>
      <c r="G854"/>
      <c r="H854"/>
      <c r="I854" s="5"/>
      <c r="J854"/>
      <c r="K854"/>
      <c r="L854"/>
      <c r="N854"/>
      <c r="P854"/>
      <c r="R854"/>
      <c r="S854"/>
      <c r="T854"/>
    </row>
    <row r="855" spans="2:20">
      <c r="B855"/>
      <c r="C855"/>
      <c r="D855"/>
      <c r="E855"/>
      <c r="G855"/>
      <c r="H855"/>
      <c r="I855" s="5"/>
      <c r="J855"/>
      <c r="K855"/>
      <c r="L855"/>
      <c r="N855"/>
      <c r="P855"/>
      <c r="R855"/>
      <c r="S855"/>
      <c r="T855"/>
    </row>
    <row r="856" spans="2:20">
      <c r="B856"/>
      <c r="C856"/>
      <c r="D856"/>
      <c r="E856"/>
      <c r="G856"/>
      <c r="H856"/>
      <c r="I856" s="5"/>
      <c r="J856"/>
      <c r="K856"/>
      <c r="L856"/>
      <c r="N856"/>
      <c r="P856"/>
      <c r="R856"/>
      <c r="S856"/>
      <c r="T856"/>
    </row>
    <row r="857" spans="2:20">
      <c r="B857"/>
      <c r="C857"/>
      <c r="D857"/>
      <c r="E857"/>
      <c r="G857"/>
      <c r="H857"/>
      <c r="I857" s="5"/>
      <c r="J857"/>
      <c r="K857"/>
      <c r="L857"/>
      <c r="N857"/>
      <c r="P857"/>
      <c r="R857"/>
      <c r="S857"/>
      <c r="T857"/>
    </row>
    <row r="858" spans="2:20">
      <c r="B858"/>
      <c r="C858"/>
      <c r="D858"/>
      <c r="E858"/>
      <c r="G858"/>
      <c r="H858"/>
      <c r="I858" s="5"/>
      <c r="J858"/>
      <c r="K858"/>
      <c r="L858"/>
      <c r="N858"/>
      <c r="P858"/>
      <c r="R858"/>
      <c r="S858"/>
      <c r="T858"/>
    </row>
    <row r="859" spans="2:20">
      <c r="B859"/>
      <c r="C859"/>
      <c r="D859"/>
      <c r="E859"/>
      <c r="G859"/>
      <c r="H859"/>
      <c r="I859" s="5"/>
      <c r="J859"/>
      <c r="K859"/>
      <c r="L859"/>
      <c r="N859"/>
      <c r="P859"/>
      <c r="R859"/>
      <c r="S859"/>
      <c r="T859"/>
    </row>
    <row r="860" spans="2:20">
      <c r="B860"/>
      <c r="C860"/>
      <c r="D860"/>
      <c r="E860"/>
      <c r="G860"/>
      <c r="H860"/>
      <c r="I860" s="5"/>
      <c r="J860"/>
      <c r="K860"/>
      <c r="L860"/>
      <c r="N860"/>
      <c r="P860"/>
      <c r="R860"/>
      <c r="S860"/>
      <c r="T860"/>
    </row>
    <row r="861" spans="2:20">
      <c r="B861"/>
      <c r="C861"/>
      <c r="D861"/>
      <c r="E861"/>
      <c r="G861"/>
      <c r="H861"/>
      <c r="I861" s="5"/>
      <c r="J861"/>
      <c r="K861"/>
      <c r="L861"/>
      <c r="N861"/>
      <c r="P861"/>
      <c r="R861"/>
      <c r="S861"/>
      <c r="T861"/>
    </row>
    <row r="862" spans="2:20">
      <c r="B862"/>
      <c r="C862"/>
      <c r="D862"/>
      <c r="E862"/>
      <c r="G862"/>
      <c r="H862"/>
      <c r="I862" s="5"/>
      <c r="J862"/>
      <c r="K862"/>
      <c r="L862"/>
      <c r="N862"/>
      <c r="P862"/>
      <c r="R862"/>
      <c r="S862"/>
      <c r="T862"/>
    </row>
    <row r="863" spans="2:20">
      <c r="B863"/>
      <c r="C863"/>
      <c r="D863"/>
      <c r="E863"/>
      <c r="G863"/>
      <c r="H863"/>
      <c r="I863" s="5"/>
      <c r="J863"/>
      <c r="K863"/>
      <c r="L863"/>
      <c r="N863"/>
      <c r="P863"/>
      <c r="R863"/>
      <c r="S863"/>
      <c r="T863"/>
    </row>
    <row r="864" spans="2:20">
      <c r="B864"/>
      <c r="C864"/>
      <c r="D864"/>
      <c r="E864"/>
      <c r="G864"/>
      <c r="H864"/>
      <c r="I864" s="5"/>
      <c r="J864"/>
      <c r="K864"/>
      <c r="L864"/>
      <c r="N864"/>
      <c r="P864"/>
      <c r="R864"/>
      <c r="S864"/>
      <c r="T864"/>
    </row>
    <row r="865" spans="2:20">
      <c r="B865"/>
      <c r="C865"/>
      <c r="D865"/>
      <c r="E865"/>
      <c r="G865"/>
      <c r="H865"/>
      <c r="I865" s="5"/>
      <c r="J865"/>
      <c r="K865"/>
      <c r="L865"/>
      <c r="N865"/>
      <c r="P865"/>
      <c r="R865"/>
      <c r="S865"/>
      <c r="T865"/>
    </row>
    <row r="866" spans="2:20">
      <c r="B866"/>
      <c r="C866"/>
      <c r="D866"/>
      <c r="E866"/>
      <c r="G866"/>
      <c r="H866"/>
      <c r="I866" s="5"/>
      <c r="J866"/>
      <c r="K866"/>
      <c r="L866"/>
      <c r="N866"/>
      <c r="P866"/>
      <c r="R866"/>
      <c r="S866"/>
      <c r="T866"/>
    </row>
    <row r="867" spans="2:20">
      <c r="B867"/>
      <c r="C867"/>
      <c r="D867"/>
      <c r="E867"/>
      <c r="G867"/>
      <c r="H867"/>
      <c r="I867" s="5"/>
      <c r="J867"/>
      <c r="K867"/>
      <c r="L867"/>
      <c r="N867"/>
      <c r="P867"/>
      <c r="R867"/>
      <c r="S867"/>
      <c r="T867"/>
    </row>
    <row r="868" spans="2:20">
      <c r="B868"/>
      <c r="C868"/>
      <c r="D868"/>
      <c r="E868"/>
      <c r="G868"/>
      <c r="H868"/>
      <c r="I868" s="5"/>
      <c r="J868"/>
      <c r="K868"/>
      <c r="L868"/>
      <c r="N868"/>
      <c r="P868"/>
      <c r="R868"/>
      <c r="S868"/>
      <c r="T868"/>
    </row>
    <row r="869" spans="2:20">
      <c r="B869"/>
      <c r="C869"/>
      <c r="D869"/>
      <c r="E869"/>
      <c r="G869"/>
      <c r="H869"/>
      <c r="I869" s="5"/>
      <c r="J869"/>
      <c r="K869"/>
      <c r="L869"/>
      <c r="N869"/>
      <c r="P869"/>
      <c r="R869"/>
      <c r="S869"/>
      <c r="T869"/>
    </row>
    <row r="870" spans="2:20">
      <c r="B870"/>
      <c r="C870"/>
      <c r="D870"/>
      <c r="E870"/>
      <c r="G870"/>
      <c r="H870"/>
      <c r="I870" s="5"/>
      <c r="J870"/>
      <c r="K870"/>
      <c r="L870"/>
      <c r="N870"/>
      <c r="P870"/>
      <c r="R870"/>
      <c r="S870"/>
      <c r="T870"/>
    </row>
    <row r="871" spans="2:20">
      <c r="B871"/>
      <c r="C871"/>
      <c r="D871"/>
      <c r="E871"/>
      <c r="G871"/>
      <c r="H871"/>
      <c r="I871" s="5"/>
      <c r="J871"/>
      <c r="K871"/>
      <c r="L871"/>
      <c r="N871"/>
      <c r="P871"/>
      <c r="R871"/>
      <c r="S871"/>
      <c r="T871"/>
    </row>
    <row r="872" spans="2:20">
      <c r="B872"/>
      <c r="C872"/>
      <c r="D872"/>
      <c r="E872"/>
      <c r="G872"/>
      <c r="H872"/>
      <c r="I872" s="5"/>
      <c r="J872"/>
      <c r="K872"/>
      <c r="L872"/>
      <c r="N872"/>
      <c r="P872"/>
      <c r="R872"/>
      <c r="S872"/>
      <c r="T872"/>
    </row>
    <row r="873" spans="2:20">
      <c r="B873"/>
      <c r="C873"/>
      <c r="D873"/>
      <c r="E873"/>
      <c r="G873"/>
      <c r="H873"/>
      <c r="I873" s="5"/>
      <c r="J873"/>
      <c r="K873"/>
      <c r="L873"/>
      <c r="N873"/>
      <c r="P873"/>
      <c r="R873"/>
      <c r="S873"/>
      <c r="T873"/>
    </row>
    <row r="874" spans="2:20">
      <c r="B874"/>
      <c r="C874"/>
      <c r="D874"/>
      <c r="E874"/>
      <c r="G874"/>
      <c r="H874"/>
      <c r="I874" s="5"/>
      <c r="J874"/>
      <c r="K874"/>
      <c r="L874"/>
      <c r="N874"/>
      <c r="P874"/>
      <c r="R874"/>
      <c r="S874"/>
      <c r="T874"/>
    </row>
    <row r="875" spans="2:20">
      <c r="B875"/>
      <c r="C875"/>
      <c r="D875"/>
      <c r="E875"/>
      <c r="G875"/>
      <c r="H875"/>
      <c r="I875" s="5"/>
      <c r="J875"/>
      <c r="K875"/>
      <c r="L875"/>
      <c r="N875"/>
      <c r="P875"/>
      <c r="R875"/>
      <c r="S875"/>
      <c r="T875"/>
    </row>
    <row r="876" spans="2:20">
      <c r="B876"/>
      <c r="C876"/>
      <c r="D876"/>
      <c r="E876"/>
      <c r="G876"/>
      <c r="H876"/>
      <c r="I876" s="5"/>
      <c r="J876"/>
      <c r="K876"/>
      <c r="L876"/>
      <c r="N876"/>
      <c r="P876"/>
      <c r="R876"/>
      <c r="S876"/>
      <c r="T876"/>
    </row>
    <row r="877" spans="2:20">
      <c r="B877"/>
      <c r="C877"/>
      <c r="D877"/>
      <c r="E877"/>
      <c r="G877"/>
      <c r="H877"/>
      <c r="I877" s="5"/>
      <c r="J877"/>
      <c r="K877"/>
      <c r="L877"/>
      <c r="N877"/>
      <c r="P877"/>
      <c r="R877"/>
      <c r="S877"/>
      <c r="T877"/>
    </row>
    <row r="878" spans="2:20">
      <c r="B878"/>
      <c r="C878"/>
      <c r="D878"/>
      <c r="E878"/>
      <c r="G878"/>
      <c r="H878"/>
      <c r="I878" s="5"/>
      <c r="J878"/>
      <c r="K878"/>
      <c r="L878"/>
      <c r="N878"/>
      <c r="P878"/>
      <c r="R878"/>
      <c r="S878"/>
      <c r="T878"/>
    </row>
    <row r="879" spans="2:20">
      <c r="B879"/>
      <c r="C879"/>
      <c r="D879"/>
      <c r="E879"/>
      <c r="G879"/>
      <c r="H879"/>
      <c r="I879" s="5"/>
      <c r="J879"/>
      <c r="K879"/>
      <c r="L879"/>
      <c r="N879"/>
      <c r="P879"/>
      <c r="R879"/>
      <c r="S879"/>
      <c r="T879"/>
    </row>
    <row r="880" spans="2:20">
      <c r="B880"/>
      <c r="C880"/>
      <c r="D880"/>
      <c r="E880"/>
      <c r="G880"/>
      <c r="H880"/>
      <c r="I880" s="5"/>
      <c r="J880"/>
      <c r="K880"/>
      <c r="L880"/>
      <c r="N880"/>
      <c r="P880"/>
      <c r="R880"/>
      <c r="S880"/>
      <c r="T880"/>
    </row>
    <row r="881" spans="2:20">
      <c r="B881"/>
      <c r="C881"/>
      <c r="D881"/>
      <c r="E881"/>
      <c r="G881"/>
      <c r="H881"/>
      <c r="I881" s="5"/>
      <c r="J881"/>
      <c r="K881"/>
      <c r="L881"/>
      <c r="N881"/>
      <c r="P881"/>
      <c r="R881"/>
      <c r="S881"/>
      <c r="T881"/>
    </row>
    <row r="882" spans="2:20">
      <c r="B882"/>
      <c r="C882"/>
      <c r="D882"/>
      <c r="E882"/>
      <c r="G882"/>
      <c r="H882"/>
      <c r="I882" s="5"/>
      <c r="J882"/>
      <c r="K882"/>
      <c r="L882"/>
      <c r="N882"/>
      <c r="P882"/>
      <c r="R882"/>
      <c r="S882"/>
      <c r="T882"/>
    </row>
    <row r="883" spans="2:20">
      <c r="B883"/>
      <c r="C883"/>
      <c r="D883"/>
      <c r="E883"/>
      <c r="G883"/>
      <c r="H883"/>
      <c r="I883" s="5"/>
      <c r="J883"/>
      <c r="K883"/>
      <c r="L883"/>
      <c r="N883"/>
      <c r="P883"/>
      <c r="R883"/>
      <c r="S883"/>
      <c r="T883"/>
    </row>
    <row r="884" spans="2:20">
      <c r="B884"/>
      <c r="C884"/>
      <c r="D884"/>
      <c r="E884"/>
      <c r="G884"/>
      <c r="H884"/>
      <c r="I884" s="5"/>
      <c r="J884"/>
      <c r="K884"/>
      <c r="L884"/>
      <c r="N884"/>
      <c r="P884"/>
      <c r="R884"/>
      <c r="S884"/>
      <c r="T884"/>
    </row>
    <row r="885" spans="2:20">
      <c r="B885"/>
      <c r="C885"/>
      <c r="D885"/>
      <c r="E885"/>
      <c r="G885"/>
      <c r="H885"/>
      <c r="I885" s="5"/>
      <c r="J885"/>
      <c r="K885"/>
      <c r="L885"/>
      <c r="N885"/>
      <c r="P885"/>
      <c r="R885"/>
      <c r="S885"/>
      <c r="T885"/>
    </row>
    <row r="886" spans="2:20">
      <c r="B886"/>
      <c r="C886"/>
      <c r="D886"/>
      <c r="E886"/>
      <c r="G886"/>
      <c r="H886"/>
      <c r="I886" s="5"/>
      <c r="J886"/>
      <c r="K886"/>
      <c r="L886"/>
      <c r="N886"/>
      <c r="P886"/>
      <c r="R886"/>
      <c r="S886"/>
      <c r="T886"/>
    </row>
    <row r="887" spans="2:20">
      <c r="B887"/>
      <c r="C887"/>
      <c r="D887"/>
      <c r="E887"/>
      <c r="G887"/>
      <c r="H887"/>
      <c r="I887" s="5"/>
      <c r="J887"/>
      <c r="K887"/>
      <c r="L887"/>
      <c r="N887"/>
      <c r="P887"/>
      <c r="R887"/>
      <c r="S887"/>
      <c r="T887"/>
    </row>
    <row r="888" spans="2:20">
      <c r="B888"/>
      <c r="C888"/>
      <c r="D888"/>
      <c r="E888"/>
      <c r="G888"/>
      <c r="H888"/>
      <c r="I888" s="5"/>
      <c r="J888"/>
      <c r="K888"/>
      <c r="L888"/>
      <c r="N888"/>
      <c r="P888"/>
      <c r="R888"/>
      <c r="S888"/>
      <c r="T888"/>
    </row>
    <row r="889" spans="2:20">
      <c r="B889"/>
      <c r="C889"/>
      <c r="D889"/>
      <c r="E889"/>
      <c r="G889"/>
      <c r="H889"/>
      <c r="I889" s="5"/>
      <c r="J889"/>
      <c r="K889"/>
      <c r="L889"/>
      <c r="N889"/>
      <c r="P889"/>
      <c r="R889"/>
      <c r="S889"/>
      <c r="T889"/>
    </row>
    <row r="890" spans="2:20">
      <c r="B890"/>
      <c r="C890"/>
      <c r="D890"/>
      <c r="E890"/>
      <c r="G890"/>
      <c r="H890"/>
      <c r="I890" s="5"/>
      <c r="J890"/>
      <c r="K890"/>
      <c r="L890"/>
      <c r="N890"/>
      <c r="P890"/>
      <c r="R890"/>
      <c r="S890"/>
      <c r="T890"/>
    </row>
    <row r="891" spans="2:20">
      <c r="B891"/>
      <c r="C891"/>
      <c r="D891"/>
      <c r="E891"/>
      <c r="G891"/>
      <c r="H891"/>
      <c r="I891" s="5"/>
      <c r="J891"/>
      <c r="K891"/>
      <c r="L891"/>
      <c r="N891"/>
      <c r="P891"/>
      <c r="R891"/>
      <c r="S891"/>
      <c r="T891"/>
    </row>
    <row r="892" spans="2:20">
      <c r="B892"/>
      <c r="C892"/>
      <c r="D892"/>
      <c r="E892"/>
      <c r="G892"/>
      <c r="H892"/>
      <c r="I892" s="5"/>
      <c r="J892"/>
      <c r="K892"/>
      <c r="L892"/>
      <c r="N892"/>
      <c r="P892"/>
      <c r="R892"/>
      <c r="S892"/>
      <c r="T892"/>
    </row>
    <row r="893" spans="2:20">
      <c r="B893"/>
      <c r="C893"/>
      <c r="D893"/>
      <c r="E893"/>
      <c r="G893"/>
      <c r="H893"/>
      <c r="I893" s="5"/>
      <c r="J893"/>
      <c r="K893"/>
      <c r="L893"/>
      <c r="N893"/>
      <c r="P893"/>
      <c r="R893"/>
      <c r="S893"/>
      <c r="T893"/>
    </row>
    <row r="894" spans="2:20">
      <c r="B894"/>
      <c r="C894"/>
      <c r="D894"/>
      <c r="E894"/>
      <c r="G894"/>
      <c r="H894"/>
      <c r="I894" s="5"/>
      <c r="J894"/>
      <c r="K894"/>
      <c r="L894"/>
      <c r="N894"/>
      <c r="P894"/>
      <c r="R894"/>
      <c r="S894"/>
      <c r="T894"/>
    </row>
    <row r="895" spans="2:20">
      <c r="B895"/>
      <c r="C895"/>
      <c r="D895"/>
      <c r="E895"/>
      <c r="G895"/>
      <c r="H895"/>
      <c r="I895" s="5"/>
      <c r="J895"/>
      <c r="K895"/>
      <c r="L895"/>
      <c r="N895"/>
      <c r="P895"/>
      <c r="R895"/>
      <c r="S895"/>
      <c r="T895"/>
    </row>
    <row r="896" spans="2:20">
      <c r="B896"/>
      <c r="C896"/>
      <c r="D896"/>
      <c r="E896"/>
      <c r="G896"/>
      <c r="H896"/>
      <c r="I896" s="5"/>
      <c r="J896"/>
      <c r="K896"/>
      <c r="L896"/>
      <c r="N896"/>
      <c r="P896"/>
      <c r="R896"/>
      <c r="S896"/>
      <c r="T896"/>
    </row>
    <row r="897" spans="2:20">
      <c r="B897"/>
      <c r="C897"/>
      <c r="D897"/>
      <c r="E897"/>
      <c r="G897"/>
      <c r="H897"/>
      <c r="I897" s="5"/>
      <c r="J897"/>
      <c r="K897"/>
      <c r="L897"/>
      <c r="N897"/>
      <c r="P897"/>
      <c r="R897"/>
      <c r="S897"/>
      <c r="T897"/>
    </row>
    <row r="898" spans="2:20">
      <c r="B898"/>
      <c r="C898"/>
      <c r="D898"/>
      <c r="E898"/>
      <c r="G898"/>
      <c r="H898"/>
      <c r="I898" s="5"/>
      <c r="J898"/>
      <c r="K898"/>
      <c r="L898"/>
      <c r="N898"/>
      <c r="P898"/>
      <c r="R898"/>
      <c r="S898"/>
      <c r="T898"/>
    </row>
    <row r="899" spans="2:20">
      <c r="B899"/>
      <c r="C899"/>
      <c r="D899"/>
      <c r="E899"/>
      <c r="G899"/>
      <c r="H899"/>
      <c r="I899" s="5"/>
      <c r="J899"/>
      <c r="K899"/>
      <c r="L899"/>
      <c r="N899"/>
      <c r="P899"/>
      <c r="R899"/>
      <c r="S899"/>
      <c r="T899"/>
    </row>
    <row r="900" spans="2:20">
      <c r="B900"/>
      <c r="C900"/>
      <c r="D900"/>
      <c r="E900"/>
      <c r="G900"/>
      <c r="H900"/>
      <c r="I900" s="5"/>
      <c r="J900"/>
      <c r="K900"/>
      <c r="L900"/>
      <c r="N900"/>
      <c r="P900"/>
      <c r="R900"/>
      <c r="S900"/>
      <c r="T900"/>
    </row>
    <row r="901" spans="2:20">
      <c r="B901"/>
      <c r="C901"/>
      <c r="D901"/>
      <c r="E901"/>
      <c r="G901"/>
      <c r="H901"/>
      <c r="I901" s="5"/>
      <c r="J901"/>
      <c r="K901"/>
      <c r="L901"/>
      <c r="N901"/>
      <c r="P901"/>
      <c r="R901"/>
      <c r="S901"/>
      <c r="T901"/>
    </row>
    <row r="902" spans="2:20">
      <c r="B902"/>
      <c r="C902"/>
      <c r="D902"/>
      <c r="E902"/>
      <c r="G902"/>
      <c r="H902"/>
      <c r="I902" s="5"/>
      <c r="J902"/>
      <c r="K902"/>
      <c r="L902"/>
      <c r="N902"/>
      <c r="P902"/>
      <c r="R902"/>
      <c r="S902"/>
      <c r="T902"/>
    </row>
    <row r="903" spans="2:20">
      <c r="B903"/>
      <c r="C903"/>
      <c r="D903"/>
      <c r="E903"/>
      <c r="G903"/>
      <c r="H903"/>
      <c r="I903" s="5"/>
      <c r="J903"/>
      <c r="K903"/>
      <c r="L903"/>
      <c r="N903"/>
      <c r="P903"/>
      <c r="R903"/>
      <c r="S903"/>
      <c r="T903"/>
    </row>
    <row r="904" spans="2:20">
      <c r="B904"/>
      <c r="C904"/>
      <c r="D904"/>
      <c r="E904"/>
      <c r="G904"/>
      <c r="H904"/>
      <c r="I904" s="5"/>
      <c r="J904"/>
      <c r="K904"/>
      <c r="L904"/>
      <c r="N904"/>
      <c r="P904"/>
      <c r="R904"/>
      <c r="S904"/>
      <c r="T904"/>
    </row>
    <row r="905" spans="2:20">
      <c r="B905"/>
      <c r="C905"/>
      <c r="D905"/>
      <c r="E905"/>
      <c r="G905"/>
      <c r="H905"/>
      <c r="I905" s="5"/>
      <c r="J905"/>
      <c r="K905"/>
      <c r="L905"/>
      <c r="N905"/>
      <c r="P905"/>
      <c r="R905"/>
      <c r="S905"/>
      <c r="T905"/>
    </row>
    <row r="906" spans="2:20">
      <c r="B906"/>
      <c r="C906"/>
      <c r="D906"/>
      <c r="E906"/>
      <c r="G906"/>
      <c r="H906"/>
      <c r="I906" s="5"/>
      <c r="J906"/>
      <c r="K906"/>
      <c r="L906"/>
      <c r="N906"/>
      <c r="P906"/>
      <c r="R906"/>
      <c r="S906"/>
      <c r="T906"/>
    </row>
    <row r="907" spans="2:20">
      <c r="B907"/>
      <c r="C907"/>
      <c r="D907"/>
      <c r="E907"/>
      <c r="G907"/>
      <c r="H907"/>
      <c r="I907" s="5"/>
      <c r="J907"/>
      <c r="K907"/>
      <c r="L907"/>
      <c r="N907"/>
      <c r="P907"/>
      <c r="R907"/>
      <c r="S907"/>
      <c r="T907"/>
    </row>
    <row r="908" spans="2:20">
      <c r="B908"/>
      <c r="C908"/>
      <c r="D908"/>
      <c r="E908"/>
      <c r="G908"/>
      <c r="H908"/>
      <c r="I908" s="5"/>
      <c r="J908"/>
      <c r="K908"/>
      <c r="L908"/>
      <c r="N908"/>
      <c r="P908"/>
      <c r="R908"/>
      <c r="S908"/>
      <c r="T908"/>
    </row>
    <row r="909" spans="2:20">
      <c r="B909"/>
      <c r="C909"/>
      <c r="D909"/>
      <c r="E909"/>
      <c r="G909"/>
      <c r="H909"/>
      <c r="I909" s="5"/>
      <c r="J909"/>
      <c r="K909"/>
      <c r="L909"/>
      <c r="N909"/>
      <c r="P909"/>
      <c r="R909"/>
      <c r="S909"/>
      <c r="T909"/>
    </row>
    <row r="910" spans="2:20">
      <c r="B910"/>
      <c r="C910"/>
      <c r="D910"/>
      <c r="E910"/>
      <c r="G910"/>
      <c r="H910"/>
      <c r="I910" s="5"/>
      <c r="J910"/>
      <c r="K910"/>
      <c r="L910"/>
      <c r="N910"/>
      <c r="P910"/>
      <c r="R910"/>
      <c r="S910"/>
      <c r="T910"/>
    </row>
    <row r="911" spans="2:20">
      <c r="B911"/>
      <c r="C911"/>
      <c r="D911"/>
      <c r="E911"/>
      <c r="G911"/>
      <c r="H911"/>
      <c r="I911" s="5"/>
      <c r="J911"/>
      <c r="K911"/>
      <c r="L911"/>
      <c r="N911"/>
      <c r="P911"/>
      <c r="R911"/>
      <c r="S911"/>
      <c r="T911"/>
    </row>
    <row r="912" spans="2:20">
      <c r="B912"/>
      <c r="C912"/>
      <c r="D912"/>
      <c r="E912"/>
      <c r="G912"/>
      <c r="H912"/>
      <c r="I912" s="5"/>
      <c r="J912"/>
      <c r="K912"/>
      <c r="L912"/>
      <c r="N912"/>
      <c r="P912"/>
      <c r="R912"/>
      <c r="S912"/>
      <c r="T912"/>
    </row>
    <row r="913" spans="2:20">
      <c r="B913"/>
      <c r="C913"/>
      <c r="D913"/>
      <c r="E913"/>
      <c r="G913"/>
      <c r="H913"/>
      <c r="I913" s="5"/>
      <c r="J913"/>
      <c r="K913"/>
      <c r="L913"/>
      <c r="N913"/>
      <c r="P913"/>
      <c r="R913"/>
      <c r="S913"/>
      <c r="T913"/>
    </row>
    <row r="914" spans="2:20">
      <c r="B914"/>
      <c r="C914"/>
      <c r="D914"/>
      <c r="E914"/>
      <c r="G914"/>
      <c r="H914"/>
      <c r="I914" s="5"/>
      <c r="J914"/>
      <c r="K914"/>
      <c r="L914"/>
      <c r="N914"/>
      <c r="P914"/>
      <c r="R914"/>
      <c r="S914"/>
      <c r="T914"/>
    </row>
    <row r="915" spans="2:20">
      <c r="B915"/>
      <c r="C915"/>
      <c r="D915"/>
      <c r="E915"/>
      <c r="G915"/>
      <c r="H915"/>
      <c r="I915" s="5"/>
      <c r="J915"/>
      <c r="K915"/>
      <c r="L915"/>
      <c r="N915"/>
      <c r="P915"/>
      <c r="R915"/>
      <c r="S915"/>
      <c r="T915"/>
    </row>
    <row r="916" spans="2:20">
      <c r="B916"/>
      <c r="C916"/>
      <c r="D916"/>
      <c r="E916"/>
      <c r="G916"/>
      <c r="H916"/>
      <c r="I916" s="5"/>
      <c r="J916"/>
      <c r="K916"/>
      <c r="L916"/>
      <c r="N916"/>
      <c r="P916"/>
      <c r="R916"/>
      <c r="S916"/>
      <c r="T916"/>
    </row>
    <row r="917" spans="2:20">
      <c r="B917"/>
      <c r="C917"/>
      <c r="D917"/>
      <c r="E917"/>
      <c r="G917"/>
      <c r="H917"/>
      <c r="I917" s="5"/>
      <c r="J917"/>
      <c r="K917"/>
      <c r="L917"/>
      <c r="N917"/>
      <c r="P917"/>
      <c r="R917"/>
      <c r="S917"/>
      <c r="T917"/>
    </row>
    <row r="918" spans="2:20">
      <c r="B918"/>
      <c r="C918"/>
      <c r="D918"/>
      <c r="E918"/>
      <c r="G918"/>
      <c r="H918"/>
      <c r="I918" s="5"/>
      <c r="J918"/>
      <c r="K918"/>
      <c r="L918"/>
      <c r="N918"/>
      <c r="P918"/>
      <c r="R918"/>
      <c r="S918"/>
      <c r="T918"/>
    </row>
    <row r="919" spans="2:20">
      <c r="B919"/>
      <c r="C919"/>
      <c r="D919"/>
      <c r="E919"/>
      <c r="G919"/>
      <c r="H919"/>
      <c r="I919" s="5"/>
      <c r="J919"/>
      <c r="K919"/>
      <c r="L919"/>
      <c r="N919"/>
      <c r="P919"/>
      <c r="R919"/>
      <c r="S919"/>
      <c r="T919"/>
    </row>
    <row r="920" spans="2:20">
      <c r="B920"/>
      <c r="C920"/>
      <c r="D920"/>
      <c r="E920"/>
      <c r="G920"/>
      <c r="H920"/>
      <c r="I920" s="5"/>
      <c r="J920"/>
      <c r="K920"/>
      <c r="L920"/>
      <c r="N920"/>
      <c r="P920"/>
      <c r="R920"/>
      <c r="S920"/>
      <c r="T920"/>
    </row>
    <row r="921" spans="2:20">
      <c r="B921"/>
      <c r="C921"/>
      <c r="D921"/>
      <c r="E921"/>
      <c r="G921"/>
      <c r="H921"/>
      <c r="I921" s="5"/>
      <c r="J921"/>
      <c r="K921"/>
      <c r="L921"/>
      <c r="N921"/>
      <c r="P921"/>
      <c r="R921"/>
      <c r="S921"/>
      <c r="T921"/>
    </row>
    <row r="922" spans="2:20">
      <c r="B922"/>
      <c r="C922"/>
      <c r="D922"/>
      <c r="E922"/>
      <c r="G922"/>
      <c r="H922"/>
      <c r="I922" s="5"/>
      <c r="J922"/>
      <c r="K922"/>
      <c r="L922"/>
      <c r="N922"/>
      <c r="P922"/>
      <c r="R922"/>
      <c r="S922"/>
      <c r="T922"/>
    </row>
    <row r="923" spans="2:20">
      <c r="B923"/>
      <c r="C923"/>
      <c r="D923"/>
      <c r="E923"/>
      <c r="G923"/>
      <c r="H923"/>
      <c r="I923" s="5"/>
      <c r="J923"/>
      <c r="K923"/>
      <c r="L923"/>
      <c r="N923"/>
      <c r="P923"/>
      <c r="R923"/>
      <c r="S923"/>
      <c r="T923"/>
    </row>
    <row r="924" spans="2:20">
      <c r="B924"/>
      <c r="C924"/>
      <c r="D924"/>
      <c r="E924"/>
      <c r="G924"/>
      <c r="H924"/>
      <c r="I924" s="5"/>
      <c r="J924"/>
      <c r="K924"/>
      <c r="L924"/>
      <c r="N924"/>
      <c r="P924"/>
      <c r="R924"/>
      <c r="S924"/>
      <c r="T924"/>
    </row>
    <row r="925" spans="2:20">
      <c r="B925"/>
      <c r="C925"/>
      <c r="D925"/>
      <c r="E925"/>
      <c r="G925"/>
      <c r="H925"/>
      <c r="I925" s="5"/>
      <c r="J925"/>
      <c r="K925"/>
      <c r="L925"/>
      <c r="N925"/>
      <c r="P925"/>
      <c r="R925"/>
      <c r="S925"/>
      <c r="T925"/>
    </row>
    <row r="926" spans="2:20">
      <c r="B926"/>
      <c r="C926"/>
      <c r="D926"/>
      <c r="E926"/>
      <c r="G926"/>
      <c r="H926"/>
      <c r="I926" s="5"/>
      <c r="J926"/>
      <c r="K926"/>
      <c r="L926"/>
      <c r="N926"/>
      <c r="P926"/>
      <c r="R926"/>
      <c r="S926"/>
      <c r="T926"/>
    </row>
    <row r="927" spans="2:20">
      <c r="B927"/>
      <c r="C927"/>
      <c r="D927"/>
      <c r="E927"/>
      <c r="G927"/>
      <c r="H927"/>
      <c r="I927" s="5"/>
      <c r="J927"/>
      <c r="K927"/>
      <c r="L927"/>
      <c r="N927"/>
      <c r="P927"/>
      <c r="R927"/>
      <c r="S927"/>
      <c r="T927"/>
    </row>
    <row r="928" spans="2:20">
      <c r="B928"/>
      <c r="C928"/>
      <c r="D928"/>
      <c r="E928"/>
      <c r="G928"/>
      <c r="H928"/>
      <c r="I928" s="5"/>
      <c r="J928"/>
      <c r="K928"/>
      <c r="L928"/>
      <c r="N928"/>
      <c r="P928"/>
      <c r="R928"/>
      <c r="S928"/>
      <c r="T928"/>
    </row>
    <row r="929" spans="2:20">
      <c r="B929"/>
      <c r="C929"/>
      <c r="D929"/>
      <c r="E929"/>
      <c r="G929"/>
      <c r="H929"/>
      <c r="I929" s="5"/>
      <c r="J929"/>
      <c r="K929"/>
      <c r="L929"/>
      <c r="N929"/>
      <c r="P929"/>
      <c r="R929"/>
      <c r="S929"/>
      <c r="T929"/>
    </row>
    <row r="930" spans="2:20">
      <c r="B930"/>
      <c r="C930"/>
      <c r="D930"/>
      <c r="E930"/>
      <c r="G930"/>
      <c r="H930"/>
      <c r="I930" s="5"/>
      <c r="J930"/>
      <c r="K930"/>
      <c r="L930"/>
      <c r="N930"/>
      <c r="P930"/>
      <c r="R930"/>
      <c r="S930"/>
      <c r="T930"/>
    </row>
    <row r="931" spans="2:20">
      <c r="B931"/>
      <c r="C931"/>
      <c r="D931"/>
      <c r="E931"/>
      <c r="G931"/>
      <c r="H931"/>
      <c r="I931" s="5"/>
      <c r="J931"/>
      <c r="K931"/>
      <c r="L931"/>
      <c r="N931"/>
      <c r="P931"/>
      <c r="R931"/>
      <c r="S931"/>
      <c r="T931"/>
    </row>
    <row r="932" spans="2:20">
      <c r="B932"/>
      <c r="C932"/>
      <c r="D932"/>
      <c r="E932"/>
      <c r="G932"/>
      <c r="H932"/>
      <c r="I932" s="5"/>
      <c r="J932"/>
      <c r="K932"/>
      <c r="L932"/>
      <c r="N932"/>
      <c r="P932"/>
      <c r="R932"/>
      <c r="S932"/>
      <c r="T932"/>
    </row>
    <row r="933" spans="2:20">
      <c r="B933"/>
      <c r="C933"/>
      <c r="D933"/>
      <c r="E933"/>
      <c r="G933"/>
      <c r="H933"/>
      <c r="I933" s="5"/>
      <c r="J933"/>
      <c r="K933"/>
      <c r="L933"/>
      <c r="N933"/>
      <c r="P933"/>
      <c r="R933"/>
      <c r="S933"/>
      <c r="T933"/>
    </row>
    <row r="934" spans="2:20">
      <c r="B934"/>
      <c r="C934"/>
      <c r="D934"/>
      <c r="E934"/>
      <c r="G934"/>
      <c r="H934"/>
      <c r="I934" s="5"/>
      <c r="J934"/>
      <c r="K934"/>
      <c r="L934"/>
      <c r="N934"/>
      <c r="P934"/>
      <c r="R934"/>
      <c r="S934"/>
      <c r="T934"/>
    </row>
    <row r="935" spans="2:20">
      <c r="B935"/>
      <c r="C935"/>
      <c r="D935"/>
      <c r="E935"/>
      <c r="G935"/>
      <c r="H935"/>
      <c r="I935" s="5"/>
      <c r="J935"/>
      <c r="K935"/>
      <c r="L935"/>
      <c r="N935"/>
      <c r="P935"/>
      <c r="R935"/>
      <c r="S935"/>
      <c r="T935"/>
    </row>
    <row r="936" spans="2:20">
      <c r="B936"/>
      <c r="C936"/>
      <c r="D936"/>
      <c r="E936"/>
      <c r="G936"/>
      <c r="H936"/>
      <c r="I936" s="5"/>
      <c r="J936"/>
      <c r="K936"/>
      <c r="L936"/>
      <c r="N936"/>
      <c r="P936"/>
      <c r="R936"/>
      <c r="S936"/>
      <c r="T936"/>
    </row>
    <row r="937" spans="2:20">
      <c r="B937"/>
      <c r="C937"/>
      <c r="D937"/>
      <c r="E937"/>
      <c r="G937"/>
      <c r="H937"/>
      <c r="I937" s="5"/>
      <c r="J937"/>
      <c r="K937"/>
      <c r="L937"/>
      <c r="N937"/>
      <c r="P937"/>
      <c r="R937"/>
      <c r="S937"/>
      <c r="T937"/>
    </row>
    <row r="938" spans="2:20">
      <c r="B938"/>
      <c r="C938"/>
      <c r="D938"/>
      <c r="E938"/>
      <c r="G938"/>
      <c r="H938"/>
      <c r="I938" s="5"/>
      <c r="J938"/>
      <c r="K938"/>
      <c r="L938"/>
      <c r="N938"/>
      <c r="P938"/>
      <c r="R938"/>
      <c r="S938"/>
      <c r="T938"/>
    </row>
    <row r="939" spans="2:20">
      <c r="B939"/>
      <c r="C939"/>
      <c r="D939"/>
      <c r="E939"/>
      <c r="G939"/>
      <c r="H939"/>
      <c r="I939" s="5"/>
      <c r="J939"/>
      <c r="K939"/>
      <c r="L939"/>
      <c r="N939"/>
      <c r="P939"/>
      <c r="R939"/>
      <c r="S939"/>
      <c r="T939"/>
    </row>
    <row r="940" spans="2:20">
      <c r="B940"/>
      <c r="C940"/>
      <c r="D940"/>
      <c r="E940"/>
      <c r="G940"/>
      <c r="H940"/>
      <c r="I940" s="5"/>
      <c r="J940"/>
      <c r="K940"/>
      <c r="L940"/>
      <c r="N940"/>
      <c r="P940"/>
      <c r="R940"/>
      <c r="S940"/>
      <c r="T940"/>
    </row>
    <row r="941" spans="2:20">
      <c r="B941"/>
      <c r="C941"/>
      <c r="D941"/>
      <c r="E941"/>
      <c r="G941"/>
      <c r="H941"/>
      <c r="I941" s="5"/>
      <c r="J941"/>
      <c r="K941"/>
      <c r="L941"/>
      <c r="N941"/>
      <c r="P941"/>
      <c r="R941"/>
      <c r="S941"/>
      <c r="T941"/>
    </row>
    <row r="942" spans="2:20">
      <c r="B942"/>
      <c r="C942"/>
      <c r="D942"/>
      <c r="E942"/>
      <c r="G942"/>
      <c r="H942"/>
      <c r="I942" s="5"/>
      <c r="J942"/>
      <c r="K942"/>
      <c r="L942"/>
      <c r="N942"/>
      <c r="P942"/>
      <c r="R942"/>
      <c r="S942"/>
      <c r="T942"/>
    </row>
    <row r="943" spans="2:20">
      <c r="B943"/>
      <c r="C943"/>
      <c r="D943"/>
      <c r="E943"/>
      <c r="G943"/>
      <c r="H943"/>
      <c r="I943" s="5"/>
      <c r="J943"/>
      <c r="K943"/>
      <c r="L943"/>
      <c r="N943"/>
      <c r="P943"/>
      <c r="R943"/>
      <c r="S943"/>
      <c r="T943"/>
    </row>
    <row r="944" spans="2:20">
      <c r="B944"/>
      <c r="C944"/>
      <c r="D944"/>
      <c r="E944"/>
      <c r="G944"/>
      <c r="H944"/>
      <c r="I944" s="5"/>
      <c r="J944"/>
      <c r="K944"/>
      <c r="L944"/>
      <c r="N944"/>
      <c r="P944"/>
      <c r="R944"/>
      <c r="S944"/>
      <c r="T944"/>
    </row>
    <row r="945" spans="2:20">
      <c r="B945"/>
      <c r="C945"/>
      <c r="D945"/>
      <c r="E945"/>
      <c r="G945"/>
      <c r="H945"/>
      <c r="I945" s="5"/>
      <c r="J945"/>
      <c r="K945"/>
      <c r="L945"/>
      <c r="N945"/>
      <c r="P945"/>
      <c r="R945"/>
      <c r="S945"/>
      <c r="T945"/>
    </row>
    <row r="946" spans="2:20">
      <c r="B946"/>
      <c r="C946"/>
      <c r="D946"/>
      <c r="E946"/>
      <c r="G946"/>
      <c r="H946"/>
      <c r="I946" s="5"/>
      <c r="J946"/>
      <c r="K946"/>
      <c r="L946"/>
      <c r="N946"/>
      <c r="P946"/>
      <c r="R946"/>
      <c r="S946"/>
      <c r="T946"/>
    </row>
    <row r="947" spans="2:20">
      <c r="B947"/>
      <c r="C947"/>
      <c r="D947"/>
      <c r="E947"/>
      <c r="G947"/>
      <c r="H947"/>
      <c r="I947" s="5"/>
      <c r="J947"/>
      <c r="K947"/>
      <c r="L947"/>
      <c r="N947"/>
      <c r="P947"/>
      <c r="R947"/>
      <c r="S947"/>
      <c r="T947"/>
    </row>
    <row r="948" spans="2:20">
      <c r="B948"/>
      <c r="C948"/>
      <c r="D948"/>
      <c r="E948"/>
      <c r="G948"/>
      <c r="H948"/>
      <c r="I948" s="5"/>
      <c r="J948"/>
      <c r="K948"/>
      <c r="L948"/>
      <c r="N948"/>
      <c r="P948"/>
      <c r="R948"/>
      <c r="S948"/>
      <c r="T948"/>
    </row>
    <row r="949" spans="2:20">
      <c r="B949"/>
      <c r="C949"/>
      <c r="D949"/>
      <c r="E949"/>
      <c r="G949"/>
      <c r="H949"/>
      <c r="I949" s="5"/>
      <c r="J949"/>
      <c r="K949"/>
      <c r="L949"/>
      <c r="N949"/>
      <c r="P949"/>
      <c r="R949"/>
      <c r="S949"/>
      <c r="T949"/>
    </row>
    <row r="950" spans="2:20">
      <c r="B950"/>
      <c r="C950"/>
      <c r="D950"/>
      <c r="E950"/>
      <c r="G950"/>
      <c r="H950"/>
      <c r="I950" s="5"/>
      <c r="J950"/>
      <c r="K950"/>
      <c r="L950"/>
      <c r="N950"/>
      <c r="P950"/>
      <c r="R950"/>
      <c r="S950"/>
      <c r="T950"/>
    </row>
    <row r="951" spans="2:20">
      <c r="B951"/>
      <c r="C951"/>
      <c r="D951"/>
      <c r="E951"/>
      <c r="G951"/>
      <c r="H951"/>
      <c r="I951" s="5"/>
      <c r="J951"/>
      <c r="K951"/>
      <c r="L951"/>
      <c r="N951"/>
      <c r="P951"/>
      <c r="R951"/>
      <c r="S951"/>
      <c r="T951"/>
    </row>
    <row r="952" spans="2:20">
      <c r="B952"/>
      <c r="C952"/>
      <c r="D952"/>
      <c r="E952"/>
      <c r="G952"/>
      <c r="H952"/>
      <c r="I952" s="5"/>
      <c r="J952"/>
      <c r="K952"/>
      <c r="L952"/>
      <c r="N952"/>
      <c r="P952"/>
      <c r="R952"/>
      <c r="S952"/>
      <c r="T952"/>
    </row>
    <row r="953" spans="2:20">
      <c r="B953"/>
      <c r="C953"/>
      <c r="D953"/>
      <c r="E953"/>
      <c r="G953"/>
      <c r="H953"/>
      <c r="I953" s="5"/>
      <c r="J953"/>
      <c r="K953"/>
      <c r="L953"/>
      <c r="N953"/>
      <c r="P953"/>
      <c r="R953"/>
      <c r="S953"/>
      <c r="T953"/>
    </row>
    <row r="954" spans="2:20">
      <c r="B954"/>
      <c r="C954"/>
      <c r="D954"/>
      <c r="E954"/>
      <c r="G954"/>
      <c r="H954"/>
      <c r="I954" s="5"/>
      <c r="J954"/>
      <c r="K954"/>
      <c r="L954"/>
      <c r="N954"/>
      <c r="P954"/>
      <c r="R954"/>
      <c r="S954"/>
      <c r="T954"/>
    </row>
    <row r="955" spans="2:20">
      <c r="B955"/>
      <c r="C955"/>
      <c r="D955"/>
      <c r="E955"/>
      <c r="G955"/>
      <c r="H955"/>
      <c r="I955" s="5"/>
      <c r="J955"/>
      <c r="K955"/>
      <c r="L955"/>
      <c r="N955"/>
      <c r="P955"/>
      <c r="R955"/>
      <c r="S955"/>
      <c r="T955"/>
    </row>
    <row r="956" spans="2:20">
      <c r="B956"/>
      <c r="C956"/>
      <c r="D956"/>
      <c r="E956"/>
      <c r="G956"/>
      <c r="H956"/>
      <c r="I956" s="5"/>
      <c r="J956"/>
      <c r="K956"/>
      <c r="L956"/>
      <c r="N956"/>
      <c r="P956"/>
      <c r="R956"/>
      <c r="S956"/>
      <c r="T956"/>
    </row>
    <row r="957" spans="2:20">
      <c r="B957"/>
      <c r="C957"/>
      <c r="D957"/>
      <c r="E957"/>
      <c r="G957"/>
      <c r="H957"/>
      <c r="I957" s="5"/>
      <c r="J957"/>
      <c r="K957"/>
      <c r="L957"/>
      <c r="N957"/>
      <c r="P957"/>
      <c r="R957"/>
      <c r="S957"/>
      <c r="T957"/>
    </row>
    <row r="958" spans="2:20">
      <c r="B958"/>
      <c r="C958"/>
      <c r="D958"/>
      <c r="E958"/>
      <c r="G958"/>
      <c r="H958"/>
      <c r="I958" s="5"/>
      <c r="J958"/>
      <c r="K958"/>
      <c r="L958"/>
      <c r="N958"/>
      <c r="P958"/>
      <c r="R958"/>
      <c r="S958"/>
      <c r="T958"/>
    </row>
    <row r="959" spans="2:20">
      <c r="B959"/>
      <c r="C959"/>
      <c r="D959"/>
      <c r="E959"/>
      <c r="G959"/>
      <c r="H959"/>
      <c r="I959" s="5"/>
      <c r="J959"/>
      <c r="K959"/>
      <c r="L959"/>
      <c r="N959"/>
      <c r="P959"/>
      <c r="R959"/>
      <c r="S959"/>
      <c r="T959"/>
    </row>
    <row r="960" spans="2:20">
      <c r="B960"/>
      <c r="C960"/>
      <c r="D960"/>
      <c r="E960"/>
      <c r="G960"/>
      <c r="H960"/>
      <c r="I960" s="5"/>
      <c r="J960"/>
      <c r="K960"/>
      <c r="L960"/>
      <c r="N960"/>
      <c r="P960"/>
      <c r="R960"/>
      <c r="S960"/>
      <c r="T960"/>
    </row>
    <row r="961" spans="2:20">
      <c r="B961"/>
      <c r="C961"/>
      <c r="D961"/>
      <c r="E961"/>
      <c r="G961"/>
      <c r="H961"/>
      <c r="I961" s="5"/>
      <c r="J961"/>
      <c r="K961"/>
      <c r="L961"/>
      <c r="N961"/>
      <c r="P961"/>
      <c r="R961"/>
      <c r="S961"/>
      <c r="T961"/>
    </row>
    <row r="962" spans="2:20">
      <c r="B962"/>
      <c r="C962"/>
      <c r="D962"/>
      <c r="E962"/>
      <c r="G962"/>
      <c r="H962"/>
      <c r="I962" s="5"/>
      <c r="J962"/>
      <c r="K962"/>
      <c r="L962"/>
      <c r="N962"/>
      <c r="P962"/>
      <c r="R962"/>
      <c r="S962"/>
      <c r="T962"/>
    </row>
    <row r="963" spans="2:20">
      <c r="B963"/>
      <c r="C963"/>
      <c r="D963"/>
      <c r="E963"/>
      <c r="G963"/>
      <c r="H963"/>
      <c r="I963" s="5"/>
      <c r="J963"/>
      <c r="K963"/>
      <c r="L963"/>
      <c r="N963"/>
      <c r="P963"/>
      <c r="R963"/>
      <c r="S963"/>
      <c r="T963"/>
    </row>
    <row r="964" spans="2:20">
      <c r="B964"/>
      <c r="C964"/>
      <c r="D964"/>
      <c r="E964"/>
      <c r="G964"/>
      <c r="H964"/>
      <c r="I964" s="5"/>
      <c r="J964"/>
      <c r="K964"/>
      <c r="L964"/>
      <c r="N964"/>
      <c r="P964"/>
      <c r="R964"/>
      <c r="S964"/>
      <c r="T964"/>
    </row>
    <row r="965" spans="2:20">
      <c r="B965"/>
      <c r="C965"/>
      <c r="D965"/>
      <c r="E965"/>
      <c r="G965"/>
      <c r="H965"/>
      <c r="I965" s="5"/>
      <c r="J965"/>
      <c r="K965"/>
      <c r="L965"/>
      <c r="N965"/>
      <c r="P965"/>
      <c r="R965"/>
      <c r="S965"/>
      <c r="T965"/>
    </row>
    <row r="966" spans="2:20">
      <c r="B966"/>
      <c r="C966"/>
      <c r="D966"/>
      <c r="E966"/>
      <c r="G966"/>
      <c r="H966"/>
      <c r="I966" s="5"/>
      <c r="J966"/>
      <c r="K966"/>
      <c r="L966"/>
      <c r="N966"/>
      <c r="P966"/>
      <c r="R966"/>
      <c r="S966"/>
      <c r="T966"/>
    </row>
    <row r="967" spans="2:20">
      <c r="B967"/>
      <c r="C967"/>
      <c r="D967"/>
      <c r="E967"/>
      <c r="G967"/>
      <c r="H967"/>
      <c r="I967" s="5"/>
      <c r="J967"/>
      <c r="K967"/>
      <c r="L967"/>
      <c r="N967"/>
      <c r="P967"/>
      <c r="R967"/>
      <c r="S967"/>
      <c r="T967"/>
    </row>
    <row r="968" spans="2:20">
      <c r="B968"/>
      <c r="C968"/>
      <c r="D968"/>
      <c r="E968"/>
      <c r="G968"/>
      <c r="H968"/>
      <c r="I968" s="5"/>
      <c r="J968"/>
      <c r="K968"/>
      <c r="L968"/>
      <c r="N968"/>
      <c r="P968"/>
      <c r="R968"/>
      <c r="S968"/>
      <c r="T968"/>
    </row>
    <row r="969" spans="2:20">
      <c r="B969"/>
      <c r="C969"/>
      <c r="D969"/>
      <c r="E969"/>
      <c r="G969"/>
      <c r="H969"/>
      <c r="I969" s="5"/>
      <c r="J969"/>
      <c r="K969"/>
      <c r="L969"/>
      <c r="N969"/>
      <c r="P969"/>
      <c r="R969"/>
      <c r="S969"/>
      <c r="T969"/>
    </row>
    <row r="970" spans="2:20">
      <c r="B970"/>
      <c r="C970"/>
      <c r="D970"/>
      <c r="E970"/>
      <c r="G970"/>
      <c r="H970"/>
      <c r="I970" s="5"/>
      <c r="J970"/>
      <c r="K970"/>
      <c r="L970"/>
      <c r="N970"/>
      <c r="P970"/>
      <c r="R970"/>
      <c r="S970"/>
      <c r="T970"/>
    </row>
    <row r="971" spans="2:20">
      <c r="B971"/>
      <c r="C971"/>
      <c r="D971"/>
      <c r="E971"/>
      <c r="G971"/>
      <c r="H971"/>
      <c r="I971" s="5"/>
      <c r="J971"/>
      <c r="K971"/>
      <c r="L971"/>
      <c r="N971"/>
      <c r="P971"/>
      <c r="R971"/>
      <c r="S971"/>
      <c r="T971"/>
    </row>
    <row r="972" spans="2:20">
      <c r="B972"/>
      <c r="C972"/>
      <c r="D972"/>
      <c r="E972"/>
      <c r="G972"/>
      <c r="H972"/>
      <c r="I972" s="5"/>
      <c r="J972"/>
      <c r="K972"/>
      <c r="L972"/>
      <c r="N972"/>
      <c r="P972"/>
      <c r="R972"/>
      <c r="S972"/>
      <c r="T972"/>
    </row>
    <row r="973" spans="2:20">
      <c r="B973"/>
      <c r="C973"/>
      <c r="D973"/>
      <c r="E973"/>
      <c r="G973"/>
      <c r="H973"/>
      <c r="I973" s="5"/>
      <c r="J973"/>
      <c r="K973"/>
      <c r="L973"/>
      <c r="N973"/>
      <c r="P973"/>
      <c r="R973"/>
      <c r="S973"/>
      <c r="T973"/>
    </row>
    <row r="974" spans="2:20">
      <c r="B974"/>
      <c r="C974"/>
      <c r="D974"/>
      <c r="E974"/>
      <c r="G974"/>
      <c r="H974"/>
      <c r="I974" s="5"/>
      <c r="J974"/>
      <c r="K974"/>
      <c r="L974"/>
      <c r="N974"/>
      <c r="P974"/>
      <c r="R974"/>
      <c r="S974"/>
      <c r="T974"/>
    </row>
    <row r="975" spans="2:20">
      <c r="B975"/>
      <c r="C975"/>
      <c r="D975"/>
      <c r="E975"/>
      <c r="G975"/>
      <c r="H975"/>
      <c r="I975" s="5"/>
      <c r="J975"/>
      <c r="K975"/>
      <c r="L975"/>
      <c r="N975"/>
      <c r="P975"/>
      <c r="R975"/>
      <c r="S975"/>
      <c r="T975"/>
    </row>
    <row r="976" spans="2:20">
      <c r="B976"/>
      <c r="C976"/>
      <c r="D976"/>
      <c r="E976"/>
      <c r="G976"/>
      <c r="H976"/>
      <c r="I976" s="5"/>
      <c r="J976"/>
      <c r="K976"/>
      <c r="L976"/>
      <c r="N976"/>
      <c r="P976"/>
      <c r="R976"/>
      <c r="S976"/>
      <c r="T976"/>
    </row>
    <row r="977" spans="2:20">
      <c r="B977"/>
      <c r="C977"/>
      <c r="D977"/>
      <c r="E977"/>
      <c r="G977"/>
      <c r="H977"/>
      <c r="I977" s="5"/>
      <c r="J977"/>
      <c r="K977"/>
      <c r="L977"/>
      <c r="N977"/>
      <c r="P977"/>
      <c r="R977"/>
      <c r="S977"/>
      <c r="T977"/>
    </row>
    <row r="978" spans="2:20">
      <c r="B978"/>
      <c r="C978"/>
      <c r="D978"/>
      <c r="E978"/>
      <c r="G978"/>
      <c r="H978"/>
      <c r="I978" s="5"/>
      <c r="J978"/>
      <c r="K978"/>
      <c r="L978"/>
      <c r="N978"/>
      <c r="P978"/>
      <c r="R978"/>
      <c r="S978"/>
      <c r="T978"/>
    </row>
    <row r="979" spans="2:20">
      <c r="B979"/>
      <c r="C979"/>
      <c r="D979"/>
      <c r="E979"/>
      <c r="G979"/>
      <c r="H979"/>
      <c r="I979" s="5"/>
      <c r="J979"/>
      <c r="K979"/>
      <c r="L979"/>
      <c r="N979"/>
      <c r="P979"/>
      <c r="R979"/>
      <c r="S979"/>
      <c r="T979"/>
    </row>
    <row r="980" spans="2:20">
      <c r="B980"/>
      <c r="C980"/>
      <c r="D980"/>
      <c r="E980"/>
      <c r="G980"/>
      <c r="H980"/>
      <c r="I980" s="5"/>
      <c r="J980"/>
      <c r="K980"/>
      <c r="L980"/>
      <c r="N980"/>
      <c r="P980"/>
      <c r="R980"/>
      <c r="S980"/>
      <c r="T980"/>
    </row>
    <row r="981" spans="2:20">
      <c r="B981"/>
      <c r="C981"/>
      <c r="D981"/>
      <c r="E981"/>
      <c r="G981"/>
      <c r="H981"/>
      <c r="I981" s="5"/>
      <c r="J981"/>
      <c r="K981"/>
      <c r="L981"/>
      <c r="N981"/>
      <c r="P981"/>
      <c r="R981"/>
      <c r="S981"/>
      <c r="T981"/>
    </row>
    <row r="982" spans="2:20">
      <c r="B982"/>
      <c r="C982"/>
      <c r="D982"/>
      <c r="E982"/>
      <c r="G982"/>
      <c r="H982"/>
      <c r="I982" s="5"/>
      <c r="J982"/>
      <c r="K982"/>
      <c r="L982"/>
      <c r="N982"/>
      <c r="P982"/>
      <c r="R982"/>
      <c r="S982"/>
      <c r="T982"/>
    </row>
    <row r="983" spans="2:20">
      <c r="B983"/>
      <c r="C983"/>
      <c r="D983"/>
      <c r="E983"/>
      <c r="G983"/>
      <c r="H983"/>
      <c r="I983" s="5"/>
      <c r="J983"/>
      <c r="K983"/>
      <c r="L983"/>
      <c r="N983"/>
      <c r="P983"/>
      <c r="R983"/>
      <c r="S983"/>
      <c r="T983"/>
    </row>
    <row r="984" spans="2:20">
      <c r="B984"/>
      <c r="C984"/>
      <c r="D984"/>
      <c r="E984"/>
      <c r="G984"/>
      <c r="H984"/>
      <c r="I984" s="5"/>
      <c r="J984"/>
      <c r="K984"/>
      <c r="L984"/>
      <c r="N984"/>
      <c r="P984"/>
      <c r="R984"/>
      <c r="S984"/>
      <c r="T984"/>
    </row>
    <row r="985" spans="2:20">
      <c r="B985"/>
      <c r="C985"/>
      <c r="D985"/>
      <c r="E985"/>
      <c r="G985"/>
      <c r="H985"/>
      <c r="I985" s="5"/>
      <c r="J985"/>
      <c r="K985"/>
      <c r="L985"/>
      <c r="N985"/>
      <c r="P985"/>
      <c r="R985"/>
      <c r="S985"/>
      <c r="T985"/>
    </row>
    <row r="986" spans="2:20">
      <c r="B986"/>
      <c r="C986"/>
      <c r="D986"/>
      <c r="E986"/>
      <c r="G986"/>
      <c r="H986"/>
      <c r="I986" s="5"/>
      <c r="J986"/>
      <c r="K986"/>
      <c r="L986"/>
      <c r="N986"/>
      <c r="P986"/>
      <c r="R986"/>
      <c r="S986"/>
      <c r="T986"/>
    </row>
    <row r="987" spans="2:20">
      <c r="B987"/>
      <c r="C987"/>
      <c r="D987"/>
      <c r="E987"/>
      <c r="G987"/>
      <c r="H987"/>
      <c r="I987" s="5"/>
      <c r="J987"/>
      <c r="K987"/>
      <c r="L987"/>
      <c r="N987"/>
      <c r="P987"/>
      <c r="R987"/>
      <c r="S987"/>
      <c r="T987"/>
    </row>
    <row r="988" spans="2:20">
      <c r="B988"/>
      <c r="C988"/>
      <c r="D988"/>
      <c r="E988"/>
      <c r="G988"/>
      <c r="H988"/>
      <c r="I988" s="5"/>
      <c r="J988"/>
      <c r="K988"/>
      <c r="L988"/>
      <c r="N988"/>
      <c r="P988"/>
      <c r="R988"/>
      <c r="S988"/>
      <c r="T988"/>
    </row>
    <row r="989" spans="2:20">
      <c r="B989"/>
      <c r="C989"/>
      <c r="D989"/>
      <c r="E989"/>
      <c r="G989"/>
      <c r="H989"/>
      <c r="I989" s="5"/>
      <c r="J989"/>
      <c r="K989"/>
      <c r="L989"/>
      <c r="N989"/>
      <c r="P989"/>
      <c r="R989"/>
      <c r="S989"/>
      <c r="T989"/>
    </row>
    <row r="990" spans="2:20">
      <c r="B990"/>
      <c r="C990"/>
      <c r="D990"/>
      <c r="E990"/>
      <c r="G990"/>
      <c r="H990"/>
      <c r="I990" s="5"/>
      <c r="J990"/>
      <c r="K990"/>
      <c r="L990"/>
      <c r="N990"/>
      <c r="P990"/>
      <c r="R990"/>
      <c r="S990"/>
      <c r="T990"/>
    </row>
    <row r="991" spans="2:20">
      <c r="B991"/>
      <c r="C991"/>
      <c r="D991"/>
      <c r="E991"/>
      <c r="G991"/>
      <c r="H991"/>
      <c r="I991" s="5"/>
      <c r="J991"/>
      <c r="K991"/>
      <c r="L991"/>
      <c r="N991"/>
      <c r="P991"/>
      <c r="R991"/>
      <c r="S991"/>
      <c r="T991"/>
    </row>
    <row r="992" spans="2:20">
      <c r="B992"/>
      <c r="C992"/>
      <c r="D992"/>
      <c r="E992"/>
      <c r="G992"/>
      <c r="H992"/>
      <c r="I992" s="5"/>
      <c r="J992"/>
      <c r="K992"/>
      <c r="L992"/>
      <c r="N992"/>
      <c r="P992"/>
      <c r="R992"/>
      <c r="S992"/>
      <c r="T992"/>
    </row>
    <row r="993" spans="2:20">
      <c r="B993"/>
      <c r="C993"/>
      <c r="D993"/>
      <c r="E993"/>
      <c r="G993"/>
      <c r="H993"/>
      <c r="I993" s="5"/>
      <c r="J993"/>
      <c r="K993"/>
      <c r="L993"/>
      <c r="N993"/>
      <c r="P993"/>
      <c r="R993"/>
      <c r="S993"/>
      <c r="T993"/>
    </row>
    <row r="994" spans="2:20">
      <c r="B994"/>
      <c r="C994"/>
      <c r="D994"/>
      <c r="E994"/>
      <c r="G994"/>
      <c r="H994"/>
      <c r="I994" s="5"/>
      <c r="J994"/>
      <c r="K994"/>
      <c r="L994"/>
      <c r="N994"/>
      <c r="P994"/>
      <c r="R994"/>
      <c r="S994"/>
      <c r="T994"/>
    </row>
    <row r="995" spans="2:20">
      <c r="B995"/>
      <c r="C995"/>
      <c r="D995"/>
      <c r="E995"/>
      <c r="G995"/>
      <c r="H995"/>
      <c r="I995" s="5"/>
      <c r="J995"/>
      <c r="K995"/>
      <c r="L995"/>
      <c r="N995"/>
      <c r="P995"/>
      <c r="R995"/>
      <c r="S995"/>
      <c r="T995"/>
    </row>
    <row r="996" spans="2:20">
      <c r="B996"/>
      <c r="C996"/>
      <c r="D996"/>
      <c r="E996"/>
      <c r="G996"/>
      <c r="H996"/>
      <c r="I996" s="5"/>
      <c r="J996"/>
      <c r="K996"/>
      <c r="L996"/>
      <c r="N996"/>
      <c r="P996"/>
      <c r="R996"/>
      <c r="S996"/>
      <c r="T996"/>
    </row>
    <row r="997" spans="2:20">
      <c r="B997"/>
      <c r="C997"/>
      <c r="D997"/>
      <c r="E997"/>
      <c r="G997"/>
      <c r="H997"/>
      <c r="I997" s="5"/>
      <c r="J997"/>
      <c r="K997"/>
      <c r="L997"/>
      <c r="N997"/>
      <c r="P997"/>
      <c r="R997"/>
      <c r="S997"/>
      <c r="T997"/>
    </row>
    <row r="998" spans="2:20">
      <c r="B998"/>
      <c r="C998"/>
      <c r="D998"/>
      <c r="E998"/>
      <c r="G998"/>
      <c r="H998"/>
      <c r="I998" s="5"/>
      <c r="J998"/>
      <c r="K998"/>
      <c r="L998"/>
      <c r="N998"/>
      <c r="P998"/>
      <c r="R998"/>
      <c r="S998"/>
      <c r="T998"/>
    </row>
    <row r="999" spans="2:20">
      <c r="B999"/>
      <c r="C999"/>
      <c r="D999"/>
      <c r="E999"/>
      <c r="G999"/>
      <c r="H999"/>
      <c r="I999" s="5"/>
      <c r="J999"/>
      <c r="K999"/>
      <c r="L999"/>
      <c r="N999"/>
      <c r="P999"/>
      <c r="R999"/>
      <c r="S999"/>
      <c r="T999"/>
    </row>
    <row r="1000" spans="2:20">
      <c r="B1000"/>
      <c r="C1000"/>
      <c r="D1000"/>
      <c r="E1000"/>
      <c r="G1000"/>
      <c r="H1000"/>
      <c r="I1000" s="5"/>
      <c r="J1000"/>
      <c r="K1000"/>
      <c r="L1000"/>
      <c r="N1000"/>
      <c r="P1000"/>
      <c r="R1000"/>
      <c r="S1000"/>
      <c r="T1000"/>
    </row>
    <row r="1001" spans="2:20">
      <c r="B1001"/>
      <c r="C1001"/>
      <c r="D1001"/>
      <c r="E1001"/>
      <c r="G1001"/>
      <c r="H1001"/>
      <c r="I1001" s="5"/>
      <c r="J1001"/>
      <c r="K1001"/>
      <c r="L1001"/>
      <c r="N1001"/>
      <c r="P1001"/>
      <c r="R1001"/>
      <c r="S1001"/>
      <c r="T1001"/>
    </row>
    <row r="1002" spans="2:20">
      <c r="B1002"/>
      <c r="C1002"/>
      <c r="D1002"/>
      <c r="E1002"/>
      <c r="G1002"/>
      <c r="H1002"/>
      <c r="I1002" s="5"/>
      <c r="J1002"/>
      <c r="K1002"/>
      <c r="L1002"/>
      <c r="N1002"/>
      <c r="P1002"/>
      <c r="R1002"/>
      <c r="S1002"/>
      <c r="T1002"/>
    </row>
    <row r="1003" spans="2:20">
      <c r="B1003"/>
      <c r="C1003"/>
      <c r="D1003"/>
      <c r="E1003"/>
      <c r="G1003"/>
      <c r="H1003"/>
      <c r="I1003" s="5"/>
      <c r="J1003"/>
      <c r="K1003"/>
      <c r="L1003"/>
      <c r="N1003"/>
      <c r="P1003"/>
      <c r="R1003"/>
      <c r="S1003"/>
      <c r="T1003"/>
    </row>
    <row r="1004" spans="2:20">
      <c r="B1004"/>
      <c r="C1004"/>
      <c r="D1004"/>
      <c r="E1004"/>
      <c r="G1004"/>
      <c r="H1004"/>
      <c r="I1004" s="5"/>
      <c r="J1004"/>
      <c r="K1004"/>
      <c r="L1004"/>
      <c r="N1004"/>
      <c r="P1004"/>
      <c r="R1004"/>
      <c r="S1004"/>
      <c r="T1004"/>
    </row>
    <row r="1005" spans="2:20">
      <c r="B1005"/>
      <c r="C1005"/>
      <c r="D1005"/>
      <c r="E1005"/>
      <c r="G1005"/>
      <c r="H1005"/>
      <c r="I1005" s="5"/>
      <c r="J1005"/>
      <c r="K1005"/>
      <c r="L1005"/>
      <c r="N1005"/>
      <c r="P1005"/>
      <c r="R1005"/>
      <c r="S1005"/>
      <c r="T1005"/>
    </row>
    <row r="1006" spans="2:20">
      <c r="B1006"/>
      <c r="C1006"/>
      <c r="D1006"/>
      <c r="E1006"/>
      <c r="G1006"/>
      <c r="H1006"/>
      <c r="I1006" s="5"/>
      <c r="J1006"/>
      <c r="K1006"/>
      <c r="L1006"/>
      <c r="N1006"/>
      <c r="P1006"/>
      <c r="R1006"/>
      <c r="S1006"/>
      <c r="T1006"/>
    </row>
    <row r="1007" spans="2:20">
      <c r="B1007"/>
      <c r="C1007"/>
      <c r="D1007"/>
      <c r="E1007"/>
      <c r="G1007"/>
      <c r="H1007"/>
      <c r="I1007" s="5"/>
      <c r="J1007"/>
      <c r="K1007"/>
      <c r="L1007"/>
      <c r="N1007"/>
      <c r="P1007"/>
      <c r="R1007"/>
      <c r="S1007"/>
      <c r="T1007"/>
    </row>
    <row r="1008" spans="2:20">
      <c r="B1008"/>
      <c r="C1008"/>
      <c r="D1008"/>
      <c r="E1008"/>
      <c r="G1008"/>
      <c r="H1008"/>
      <c r="I1008" s="5"/>
      <c r="J1008"/>
      <c r="K1008"/>
      <c r="L1008"/>
      <c r="N1008"/>
      <c r="P1008"/>
      <c r="R1008"/>
      <c r="S1008"/>
      <c r="T1008"/>
    </row>
    <row r="1009" spans="2:20">
      <c r="B1009"/>
      <c r="C1009"/>
      <c r="D1009"/>
      <c r="E1009"/>
      <c r="G1009"/>
      <c r="H1009"/>
      <c r="I1009" s="5"/>
      <c r="J1009"/>
      <c r="K1009"/>
      <c r="L1009"/>
      <c r="N1009"/>
      <c r="P1009"/>
      <c r="R1009"/>
      <c r="S1009"/>
      <c r="T1009"/>
    </row>
    <row r="1010" spans="2:20">
      <c r="B1010"/>
      <c r="C1010"/>
      <c r="D1010"/>
      <c r="E1010"/>
      <c r="G1010"/>
      <c r="H1010"/>
      <c r="I1010" s="5"/>
      <c r="J1010"/>
      <c r="K1010"/>
      <c r="L1010"/>
      <c r="N1010"/>
      <c r="P1010"/>
      <c r="R1010"/>
      <c r="S1010"/>
      <c r="T1010"/>
    </row>
    <row r="1011" spans="2:20">
      <c r="B1011"/>
      <c r="C1011"/>
      <c r="D1011"/>
      <c r="E1011"/>
      <c r="G1011"/>
      <c r="H1011"/>
      <c r="I1011" s="5"/>
      <c r="J1011"/>
      <c r="K1011"/>
      <c r="L1011"/>
      <c r="N1011"/>
      <c r="P1011"/>
      <c r="R1011"/>
      <c r="S1011"/>
      <c r="T1011"/>
    </row>
    <row r="1012" spans="2:20">
      <c r="B1012"/>
      <c r="C1012"/>
      <c r="D1012"/>
      <c r="E1012"/>
      <c r="G1012"/>
      <c r="H1012"/>
      <c r="I1012" s="5"/>
      <c r="J1012"/>
      <c r="K1012"/>
      <c r="L1012"/>
      <c r="N1012"/>
      <c r="P1012"/>
      <c r="R1012"/>
      <c r="S1012"/>
      <c r="T1012"/>
    </row>
    <row r="1013" spans="2:20">
      <c r="B1013"/>
      <c r="C1013"/>
      <c r="D1013"/>
      <c r="E1013"/>
      <c r="G1013"/>
      <c r="H1013"/>
      <c r="I1013" s="5"/>
      <c r="J1013"/>
      <c r="K1013"/>
      <c r="L1013"/>
      <c r="N1013"/>
      <c r="P1013"/>
      <c r="R1013"/>
      <c r="S1013"/>
      <c r="T1013"/>
    </row>
    <row r="1014" spans="2:20">
      <c r="B1014"/>
      <c r="C1014"/>
      <c r="D1014"/>
      <c r="E1014"/>
      <c r="G1014"/>
      <c r="H1014"/>
      <c r="I1014" s="5"/>
      <c r="J1014"/>
      <c r="K1014"/>
      <c r="L1014"/>
      <c r="N1014"/>
      <c r="P1014"/>
      <c r="R1014"/>
      <c r="S1014"/>
      <c r="T1014"/>
    </row>
    <row r="1015" spans="2:20">
      <c r="B1015"/>
      <c r="C1015"/>
      <c r="D1015"/>
      <c r="E1015"/>
      <c r="G1015"/>
      <c r="H1015"/>
      <c r="I1015" s="5"/>
      <c r="J1015"/>
      <c r="K1015"/>
      <c r="L1015"/>
      <c r="N1015"/>
      <c r="P1015"/>
      <c r="R1015"/>
      <c r="S1015"/>
      <c r="T1015"/>
    </row>
    <row r="1016" spans="2:20">
      <c r="B1016"/>
      <c r="C1016"/>
      <c r="D1016"/>
      <c r="E1016"/>
      <c r="G1016"/>
      <c r="H1016"/>
      <c r="I1016" s="5"/>
      <c r="J1016"/>
      <c r="K1016"/>
      <c r="L1016"/>
      <c r="N1016"/>
      <c r="P1016"/>
      <c r="R1016"/>
      <c r="S1016"/>
      <c r="T1016"/>
    </row>
    <row r="1017" spans="2:20">
      <c r="B1017"/>
      <c r="C1017"/>
      <c r="D1017"/>
      <c r="E1017"/>
      <c r="G1017"/>
      <c r="H1017"/>
      <c r="I1017" s="5"/>
      <c r="J1017"/>
      <c r="K1017"/>
      <c r="L1017"/>
      <c r="N1017"/>
      <c r="P1017"/>
      <c r="R1017"/>
      <c r="S1017"/>
      <c r="T1017"/>
    </row>
    <row r="1018" spans="2:20">
      <c r="B1018"/>
      <c r="C1018"/>
      <c r="D1018"/>
      <c r="E1018"/>
      <c r="G1018"/>
      <c r="H1018"/>
      <c r="I1018" s="5"/>
      <c r="J1018"/>
      <c r="K1018"/>
      <c r="L1018"/>
      <c r="N1018"/>
      <c r="P1018"/>
      <c r="R1018"/>
      <c r="S1018"/>
      <c r="T1018"/>
    </row>
    <row r="1019" spans="2:20">
      <c r="B1019"/>
      <c r="C1019"/>
      <c r="D1019"/>
      <c r="E1019"/>
      <c r="G1019"/>
      <c r="H1019"/>
      <c r="I1019" s="5"/>
      <c r="J1019"/>
      <c r="K1019"/>
      <c r="L1019"/>
      <c r="N1019"/>
      <c r="P1019"/>
      <c r="R1019"/>
      <c r="S1019"/>
      <c r="T1019"/>
    </row>
    <row r="1020" spans="2:20">
      <c r="B1020"/>
      <c r="C1020"/>
      <c r="D1020"/>
      <c r="E1020"/>
      <c r="G1020"/>
      <c r="H1020"/>
      <c r="I1020" s="5"/>
      <c r="J1020"/>
      <c r="K1020"/>
      <c r="L1020"/>
      <c r="N1020"/>
      <c r="P1020"/>
      <c r="R1020"/>
      <c r="S1020"/>
      <c r="T1020"/>
    </row>
    <row r="1021" spans="2:20">
      <c r="B1021"/>
      <c r="C1021"/>
      <c r="D1021"/>
      <c r="E1021"/>
      <c r="G1021"/>
      <c r="H1021"/>
      <c r="I1021" s="5"/>
      <c r="J1021"/>
      <c r="K1021"/>
      <c r="L1021"/>
      <c r="N1021"/>
      <c r="P1021"/>
      <c r="R1021"/>
      <c r="S1021"/>
      <c r="T1021"/>
    </row>
    <row r="1022" spans="2:20">
      <c r="B1022"/>
      <c r="C1022"/>
      <c r="D1022"/>
      <c r="E1022"/>
      <c r="G1022"/>
      <c r="H1022"/>
      <c r="I1022" s="5"/>
      <c r="J1022"/>
      <c r="K1022"/>
      <c r="L1022"/>
      <c r="N1022"/>
      <c r="P1022"/>
      <c r="R1022"/>
      <c r="S1022"/>
      <c r="T1022"/>
    </row>
    <row r="1023" spans="2:20">
      <c r="B1023"/>
      <c r="C1023"/>
      <c r="D1023"/>
      <c r="E1023"/>
      <c r="G1023"/>
      <c r="H1023"/>
      <c r="I1023" s="5"/>
      <c r="J1023"/>
      <c r="K1023"/>
      <c r="L1023"/>
      <c r="N1023"/>
      <c r="P1023"/>
      <c r="R1023"/>
      <c r="S1023"/>
      <c r="T1023"/>
    </row>
    <row r="1024" spans="2:20">
      <c r="B1024"/>
      <c r="C1024"/>
      <c r="D1024"/>
      <c r="E1024"/>
      <c r="G1024"/>
      <c r="H1024"/>
      <c r="I1024" s="5"/>
      <c r="J1024"/>
      <c r="K1024"/>
      <c r="L1024"/>
      <c r="N1024"/>
      <c r="P1024"/>
      <c r="R1024"/>
      <c r="S1024"/>
      <c r="T1024"/>
    </row>
    <row r="1025" spans="2:20">
      <c r="B1025"/>
      <c r="C1025"/>
      <c r="D1025"/>
      <c r="E1025"/>
      <c r="G1025"/>
      <c r="H1025"/>
      <c r="I1025" s="5"/>
      <c r="J1025"/>
      <c r="K1025"/>
      <c r="L1025"/>
      <c r="N1025"/>
      <c r="P1025"/>
      <c r="R1025"/>
      <c r="S1025"/>
      <c r="T1025"/>
    </row>
    <row r="1026" spans="2:20">
      <c r="B1026"/>
      <c r="C1026"/>
      <c r="D1026"/>
      <c r="E1026"/>
      <c r="G1026"/>
      <c r="H1026"/>
      <c r="I1026" s="5"/>
      <c r="J1026"/>
      <c r="K1026"/>
      <c r="L1026"/>
      <c r="N1026"/>
      <c r="P1026"/>
      <c r="R1026"/>
      <c r="S1026"/>
      <c r="T1026"/>
    </row>
    <row r="1027" spans="2:20">
      <c r="B1027"/>
      <c r="C1027"/>
      <c r="D1027"/>
      <c r="E1027"/>
      <c r="G1027"/>
      <c r="H1027"/>
      <c r="I1027" s="5"/>
      <c r="J1027"/>
      <c r="K1027"/>
      <c r="L1027"/>
      <c r="N1027"/>
      <c r="P1027"/>
      <c r="R1027"/>
      <c r="S1027"/>
      <c r="T1027"/>
    </row>
    <row r="1028" spans="2:20">
      <c r="B1028"/>
      <c r="C1028"/>
      <c r="D1028"/>
      <c r="E1028"/>
      <c r="G1028"/>
      <c r="H1028"/>
      <c r="I1028" s="5"/>
      <c r="J1028"/>
      <c r="K1028"/>
      <c r="L1028"/>
      <c r="N1028"/>
      <c r="P1028"/>
      <c r="R1028"/>
      <c r="S1028"/>
      <c r="T1028"/>
    </row>
    <row r="1029" spans="2:20">
      <c r="B1029"/>
      <c r="C1029"/>
      <c r="D1029"/>
      <c r="E1029"/>
      <c r="G1029"/>
      <c r="H1029"/>
      <c r="I1029" s="5"/>
      <c r="J1029"/>
      <c r="K1029"/>
      <c r="L1029"/>
      <c r="N1029"/>
      <c r="P1029"/>
      <c r="R1029"/>
      <c r="S1029"/>
      <c r="T1029"/>
    </row>
    <row r="1030" spans="2:20">
      <c r="B1030"/>
      <c r="C1030"/>
      <c r="D1030"/>
      <c r="E1030"/>
      <c r="G1030"/>
      <c r="H1030"/>
      <c r="I1030" s="5"/>
      <c r="J1030"/>
      <c r="K1030"/>
      <c r="L1030"/>
      <c r="N1030"/>
      <c r="P1030"/>
      <c r="R1030"/>
      <c r="S1030"/>
      <c r="T1030"/>
    </row>
    <row r="1031" spans="2:20">
      <c r="B1031"/>
      <c r="C1031"/>
      <c r="D1031"/>
      <c r="E1031"/>
      <c r="G1031"/>
      <c r="H1031"/>
      <c r="I1031" s="5"/>
      <c r="J1031"/>
      <c r="K1031"/>
      <c r="L1031"/>
      <c r="N1031"/>
      <c r="P1031"/>
      <c r="R1031"/>
      <c r="S1031"/>
      <c r="T1031"/>
    </row>
    <row r="1032" spans="2:20">
      <c r="B1032"/>
      <c r="C1032"/>
      <c r="D1032"/>
      <c r="E1032"/>
      <c r="G1032"/>
      <c r="H1032"/>
      <c r="I1032" s="5"/>
      <c r="J1032"/>
      <c r="K1032"/>
      <c r="L1032"/>
      <c r="N1032"/>
      <c r="P1032"/>
      <c r="R1032"/>
      <c r="S1032"/>
      <c r="T1032"/>
    </row>
    <row r="1033" spans="2:20">
      <c r="B1033"/>
      <c r="C1033"/>
      <c r="D1033"/>
      <c r="E1033"/>
      <c r="G1033"/>
      <c r="H1033"/>
      <c r="I1033" s="5"/>
      <c r="J1033"/>
      <c r="K1033"/>
      <c r="L1033"/>
      <c r="N1033"/>
      <c r="P1033"/>
      <c r="R1033"/>
      <c r="S1033"/>
      <c r="T1033"/>
    </row>
    <row r="1034" spans="2:20">
      <c r="B1034"/>
      <c r="C1034"/>
      <c r="D1034"/>
      <c r="E1034"/>
      <c r="G1034"/>
      <c r="H1034"/>
      <c r="I1034" s="5"/>
      <c r="J1034"/>
      <c r="K1034"/>
      <c r="L1034"/>
      <c r="N1034"/>
      <c r="P1034"/>
      <c r="R1034"/>
      <c r="S1034"/>
      <c r="T1034"/>
    </row>
    <row r="1035" spans="2:20">
      <c r="B1035"/>
      <c r="C1035"/>
      <c r="D1035"/>
      <c r="E1035"/>
      <c r="G1035"/>
      <c r="H1035"/>
      <c r="I1035" s="5"/>
      <c r="J1035"/>
      <c r="K1035"/>
      <c r="L1035"/>
      <c r="N1035"/>
      <c r="P1035"/>
      <c r="R1035"/>
      <c r="S1035"/>
      <c r="T1035"/>
    </row>
    <row r="1036" spans="2:20">
      <c r="B1036"/>
      <c r="C1036"/>
      <c r="D1036"/>
      <c r="E1036"/>
      <c r="G1036"/>
      <c r="H1036"/>
      <c r="I1036" s="5"/>
      <c r="J1036"/>
      <c r="K1036"/>
      <c r="L1036"/>
      <c r="N1036"/>
      <c r="P1036"/>
      <c r="R1036"/>
      <c r="S1036"/>
      <c r="T1036"/>
    </row>
    <row r="1037" spans="2:20">
      <c r="B1037"/>
      <c r="C1037"/>
      <c r="D1037"/>
      <c r="E1037"/>
      <c r="G1037"/>
      <c r="H1037"/>
      <c r="I1037" s="5"/>
      <c r="J1037"/>
      <c r="K1037"/>
      <c r="L1037"/>
      <c r="N1037"/>
      <c r="P1037"/>
      <c r="R1037"/>
      <c r="S1037"/>
      <c r="T1037"/>
    </row>
    <row r="1038" spans="2:20">
      <c r="B1038"/>
      <c r="C1038"/>
      <c r="D1038"/>
      <c r="E1038"/>
      <c r="G1038"/>
      <c r="H1038"/>
      <c r="I1038" s="5"/>
      <c r="J1038"/>
      <c r="K1038"/>
      <c r="L1038"/>
      <c r="N1038"/>
      <c r="P1038"/>
      <c r="R1038"/>
      <c r="S1038"/>
      <c r="T1038"/>
    </row>
    <row r="1039" spans="2:20">
      <c r="B1039"/>
      <c r="C1039"/>
      <c r="D1039"/>
      <c r="E1039"/>
      <c r="G1039"/>
      <c r="H1039"/>
      <c r="I1039" s="5"/>
      <c r="J1039"/>
      <c r="K1039"/>
      <c r="L1039"/>
      <c r="N1039"/>
      <c r="P1039"/>
      <c r="R1039"/>
      <c r="S1039"/>
      <c r="T1039"/>
    </row>
    <row r="1040" spans="2:20">
      <c r="B1040"/>
      <c r="C1040"/>
      <c r="D1040"/>
      <c r="E1040"/>
      <c r="G1040"/>
      <c r="H1040"/>
      <c r="I1040" s="5"/>
      <c r="J1040"/>
      <c r="K1040"/>
      <c r="L1040"/>
      <c r="N1040"/>
      <c r="P1040"/>
      <c r="R1040"/>
      <c r="S1040"/>
      <c r="T1040"/>
    </row>
    <row r="1041" spans="2:20">
      <c r="B1041"/>
      <c r="C1041"/>
      <c r="D1041"/>
      <c r="E1041"/>
      <c r="G1041"/>
      <c r="H1041"/>
      <c r="I1041" s="5"/>
      <c r="J1041"/>
      <c r="K1041"/>
      <c r="L1041"/>
      <c r="N1041"/>
      <c r="P1041"/>
      <c r="R1041"/>
      <c r="S1041"/>
      <c r="T1041"/>
    </row>
    <row r="1042" spans="2:20">
      <c r="B1042"/>
      <c r="C1042"/>
      <c r="D1042"/>
      <c r="E1042"/>
      <c r="G1042"/>
      <c r="H1042"/>
      <c r="I1042" s="5"/>
      <c r="J1042"/>
      <c r="K1042"/>
      <c r="L1042"/>
      <c r="N1042"/>
      <c r="P1042"/>
      <c r="R1042"/>
      <c r="S1042"/>
      <c r="T1042"/>
    </row>
    <row r="1043" spans="2:20">
      <c r="B1043"/>
      <c r="C1043"/>
      <c r="D1043"/>
      <c r="E1043"/>
      <c r="G1043"/>
      <c r="H1043"/>
      <c r="I1043" s="5"/>
      <c r="J1043"/>
      <c r="K1043"/>
      <c r="L1043"/>
      <c r="N1043"/>
      <c r="P1043"/>
      <c r="R1043"/>
      <c r="S1043"/>
      <c r="T1043"/>
    </row>
    <row r="1044" spans="2:20">
      <c r="B1044"/>
      <c r="C1044"/>
      <c r="D1044"/>
      <c r="E1044"/>
      <c r="G1044"/>
      <c r="H1044"/>
      <c r="I1044" s="5"/>
      <c r="J1044"/>
      <c r="K1044"/>
      <c r="L1044"/>
      <c r="N1044"/>
      <c r="P1044"/>
      <c r="R1044"/>
      <c r="S1044"/>
      <c r="T1044"/>
    </row>
    <row r="1045" spans="2:20">
      <c r="B1045"/>
      <c r="C1045"/>
      <c r="D1045"/>
      <c r="E1045"/>
      <c r="G1045"/>
      <c r="H1045"/>
      <c r="I1045" s="5"/>
      <c r="J1045"/>
      <c r="K1045"/>
      <c r="L1045"/>
      <c r="N1045"/>
      <c r="P1045"/>
      <c r="R1045"/>
      <c r="S1045"/>
      <c r="T1045"/>
    </row>
    <row r="1046" spans="2:20">
      <c r="B1046"/>
      <c r="C1046"/>
      <c r="D1046"/>
      <c r="E1046"/>
      <c r="G1046"/>
      <c r="H1046"/>
      <c r="I1046" s="5"/>
      <c r="J1046"/>
      <c r="K1046"/>
      <c r="L1046"/>
      <c r="N1046"/>
      <c r="P1046"/>
      <c r="R1046"/>
      <c r="S1046"/>
      <c r="T1046"/>
    </row>
    <row r="1047" spans="2:20">
      <c r="B1047"/>
      <c r="C1047"/>
      <c r="D1047"/>
      <c r="E1047"/>
      <c r="G1047"/>
      <c r="H1047"/>
      <c r="I1047" s="5"/>
      <c r="J1047"/>
      <c r="K1047"/>
      <c r="L1047"/>
      <c r="N1047"/>
      <c r="P1047"/>
      <c r="R1047"/>
      <c r="S1047"/>
      <c r="T1047"/>
    </row>
    <row r="1048" spans="2:20">
      <c r="B1048"/>
      <c r="C1048"/>
      <c r="D1048"/>
      <c r="E1048"/>
      <c r="G1048"/>
      <c r="H1048"/>
      <c r="I1048" s="5"/>
      <c r="J1048"/>
      <c r="K1048"/>
      <c r="L1048"/>
      <c r="N1048"/>
      <c r="P1048"/>
      <c r="R1048"/>
      <c r="S1048"/>
      <c r="T1048"/>
    </row>
    <row r="1049" spans="2:20">
      <c r="B1049"/>
      <c r="C1049"/>
      <c r="D1049"/>
      <c r="E1049"/>
      <c r="G1049"/>
      <c r="H1049"/>
      <c r="I1049" s="5"/>
      <c r="J1049"/>
      <c r="K1049"/>
      <c r="L1049"/>
      <c r="N1049"/>
      <c r="P1049"/>
      <c r="R1049"/>
      <c r="S1049"/>
      <c r="T1049"/>
    </row>
    <row r="1050" spans="2:20">
      <c r="B1050"/>
      <c r="C1050"/>
      <c r="D1050"/>
      <c r="E1050"/>
      <c r="G1050"/>
      <c r="H1050"/>
      <c r="I1050" s="5"/>
      <c r="J1050"/>
      <c r="K1050"/>
      <c r="L1050"/>
      <c r="N1050"/>
      <c r="P1050"/>
      <c r="R1050"/>
      <c r="S1050"/>
      <c r="T1050"/>
    </row>
    <row r="1051" spans="2:20">
      <c r="B1051"/>
      <c r="C1051"/>
      <c r="D1051"/>
      <c r="E1051"/>
      <c r="G1051"/>
      <c r="H1051"/>
      <c r="I1051" s="5"/>
      <c r="J1051"/>
      <c r="K1051"/>
      <c r="L1051"/>
      <c r="N1051"/>
      <c r="P1051"/>
      <c r="R1051"/>
      <c r="S1051"/>
      <c r="T1051"/>
    </row>
    <row r="1052" spans="2:20">
      <c r="B1052"/>
      <c r="C1052"/>
      <c r="D1052"/>
      <c r="E1052"/>
      <c r="G1052"/>
      <c r="H1052"/>
      <c r="I1052" s="5"/>
      <c r="J1052"/>
      <c r="K1052"/>
      <c r="L1052"/>
      <c r="N1052"/>
      <c r="P1052"/>
      <c r="R1052"/>
      <c r="S1052"/>
      <c r="T1052"/>
    </row>
    <row r="1053" spans="2:20">
      <c r="B1053"/>
      <c r="C1053"/>
      <c r="D1053"/>
      <c r="E1053"/>
      <c r="G1053"/>
      <c r="H1053"/>
      <c r="I1053" s="5"/>
      <c r="J1053"/>
      <c r="K1053"/>
      <c r="L1053"/>
      <c r="N1053"/>
      <c r="P1053"/>
      <c r="R1053"/>
      <c r="S1053"/>
      <c r="T1053"/>
    </row>
    <row r="1054" spans="2:20">
      <c r="B1054"/>
      <c r="C1054"/>
      <c r="D1054"/>
      <c r="E1054"/>
      <c r="G1054"/>
      <c r="H1054"/>
      <c r="I1054" s="5"/>
      <c r="J1054"/>
      <c r="K1054"/>
      <c r="L1054"/>
      <c r="N1054"/>
      <c r="P1054"/>
      <c r="R1054"/>
      <c r="S1054"/>
      <c r="T1054"/>
    </row>
    <row r="1055" spans="2:20">
      <c r="B1055"/>
      <c r="C1055"/>
      <c r="D1055"/>
      <c r="E1055"/>
      <c r="G1055"/>
      <c r="H1055"/>
      <c r="I1055" s="5"/>
      <c r="J1055"/>
      <c r="K1055"/>
      <c r="L1055"/>
      <c r="N1055"/>
      <c r="P1055"/>
      <c r="R1055"/>
      <c r="S1055"/>
      <c r="T1055"/>
    </row>
    <row r="1056" spans="2:20">
      <c r="B1056"/>
      <c r="C1056"/>
      <c r="D1056"/>
      <c r="E1056"/>
      <c r="G1056"/>
      <c r="H1056"/>
      <c r="I1056" s="5"/>
      <c r="J1056"/>
      <c r="K1056"/>
      <c r="L1056"/>
      <c r="N1056"/>
      <c r="P1056"/>
      <c r="R1056"/>
      <c r="S1056"/>
      <c r="T1056"/>
    </row>
    <row r="1057" spans="2:20">
      <c r="B1057"/>
      <c r="C1057"/>
      <c r="D1057"/>
      <c r="E1057"/>
      <c r="G1057"/>
      <c r="H1057"/>
      <c r="I1057" s="5"/>
      <c r="J1057"/>
      <c r="K1057"/>
      <c r="L1057"/>
      <c r="N1057"/>
      <c r="P1057"/>
      <c r="R1057"/>
      <c r="S1057"/>
      <c r="T1057"/>
    </row>
    <row r="1058" spans="2:20">
      <c r="B1058"/>
      <c r="C1058"/>
      <c r="D1058"/>
      <c r="E1058"/>
      <c r="G1058"/>
      <c r="H1058"/>
      <c r="I1058" s="5"/>
      <c r="J1058"/>
      <c r="K1058"/>
      <c r="L1058"/>
      <c r="N1058"/>
      <c r="P1058"/>
      <c r="R1058"/>
      <c r="S1058"/>
      <c r="T1058"/>
    </row>
    <row r="1059" spans="2:20">
      <c r="B1059"/>
      <c r="C1059"/>
      <c r="D1059"/>
      <c r="E1059"/>
      <c r="G1059"/>
      <c r="H1059"/>
      <c r="I1059" s="5"/>
      <c r="J1059"/>
      <c r="K1059"/>
      <c r="L1059"/>
      <c r="N1059"/>
      <c r="P1059"/>
      <c r="R1059"/>
      <c r="S1059"/>
      <c r="T1059"/>
    </row>
    <row r="1060" spans="2:20">
      <c r="B1060"/>
      <c r="C1060"/>
      <c r="D1060"/>
      <c r="E1060"/>
      <c r="G1060"/>
      <c r="H1060"/>
      <c r="I1060" s="5"/>
      <c r="J1060"/>
      <c r="K1060"/>
      <c r="L1060"/>
      <c r="N1060"/>
      <c r="P1060"/>
      <c r="R1060"/>
      <c r="S1060"/>
      <c r="T1060"/>
    </row>
    <row r="1061" spans="2:20">
      <c r="B1061"/>
      <c r="C1061"/>
      <c r="D1061"/>
      <c r="E1061"/>
      <c r="G1061"/>
      <c r="H1061"/>
      <c r="I1061" s="5"/>
      <c r="J1061"/>
      <c r="K1061"/>
      <c r="L1061"/>
      <c r="N1061"/>
      <c r="P1061"/>
      <c r="R1061"/>
      <c r="S1061"/>
      <c r="T1061"/>
    </row>
    <row r="1062" spans="2:20">
      <c r="B1062"/>
      <c r="C1062"/>
      <c r="D1062"/>
      <c r="E1062"/>
      <c r="G1062"/>
      <c r="H1062"/>
      <c r="I1062" s="5"/>
      <c r="J1062"/>
      <c r="K1062"/>
      <c r="L1062"/>
      <c r="N1062"/>
      <c r="P1062"/>
      <c r="R1062"/>
      <c r="S1062"/>
      <c r="T1062"/>
    </row>
    <row r="1063" spans="2:20">
      <c r="B1063"/>
      <c r="C1063"/>
      <c r="D1063"/>
      <c r="E1063"/>
      <c r="G1063"/>
      <c r="H1063"/>
      <c r="I1063" s="5"/>
      <c r="J1063"/>
      <c r="K1063"/>
      <c r="L1063"/>
      <c r="N1063"/>
      <c r="P1063"/>
      <c r="R1063"/>
      <c r="S1063"/>
      <c r="T1063"/>
    </row>
    <row r="1064" spans="2:20">
      <c r="B1064"/>
      <c r="C1064"/>
      <c r="D1064"/>
      <c r="E1064"/>
      <c r="G1064"/>
      <c r="H1064"/>
      <c r="I1064" s="5"/>
      <c r="J1064"/>
      <c r="K1064"/>
      <c r="L1064"/>
      <c r="N1064"/>
      <c r="P1064"/>
      <c r="R1064"/>
      <c r="S1064"/>
      <c r="T1064"/>
    </row>
    <row r="1065" spans="2:20">
      <c r="B1065"/>
      <c r="C1065"/>
      <c r="D1065"/>
      <c r="E1065"/>
      <c r="G1065"/>
      <c r="H1065"/>
      <c r="I1065" s="5"/>
      <c r="J1065"/>
      <c r="K1065"/>
      <c r="L1065"/>
      <c r="N1065"/>
      <c r="P1065"/>
      <c r="R1065"/>
      <c r="S1065"/>
      <c r="T1065"/>
    </row>
    <row r="1066" spans="2:20">
      <c r="B1066"/>
      <c r="C1066"/>
      <c r="D1066"/>
      <c r="E1066"/>
      <c r="G1066"/>
      <c r="H1066"/>
      <c r="I1066" s="5"/>
      <c r="J1066"/>
      <c r="K1066"/>
      <c r="L1066"/>
      <c r="N1066"/>
      <c r="P1066"/>
      <c r="R1066"/>
      <c r="S1066"/>
      <c r="T1066"/>
    </row>
    <row r="1067" spans="2:20">
      <c r="B1067"/>
      <c r="C1067"/>
      <c r="D1067"/>
      <c r="E1067"/>
      <c r="G1067"/>
      <c r="H1067"/>
      <c r="I1067" s="5"/>
      <c r="J1067"/>
      <c r="K1067"/>
      <c r="L1067"/>
      <c r="N1067"/>
      <c r="P1067"/>
      <c r="R1067"/>
      <c r="S1067"/>
      <c r="T1067"/>
    </row>
    <row r="1068" spans="2:20">
      <c r="B1068"/>
      <c r="C1068"/>
      <c r="D1068"/>
      <c r="E1068"/>
      <c r="G1068"/>
      <c r="H1068"/>
      <c r="I1068" s="5"/>
      <c r="J1068"/>
      <c r="K1068"/>
      <c r="L1068"/>
      <c r="N1068"/>
      <c r="P1068"/>
      <c r="R1068"/>
      <c r="S1068"/>
      <c r="T1068"/>
    </row>
    <row r="1069" spans="2:20">
      <c r="B1069"/>
      <c r="C1069"/>
      <c r="D1069"/>
      <c r="E1069"/>
      <c r="G1069"/>
      <c r="H1069"/>
      <c r="I1069" s="5"/>
      <c r="J1069"/>
      <c r="K1069"/>
      <c r="L1069"/>
      <c r="N1069"/>
      <c r="P1069"/>
      <c r="R1069"/>
      <c r="S1069"/>
      <c r="T1069"/>
    </row>
    <row r="1070" spans="2:20">
      <c r="B1070"/>
      <c r="C1070"/>
      <c r="D1070"/>
      <c r="E1070"/>
      <c r="G1070"/>
      <c r="H1070"/>
      <c r="I1070" s="5"/>
      <c r="J1070"/>
      <c r="K1070"/>
      <c r="L1070"/>
      <c r="N1070"/>
      <c r="P1070"/>
      <c r="R1070"/>
      <c r="S1070"/>
      <c r="T1070"/>
    </row>
    <row r="1071" spans="2:20">
      <c r="B1071"/>
      <c r="C1071"/>
      <c r="D1071"/>
      <c r="E1071"/>
      <c r="G1071"/>
      <c r="H1071"/>
      <c r="I1071" s="5"/>
      <c r="J1071"/>
      <c r="K1071"/>
      <c r="L1071"/>
      <c r="N1071"/>
      <c r="P1071"/>
      <c r="R1071"/>
      <c r="S1071"/>
      <c r="T1071"/>
    </row>
    <row r="1072" spans="2:20">
      <c r="B1072"/>
      <c r="C1072"/>
      <c r="D1072"/>
      <c r="E1072"/>
      <c r="G1072"/>
      <c r="H1072"/>
      <c r="I1072" s="5"/>
      <c r="J1072"/>
      <c r="K1072"/>
      <c r="L1072"/>
      <c r="N1072"/>
      <c r="P1072"/>
      <c r="R1072"/>
      <c r="S1072"/>
      <c r="T1072"/>
    </row>
    <row r="1073" spans="2:20">
      <c r="B1073"/>
      <c r="C1073"/>
      <c r="D1073"/>
      <c r="E1073"/>
      <c r="G1073"/>
      <c r="H1073"/>
      <c r="I1073" s="5"/>
      <c r="J1073"/>
      <c r="K1073"/>
      <c r="L1073"/>
      <c r="N1073"/>
      <c r="P1073"/>
      <c r="R1073"/>
      <c r="S1073"/>
      <c r="T1073"/>
    </row>
    <row r="1074" spans="2:20">
      <c r="B1074"/>
      <c r="C1074"/>
      <c r="D1074"/>
      <c r="E1074"/>
      <c r="G1074"/>
      <c r="H1074"/>
      <c r="I1074" s="5"/>
      <c r="J1074"/>
      <c r="K1074"/>
      <c r="L1074"/>
      <c r="N1074"/>
      <c r="P1074"/>
      <c r="R1074"/>
      <c r="S1074"/>
      <c r="T1074"/>
    </row>
    <row r="1075" spans="2:20">
      <c r="B1075"/>
      <c r="C1075"/>
      <c r="D1075"/>
      <c r="E1075"/>
      <c r="G1075"/>
      <c r="H1075"/>
      <c r="I1075" s="5"/>
      <c r="J1075"/>
      <c r="K1075"/>
      <c r="L1075"/>
      <c r="N1075"/>
      <c r="P1075"/>
      <c r="R1075"/>
      <c r="S1075"/>
      <c r="T1075"/>
    </row>
    <row r="1076" spans="2:20">
      <c r="B1076"/>
      <c r="C1076"/>
      <c r="D1076"/>
      <c r="E1076"/>
      <c r="G1076"/>
      <c r="H1076"/>
      <c r="I1076" s="5"/>
      <c r="J1076"/>
      <c r="K1076"/>
      <c r="L1076"/>
      <c r="N1076"/>
      <c r="P1076"/>
      <c r="R1076"/>
      <c r="S1076"/>
      <c r="T1076"/>
    </row>
    <row r="1077" spans="2:20">
      <c r="B1077"/>
      <c r="C1077"/>
      <c r="D1077"/>
      <c r="E1077"/>
      <c r="G1077"/>
      <c r="H1077"/>
      <c r="I1077" s="5"/>
      <c r="J1077"/>
      <c r="K1077"/>
      <c r="L1077"/>
      <c r="N1077"/>
      <c r="P1077"/>
      <c r="R1077"/>
      <c r="S1077"/>
      <c r="T1077"/>
    </row>
    <row r="1078" spans="2:20">
      <c r="B1078"/>
      <c r="C1078"/>
      <c r="D1078"/>
      <c r="E1078"/>
      <c r="G1078"/>
      <c r="H1078"/>
      <c r="I1078" s="5"/>
      <c r="J1078"/>
      <c r="K1078"/>
      <c r="L1078"/>
      <c r="N1078"/>
      <c r="P1078"/>
      <c r="R1078"/>
      <c r="S1078"/>
      <c r="T1078"/>
    </row>
    <row r="1079" spans="2:20">
      <c r="B1079"/>
      <c r="C1079"/>
      <c r="D1079"/>
      <c r="E1079"/>
      <c r="G1079"/>
      <c r="H1079"/>
      <c r="I1079" s="5"/>
      <c r="J1079"/>
      <c r="K1079"/>
      <c r="L1079"/>
      <c r="N1079"/>
      <c r="P1079"/>
      <c r="R1079"/>
      <c r="S1079"/>
      <c r="T1079"/>
    </row>
    <row r="1080" spans="2:20">
      <c r="B1080"/>
      <c r="C1080"/>
      <c r="D1080"/>
      <c r="E1080"/>
      <c r="G1080"/>
      <c r="H1080"/>
      <c r="I1080" s="5"/>
      <c r="J1080"/>
      <c r="K1080"/>
      <c r="L1080"/>
      <c r="N1080"/>
      <c r="P1080"/>
      <c r="R1080"/>
      <c r="S1080"/>
      <c r="T1080"/>
    </row>
    <row r="1081" spans="2:20">
      <c r="B1081"/>
      <c r="C1081"/>
      <c r="D1081"/>
      <c r="E1081"/>
      <c r="G1081"/>
      <c r="H1081"/>
      <c r="I1081" s="5"/>
      <c r="J1081"/>
      <c r="K1081"/>
      <c r="L1081"/>
      <c r="N1081"/>
      <c r="P1081"/>
      <c r="R1081"/>
      <c r="S1081"/>
      <c r="T1081"/>
    </row>
    <row r="1082" spans="2:20">
      <c r="B1082"/>
      <c r="C1082"/>
      <c r="D1082"/>
      <c r="E1082"/>
      <c r="G1082"/>
      <c r="H1082"/>
      <c r="I1082" s="5"/>
      <c r="J1082"/>
      <c r="K1082"/>
      <c r="L1082"/>
      <c r="N1082"/>
      <c r="P1082"/>
      <c r="R1082"/>
      <c r="S1082"/>
      <c r="T1082"/>
    </row>
    <row r="1083" spans="2:20">
      <c r="B1083"/>
      <c r="C1083"/>
      <c r="D1083"/>
      <c r="E1083"/>
      <c r="G1083"/>
      <c r="H1083"/>
      <c r="I1083" s="5"/>
      <c r="J1083"/>
      <c r="K1083"/>
      <c r="L1083"/>
      <c r="N1083"/>
      <c r="P1083"/>
      <c r="R1083"/>
      <c r="S1083"/>
      <c r="T1083"/>
    </row>
    <row r="1084" spans="2:20">
      <c r="B1084"/>
      <c r="C1084"/>
      <c r="D1084"/>
      <c r="E1084"/>
      <c r="G1084"/>
      <c r="H1084"/>
      <c r="I1084" s="5"/>
      <c r="J1084"/>
      <c r="K1084"/>
      <c r="L1084"/>
      <c r="N1084"/>
      <c r="P1084"/>
      <c r="R1084"/>
      <c r="S1084"/>
      <c r="T1084"/>
    </row>
    <row r="1085" spans="2:20">
      <c r="B1085"/>
      <c r="C1085"/>
      <c r="D1085"/>
      <c r="E1085"/>
      <c r="G1085"/>
      <c r="H1085"/>
      <c r="I1085" s="5"/>
      <c r="J1085"/>
      <c r="K1085"/>
      <c r="L1085"/>
      <c r="N1085"/>
      <c r="P1085"/>
      <c r="R1085"/>
      <c r="S1085"/>
      <c r="T1085"/>
    </row>
    <row r="1086" spans="2:20">
      <c r="B1086"/>
      <c r="C1086"/>
      <c r="D1086"/>
      <c r="E1086"/>
      <c r="G1086"/>
      <c r="H1086"/>
      <c r="I1086" s="5"/>
      <c r="J1086"/>
      <c r="K1086"/>
      <c r="L1086"/>
      <c r="N1086"/>
      <c r="P1086"/>
      <c r="R1086"/>
      <c r="S1086"/>
      <c r="T1086"/>
    </row>
    <row r="1087" spans="2:20">
      <c r="B1087"/>
      <c r="C1087"/>
      <c r="D1087"/>
      <c r="E1087"/>
      <c r="G1087"/>
      <c r="H1087"/>
      <c r="I1087" s="5"/>
      <c r="J1087"/>
      <c r="K1087"/>
      <c r="L1087"/>
      <c r="N1087"/>
      <c r="P1087"/>
      <c r="R1087"/>
      <c r="S1087"/>
      <c r="T1087"/>
    </row>
    <row r="1088" spans="2:20">
      <c r="B1088"/>
      <c r="C1088"/>
      <c r="D1088"/>
      <c r="E1088"/>
      <c r="G1088"/>
      <c r="H1088"/>
      <c r="I1088" s="5"/>
      <c r="J1088"/>
      <c r="K1088"/>
      <c r="L1088"/>
      <c r="N1088"/>
      <c r="P1088"/>
      <c r="R1088"/>
      <c r="S1088"/>
      <c r="T1088"/>
    </row>
    <row r="1089" spans="2:20">
      <c r="B1089"/>
      <c r="C1089"/>
      <c r="D1089"/>
      <c r="E1089"/>
      <c r="G1089"/>
      <c r="H1089"/>
      <c r="I1089" s="5"/>
      <c r="J1089"/>
      <c r="K1089"/>
      <c r="L1089"/>
      <c r="N1089"/>
      <c r="P1089"/>
      <c r="R1089"/>
      <c r="S1089"/>
      <c r="T1089"/>
    </row>
    <row r="1090" spans="2:20">
      <c r="B1090"/>
      <c r="C1090"/>
      <c r="D1090"/>
      <c r="E1090"/>
      <c r="G1090"/>
      <c r="H1090"/>
      <c r="I1090" s="5"/>
      <c r="J1090"/>
      <c r="K1090"/>
      <c r="L1090"/>
      <c r="N1090"/>
      <c r="P1090"/>
      <c r="R1090"/>
      <c r="S1090"/>
      <c r="T1090"/>
    </row>
    <row r="1091" spans="2:20">
      <c r="B1091"/>
      <c r="C1091"/>
      <c r="D1091"/>
      <c r="E1091"/>
      <c r="G1091"/>
      <c r="H1091"/>
      <c r="I1091" s="5"/>
      <c r="J1091"/>
      <c r="K1091"/>
      <c r="L1091"/>
      <c r="N1091"/>
      <c r="P1091"/>
      <c r="R1091"/>
      <c r="S1091"/>
      <c r="T1091"/>
    </row>
    <row r="1092" spans="2:20">
      <c r="B1092"/>
      <c r="C1092"/>
      <c r="D1092"/>
      <c r="E1092"/>
      <c r="G1092"/>
      <c r="H1092"/>
      <c r="I1092" s="5"/>
      <c r="J1092"/>
      <c r="K1092"/>
      <c r="L1092"/>
      <c r="N1092"/>
      <c r="P1092"/>
      <c r="R1092"/>
      <c r="S1092"/>
      <c r="T1092"/>
    </row>
    <row r="1093" spans="2:20">
      <c r="B1093"/>
      <c r="C1093"/>
      <c r="D1093"/>
      <c r="E1093"/>
      <c r="G1093"/>
      <c r="H1093"/>
      <c r="I1093" s="5"/>
      <c r="J1093"/>
      <c r="K1093"/>
      <c r="L1093"/>
      <c r="N1093"/>
      <c r="P1093"/>
      <c r="R1093"/>
      <c r="S1093"/>
      <c r="T1093"/>
    </row>
    <row r="1094" spans="2:20">
      <c r="B1094"/>
      <c r="C1094"/>
      <c r="D1094"/>
      <c r="E1094"/>
      <c r="G1094"/>
      <c r="H1094"/>
      <c r="I1094" s="5"/>
      <c r="J1094"/>
      <c r="K1094"/>
      <c r="L1094"/>
      <c r="N1094"/>
      <c r="P1094"/>
      <c r="R1094"/>
      <c r="S1094"/>
      <c r="T1094"/>
    </row>
    <row r="1095" spans="2:20">
      <c r="B1095"/>
      <c r="C1095"/>
      <c r="D1095"/>
      <c r="E1095"/>
      <c r="G1095"/>
      <c r="H1095"/>
      <c r="I1095" s="5"/>
      <c r="J1095"/>
      <c r="K1095"/>
      <c r="L1095"/>
      <c r="N1095"/>
      <c r="P1095"/>
      <c r="R1095"/>
      <c r="S1095"/>
      <c r="T1095"/>
    </row>
    <row r="1096" spans="2:20">
      <c r="B1096"/>
      <c r="C1096"/>
      <c r="D1096"/>
      <c r="E1096"/>
      <c r="G1096"/>
      <c r="H1096"/>
      <c r="I1096" s="5"/>
      <c r="J1096"/>
      <c r="K1096"/>
      <c r="L1096"/>
      <c r="N1096"/>
      <c r="P1096"/>
      <c r="R1096"/>
      <c r="S1096"/>
      <c r="T1096"/>
    </row>
    <row r="1097" spans="2:20">
      <c r="B1097"/>
      <c r="C1097"/>
      <c r="D1097"/>
      <c r="E1097"/>
      <c r="G1097"/>
      <c r="H1097"/>
      <c r="I1097" s="5"/>
      <c r="J1097"/>
      <c r="K1097"/>
      <c r="L1097"/>
      <c r="N1097"/>
      <c r="P1097"/>
      <c r="R1097"/>
      <c r="S1097"/>
      <c r="T1097"/>
    </row>
    <row r="1098" spans="2:20">
      <c r="B1098"/>
      <c r="C1098"/>
      <c r="D1098"/>
      <c r="E1098"/>
      <c r="G1098"/>
      <c r="H1098"/>
      <c r="I1098" s="5"/>
      <c r="J1098"/>
      <c r="K1098"/>
      <c r="L1098"/>
      <c r="N1098"/>
      <c r="P1098"/>
      <c r="R1098"/>
      <c r="S1098"/>
      <c r="T1098"/>
    </row>
    <row r="1099" spans="2:20">
      <c r="B1099"/>
      <c r="C1099"/>
      <c r="D1099"/>
      <c r="E1099"/>
      <c r="G1099"/>
      <c r="H1099"/>
      <c r="I1099" s="5"/>
      <c r="J1099"/>
      <c r="K1099"/>
      <c r="L1099"/>
      <c r="N1099"/>
      <c r="P1099"/>
      <c r="R1099"/>
      <c r="S1099"/>
      <c r="T1099"/>
    </row>
    <row r="1100" spans="2:20">
      <c r="B1100"/>
      <c r="C1100"/>
      <c r="D1100"/>
      <c r="E1100"/>
      <c r="G1100"/>
      <c r="H1100"/>
      <c r="I1100" s="5"/>
      <c r="J1100"/>
      <c r="K1100"/>
      <c r="L1100"/>
      <c r="N1100"/>
      <c r="P1100"/>
      <c r="R1100"/>
      <c r="S1100"/>
      <c r="T1100"/>
    </row>
    <row r="1101" spans="2:20">
      <c r="B1101"/>
      <c r="C1101"/>
      <c r="D1101"/>
      <c r="E1101"/>
      <c r="G1101"/>
      <c r="H1101"/>
      <c r="I1101" s="5"/>
      <c r="J1101"/>
      <c r="K1101"/>
      <c r="L1101"/>
      <c r="N1101"/>
      <c r="P1101"/>
      <c r="R1101"/>
      <c r="S1101"/>
      <c r="T1101"/>
    </row>
    <row r="1102" spans="2:20">
      <c r="B1102"/>
      <c r="C1102"/>
      <c r="D1102"/>
      <c r="E1102"/>
      <c r="G1102"/>
      <c r="H1102"/>
      <c r="I1102" s="5"/>
      <c r="J1102"/>
      <c r="K1102"/>
      <c r="L1102"/>
      <c r="N1102"/>
      <c r="P1102"/>
      <c r="R1102"/>
      <c r="S1102"/>
      <c r="T1102"/>
    </row>
    <row r="1103" spans="2:20">
      <c r="B1103"/>
      <c r="C1103"/>
      <c r="D1103"/>
      <c r="E1103"/>
      <c r="G1103"/>
      <c r="H1103"/>
      <c r="I1103" s="5"/>
      <c r="J1103"/>
      <c r="K1103"/>
      <c r="L1103"/>
      <c r="N1103"/>
      <c r="P1103"/>
      <c r="R1103"/>
      <c r="S1103"/>
      <c r="T1103"/>
    </row>
    <row r="1104" spans="2:20">
      <c r="B1104"/>
      <c r="C1104"/>
      <c r="D1104"/>
      <c r="E1104"/>
      <c r="G1104"/>
      <c r="H1104"/>
      <c r="I1104" s="5"/>
      <c r="J1104"/>
      <c r="K1104"/>
      <c r="L1104"/>
      <c r="N1104"/>
      <c r="P1104"/>
      <c r="R1104"/>
      <c r="S1104"/>
      <c r="T1104"/>
    </row>
    <row r="1105" spans="2:20">
      <c r="B1105"/>
      <c r="C1105"/>
      <c r="D1105"/>
      <c r="E1105"/>
      <c r="G1105"/>
      <c r="H1105"/>
      <c r="I1105" s="5"/>
      <c r="J1105"/>
      <c r="K1105"/>
      <c r="L1105"/>
      <c r="N1105"/>
      <c r="P1105"/>
      <c r="R1105"/>
      <c r="S1105"/>
      <c r="T1105"/>
    </row>
    <row r="1106" spans="2:20">
      <c r="B1106"/>
      <c r="C1106"/>
      <c r="D1106"/>
      <c r="E1106"/>
      <c r="G1106"/>
      <c r="H1106"/>
      <c r="I1106" s="5"/>
      <c r="J1106"/>
      <c r="K1106"/>
      <c r="L1106"/>
      <c r="N1106"/>
      <c r="P1106"/>
      <c r="R1106"/>
      <c r="S1106"/>
      <c r="T1106"/>
    </row>
    <row r="1107" spans="2:20">
      <c r="B1107"/>
      <c r="C1107"/>
      <c r="D1107"/>
      <c r="E1107"/>
      <c r="G1107"/>
      <c r="H1107"/>
      <c r="I1107" s="5"/>
      <c r="J1107"/>
      <c r="K1107"/>
      <c r="L1107"/>
      <c r="N1107"/>
      <c r="P1107"/>
      <c r="R1107"/>
      <c r="S1107"/>
      <c r="T1107"/>
    </row>
    <row r="1108" spans="2:20">
      <c r="B1108"/>
      <c r="C1108"/>
      <c r="D1108"/>
      <c r="E1108"/>
      <c r="G1108"/>
      <c r="H1108"/>
      <c r="I1108" s="5"/>
      <c r="J1108"/>
      <c r="K1108"/>
      <c r="L1108"/>
      <c r="N1108"/>
      <c r="P1108"/>
      <c r="R1108"/>
      <c r="S1108"/>
      <c r="T1108"/>
    </row>
    <row r="1109" spans="2:20">
      <c r="B1109"/>
      <c r="C1109"/>
      <c r="D1109"/>
      <c r="E1109"/>
      <c r="G1109"/>
      <c r="H1109"/>
      <c r="I1109" s="5"/>
      <c r="J1109"/>
      <c r="K1109"/>
      <c r="L1109"/>
      <c r="N1109"/>
      <c r="P1109"/>
      <c r="R1109"/>
      <c r="S1109"/>
      <c r="T1109"/>
    </row>
    <row r="1110" spans="2:20">
      <c r="B1110"/>
      <c r="C1110"/>
      <c r="D1110"/>
      <c r="E1110"/>
      <c r="G1110"/>
      <c r="H1110"/>
      <c r="I1110" s="5"/>
      <c r="J1110"/>
      <c r="K1110"/>
      <c r="L1110"/>
      <c r="N1110"/>
      <c r="P1110"/>
      <c r="R1110"/>
      <c r="S1110"/>
      <c r="T1110"/>
    </row>
    <row r="1111" spans="2:20">
      <c r="B1111"/>
      <c r="C1111"/>
      <c r="D1111"/>
      <c r="E1111"/>
      <c r="G1111"/>
      <c r="H1111"/>
      <c r="I1111" s="5"/>
      <c r="J1111"/>
      <c r="K1111"/>
      <c r="L1111"/>
      <c r="N1111"/>
      <c r="P1111"/>
      <c r="R1111"/>
      <c r="S1111"/>
      <c r="T1111"/>
    </row>
    <row r="1112" spans="2:20">
      <c r="B1112"/>
      <c r="C1112"/>
      <c r="D1112"/>
      <c r="E1112"/>
      <c r="G1112"/>
      <c r="H1112"/>
      <c r="I1112" s="5"/>
      <c r="J1112"/>
      <c r="K1112"/>
      <c r="L1112"/>
      <c r="N1112"/>
      <c r="P1112"/>
      <c r="R1112"/>
      <c r="S1112"/>
      <c r="T1112"/>
    </row>
    <row r="1113" spans="2:20">
      <c r="B1113"/>
      <c r="C1113"/>
      <c r="D1113"/>
      <c r="E1113"/>
      <c r="G1113"/>
      <c r="H1113"/>
      <c r="I1113" s="5"/>
      <c r="J1113"/>
      <c r="K1113"/>
      <c r="L1113"/>
      <c r="N1113"/>
      <c r="P1113"/>
      <c r="R1113"/>
      <c r="S1113"/>
      <c r="T1113"/>
    </row>
    <row r="1114" spans="2:20">
      <c r="B1114"/>
      <c r="C1114"/>
      <c r="D1114"/>
      <c r="E1114"/>
      <c r="G1114"/>
      <c r="H1114"/>
      <c r="I1114" s="5"/>
      <c r="J1114"/>
      <c r="K1114"/>
      <c r="L1114"/>
      <c r="N1114"/>
      <c r="P1114"/>
      <c r="R1114"/>
      <c r="S1114"/>
      <c r="T1114"/>
    </row>
    <row r="1115" spans="2:20">
      <c r="B1115"/>
      <c r="C1115"/>
      <c r="D1115"/>
      <c r="E1115"/>
      <c r="G1115"/>
      <c r="H1115"/>
      <c r="I1115" s="5"/>
      <c r="J1115"/>
      <c r="K1115"/>
      <c r="L1115"/>
      <c r="N1115"/>
      <c r="P1115"/>
      <c r="R1115"/>
      <c r="S1115"/>
      <c r="T1115"/>
    </row>
    <row r="1116" spans="2:20">
      <c r="B1116"/>
      <c r="C1116"/>
      <c r="D1116"/>
      <c r="E1116"/>
      <c r="G1116"/>
      <c r="H1116"/>
      <c r="I1116" s="5"/>
      <c r="J1116"/>
      <c r="K1116"/>
      <c r="L1116"/>
      <c r="N1116"/>
      <c r="P1116"/>
      <c r="R1116"/>
      <c r="S1116"/>
      <c r="T1116"/>
    </row>
    <row r="1117" spans="2:20">
      <c r="B1117"/>
      <c r="C1117"/>
      <c r="D1117"/>
      <c r="E1117"/>
      <c r="G1117"/>
      <c r="H1117"/>
      <c r="I1117" s="5"/>
      <c r="J1117"/>
      <c r="K1117"/>
      <c r="L1117"/>
      <c r="N1117"/>
      <c r="P1117"/>
      <c r="R1117"/>
      <c r="S1117"/>
      <c r="T1117"/>
    </row>
    <row r="1118" spans="2:20">
      <c r="B1118"/>
      <c r="C1118"/>
      <c r="D1118"/>
      <c r="E1118"/>
      <c r="G1118"/>
      <c r="H1118"/>
      <c r="I1118" s="5"/>
      <c r="J1118"/>
      <c r="K1118"/>
      <c r="L1118"/>
      <c r="N1118"/>
      <c r="P1118"/>
      <c r="R1118"/>
      <c r="S1118"/>
      <c r="T1118"/>
    </row>
    <row r="1119" spans="2:20">
      <c r="B1119"/>
      <c r="C1119"/>
      <c r="D1119"/>
      <c r="E1119"/>
      <c r="G1119"/>
      <c r="H1119"/>
      <c r="I1119" s="5"/>
      <c r="J1119"/>
      <c r="K1119"/>
      <c r="L1119"/>
      <c r="N1119"/>
      <c r="P1119"/>
      <c r="R1119"/>
      <c r="S1119"/>
      <c r="T1119"/>
    </row>
    <row r="1120" spans="2:20">
      <c r="B1120"/>
      <c r="C1120"/>
      <c r="D1120"/>
      <c r="E1120"/>
      <c r="G1120"/>
      <c r="H1120"/>
      <c r="I1120" s="5"/>
      <c r="J1120"/>
      <c r="K1120"/>
      <c r="L1120"/>
      <c r="N1120"/>
      <c r="P1120"/>
      <c r="R1120"/>
      <c r="S1120"/>
      <c r="T1120"/>
    </row>
    <row r="1121" spans="2:20">
      <c r="B1121"/>
      <c r="C1121"/>
      <c r="D1121"/>
      <c r="E1121"/>
      <c r="G1121"/>
      <c r="H1121"/>
      <c r="I1121" s="5"/>
      <c r="J1121"/>
      <c r="K1121"/>
      <c r="L1121"/>
      <c r="N1121"/>
      <c r="P1121"/>
      <c r="R1121"/>
      <c r="S1121"/>
      <c r="T1121"/>
    </row>
    <row r="1122" spans="2:20">
      <c r="B1122"/>
      <c r="C1122"/>
      <c r="D1122"/>
      <c r="E1122"/>
      <c r="G1122"/>
      <c r="H1122"/>
      <c r="I1122" s="5"/>
      <c r="J1122"/>
      <c r="K1122"/>
      <c r="L1122"/>
      <c r="N1122"/>
      <c r="P1122"/>
      <c r="R1122"/>
      <c r="S1122"/>
      <c r="T1122"/>
    </row>
    <row r="1123" spans="2:20">
      <c r="B1123"/>
      <c r="C1123"/>
      <c r="D1123"/>
      <c r="E1123"/>
      <c r="G1123"/>
      <c r="H1123"/>
      <c r="I1123" s="5"/>
      <c r="J1123"/>
      <c r="K1123"/>
      <c r="L1123"/>
      <c r="N1123"/>
      <c r="P1123"/>
      <c r="R1123"/>
      <c r="S1123"/>
      <c r="T1123"/>
    </row>
    <row r="1124" spans="2:20">
      <c r="B1124"/>
      <c r="C1124"/>
      <c r="D1124"/>
      <c r="E1124"/>
      <c r="G1124"/>
      <c r="H1124"/>
      <c r="I1124" s="5"/>
      <c r="J1124"/>
      <c r="K1124"/>
      <c r="L1124"/>
      <c r="N1124"/>
      <c r="P1124"/>
      <c r="R1124"/>
      <c r="S1124"/>
      <c r="T1124"/>
    </row>
    <row r="1125" spans="2:20">
      <c r="B1125"/>
      <c r="C1125"/>
      <c r="D1125"/>
      <c r="E1125"/>
      <c r="G1125"/>
      <c r="H1125"/>
      <c r="I1125" s="5"/>
      <c r="J1125"/>
      <c r="K1125"/>
      <c r="L1125"/>
      <c r="N1125"/>
      <c r="P1125"/>
      <c r="R1125"/>
      <c r="S1125"/>
      <c r="T1125"/>
    </row>
    <row r="1126" spans="2:20">
      <c r="B1126"/>
      <c r="C1126"/>
      <c r="D1126"/>
      <c r="E1126"/>
      <c r="G1126"/>
      <c r="H1126"/>
      <c r="I1126" s="5"/>
      <c r="J1126"/>
      <c r="K1126"/>
      <c r="L1126"/>
      <c r="N1126"/>
      <c r="P1126"/>
      <c r="R1126"/>
      <c r="S1126"/>
      <c r="T1126"/>
    </row>
    <row r="1127" spans="2:20">
      <c r="B1127"/>
      <c r="C1127"/>
      <c r="D1127"/>
      <c r="E1127"/>
      <c r="G1127"/>
      <c r="H1127"/>
      <c r="I1127" s="5"/>
      <c r="J1127"/>
      <c r="K1127"/>
      <c r="L1127"/>
      <c r="N1127"/>
      <c r="P1127"/>
      <c r="R1127"/>
      <c r="S1127"/>
      <c r="T1127"/>
    </row>
    <row r="1128" spans="2:20">
      <c r="B1128"/>
      <c r="C1128"/>
      <c r="D1128"/>
      <c r="E1128"/>
      <c r="G1128"/>
      <c r="H1128"/>
      <c r="I1128" s="5"/>
      <c r="J1128"/>
      <c r="K1128"/>
      <c r="L1128"/>
      <c r="N1128"/>
      <c r="P1128"/>
      <c r="R1128"/>
      <c r="S1128"/>
      <c r="T1128"/>
    </row>
    <row r="1129" spans="2:20">
      <c r="B1129"/>
      <c r="C1129"/>
      <c r="D1129"/>
      <c r="E1129"/>
      <c r="G1129"/>
      <c r="H1129"/>
      <c r="I1129" s="5"/>
      <c r="J1129"/>
      <c r="K1129"/>
      <c r="L1129"/>
      <c r="N1129"/>
      <c r="P1129"/>
      <c r="R1129"/>
      <c r="S1129"/>
      <c r="T1129"/>
    </row>
    <row r="1130" spans="2:20">
      <c r="B1130"/>
      <c r="C1130"/>
      <c r="D1130"/>
      <c r="E1130"/>
      <c r="G1130"/>
      <c r="H1130"/>
      <c r="I1130" s="5"/>
      <c r="J1130"/>
      <c r="K1130"/>
      <c r="L1130"/>
      <c r="N1130"/>
      <c r="P1130"/>
      <c r="R1130"/>
      <c r="S1130"/>
      <c r="T1130"/>
    </row>
    <row r="1131" spans="2:20">
      <c r="B1131"/>
      <c r="C1131"/>
      <c r="D1131"/>
      <c r="E1131"/>
      <c r="G1131"/>
      <c r="H1131"/>
      <c r="I1131" s="5"/>
      <c r="J1131"/>
      <c r="K1131"/>
      <c r="L1131"/>
      <c r="N1131"/>
      <c r="P1131"/>
      <c r="R1131"/>
      <c r="S1131"/>
      <c r="T1131"/>
    </row>
    <row r="1132" spans="2:20">
      <c r="B1132"/>
      <c r="C1132"/>
      <c r="D1132"/>
      <c r="E1132"/>
      <c r="G1132"/>
      <c r="H1132"/>
      <c r="I1132" s="5"/>
      <c r="J1132"/>
      <c r="K1132"/>
      <c r="L1132"/>
      <c r="N1132"/>
      <c r="P1132"/>
      <c r="R1132"/>
      <c r="S1132"/>
      <c r="T1132"/>
    </row>
    <row r="1133" spans="2:20">
      <c r="B1133"/>
      <c r="C1133"/>
      <c r="D1133"/>
      <c r="E1133"/>
      <c r="G1133"/>
      <c r="H1133"/>
      <c r="I1133" s="5"/>
      <c r="J1133"/>
      <c r="K1133"/>
      <c r="L1133"/>
      <c r="N1133"/>
      <c r="P1133"/>
      <c r="R1133"/>
      <c r="S1133"/>
      <c r="T1133"/>
    </row>
    <row r="1134" spans="2:20">
      <c r="B1134"/>
      <c r="C1134"/>
      <c r="D1134"/>
      <c r="E1134"/>
      <c r="G1134"/>
      <c r="H1134"/>
      <c r="I1134" s="5"/>
      <c r="J1134"/>
      <c r="K1134"/>
      <c r="L1134"/>
      <c r="N1134"/>
      <c r="P1134"/>
      <c r="R1134"/>
      <c r="S1134"/>
      <c r="T1134"/>
    </row>
    <row r="1135" spans="2:20">
      <c r="B1135"/>
      <c r="C1135"/>
      <c r="D1135"/>
      <c r="E1135"/>
      <c r="G1135"/>
      <c r="H1135"/>
      <c r="I1135" s="5"/>
      <c r="J1135"/>
      <c r="K1135"/>
      <c r="L1135"/>
      <c r="N1135"/>
      <c r="P1135"/>
      <c r="R1135"/>
      <c r="S1135"/>
      <c r="T1135"/>
    </row>
    <row r="1136" spans="2:20">
      <c r="B1136"/>
      <c r="C1136"/>
      <c r="D1136"/>
      <c r="E1136"/>
      <c r="G1136"/>
      <c r="H1136"/>
      <c r="I1136" s="5"/>
      <c r="J1136"/>
      <c r="K1136"/>
      <c r="L1136"/>
      <c r="N1136"/>
      <c r="P1136"/>
      <c r="R1136"/>
      <c r="S1136"/>
      <c r="T1136"/>
    </row>
    <row r="1137" spans="2:20">
      <c r="B1137"/>
      <c r="C1137"/>
      <c r="D1137"/>
      <c r="E1137"/>
      <c r="G1137"/>
      <c r="H1137"/>
      <c r="I1137" s="5"/>
      <c r="J1137"/>
      <c r="K1137"/>
      <c r="L1137"/>
      <c r="N1137"/>
      <c r="P1137"/>
      <c r="R1137"/>
      <c r="S1137"/>
      <c r="T1137"/>
    </row>
    <row r="1138" spans="2:20">
      <c r="B1138"/>
      <c r="C1138"/>
      <c r="D1138"/>
      <c r="E1138"/>
      <c r="G1138"/>
      <c r="H1138"/>
      <c r="I1138" s="5"/>
      <c r="J1138"/>
      <c r="K1138"/>
      <c r="L1138"/>
      <c r="N1138"/>
      <c r="P1138"/>
      <c r="R1138"/>
      <c r="S1138"/>
      <c r="T1138"/>
    </row>
    <row r="1139" spans="2:20">
      <c r="B1139"/>
      <c r="C1139"/>
      <c r="D1139"/>
      <c r="E1139"/>
      <c r="G1139"/>
      <c r="H1139"/>
      <c r="I1139" s="5"/>
      <c r="J1139"/>
      <c r="K1139"/>
      <c r="L1139"/>
      <c r="N1139"/>
      <c r="P1139"/>
      <c r="R1139"/>
      <c r="S1139"/>
      <c r="T1139"/>
    </row>
    <row r="1140" spans="2:20">
      <c r="B1140"/>
      <c r="C1140"/>
      <c r="D1140"/>
      <c r="E1140"/>
      <c r="G1140"/>
      <c r="H1140"/>
      <c r="I1140" s="5"/>
      <c r="J1140"/>
      <c r="K1140"/>
      <c r="L1140"/>
      <c r="N1140"/>
      <c r="P1140"/>
      <c r="R1140"/>
      <c r="S1140"/>
      <c r="T1140"/>
    </row>
    <row r="1141" spans="2:20">
      <c r="B1141"/>
      <c r="C1141"/>
      <c r="D1141"/>
      <c r="E1141"/>
      <c r="G1141"/>
      <c r="H1141"/>
      <c r="I1141" s="5"/>
      <c r="J1141"/>
      <c r="K1141"/>
      <c r="L1141"/>
      <c r="N1141"/>
      <c r="P1141"/>
      <c r="R1141"/>
      <c r="S1141"/>
      <c r="T1141"/>
    </row>
    <row r="1142" spans="2:20">
      <c r="B1142"/>
      <c r="C1142"/>
      <c r="D1142"/>
      <c r="E1142"/>
      <c r="G1142"/>
      <c r="H1142"/>
      <c r="I1142" s="5"/>
      <c r="J1142"/>
      <c r="K1142"/>
      <c r="L1142"/>
      <c r="N1142"/>
      <c r="P1142"/>
      <c r="R1142"/>
      <c r="S1142"/>
      <c r="T1142"/>
    </row>
    <row r="1143" spans="2:20">
      <c r="B1143"/>
      <c r="C1143"/>
      <c r="D1143"/>
      <c r="E1143"/>
      <c r="G1143"/>
      <c r="H1143"/>
      <c r="I1143" s="5"/>
      <c r="J1143"/>
      <c r="K1143"/>
      <c r="L1143"/>
      <c r="N1143"/>
      <c r="P1143"/>
      <c r="R1143"/>
      <c r="S1143"/>
      <c r="T1143"/>
    </row>
    <row r="1144" spans="2:20">
      <c r="B1144"/>
      <c r="C1144"/>
      <c r="D1144"/>
      <c r="E1144"/>
      <c r="G1144"/>
      <c r="H1144"/>
      <c r="I1144" s="5"/>
      <c r="J1144"/>
      <c r="K1144"/>
      <c r="L1144"/>
      <c r="N1144"/>
      <c r="P1144"/>
      <c r="R1144"/>
      <c r="S1144"/>
      <c r="T1144"/>
    </row>
    <row r="1145" spans="2:20">
      <c r="B1145"/>
      <c r="C1145"/>
      <c r="D1145"/>
      <c r="E1145"/>
      <c r="G1145"/>
      <c r="H1145"/>
      <c r="I1145" s="5"/>
      <c r="J1145"/>
      <c r="K1145"/>
      <c r="L1145"/>
      <c r="N1145"/>
      <c r="P1145"/>
      <c r="R1145"/>
      <c r="S1145"/>
      <c r="T1145"/>
    </row>
    <row r="1146" spans="2:20">
      <c r="B1146"/>
      <c r="C1146"/>
      <c r="D1146"/>
      <c r="E1146"/>
      <c r="G1146"/>
      <c r="H1146"/>
      <c r="I1146" s="5"/>
      <c r="J1146"/>
      <c r="K1146"/>
      <c r="L1146"/>
      <c r="N1146"/>
      <c r="P1146"/>
      <c r="R1146"/>
      <c r="S1146"/>
      <c r="T1146"/>
    </row>
    <row r="1147" spans="2:20">
      <c r="B1147"/>
      <c r="C1147"/>
      <c r="D1147"/>
      <c r="E1147"/>
      <c r="G1147"/>
      <c r="H1147"/>
      <c r="I1147" s="5"/>
      <c r="J1147"/>
      <c r="K1147"/>
      <c r="L1147"/>
      <c r="N1147"/>
      <c r="P1147"/>
      <c r="R1147"/>
      <c r="S1147"/>
      <c r="T1147"/>
    </row>
    <row r="1148" spans="2:20">
      <c r="B1148"/>
      <c r="C1148"/>
      <c r="D1148"/>
      <c r="E1148"/>
      <c r="G1148"/>
      <c r="H1148"/>
      <c r="I1148" s="5"/>
      <c r="J1148"/>
      <c r="K1148"/>
      <c r="L1148"/>
      <c r="N1148"/>
      <c r="P1148"/>
      <c r="R1148"/>
      <c r="S1148"/>
      <c r="T1148"/>
    </row>
    <row r="1149" spans="2:20">
      <c r="B1149"/>
      <c r="C1149"/>
      <c r="D1149"/>
      <c r="E1149"/>
      <c r="G1149"/>
      <c r="H1149"/>
      <c r="I1149" s="5"/>
      <c r="J1149"/>
      <c r="K1149"/>
      <c r="L1149"/>
      <c r="N1149"/>
      <c r="P1149"/>
      <c r="R1149"/>
      <c r="S1149"/>
      <c r="T1149"/>
    </row>
    <row r="1150" spans="2:20">
      <c r="B1150"/>
      <c r="C1150"/>
      <c r="D1150"/>
      <c r="E1150"/>
      <c r="G1150"/>
      <c r="H1150"/>
      <c r="I1150" s="5"/>
      <c r="J1150"/>
      <c r="K1150"/>
      <c r="L1150"/>
      <c r="N1150"/>
      <c r="P1150"/>
      <c r="R1150"/>
      <c r="S1150"/>
      <c r="T1150"/>
    </row>
    <row r="1151" spans="2:20">
      <c r="B1151"/>
      <c r="C1151"/>
      <c r="D1151"/>
      <c r="E1151"/>
      <c r="G1151"/>
      <c r="H1151"/>
      <c r="I1151" s="5"/>
      <c r="J1151"/>
      <c r="K1151"/>
      <c r="L1151"/>
      <c r="N1151"/>
      <c r="P1151"/>
      <c r="R1151"/>
      <c r="S1151"/>
      <c r="T1151"/>
    </row>
    <row r="1152" spans="2:20">
      <c r="B1152"/>
      <c r="C1152"/>
      <c r="D1152"/>
      <c r="E1152"/>
      <c r="G1152"/>
      <c r="H1152"/>
      <c r="I1152" s="5"/>
      <c r="J1152"/>
      <c r="K1152"/>
      <c r="L1152"/>
      <c r="N1152"/>
      <c r="P1152"/>
      <c r="R1152"/>
      <c r="S1152"/>
      <c r="T1152"/>
    </row>
    <row r="1153" spans="2:20">
      <c r="B1153"/>
      <c r="C1153"/>
      <c r="D1153"/>
      <c r="E1153"/>
      <c r="G1153"/>
      <c r="H1153"/>
      <c r="I1153" s="5"/>
      <c r="J1153"/>
      <c r="K1153"/>
      <c r="L1153"/>
      <c r="N1153"/>
      <c r="P1153"/>
      <c r="R1153"/>
      <c r="S1153"/>
      <c r="T1153"/>
    </row>
    <row r="1154" spans="2:20">
      <c r="B1154"/>
      <c r="C1154"/>
      <c r="D1154"/>
      <c r="E1154"/>
      <c r="G1154"/>
      <c r="H1154"/>
      <c r="I1154" s="5"/>
      <c r="J1154"/>
      <c r="K1154"/>
      <c r="L1154"/>
      <c r="N1154"/>
      <c r="P1154"/>
      <c r="R1154"/>
      <c r="S1154"/>
      <c r="T1154"/>
    </row>
    <row r="1155" spans="2:20">
      <c r="B1155"/>
      <c r="C1155"/>
      <c r="D1155"/>
      <c r="E1155"/>
      <c r="G1155"/>
      <c r="H1155"/>
      <c r="I1155" s="5"/>
      <c r="J1155"/>
      <c r="K1155"/>
      <c r="L1155"/>
      <c r="N1155"/>
      <c r="P1155"/>
      <c r="R1155"/>
      <c r="S1155"/>
      <c r="T1155"/>
    </row>
    <row r="1156" spans="2:20">
      <c r="B1156"/>
      <c r="C1156"/>
      <c r="D1156"/>
      <c r="E1156"/>
      <c r="G1156"/>
      <c r="H1156"/>
      <c r="I1156" s="5"/>
      <c r="J1156"/>
      <c r="K1156"/>
      <c r="L1156"/>
      <c r="N1156"/>
      <c r="P1156"/>
      <c r="R1156"/>
      <c r="S1156"/>
      <c r="T1156"/>
    </row>
    <row r="1157" spans="2:20">
      <c r="B1157"/>
      <c r="C1157"/>
      <c r="D1157"/>
      <c r="E1157"/>
      <c r="G1157"/>
      <c r="H1157"/>
      <c r="I1157" s="5"/>
      <c r="J1157"/>
      <c r="K1157"/>
      <c r="L1157"/>
      <c r="N1157"/>
      <c r="P1157"/>
      <c r="R1157"/>
      <c r="S1157"/>
      <c r="T1157"/>
    </row>
    <row r="1158" spans="2:20">
      <c r="B1158"/>
      <c r="C1158"/>
      <c r="D1158"/>
      <c r="E1158"/>
      <c r="G1158"/>
      <c r="H1158"/>
      <c r="I1158" s="5"/>
      <c r="J1158"/>
      <c r="K1158"/>
      <c r="L1158"/>
      <c r="N1158"/>
      <c r="P1158"/>
      <c r="R1158"/>
      <c r="S1158"/>
      <c r="T1158"/>
    </row>
    <row r="1159" spans="2:20">
      <c r="B1159"/>
      <c r="C1159"/>
      <c r="D1159"/>
      <c r="E1159"/>
      <c r="G1159"/>
      <c r="H1159"/>
      <c r="I1159" s="5"/>
      <c r="J1159"/>
      <c r="K1159"/>
      <c r="L1159"/>
      <c r="N1159"/>
      <c r="P1159"/>
      <c r="R1159"/>
      <c r="S1159"/>
      <c r="T1159"/>
    </row>
    <row r="1160" spans="2:20">
      <c r="B1160"/>
      <c r="C1160"/>
      <c r="D1160"/>
      <c r="E1160"/>
      <c r="G1160"/>
      <c r="H1160"/>
      <c r="I1160" s="5"/>
      <c r="J1160"/>
      <c r="K1160"/>
      <c r="L1160"/>
      <c r="N1160"/>
      <c r="P1160"/>
      <c r="R1160"/>
      <c r="S1160"/>
      <c r="T1160"/>
    </row>
    <row r="1161" spans="2:20">
      <c r="B1161"/>
      <c r="C1161"/>
      <c r="D1161"/>
      <c r="E1161"/>
      <c r="G1161"/>
      <c r="H1161"/>
      <c r="I1161" s="5"/>
      <c r="J1161"/>
      <c r="K1161"/>
      <c r="L1161"/>
      <c r="N1161"/>
      <c r="P1161"/>
      <c r="R1161"/>
      <c r="S1161"/>
      <c r="T1161"/>
    </row>
    <row r="1162" spans="2:20">
      <c r="B1162"/>
      <c r="C1162"/>
      <c r="D1162"/>
      <c r="E1162"/>
      <c r="G1162"/>
      <c r="H1162"/>
      <c r="I1162" s="5"/>
      <c r="J1162"/>
      <c r="K1162"/>
      <c r="L1162"/>
      <c r="N1162"/>
      <c r="P1162"/>
      <c r="R1162"/>
      <c r="S1162"/>
      <c r="T1162"/>
    </row>
    <row r="1163" spans="2:20">
      <c r="B1163"/>
      <c r="C1163"/>
      <c r="D1163"/>
      <c r="E1163"/>
      <c r="G1163"/>
      <c r="H1163"/>
      <c r="I1163" s="5"/>
      <c r="J1163"/>
      <c r="K1163"/>
      <c r="L1163"/>
      <c r="N1163"/>
      <c r="P1163"/>
      <c r="R1163"/>
      <c r="S1163"/>
      <c r="T1163"/>
    </row>
    <row r="1164" spans="2:20">
      <c r="B1164"/>
      <c r="C1164"/>
      <c r="D1164"/>
      <c r="E1164"/>
      <c r="G1164"/>
      <c r="H1164"/>
      <c r="I1164" s="5"/>
      <c r="J1164"/>
      <c r="K1164"/>
      <c r="L1164"/>
      <c r="N1164"/>
      <c r="P1164"/>
      <c r="R1164"/>
      <c r="S1164"/>
      <c r="T1164"/>
    </row>
    <row r="1165" spans="2:20">
      <c r="B1165"/>
      <c r="C1165"/>
      <c r="D1165"/>
      <c r="E1165"/>
      <c r="G1165"/>
      <c r="H1165"/>
      <c r="I1165" s="5"/>
      <c r="J1165"/>
      <c r="K1165"/>
      <c r="L1165"/>
      <c r="N1165"/>
      <c r="P1165"/>
      <c r="R1165"/>
      <c r="S1165"/>
      <c r="T1165"/>
    </row>
    <row r="1166" spans="2:20">
      <c r="B1166"/>
      <c r="C1166"/>
      <c r="D1166"/>
      <c r="E1166"/>
      <c r="G1166"/>
      <c r="H1166"/>
      <c r="I1166" s="5"/>
      <c r="J1166"/>
      <c r="K1166"/>
      <c r="L1166"/>
      <c r="N1166"/>
      <c r="P1166"/>
      <c r="R1166"/>
      <c r="S1166"/>
      <c r="T1166"/>
    </row>
    <row r="1167" spans="2:20">
      <c r="B1167"/>
      <c r="C1167"/>
      <c r="D1167"/>
      <c r="E1167"/>
      <c r="G1167"/>
      <c r="H1167"/>
      <c r="I1167" s="5"/>
      <c r="J1167"/>
      <c r="K1167"/>
      <c r="L1167"/>
      <c r="N1167"/>
      <c r="P1167"/>
      <c r="R1167"/>
      <c r="S1167"/>
      <c r="T1167"/>
    </row>
    <row r="1168" spans="2:20">
      <c r="B1168"/>
      <c r="C1168"/>
      <c r="D1168"/>
      <c r="E1168"/>
      <c r="G1168"/>
      <c r="H1168"/>
      <c r="I1168" s="5"/>
      <c r="J1168"/>
      <c r="K1168"/>
      <c r="L1168"/>
      <c r="N1168"/>
      <c r="P1168"/>
      <c r="R1168"/>
      <c r="S1168"/>
      <c r="T1168"/>
    </row>
    <row r="1169" spans="2:20">
      <c r="B1169"/>
      <c r="C1169"/>
      <c r="D1169"/>
      <c r="E1169"/>
      <c r="G1169"/>
      <c r="H1169"/>
      <c r="I1169" s="5"/>
      <c r="J1169"/>
      <c r="K1169"/>
      <c r="L1169"/>
      <c r="N1169"/>
      <c r="P1169"/>
      <c r="R1169"/>
      <c r="S1169"/>
      <c r="T1169"/>
    </row>
    <row r="1170" spans="2:20">
      <c r="B1170"/>
      <c r="C1170"/>
      <c r="D1170"/>
      <c r="E1170"/>
      <c r="G1170"/>
      <c r="H1170"/>
      <c r="I1170" s="5"/>
      <c r="J1170"/>
      <c r="K1170"/>
      <c r="L1170"/>
      <c r="N1170"/>
      <c r="P1170"/>
      <c r="R1170"/>
      <c r="S1170"/>
      <c r="T1170"/>
    </row>
    <row r="1171" spans="2:20">
      <c r="B1171"/>
      <c r="C1171"/>
      <c r="D1171"/>
      <c r="E1171"/>
      <c r="G1171"/>
      <c r="H1171"/>
      <c r="I1171" s="5"/>
      <c r="J1171"/>
      <c r="K1171"/>
      <c r="L1171"/>
      <c r="N1171"/>
      <c r="P1171"/>
      <c r="R1171"/>
      <c r="S1171"/>
      <c r="T1171"/>
    </row>
    <row r="1172" spans="2:20">
      <c r="B1172"/>
      <c r="C1172"/>
      <c r="D1172"/>
      <c r="E1172"/>
      <c r="G1172"/>
      <c r="H1172"/>
      <c r="I1172" s="5"/>
      <c r="J1172"/>
      <c r="K1172"/>
      <c r="L1172"/>
      <c r="N1172"/>
      <c r="P1172"/>
      <c r="R1172"/>
      <c r="S1172"/>
      <c r="T1172"/>
    </row>
    <row r="1173" spans="2:20">
      <c r="B1173"/>
      <c r="C1173"/>
      <c r="D1173"/>
      <c r="E1173"/>
      <c r="G1173"/>
      <c r="H1173"/>
      <c r="I1173" s="5"/>
      <c r="J1173"/>
      <c r="K1173"/>
      <c r="L1173"/>
      <c r="N1173"/>
      <c r="P1173"/>
      <c r="R1173"/>
      <c r="S1173"/>
      <c r="T1173"/>
    </row>
    <row r="1174" spans="2:20">
      <c r="B1174"/>
      <c r="C1174"/>
      <c r="D1174"/>
      <c r="E1174"/>
      <c r="G1174"/>
      <c r="H1174"/>
      <c r="I1174" s="5"/>
      <c r="J1174"/>
      <c r="K1174"/>
      <c r="L1174"/>
      <c r="N1174"/>
      <c r="P1174"/>
      <c r="R1174"/>
      <c r="S1174"/>
      <c r="T1174"/>
    </row>
    <row r="1175" spans="2:20">
      <c r="B1175"/>
      <c r="C1175"/>
      <c r="D1175"/>
      <c r="E1175"/>
      <c r="G1175"/>
      <c r="H1175"/>
      <c r="I1175" s="5"/>
      <c r="J1175"/>
      <c r="K1175"/>
      <c r="L1175"/>
      <c r="N1175"/>
      <c r="P1175"/>
      <c r="R1175"/>
      <c r="S1175"/>
      <c r="T1175"/>
    </row>
    <row r="1176" spans="2:20">
      <c r="B1176"/>
      <c r="C1176"/>
      <c r="D1176"/>
      <c r="E1176"/>
      <c r="G1176"/>
      <c r="H1176"/>
      <c r="I1176" s="5"/>
      <c r="J1176"/>
      <c r="K1176"/>
      <c r="L1176"/>
      <c r="N1176"/>
      <c r="P1176"/>
      <c r="R1176"/>
      <c r="S1176"/>
      <c r="T1176"/>
    </row>
    <row r="1177" spans="2:20">
      <c r="B1177"/>
      <c r="C1177"/>
      <c r="D1177"/>
      <c r="E1177"/>
      <c r="G1177"/>
      <c r="H1177"/>
      <c r="I1177" s="5"/>
      <c r="J1177"/>
      <c r="K1177"/>
      <c r="L1177"/>
      <c r="N1177"/>
      <c r="P1177"/>
      <c r="R1177"/>
      <c r="S1177"/>
      <c r="T1177"/>
    </row>
    <row r="1178" spans="2:20">
      <c r="B1178"/>
      <c r="C1178"/>
      <c r="D1178"/>
      <c r="E1178"/>
      <c r="G1178"/>
      <c r="H1178"/>
      <c r="I1178" s="5"/>
      <c r="J1178"/>
      <c r="K1178"/>
      <c r="L1178"/>
      <c r="N1178"/>
      <c r="P1178"/>
      <c r="R1178"/>
      <c r="S1178"/>
      <c r="T1178"/>
    </row>
    <row r="1179" spans="2:20">
      <c r="B1179"/>
      <c r="C1179"/>
      <c r="D1179"/>
      <c r="E1179"/>
      <c r="G1179"/>
      <c r="H1179"/>
      <c r="I1179" s="5"/>
      <c r="J1179"/>
      <c r="K1179"/>
      <c r="L1179"/>
      <c r="N1179"/>
      <c r="P1179"/>
      <c r="R1179"/>
      <c r="S1179"/>
      <c r="T1179"/>
    </row>
    <row r="1180" spans="2:20">
      <c r="B1180"/>
      <c r="C1180"/>
      <c r="D1180"/>
      <c r="E1180"/>
      <c r="G1180"/>
      <c r="H1180"/>
      <c r="I1180" s="5"/>
      <c r="J1180"/>
      <c r="K1180"/>
      <c r="L1180"/>
      <c r="N1180"/>
      <c r="P1180"/>
      <c r="R1180"/>
      <c r="S1180"/>
      <c r="T1180"/>
    </row>
    <row r="1181" spans="2:20">
      <c r="B1181"/>
      <c r="C1181"/>
      <c r="D1181"/>
      <c r="E1181"/>
      <c r="G1181"/>
      <c r="H1181"/>
      <c r="I1181" s="5"/>
      <c r="J1181"/>
      <c r="K1181"/>
      <c r="L1181"/>
      <c r="N1181"/>
      <c r="P1181"/>
      <c r="R1181"/>
      <c r="S1181"/>
      <c r="T1181"/>
    </row>
    <row r="1182" spans="2:20">
      <c r="B1182"/>
      <c r="C1182"/>
      <c r="D1182"/>
      <c r="E1182"/>
      <c r="G1182"/>
      <c r="H1182"/>
      <c r="I1182" s="5"/>
      <c r="J1182"/>
      <c r="K1182"/>
      <c r="L1182"/>
      <c r="N1182"/>
      <c r="P1182"/>
      <c r="R1182"/>
      <c r="S1182"/>
      <c r="T1182"/>
    </row>
    <row r="1183" spans="2:20">
      <c r="B1183"/>
      <c r="C1183"/>
      <c r="D1183"/>
      <c r="E1183"/>
      <c r="G1183"/>
      <c r="H1183"/>
      <c r="I1183" s="5"/>
      <c r="J1183"/>
      <c r="K1183"/>
      <c r="L1183"/>
      <c r="N1183"/>
      <c r="P1183"/>
      <c r="R1183"/>
      <c r="S1183"/>
      <c r="T1183"/>
    </row>
    <row r="1184" spans="2:20">
      <c r="B1184"/>
      <c r="C1184"/>
      <c r="D1184"/>
      <c r="E1184"/>
      <c r="G1184"/>
      <c r="H1184"/>
      <c r="I1184" s="5"/>
      <c r="J1184"/>
      <c r="K1184"/>
      <c r="L1184"/>
      <c r="N1184"/>
      <c r="P1184"/>
      <c r="R1184"/>
      <c r="S1184"/>
      <c r="T1184"/>
    </row>
    <row r="1185" spans="2:20">
      <c r="B1185"/>
      <c r="C1185"/>
      <c r="D1185"/>
      <c r="E1185"/>
      <c r="G1185"/>
      <c r="H1185"/>
      <c r="I1185" s="5"/>
      <c r="J1185"/>
      <c r="K1185"/>
      <c r="L1185"/>
      <c r="N1185"/>
      <c r="P1185"/>
      <c r="R1185"/>
      <c r="S1185"/>
      <c r="T1185"/>
    </row>
    <row r="1186" spans="2:20">
      <c r="B1186"/>
      <c r="C1186"/>
      <c r="D1186"/>
      <c r="E1186"/>
      <c r="G1186"/>
      <c r="H1186"/>
      <c r="I1186" s="5"/>
      <c r="J1186"/>
      <c r="K1186"/>
      <c r="L1186"/>
      <c r="N1186"/>
      <c r="P1186"/>
      <c r="R1186"/>
      <c r="S1186"/>
      <c r="T1186"/>
    </row>
    <row r="1187" spans="2:20">
      <c r="B1187"/>
      <c r="C1187"/>
      <c r="D1187"/>
      <c r="E1187"/>
      <c r="G1187"/>
      <c r="H1187"/>
      <c r="I1187" s="5"/>
      <c r="J1187"/>
      <c r="K1187"/>
      <c r="L1187"/>
      <c r="N1187"/>
      <c r="P1187"/>
      <c r="R1187"/>
      <c r="S1187"/>
      <c r="T1187"/>
    </row>
    <row r="1188" spans="2:20">
      <c r="B1188"/>
      <c r="C1188"/>
      <c r="D1188"/>
      <c r="E1188"/>
      <c r="G1188"/>
      <c r="H1188"/>
      <c r="I1188" s="5"/>
      <c r="J1188"/>
      <c r="K1188"/>
      <c r="L1188"/>
      <c r="N1188"/>
      <c r="P1188"/>
      <c r="R1188"/>
      <c r="S1188"/>
      <c r="T1188"/>
    </row>
    <row r="1189" spans="2:20">
      <c r="B1189"/>
      <c r="C1189"/>
      <c r="D1189"/>
      <c r="E1189"/>
      <c r="G1189"/>
      <c r="H1189"/>
      <c r="I1189" s="5"/>
      <c r="J1189"/>
      <c r="K1189"/>
      <c r="L1189"/>
      <c r="N1189"/>
      <c r="P1189"/>
      <c r="R1189"/>
      <c r="S1189"/>
      <c r="T1189"/>
    </row>
    <row r="1190" spans="2:20">
      <c r="B1190"/>
      <c r="C1190"/>
      <c r="D1190"/>
      <c r="E1190"/>
      <c r="G1190"/>
      <c r="H1190"/>
      <c r="I1190" s="5"/>
      <c r="J1190"/>
      <c r="K1190"/>
      <c r="L1190"/>
      <c r="N1190"/>
      <c r="P1190"/>
      <c r="R1190"/>
      <c r="S1190"/>
      <c r="T1190"/>
    </row>
    <row r="1191" spans="2:20">
      <c r="B1191"/>
      <c r="C1191"/>
      <c r="D1191"/>
      <c r="E1191"/>
      <c r="G1191"/>
      <c r="H1191"/>
      <c r="I1191" s="5"/>
      <c r="J1191"/>
      <c r="K1191"/>
      <c r="L1191"/>
      <c r="N1191"/>
      <c r="P1191"/>
      <c r="R1191"/>
      <c r="S1191"/>
      <c r="T1191"/>
    </row>
    <row r="1192" spans="2:20">
      <c r="B1192"/>
      <c r="C1192"/>
      <c r="D1192"/>
      <c r="E1192"/>
      <c r="G1192"/>
      <c r="H1192"/>
      <c r="I1192" s="5"/>
      <c r="J1192"/>
      <c r="K1192"/>
      <c r="L1192"/>
      <c r="N1192"/>
      <c r="P1192"/>
      <c r="R1192"/>
      <c r="S1192"/>
      <c r="T1192"/>
    </row>
    <row r="1193" spans="2:20">
      <c r="B1193"/>
      <c r="C1193"/>
      <c r="D1193"/>
      <c r="E1193"/>
      <c r="G1193"/>
      <c r="H1193"/>
      <c r="I1193" s="5"/>
      <c r="J1193"/>
      <c r="K1193"/>
      <c r="L1193"/>
      <c r="N1193"/>
      <c r="P1193"/>
      <c r="R1193"/>
      <c r="S1193"/>
      <c r="T1193"/>
    </row>
    <row r="1194" spans="2:20">
      <c r="B1194"/>
      <c r="C1194"/>
      <c r="D1194"/>
      <c r="E1194"/>
      <c r="G1194"/>
      <c r="H1194"/>
      <c r="I1194" s="5"/>
      <c r="J1194"/>
      <c r="K1194"/>
      <c r="L1194"/>
      <c r="N1194"/>
      <c r="P1194"/>
      <c r="R1194"/>
      <c r="S1194"/>
      <c r="T1194"/>
    </row>
    <row r="1195" spans="2:20">
      <c r="B1195"/>
      <c r="C1195"/>
      <c r="D1195"/>
      <c r="E1195"/>
      <c r="G1195"/>
      <c r="H1195"/>
      <c r="I1195" s="5"/>
      <c r="J1195"/>
      <c r="K1195"/>
      <c r="L1195"/>
      <c r="N1195"/>
      <c r="P1195"/>
      <c r="R1195"/>
      <c r="S1195"/>
      <c r="T1195"/>
    </row>
    <row r="1196" spans="2:20">
      <c r="B1196"/>
      <c r="C1196"/>
      <c r="D1196"/>
      <c r="E1196"/>
      <c r="G1196"/>
      <c r="H1196"/>
      <c r="I1196" s="5"/>
      <c r="J1196"/>
      <c r="K1196"/>
      <c r="L1196"/>
      <c r="N1196"/>
      <c r="P1196"/>
      <c r="R1196"/>
      <c r="S1196"/>
      <c r="T1196"/>
    </row>
    <row r="1197" spans="2:20">
      <c r="B1197"/>
      <c r="C1197"/>
      <c r="D1197"/>
      <c r="E1197"/>
      <c r="G1197"/>
      <c r="H1197"/>
      <c r="I1197" s="5"/>
      <c r="J1197"/>
      <c r="K1197"/>
      <c r="L1197"/>
      <c r="N1197"/>
      <c r="P1197"/>
      <c r="R1197"/>
      <c r="S1197"/>
      <c r="T1197"/>
    </row>
    <row r="1198" spans="2:20">
      <c r="B1198"/>
      <c r="C1198"/>
      <c r="D1198"/>
      <c r="E1198"/>
      <c r="G1198"/>
      <c r="H1198"/>
      <c r="I1198" s="5"/>
      <c r="J1198"/>
      <c r="K1198"/>
      <c r="L1198"/>
      <c r="N1198"/>
      <c r="P1198"/>
      <c r="R1198"/>
      <c r="S1198"/>
      <c r="T1198"/>
    </row>
    <row r="1199" spans="2:20">
      <c r="B1199"/>
      <c r="C1199"/>
      <c r="D1199"/>
      <c r="E1199"/>
      <c r="G1199"/>
      <c r="H1199"/>
      <c r="I1199" s="5"/>
      <c r="J1199"/>
      <c r="K1199"/>
      <c r="L1199"/>
      <c r="N1199"/>
      <c r="P1199"/>
      <c r="R1199"/>
      <c r="S1199"/>
      <c r="T1199"/>
    </row>
    <row r="1200" spans="2:20">
      <c r="B1200"/>
      <c r="C1200"/>
      <c r="D1200"/>
      <c r="E1200"/>
      <c r="G1200"/>
      <c r="H1200"/>
      <c r="I1200" s="5"/>
      <c r="J1200"/>
      <c r="K1200"/>
      <c r="L1200"/>
      <c r="N1200"/>
      <c r="P1200"/>
      <c r="R1200"/>
      <c r="S1200"/>
      <c r="T1200"/>
    </row>
    <row r="1201" spans="2:20">
      <c r="B1201"/>
      <c r="C1201"/>
      <c r="D1201"/>
      <c r="E1201"/>
      <c r="G1201"/>
      <c r="H1201"/>
      <c r="I1201" s="5"/>
      <c r="J1201"/>
      <c r="K1201"/>
      <c r="L1201"/>
      <c r="N1201"/>
      <c r="P1201"/>
      <c r="R1201"/>
      <c r="S1201"/>
      <c r="T1201"/>
    </row>
    <row r="1202" spans="2:20">
      <c r="B1202"/>
      <c r="C1202"/>
      <c r="D1202"/>
      <c r="E1202"/>
      <c r="G1202"/>
      <c r="H1202"/>
      <c r="I1202" s="5"/>
      <c r="J1202"/>
      <c r="K1202"/>
      <c r="L1202"/>
      <c r="N1202"/>
      <c r="P1202"/>
      <c r="R1202"/>
      <c r="S1202"/>
      <c r="T1202"/>
    </row>
    <row r="1203" spans="2:20">
      <c r="B1203"/>
      <c r="C1203"/>
      <c r="D1203"/>
      <c r="E1203"/>
      <c r="G1203"/>
      <c r="H1203"/>
      <c r="I1203" s="5"/>
      <c r="J1203"/>
      <c r="K1203"/>
      <c r="L1203"/>
      <c r="N1203"/>
      <c r="P1203"/>
      <c r="R1203"/>
      <c r="S1203"/>
      <c r="T1203"/>
    </row>
    <row r="1204" spans="2:20">
      <c r="B1204"/>
      <c r="C1204"/>
      <c r="D1204"/>
      <c r="E1204"/>
      <c r="G1204"/>
      <c r="H1204"/>
      <c r="I1204" s="5"/>
      <c r="J1204"/>
      <c r="K1204"/>
      <c r="L1204"/>
      <c r="N1204"/>
      <c r="P1204"/>
      <c r="R1204"/>
      <c r="S1204"/>
      <c r="T1204"/>
    </row>
    <row r="1205" spans="2:20">
      <c r="B1205"/>
      <c r="C1205"/>
      <c r="D1205"/>
      <c r="E1205"/>
      <c r="G1205"/>
      <c r="H1205"/>
      <c r="I1205" s="5"/>
      <c r="J1205"/>
      <c r="K1205"/>
      <c r="L1205"/>
      <c r="N1205"/>
      <c r="P1205"/>
      <c r="R1205"/>
      <c r="S1205"/>
      <c r="T1205"/>
    </row>
    <row r="1206" spans="2:20">
      <c r="B1206"/>
      <c r="C1206"/>
      <c r="D1206"/>
      <c r="E1206"/>
      <c r="G1206"/>
      <c r="H1206"/>
      <c r="I1206" s="5"/>
      <c r="J1206"/>
      <c r="K1206"/>
      <c r="L1206"/>
      <c r="N1206"/>
      <c r="P1206"/>
      <c r="R1206"/>
      <c r="S1206"/>
      <c r="T1206"/>
    </row>
    <row r="1207" spans="2:20">
      <c r="B1207"/>
      <c r="C1207"/>
      <c r="D1207"/>
      <c r="E1207"/>
      <c r="G1207"/>
      <c r="H1207"/>
      <c r="I1207" s="5"/>
      <c r="J1207"/>
      <c r="K1207"/>
      <c r="L1207"/>
      <c r="N1207"/>
      <c r="P1207"/>
      <c r="R1207"/>
      <c r="S1207"/>
      <c r="T1207"/>
    </row>
    <row r="1208" spans="2:20">
      <c r="B1208"/>
      <c r="C1208"/>
      <c r="D1208"/>
      <c r="E1208"/>
      <c r="G1208"/>
      <c r="H1208"/>
      <c r="I1208" s="5"/>
      <c r="J1208"/>
      <c r="K1208"/>
      <c r="L1208"/>
      <c r="N1208"/>
      <c r="P1208"/>
      <c r="R1208"/>
      <c r="S1208"/>
      <c r="T1208"/>
    </row>
    <row r="1209" spans="2:20">
      <c r="B1209"/>
      <c r="C1209"/>
      <c r="D1209"/>
      <c r="E1209"/>
      <c r="G1209"/>
      <c r="H1209"/>
      <c r="I1209" s="5"/>
      <c r="J1209"/>
      <c r="K1209"/>
      <c r="L1209"/>
      <c r="N1209"/>
      <c r="P1209"/>
      <c r="R1209"/>
      <c r="S1209"/>
      <c r="T1209"/>
    </row>
    <row r="1210" spans="2:20">
      <c r="B1210"/>
      <c r="C1210"/>
      <c r="D1210"/>
      <c r="E1210"/>
      <c r="G1210"/>
      <c r="H1210"/>
      <c r="I1210" s="5"/>
      <c r="J1210"/>
      <c r="K1210"/>
      <c r="L1210"/>
      <c r="N1210"/>
      <c r="P1210"/>
      <c r="R1210"/>
      <c r="S1210"/>
      <c r="T1210"/>
    </row>
    <row r="1211" spans="2:20">
      <c r="B1211"/>
      <c r="C1211"/>
      <c r="D1211"/>
      <c r="E1211"/>
      <c r="G1211"/>
      <c r="H1211"/>
      <c r="I1211" s="5"/>
      <c r="J1211"/>
      <c r="K1211"/>
      <c r="L1211"/>
      <c r="N1211"/>
      <c r="P1211"/>
      <c r="R1211"/>
      <c r="S1211"/>
      <c r="T1211"/>
    </row>
    <row r="1212" spans="2:20">
      <c r="B1212"/>
      <c r="C1212"/>
      <c r="D1212"/>
      <c r="E1212"/>
      <c r="G1212"/>
      <c r="H1212"/>
      <c r="I1212" s="5"/>
      <c r="J1212"/>
      <c r="K1212"/>
      <c r="L1212"/>
      <c r="N1212"/>
      <c r="P1212"/>
      <c r="R1212"/>
      <c r="S1212"/>
      <c r="T1212"/>
    </row>
    <row r="1213" spans="2:20">
      <c r="B1213"/>
      <c r="C1213"/>
      <c r="D1213"/>
      <c r="E1213"/>
      <c r="G1213"/>
      <c r="H1213"/>
      <c r="I1213" s="5"/>
      <c r="J1213"/>
      <c r="K1213"/>
      <c r="L1213"/>
      <c r="N1213"/>
      <c r="P1213"/>
      <c r="R1213"/>
      <c r="S1213"/>
      <c r="T1213"/>
    </row>
    <row r="1214" spans="2:20">
      <c r="B1214"/>
      <c r="C1214"/>
      <c r="D1214"/>
      <c r="E1214"/>
      <c r="G1214"/>
      <c r="H1214"/>
      <c r="I1214" s="5"/>
      <c r="J1214"/>
      <c r="K1214"/>
      <c r="L1214"/>
      <c r="N1214"/>
      <c r="P1214"/>
      <c r="R1214"/>
      <c r="S1214"/>
      <c r="T1214"/>
    </row>
    <row r="1215" spans="2:20">
      <c r="B1215"/>
      <c r="C1215"/>
      <c r="D1215"/>
      <c r="E1215"/>
      <c r="G1215"/>
      <c r="H1215"/>
      <c r="I1215" s="5"/>
      <c r="J1215"/>
      <c r="K1215"/>
      <c r="L1215"/>
      <c r="N1215"/>
      <c r="P1215"/>
      <c r="R1215"/>
      <c r="S1215"/>
      <c r="T1215"/>
    </row>
    <row r="1216" spans="2:20">
      <c r="B1216"/>
      <c r="C1216"/>
      <c r="D1216"/>
      <c r="E1216"/>
      <c r="G1216"/>
      <c r="H1216"/>
      <c r="I1216" s="5"/>
      <c r="J1216"/>
      <c r="K1216"/>
      <c r="L1216"/>
      <c r="N1216"/>
      <c r="P1216"/>
      <c r="R1216"/>
      <c r="S1216"/>
      <c r="T1216"/>
    </row>
    <row r="1217" spans="2:20">
      <c r="B1217"/>
      <c r="C1217"/>
      <c r="D1217"/>
      <c r="E1217"/>
      <c r="G1217"/>
      <c r="H1217"/>
      <c r="I1217" s="5"/>
      <c r="J1217"/>
      <c r="K1217"/>
      <c r="L1217"/>
      <c r="N1217"/>
      <c r="P1217"/>
      <c r="R1217"/>
      <c r="S1217"/>
      <c r="T1217"/>
    </row>
    <row r="1218" spans="2:20">
      <c r="B1218"/>
      <c r="C1218"/>
      <c r="D1218"/>
      <c r="E1218"/>
      <c r="G1218"/>
      <c r="H1218"/>
      <c r="I1218" s="5"/>
      <c r="J1218"/>
      <c r="K1218"/>
      <c r="L1218"/>
      <c r="N1218"/>
      <c r="P1218"/>
      <c r="R1218"/>
      <c r="S1218"/>
      <c r="T1218"/>
    </row>
    <row r="1219" spans="2:20">
      <c r="B1219"/>
      <c r="C1219"/>
      <c r="D1219"/>
      <c r="E1219"/>
      <c r="G1219"/>
      <c r="H1219"/>
      <c r="I1219" s="5"/>
      <c r="J1219"/>
      <c r="K1219"/>
      <c r="L1219"/>
      <c r="N1219"/>
      <c r="P1219"/>
      <c r="R1219"/>
      <c r="S1219"/>
      <c r="T1219"/>
    </row>
    <row r="1220" spans="2:20">
      <c r="B1220"/>
      <c r="C1220"/>
      <c r="D1220"/>
      <c r="E1220"/>
      <c r="G1220"/>
      <c r="H1220"/>
      <c r="I1220" s="5"/>
      <c r="J1220"/>
      <c r="K1220"/>
      <c r="L1220"/>
      <c r="N1220"/>
      <c r="P1220"/>
      <c r="R1220"/>
      <c r="S1220"/>
      <c r="T1220"/>
    </row>
    <row r="1221" spans="2:20">
      <c r="B1221"/>
      <c r="C1221"/>
      <c r="D1221"/>
      <c r="E1221"/>
      <c r="G1221"/>
      <c r="H1221"/>
      <c r="I1221" s="5"/>
      <c r="J1221"/>
      <c r="K1221"/>
      <c r="L1221"/>
      <c r="N1221"/>
      <c r="P1221"/>
      <c r="R1221"/>
      <c r="S1221"/>
      <c r="T1221"/>
    </row>
    <row r="1222" spans="2:20">
      <c r="B1222"/>
      <c r="C1222"/>
      <c r="D1222"/>
      <c r="E1222"/>
      <c r="G1222"/>
      <c r="H1222"/>
      <c r="I1222" s="5"/>
      <c r="J1222"/>
      <c r="K1222"/>
      <c r="L1222"/>
      <c r="N1222"/>
      <c r="P1222"/>
      <c r="R1222"/>
      <c r="S1222"/>
      <c r="T1222"/>
    </row>
    <row r="1223" spans="2:20">
      <c r="B1223"/>
      <c r="C1223"/>
      <c r="D1223"/>
      <c r="E1223"/>
      <c r="G1223"/>
      <c r="H1223"/>
      <c r="I1223" s="5"/>
      <c r="J1223"/>
      <c r="K1223"/>
      <c r="L1223"/>
      <c r="N1223"/>
      <c r="P1223"/>
      <c r="R1223"/>
      <c r="S1223"/>
      <c r="T1223"/>
    </row>
    <row r="1224" spans="2:20">
      <c r="B1224"/>
      <c r="C1224"/>
      <c r="D1224"/>
      <c r="E1224"/>
      <c r="G1224"/>
      <c r="H1224"/>
      <c r="I1224" s="5"/>
      <c r="J1224"/>
      <c r="K1224"/>
      <c r="L1224"/>
      <c r="N1224"/>
      <c r="P1224"/>
      <c r="R1224"/>
      <c r="S1224"/>
      <c r="T1224"/>
    </row>
    <row r="1225" spans="2:20">
      <c r="B1225"/>
      <c r="C1225"/>
      <c r="D1225"/>
      <c r="E1225"/>
      <c r="G1225"/>
      <c r="H1225"/>
      <c r="I1225" s="5"/>
      <c r="J1225"/>
      <c r="K1225"/>
      <c r="L1225"/>
      <c r="N1225"/>
      <c r="P1225"/>
      <c r="R1225"/>
      <c r="S1225"/>
      <c r="T1225"/>
    </row>
    <row r="1226" spans="2:20">
      <c r="B1226"/>
      <c r="C1226"/>
      <c r="D1226"/>
      <c r="E1226"/>
      <c r="G1226"/>
      <c r="H1226"/>
      <c r="I1226" s="5"/>
      <c r="J1226"/>
      <c r="K1226"/>
      <c r="L1226"/>
      <c r="N1226"/>
      <c r="P1226"/>
      <c r="R1226"/>
      <c r="S1226"/>
      <c r="T1226"/>
    </row>
    <row r="1227" spans="2:20">
      <c r="B1227"/>
      <c r="C1227"/>
      <c r="D1227"/>
      <c r="E1227"/>
      <c r="G1227"/>
      <c r="H1227"/>
      <c r="I1227" s="5"/>
      <c r="J1227"/>
      <c r="K1227"/>
      <c r="L1227"/>
      <c r="N1227"/>
      <c r="P1227"/>
      <c r="R1227"/>
      <c r="S1227"/>
      <c r="T1227"/>
    </row>
    <row r="1228" spans="2:20">
      <c r="B1228"/>
      <c r="C1228"/>
      <c r="D1228"/>
      <c r="E1228"/>
      <c r="G1228"/>
      <c r="H1228"/>
      <c r="I1228" s="5"/>
      <c r="J1228"/>
      <c r="K1228"/>
      <c r="L1228"/>
      <c r="N1228"/>
      <c r="P1228"/>
      <c r="R1228"/>
      <c r="S1228"/>
      <c r="T1228"/>
    </row>
    <row r="1229" spans="2:20">
      <c r="B1229"/>
      <c r="C1229"/>
      <c r="D1229"/>
      <c r="E1229"/>
      <c r="G1229"/>
      <c r="H1229"/>
      <c r="I1229" s="5"/>
      <c r="J1229"/>
      <c r="K1229"/>
      <c r="L1229"/>
      <c r="N1229"/>
      <c r="P1229"/>
      <c r="R1229"/>
      <c r="S1229"/>
      <c r="T1229"/>
    </row>
    <row r="1230" spans="2:20">
      <c r="B1230"/>
      <c r="C1230"/>
      <c r="D1230"/>
      <c r="E1230"/>
      <c r="G1230"/>
      <c r="H1230"/>
      <c r="I1230" s="5"/>
      <c r="J1230"/>
      <c r="K1230"/>
      <c r="L1230"/>
      <c r="N1230"/>
      <c r="P1230"/>
      <c r="R1230"/>
      <c r="S1230"/>
      <c r="T1230"/>
    </row>
    <row r="1231" spans="2:20">
      <c r="B1231"/>
      <c r="C1231"/>
      <c r="D1231"/>
      <c r="E1231"/>
      <c r="G1231"/>
      <c r="H1231"/>
      <c r="I1231" s="5"/>
      <c r="J1231"/>
      <c r="K1231"/>
      <c r="L1231"/>
      <c r="N1231"/>
      <c r="P1231"/>
      <c r="R1231"/>
      <c r="S1231"/>
      <c r="T1231"/>
    </row>
    <row r="1232" spans="2:20">
      <c r="B1232"/>
      <c r="C1232"/>
      <c r="D1232"/>
      <c r="E1232"/>
      <c r="G1232"/>
      <c r="H1232"/>
      <c r="I1232" s="5"/>
      <c r="J1232"/>
      <c r="K1232"/>
      <c r="L1232"/>
      <c r="N1232"/>
      <c r="P1232"/>
      <c r="R1232"/>
      <c r="S1232"/>
      <c r="T1232"/>
    </row>
    <row r="1233" spans="2:20">
      <c r="B1233"/>
      <c r="C1233"/>
      <c r="D1233"/>
      <c r="E1233"/>
      <c r="G1233"/>
      <c r="H1233"/>
      <c r="I1233" s="5"/>
      <c r="J1233"/>
      <c r="K1233"/>
      <c r="L1233"/>
      <c r="N1233"/>
      <c r="P1233"/>
      <c r="R1233"/>
      <c r="S1233"/>
      <c r="T1233"/>
    </row>
    <row r="1234" spans="2:20">
      <c r="B1234"/>
      <c r="C1234"/>
      <c r="D1234"/>
      <c r="E1234"/>
      <c r="G1234"/>
      <c r="H1234"/>
      <c r="I1234" s="5"/>
      <c r="J1234"/>
      <c r="K1234"/>
      <c r="L1234"/>
      <c r="N1234"/>
      <c r="P1234"/>
      <c r="R1234"/>
      <c r="S1234"/>
      <c r="T1234"/>
    </row>
    <row r="1235" spans="2:20">
      <c r="B1235"/>
      <c r="C1235"/>
      <c r="D1235"/>
      <c r="E1235"/>
      <c r="G1235"/>
      <c r="H1235"/>
      <c r="I1235" s="5"/>
      <c r="J1235"/>
      <c r="K1235"/>
      <c r="L1235"/>
      <c r="N1235"/>
      <c r="P1235"/>
      <c r="R1235"/>
      <c r="S1235"/>
      <c r="T1235"/>
    </row>
    <row r="1236" spans="2:20">
      <c r="B1236"/>
      <c r="C1236"/>
      <c r="D1236"/>
      <c r="E1236"/>
      <c r="G1236"/>
      <c r="H1236"/>
      <c r="I1236" s="5"/>
      <c r="J1236"/>
      <c r="K1236"/>
      <c r="L1236"/>
      <c r="N1236"/>
      <c r="P1236"/>
      <c r="R1236"/>
      <c r="S1236"/>
      <c r="T1236"/>
    </row>
    <row r="1237" spans="2:20">
      <c r="B1237"/>
      <c r="C1237"/>
      <c r="D1237"/>
      <c r="E1237"/>
      <c r="G1237"/>
      <c r="H1237"/>
      <c r="I1237" s="5"/>
      <c r="J1237"/>
      <c r="K1237"/>
      <c r="L1237"/>
      <c r="N1237"/>
      <c r="P1237"/>
      <c r="R1237"/>
      <c r="S1237"/>
      <c r="T1237"/>
    </row>
    <row r="1238" spans="2:20">
      <c r="B1238"/>
      <c r="C1238"/>
      <c r="D1238"/>
      <c r="E1238"/>
      <c r="G1238"/>
      <c r="H1238"/>
      <c r="I1238" s="5"/>
      <c r="J1238"/>
      <c r="K1238"/>
      <c r="L1238"/>
      <c r="N1238"/>
      <c r="P1238"/>
      <c r="R1238"/>
      <c r="S1238"/>
      <c r="T1238"/>
    </row>
    <row r="1239" spans="2:20">
      <c r="B1239"/>
      <c r="C1239"/>
      <c r="D1239"/>
      <c r="E1239"/>
      <c r="G1239"/>
      <c r="H1239"/>
      <c r="I1239" s="5"/>
      <c r="J1239"/>
      <c r="K1239"/>
      <c r="L1239"/>
      <c r="N1239"/>
      <c r="P1239"/>
      <c r="R1239"/>
      <c r="S1239"/>
      <c r="T1239"/>
    </row>
    <row r="1240" spans="2:20">
      <c r="B1240"/>
      <c r="C1240"/>
      <c r="D1240"/>
      <c r="E1240"/>
      <c r="G1240"/>
      <c r="H1240"/>
      <c r="I1240" s="5"/>
      <c r="J1240"/>
      <c r="K1240"/>
      <c r="L1240"/>
      <c r="N1240"/>
      <c r="P1240"/>
      <c r="R1240"/>
      <c r="S1240"/>
      <c r="T1240"/>
    </row>
    <row r="1241" spans="2:20">
      <c r="B1241"/>
      <c r="C1241"/>
      <c r="D1241"/>
      <c r="E1241"/>
      <c r="G1241"/>
      <c r="H1241"/>
      <c r="I1241" s="5"/>
      <c r="J1241"/>
      <c r="K1241"/>
      <c r="L1241"/>
      <c r="N1241"/>
      <c r="P1241"/>
      <c r="R1241"/>
      <c r="S1241"/>
      <c r="T1241"/>
    </row>
    <row r="1242" spans="2:20">
      <c r="B1242"/>
      <c r="C1242"/>
      <c r="D1242"/>
      <c r="E1242"/>
      <c r="G1242"/>
      <c r="H1242"/>
      <c r="I1242" s="5"/>
      <c r="J1242"/>
      <c r="K1242"/>
      <c r="L1242"/>
      <c r="N1242"/>
      <c r="P1242"/>
      <c r="R1242"/>
      <c r="S1242"/>
      <c r="T1242"/>
    </row>
    <row r="1243" spans="2:20">
      <c r="B1243"/>
      <c r="C1243"/>
      <c r="D1243"/>
      <c r="E1243"/>
      <c r="G1243"/>
      <c r="H1243"/>
      <c r="I1243" s="5"/>
      <c r="J1243"/>
      <c r="K1243"/>
      <c r="L1243"/>
      <c r="N1243"/>
      <c r="P1243"/>
      <c r="R1243"/>
      <c r="S1243"/>
      <c r="T1243"/>
    </row>
    <row r="1244" spans="2:20">
      <c r="B1244"/>
      <c r="C1244"/>
      <c r="D1244"/>
      <c r="E1244"/>
      <c r="G1244"/>
      <c r="H1244"/>
      <c r="I1244" s="5"/>
      <c r="J1244"/>
      <c r="K1244"/>
      <c r="L1244"/>
      <c r="N1244"/>
      <c r="P1244"/>
      <c r="R1244"/>
      <c r="S1244"/>
      <c r="T1244"/>
    </row>
    <row r="1245" spans="2:20">
      <c r="B1245"/>
      <c r="C1245"/>
      <c r="D1245"/>
      <c r="E1245"/>
      <c r="G1245"/>
      <c r="H1245"/>
      <c r="I1245" s="5"/>
      <c r="J1245"/>
      <c r="K1245"/>
      <c r="L1245"/>
      <c r="N1245"/>
      <c r="P1245"/>
      <c r="R1245"/>
      <c r="S1245"/>
      <c r="T1245"/>
    </row>
    <row r="1246" spans="2:20">
      <c r="B1246"/>
      <c r="C1246"/>
      <c r="D1246"/>
      <c r="E1246"/>
      <c r="G1246"/>
      <c r="H1246"/>
      <c r="I1246" s="5"/>
      <c r="J1246"/>
      <c r="K1246"/>
      <c r="L1246"/>
      <c r="N1246"/>
      <c r="P1246"/>
      <c r="R1246"/>
      <c r="S1246"/>
      <c r="T1246"/>
    </row>
    <row r="1247" spans="2:20">
      <c r="B1247"/>
      <c r="C1247"/>
      <c r="D1247"/>
      <c r="E1247"/>
      <c r="G1247"/>
      <c r="H1247"/>
      <c r="I1247" s="5"/>
      <c r="J1247"/>
      <c r="K1247"/>
      <c r="L1247"/>
      <c r="N1247"/>
      <c r="P1247"/>
      <c r="R1247"/>
      <c r="S1247"/>
      <c r="T1247"/>
    </row>
    <row r="1248" spans="2:20">
      <c r="B1248"/>
      <c r="C1248"/>
      <c r="D1248"/>
      <c r="E1248"/>
      <c r="G1248"/>
      <c r="H1248"/>
      <c r="I1248" s="5"/>
      <c r="J1248"/>
      <c r="K1248"/>
      <c r="L1248"/>
      <c r="N1248"/>
      <c r="P1248"/>
      <c r="R1248"/>
      <c r="S1248"/>
      <c r="T1248"/>
    </row>
    <row r="1249" spans="2:20">
      <c r="B1249"/>
      <c r="C1249"/>
      <c r="D1249"/>
      <c r="E1249"/>
      <c r="G1249"/>
      <c r="H1249"/>
      <c r="I1249" s="5"/>
      <c r="J1249"/>
      <c r="K1249"/>
      <c r="L1249"/>
      <c r="N1249"/>
      <c r="P1249"/>
      <c r="R1249"/>
      <c r="S1249"/>
      <c r="T1249"/>
    </row>
    <row r="1250" spans="2:20">
      <c r="B1250"/>
      <c r="C1250"/>
      <c r="D1250"/>
      <c r="E1250"/>
      <c r="G1250"/>
      <c r="H1250"/>
      <c r="I1250" s="5"/>
      <c r="J1250"/>
      <c r="K1250"/>
      <c r="L1250"/>
      <c r="N1250"/>
      <c r="P1250"/>
      <c r="R1250"/>
      <c r="S1250"/>
      <c r="T1250"/>
    </row>
    <row r="1251" spans="2:20">
      <c r="B1251"/>
      <c r="C1251"/>
      <c r="D1251"/>
      <c r="E1251"/>
      <c r="G1251"/>
      <c r="H1251"/>
      <c r="I1251" s="5"/>
      <c r="J1251"/>
      <c r="K1251"/>
      <c r="L1251"/>
      <c r="N1251"/>
      <c r="P1251"/>
      <c r="R1251"/>
      <c r="S1251"/>
      <c r="T1251"/>
    </row>
    <row r="1252" spans="2:20">
      <c r="B1252"/>
      <c r="C1252"/>
      <c r="D1252"/>
      <c r="E1252"/>
      <c r="G1252"/>
      <c r="H1252"/>
      <c r="I1252" s="5"/>
      <c r="J1252"/>
      <c r="K1252"/>
      <c r="L1252"/>
      <c r="N1252"/>
      <c r="P1252"/>
      <c r="R1252"/>
      <c r="S1252"/>
      <c r="T1252"/>
    </row>
    <row r="1253" spans="2:20">
      <c r="B1253"/>
      <c r="C1253"/>
      <c r="D1253"/>
      <c r="E1253"/>
      <c r="G1253"/>
      <c r="H1253"/>
      <c r="I1253" s="5"/>
      <c r="J1253"/>
      <c r="K1253"/>
      <c r="L1253"/>
      <c r="N1253"/>
      <c r="P1253"/>
      <c r="R1253"/>
      <c r="S1253"/>
      <c r="T1253"/>
    </row>
    <row r="1254" spans="2:20">
      <c r="B1254"/>
      <c r="C1254"/>
      <c r="D1254"/>
      <c r="E1254"/>
      <c r="G1254"/>
      <c r="H1254"/>
      <c r="I1254" s="5"/>
      <c r="J1254"/>
      <c r="K1254"/>
      <c r="L1254"/>
      <c r="N1254"/>
      <c r="P1254"/>
      <c r="R1254"/>
      <c r="S1254"/>
      <c r="T1254"/>
    </row>
    <row r="1255" spans="2:20">
      <c r="B1255"/>
      <c r="C1255"/>
      <c r="D1255"/>
      <c r="E1255"/>
      <c r="G1255"/>
      <c r="H1255"/>
      <c r="I1255" s="5"/>
      <c r="J1255"/>
      <c r="K1255"/>
      <c r="L1255"/>
      <c r="N1255"/>
      <c r="P1255"/>
      <c r="R1255"/>
      <c r="S1255"/>
      <c r="T1255"/>
    </row>
    <row r="1256" spans="2:20">
      <c r="B1256"/>
      <c r="C1256"/>
      <c r="D1256"/>
      <c r="E1256"/>
      <c r="G1256"/>
      <c r="H1256"/>
      <c r="I1256" s="5"/>
      <c r="J1256"/>
      <c r="K1256"/>
      <c r="L1256"/>
      <c r="N1256"/>
      <c r="P1256"/>
      <c r="R1256"/>
      <c r="S1256"/>
      <c r="T1256"/>
    </row>
    <row r="1257" spans="2:20">
      <c r="B1257"/>
      <c r="C1257"/>
      <c r="D1257"/>
      <c r="E1257"/>
      <c r="G1257"/>
      <c r="H1257"/>
      <c r="I1257" s="5"/>
      <c r="J1257"/>
      <c r="K1257"/>
      <c r="L1257"/>
      <c r="N1257"/>
      <c r="P1257"/>
      <c r="R1257"/>
      <c r="S1257"/>
      <c r="T1257"/>
    </row>
    <row r="1258" spans="2:20">
      <c r="B1258"/>
      <c r="C1258"/>
      <c r="D1258"/>
      <c r="E1258"/>
      <c r="G1258"/>
      <c r="H1258"/>
      <c r="I1258" s="5"/>
      <c r="J1258"/>
      <c r="K1258"/>
      <c r="L1258"/>
      <c r="N1258"/>
      <c r="P1258"/>
      <c r="R1258"/>
      <c r="S1258"/>
      <c r="T1258"/>
    </row>
    <row r="1259" spans="2:20">
      <c r="B1259"/>
      <c r="C1259"/>
      <c r="D1259"/>
      <c r="E1259"/>
      <c r="G1259"/>
      <c r="H1259"/>
      <c r="I1259" s="5"/>
      <c r="J1259"/>
      <c r="K1259"/>
      <c r="L1259"/>
      <c r="N1259"/>
      <c r="P1259"/>
      <c r="R1259"/>
      <c r="S1259"/>
      <c r="T1259"/>
    </row>
    <row r="1260" spans="2:20">
      <c r="B1260"/>
      <c r="C1260"/>
      <c r="D1260"/>
      <c r="E1260"/>
      <c r="G1260"/>
      <c r="H1260"/>
      <c r="I1260" s="5"/>
      <c r="J1260"/>
      <c r="K1260"/>
      <c r="L1260"/>
      <c r="N1260"/>
      <c r="P1260"/>
      <c r="R1260"/>
      <c r="S1260"/>
      <c r="T1260"/>
    </row>
    <row r="1261" spans="2:20">
      <c r="B1261"/>
      <c r="C1261"/>
      <c r="D1261"/>
      <c r="E1261"/>
      <c r="G1261"/>
      <c r="H1261"/>
      <c r="I1261" s="5"/>
      <c r="J1261"/>
      <c r="K1261"/>
      <c r="L1261"/>
      <c r="N1261"/>
      <c r="P1261"/>
      <c r="R1261"/>
      <c r="S1261"/>
      <c r="T1261"/>
    </row>
    <row r="1262" spans="2:20">
      <c r="B1262"/>
      <c r="C1262"/>
      <c r="D1262"/>
      <c r="E1262"/>
      <c r="G1262"/>
      <c r="H1262"/>
      <c r="I1262" s="5"/>
      <c r="J1262"/>
      <c r="K1262"/>
      <c r="L1262"/>
      <c r="N1262"/>
      <c r="P1262"/>
      <c r="R1262"/>
      <c r="S1262"/>
      <c r="T1262"/>
    </row>
    <row r="1263" spans="2:20">
      <c r="B1263"/>
      <c r="C1263"/>
      <c r="D1263"/>
      <c r="E1263"/>
      <c r="G1263"/>
      <c r="H1263"/>
      <c r="I1263" s="5"/>
      <c r="J1263"/>
      <c r="K1263"/>
      <c r="L1263"/>
      <c r="N1263"/>
      <c r="P1263"/>
      <c r="R1263"/>
      <c r="S1263"/>
      <c r="T1263"/>
    </row>
    <row r="1264" spans="2:20">
      <c r="B1264"/>
      <c r="C1264"/>
      <c r="D1264"/>
      <c r="E1264"/>
      <c r="G1264"/>
      <c r="H1264"/>
      <c r="I1264" s="5"/>
      <c r="J1264"/>
      <c r="K1264"/>
      <c r="L1264"/>
      <c r="N1264"/>
      <c r="P1264"/>
      <c r="R1264"/>
      <c r="S1264"/>
      <c r="T1264"/>
    </row>
    <row r="1265" spans="2:20">
      <c r="B1265"/>
      <c r="C1265"/>
      <c r="D1265"/>
      <c r="E1265"/>
      <c r="G1265"/>
      <c r="H1265"/>
      <c r="I1265" s="5"/>
      <c r="J1265"/>
      <c r="K1265"/>
      <c r="L1265"/>
      <c r="N1265"/>
      <c r="P1265"/>
      <c r="R1265"/>
      <c r="S1265"/>
      <c r="T1265"/>
    </row>
    <row r="1266" spans="2:20">
      <c r="B1266"/>
      <c r="C1266"/>
      <c r="D1266"/>
      <c r="E1266"/>
      <c r="G1266"/>
      <c r="H1266"/>
      <c r="I1266" s="5"/>
      <c r="J1266"/>
      <c r="K1266"/>
      <c r="L1266"/>
      <c r="N1266"/>
      <c r="P1266"/>
      <c r="R1266"/>
      <c r="S1266"/>
      <c r="T1266"/>
    </row>
    <row r="1267" spans="2:20">
      <c r="B1267"/>
      <c r="C1267"/>
      <c r="D1267"/>
      <c r="E1267"/>
      <c r="G1267"/>
      <c r="H1267"/>
      <c r="I1267" s="5"/>
      <c r="J1267"/>
      <c r="K1267"/>
      <c r="L1267"/>
      <c r="N1267"/>
      <c r="P1267"/>
      <c r="R1267"/>
      <c r="S1267"/>
      <c r="T1267"/>
    </row>
    <row r="1268" spans="2:20">
      <c r="B1268"/>
      <c r="C1268"/>
      <c r="D1268"/>
      <c r="E1268"/>
      <c r="G1268"/>
      <c r="H1268"/>
      <c r="I1268" s="5"/>
      <c r="J1268"/>
      <c r="K1268"/>
      <c r="L1268"/>
      <c r="N1268"/>
      <c r="P1268"/>
      <c r="R1268"/>
      <c r="S1268"/>
      <c r="T1268"/>
    </row>
    <row r="1269" spans="2:20">
      <c r="B1269"/>
      <c r="C1269"/>
      <c r="D1269"/>
      <c r="E1269"/>
      <c r="G1269"/>
      <c r="H1269"/>
      <c r="I1269" s="5"/>
      <c r="J1269"/>
      <c r="K1269"/>
      <c r="L1269"/>
      <c r="N1269"/>
      <c r="P1269"/>
      <c r="R1269"/>
      <c r="S1269"/>
      <c r="T1269"/>
    </row>
    <row r="1270" spans="2:20">
      <c r="B1270"/>
      <c r="C1270"/>
      <c r="D1270"/>
      <c r="E1270"/>
      <c r="G1270"/>
      <c r="H1270"/>
      <c r="I1270" s="5"/>
      <c r="J1270"/>
      <c r="K1270"/>
      <c r="L1270"/>
      <c r="N1270"/>
      <c r="P1270"/>
      <c r="R1270"/>
      <c r="S1270"/>
      <c r="T1270"/>
    </row>
    <row r="1271" spans="2:20">
      <c r="B1271"/>
      <c r="C1271"/>
      <c r="D1271"/>
      <c r="E1271"/>
      <c r="G1271"/>
      <c r="H1271"/>
      <c r="I1271" s="5"/>
      <c r="J1271"/>
      <c r="K1271"/>
      <c r="L1271"/>
      <c r="N1271"/>
      <c r="P1271"/>
      <c r="R1271"/>
      <c r="S1271"/>
      <c r="T1271"/>
    </row>
    <row r="1272" spans="2:20">
      <c r="B1272"/>
      <c r="C1272"/>
      <c r="D1272"/>
      <c r="E1272"/>
      <c r="G1272"/>
      <c r="H1272"/>
      <c r="I1272" s="5"/>
      <c r="J1272"/>
      <c r="K1272"/>
      <c r="L1272"/>
      <c r="N1272"/>
      <c r="P1272"/>
      <c r="R1272"/>
      <c r="S1272"/>
      <c r="T1272"/>
    </row>
    <row r="1273" spans="2:20">
      <c r="B1273"/>
      <c r="C1273"/>
      <c r="D1273"/>
      <c r="E1273"/>
      <c r="G1273"/>
      <c r="H1273"/>
      <c r="I1273" s="5"/>
      <c r="J1273"/>
      <c r="K1273"/>
      <c r="L1273"/>
      <c r="N1273"/>
      <c r="P1273"/>
      <c r="R1273"/>
      <c r="S1273"/>
      <c r="T1273"/>
    </row>
    <row r="1274" spans="2:20">
      <c r="B1274"/>
      <c r="C1274"/>
      <c r="D1274"/>
      <c r="E1274"/>
      <c r="G1274"/>
      <c r="H1274"/>
      <c r="I1274" s="5"/>
      <c r="J1274"/>
      <c r="K1274"/>
      <c r="L1274"/>
      <c r="N1274"/>
      <c r="P1274"/>
      <c r="R1274"/>
      <c r="S1274"/>
      <c r="T1274"/>
    </row>
    <row r="1275" spans="2:20">
      <c r="B1275"/>
      <c r="C1275"/>
      <c r="D1275"/>
      <c r="E1275"/>
      <c r="G1275"/>
      <c r="H1275"/>
      <c r="I1275" s="5"/>
      <c r="J1275"/>
      <c r="K1275"/>
      <c r="L1275"/>
      <c r="N1275"/>
      <c r="P1275"/>
      <c r="R1275"/>
      <c r="S1275"/>
      <c r="T1275"/>
    </row>
    <row r="1276" spans="2:20">
      <c r="B1276"/>
      <c r="C1276"/>
      <c r="D1276"/>
      <c r="E1276"/>
      <c r="G1276"/>
      <c r="H1276"/>
      <c r="I1276" s="5"/>
      <c r="J1276"/>
      <c r="K1276"/>
      <c r="L1276"/>
      <c r="N1276"/>
      <c r="P1276"/>
      <c r="R1276"/>
      <c r="S1276"/>
      <c r="T1276"/>
    </row>
    <row r="1277" spans="2:20">
      <c r="B1277"/>
      <c r="C1277"/>
      <c r="D1277"/>
      <c r="E1277"/>
      <c r="G1277"/>
      <c r="H1277"/>
      <c r="I1277" s="5"/>
      <c r="J1277"/>
      <c r="K1277"/>
      <c r="L1277"/>
      <c r="N1277"/>
      <c r="P1277"/>
      <c r="R1277"/>
      <c r="S1277"/>
      <c r="T1277"/>
    </row>
    <row r="1278" spans="2:20">
      <c r="B1278"/>
      <c r="C1278"/>
      <c r="D1278"/>
      <c r="E1278"/>
      <c r="G1278"/>
      <c r="H1278"/>
      <c r="I1278" s="5"/>
      <c r="J1278"/>
      <c r="K1278"/>
      <c r="L1278"/>
      <c r="N1278"/>
      <c r="P1278"/>
      <c r="R1278"/>
      <c r="S1278"/>
      <c r="T1278"/>
    </row>
    <row r="1279" spans="2:20">
      <c r="B1279"/>
      <c r="C1279"/>
      <c r="D1279"/>
      <c r="E1279"/>
      <c r="G1279"/>
      <c r="H1279"/>
      <c r="I1279" s="5"/>
      <c r="J1279"/>
      <c r="K1279"/>
      <c r="L1279"/>
      <c r="N1279"/>
      <c r="P1279"/>
      <c r="R1279"/>
      <c r="S1279"/>
      <c r="T1279"/>
    </row>
    <row r="1280" spans="2:20">
      <c r="B1280"/>
      <c r="C1280"/>
      <c r="D1280"/>
      <c r="E1280"/>
      <c r="G1280"/>
      <c r="H1280"/>
      <c r="I1280" s="5"/>
      <c r="J1280"/>
      <c r="K1280"/>
      <c r="L1280"/>
      <c r="N1280"/>
      <c r="P1280"/>
      <c r="R1280"/>
      <c r="S1280"/>
      <c r="T1280"/>
    </row>
    <row r="1281" spans="2:20">
      <c r="B1281"/>
      <c r="C1281"/>
      <c r="D1281"/>
      <c r="E1281"/>
      <c r="G1281"/>
      <c r="H1281"/>
      <c r="I1281" s="5"/>
      <c r="J1281"/>
      <c r="K1281"/>
      <c r="L1281"/>
      <c r="N1281"/>
      <c r="P1281"/>
      <c r="R1281"/>
      <c r="S1281"/>
      <c r="T1281"/>
    </row>
    <row r="1282" spans="2:20">
      <c r="B1282"/>
      <c r="C1282"/>
      <c r="D1282"/>
      <c r="E1282"/>
      <c r="G1282"/>
      <c r="H1282"/>
      <c r="I1282" s="5"/>
      <c r="J1282"/>
      <c r="K1282"/>
      <c r="L1282"/>
      <c r="N1282"/>
      <c r="P1282"/>
      <c r="R1282"/>
      <c r="S1282"/>
      <c r="T1282"/>
    </row>
    <row r="1283" spans="2:20">
      <c r="B1283"/>
      <c r="C1283"/>
      <c r="D1283"/>
      <c r="E1283"/>
      <c r="G1283"/>
      <c r="H1283"/>
      <c r="I1283" s="5"/>
      <c r="J1283"/>
      <c r="K1283"/>
      <c r="L1283"/>
      <c r="N1283"/>
      <c r="P1283"/>
      <c r="R1283"/>
      <c r="S1283"/>
      <c r="T1283"/>
    </row>
    <row r="1284" spans="2:20">
      <c r="B1284"/>
      <c r="C1284"/>
      <c r="D1284"/>
      <c r="E1284"/>
      <c r="G1284"/>
      <c r="H1284"/>
      <c r="I1284" s="5"/>
      <c r="J1284"/>
      <c r="K1284"/>
      <c r="L1284"/>
      <c r="N1284"/>
      <c r="P1284"/>
      <c r="R1284"/>
      <c r="S1284"/>
      <c r="T1284"/>
    </row>
    <row r="1285" spans="2:20">
      <c r="B1285"/>
      <c r="C1285"/>
      <c r="D1285"/>
      <c r="E1285"/>
      <c r="G1285"/>
      <c r="H1285"/>
      <c r="I1285" s="5"/>
      <c r="J1285"/>
      <c r="K1285"/>
      <c r="L1285"/>
      <c r="N1285"/>
      <c r="P1285"/>
      <c r="R1285"/>
      <c r="S1285"/>
      <c r="T1285"/>
    </row>
    <row r="1286" spans="2:20">
      <c r="B1286"/>
      <c r="C1286"/>
      <c r="D1286"/>
      <c r="E1286"/>
      <c r="G1286"/>
      <c r="H1286"/>
      <c r="I1286" s="5"/>
      <c r="J1286"/>
      <c r="K1286"/>
      <c r="L1286"/>
      <c r="N1286"/>
      <c r="P1286"/>
      <c r="R1286"/>
      <c r="S1286"/>
      <c r="T1286"/>
    </row>
    <row r="1287" spans="2:20">
      <c r="B1287"/>
      <c r="C1287"/>
      <c r="D1287"/>
      <c r="E1287"/>
      <c r="G1287"/>
      <c r="H1287"/>
      <c r="I1287" s="5"/>
      <c r="J1287"/>
      <c r="K1287"/>
      <c r="L1287"/>
      <c r="N1287"/>
      <c r="P1287"/>
      <c r="R1287"/>
      <c r="S1287"/>
      <c r="T1287"/>
    </row>
    <row r="1288" spans="2:20">
      <c r="B1288"/>
      <c r="C1288"/>
      <c r="D1288"/>
      <c r="E1288"/>
      <c r="G1288"/>
      <c r="H1288"/>
      <c r="I1288" s="5"/>
      <c r="J1288"/>
      <c r="K1288"/>
      <c r="L1288"/>
      <c r="N1288"/>
      <c r="P1288"/>
      <c r="R1288"/>
      <c r="S1288"/>
      <c r="T1288"/>
    </row>
    <row r="1289" spans="2:20">
      <c r="B1289"/>
      <c r="C1289"/>
      <c r="D1289"/>
      <c r="E1289"/>
      <c r="G1289"/>
      <c r="H1289"/>
      <c r="I1289" s="5"/>
      <c r="J1289"/>
      <c r="K1289"/>
      <c r="L1289"/>
      <c r="N1289"/>
      <c r="P1289"/>
      <c r="R1289"/>
      <c r="S1289"/>
      <c r="T1289"/>
    </row>
    <row r="1290" spans="2:20">
      <c r="B1290"/>
      <c r="C1290"/>
      <c r="D1290"/>
      <c r="E1290"/>
      <c r="G1290"/>
      <c r="H1290"/>
      <c r="I1290" s="5"/>
      <c r="J1290"/>
      <c r="K1290"/>
      <c r="L1290"/>
      <c r="N1290"/>
      <c r="P1290"/>
      <c r="R1290"/>
      <c r="S1290"/>
      <c r="T1290"/>
    </row>
    <row r="1291" spans="2:20">
      <c r="B1291"/>
      <c r="C1291"/>
      <c r="D1291"/>
      <c r="E1291"/>
      <c r="G1291"/>
      <c r="H1291"/>
      <c r="I1291" s="5"/>
      <c r="J1291"/>
      <c r="K1291"/>
      <c r="L1291"/>
      <c r="N1291"/>
      <c r="P1291"/>
      <c r="R1291"/>
      <c r="S1291"/>
      <c r="T1291"/>
    </row>
    <row r="1292" spans="2:20">
      <c r="B1292"/>
      <c r="C1292"/>
      <c r="D1292"/>
      <c r="E1292"/>
      <c r="G1292"/>
      <c r="H1292"/>
      <c r="I1292" s="5"/>
      <c r="J1292"/>
      <c r="K1292"/>
      <c r="L1292"/>
      <c r="N1292"/>
      <c r="P1292"/>
      <c r="R1292"/>
      <c r="S1292"/>
      <c r="T1292"/>
    </row>
    <row r="1293" spans="2:20">
      <c r="B1293"/>
      <c r="C1293"/>
      <c r="D1293"/>
      <c r="E1293"/>
      <c r="G1293"/>
      <c r="H1293"/>
      <c r="I1293" s="5"/>
      <c r="J1293"/>
      <c r="K1293"/>
      <c r="L1293"/>
      <c r="N1293"/>
      <c r="P1293"/>
      <c r="R1293"/>
      <c r="S1293"/>
      <c r="T1293"/>
    </row>
    <row r="1294" spans="2:20">
      <c r="B1294"/>
      <c r="C1294"/>
      <c r="D1294"/>
      <c r="E1294"/>
      <c r="G1294"/>
      <c r="H1294"/>
      <c r="I1294" s="5"/>
      <c r="J1294"/>
      <c r="K1294"/>
      <c r="L1294"/>
      <c r="N1294"/>
      <c r="P1294"/>
      <c r="R1294"/>
      <c r="S1294"/>
      <c r="T1294"/>
    </row>
    <row r="1295" spans="2:20">
      <c r="B1295"/>
      <c r="C1295"/>
      <c r="D1295"/>
      <c r="E1295"/>
      <c r="G1295"/>
      <c r="H1295"/>
      <c r="I1295" s="5"/>
      <c r="J1295"/>
      <c r="K1295"/>
      <c r="L1295"/>
      <c r="N1295"/>
      <c r="P1295"/>
      <c r="R1295"/>
      <c r="S1295"/>
      <c r="T1295"/>
    </row>
    <row r="1296" spans="2:20">
      <c r="B1296"/>
      <c r="C1296"/>
      <c r="D1296"/>
      <c r="E1296"/>
      <c r="G1296"/>
      <c r="H1296"/>
      <c r="I1296" s="5"/>
      <c r="J1296"/>
      <c r="K1296"/>
      <c r="L1296"/>
      <c r="N1296"/>
      <c r="P1296"/>
      <c r="R1296"/>
      <c r="S1296"/>
      <c r="T1296"/>
    </row>
    <row r="1297" spans="2:20">
      <c r="B1297"/>
      <c r="C1297"/>
      <c r="D1297"/>
      <c r="E1297"/>
      <c r="G1297"/>
      <c r="H1297"/>
      <c r="I1297" s="5"/>
      <c r="J1297"/>
      <c r="K1297"/>
      <c r="L1297"/>
      <c r="N1297"/>
      <c r="P1297"/>
      <c r="R1297"/>
      <c r="S1297"/>
      <c r="T1297"/>
    </row>
    <row r="1298" spans="2:20">
      <c r="B1298"/>
      <c r="C1298"/>
      <c r="D1298"/>
      <c r="E1298"/>
      <c r="G1298"/>
      <c r="H1298"/>
      <c r="I1298" s="5"/>
      <c r="J1298"/>
      <c r="K1298"/>
      <c r="L1298"/>
      <c r="N1298"/>
      <c r="P1298"/>
      <c r="R1298"/>
      <c r="S1298"/>
      <c r="T1298"/>
    </row>
    <row r="1299" spans="2:20">
      <c r="B1299"/>
      <c r="C1299"/>
      <c r="D1299"/>
      <c r="E1299"/>
      <c r="G1299"/>
      <c r="H1299"/>
      <c r="I1299" s="5"/>
      <c r="J1299"/>
      <c r="K1299"/>
      <c r="L1299"/>
      <c r="N1299"/>
      <c r="P1299"/>
      <c r="R1299"/>
      <c r="S1299"/>
      <c r="T1299"/>
    </row>
    <row r="1300" spans="2:20">
      <c r="B1300"/>
      <c r="C1300"/>
      <c r="D1300"/>
      <c r="E1300"/>
      <c r="G1300"/>
      <c r="H1300"/>
      <c r="I1300" s="5"/>
      <c r="J1300"/>
      <c r="K1300"/>
      <c r="L1300"/>
      <c r="N1300"/>
      <c r="P1300"/>
      <c r="R1300"/>
      <c r="S1300"/>
      <c r="T1300"/>
    </row>
    <row r="1301" spans="2:20">
      <c r="B1301"/>
      <c r="C1301"/>
      <c r="D1301"/>
      <c r="E1301"/>
      <c r="G1301"/>
      <c r="H1301"/>
      <c r="I1301" s="5"/>
      <c r="J1301"/>
      <c r="K1301"/>
      <c r="L1301"/>
      <c r="N1301"/>
      <c r="P1301"/>
      <c r="R1301"/>
      <c r="S1301"/>
      <c r="T1301"/>
    </row>
    <row r="1302" spans="2:20">
      <c r="B1302"/>
      <c r="C1302"/>
      <c r="D1302"/>
      <c r="E1302"/>
      <c r="G1302"/>
      <c r="H1302"/>
      <c r="I1302" s="5"/>
      <c r="J1302"/>
      <c r="K1302"/>
      <c r="L1302"/>
      <c r="N1302"/>
      <c r="P1302"/>
      <c r="R1302"/>
      <c r="S1302"/>
      <c r="T1302"/>
    </row>
    <row r="1303" spans="2:20">
      <c r="B1303"/>
      <c r="C1303"/>
      <c r="D1303"/>
      <c r="E1303"/>
      <c r="G1303"/>
      <c r="H1303"/>
      <c r="I1303" s="5"/>
      <c r="J1303"/>
      <c r="K1303"/>
      <c r="L1303"/>
      <c r="N1303"/>
      <c r="P1303"/>
      <c r="R1303"/>
      <c r="S1303"/>
      <c r="T1303"/>
    </row>
    <row r="1304" spans="2:20">
      <c r="B1304"/>
      <c r="C1304"/>
      <c r="D1304"/>
      <c r="E1304"/>
      <c r="G1304"/>
      <c r="H1304"/>
      <c r="I1304" s="5"/>
      <c r="J1304"/>
      <c r="K1304"/>
      <c r="L1304"/>
      <c r="N1304"/>
      <c r="P1304"/>
      <c r="R1304"/>
      <c r="S1304"/>
      <c r="T1304"/>
    </row>
    <row r="1305" spans="2:20">
      <c r="B1305"/>
      <c r="C1305"/>
      <c r="D1305"/>
      <c r="E1305"/>
      <c r="G1305"/>
      <c r="H1305"/>
      <c r="I1305" s="5"/>
      <c r="J1305"/>
      <c r="K1305"/>
      <c r="L1305"/>
      <c r="N1305"/>
      <c r="P1305"/>
      <c r="R1305"/>
      <c r="S1305"/>
      <c r="T1305"/>
    </row>
    <row r="1306" spans="2:20">
      <c r="B1306"/>
      <c r="C1306"/>
      <c r="D1306"/>
      <c r="E1306"/>
      <c r="G1306"/>
      <c r="H1306"/>
      <c r="I1306" s="5"/>
      <c r="J1306"/>
      <c r="K1306"/>
      <c r="L1306"/>
      <c r="N1306"/>
      <c r="P1306"/>
      <c r="R1306"/>
      <c r="S1306"/>
      <c r="T1306"/>
    </row>
    <row r="1307" spans="2:20">
      <c r="B1307"/>
      <c r="C1307"/>
      <c r="D1307"/>
      <c r="E1307"/>
      <c r="G1307"/>
      <c r="H1307"/>
      <c r="I1307" s="5"/>
      <c r="J1307"/>
      <c r="K1307"/>
      <c r="L1307"/>
      <c r="N1307"/>
      <c r="P1307"/>
      <c r="R1307"/>
      <c r="S1307"/>
      <c r="T1307"/>
    </row>
    <row r="1308" spans="2:20">
      <c r="B1308"/>
      <c r="C1308"/>
      <c r="D1308"/>
      <c r="E1308"/>
      <c r="G1308"/>
      <c r="H1308"/>
      <c r="I1308" s="5"/>
      <c r="J1308"/>
      <c r="K1308"/>
      <c r="L1308"/>
      <c r="N1308"/>
      <c r="P1308"/>
      <c r="R1308"/>
      <c r="S1308"/>
      <c r="T1308"/>
    </row>
    <row r="1309" spans="2:20">
      <c r="B1309"/>
      <c r="C1309"/>
      <c r="D1309"/>
      <c r="E1309"/>
      <c r="G1309"/>
      <c r="H1309"/>
      <c r="I1309" s="5"/>
      <c r="J1309"/>
      <c r="K1309"/>
      <c r="L1309"/>
      <c r="N1309"/>
      <c r="P1309"/>
      <c r="R1309"/>
      <c r="S1309"/>
      <c r="T1309"/>
    </row>
    <row r="1310" spans="2:20">
      <c r="B1310"/>
      <c r="C1310"/>
      <c r="D1310"/>
      <c r="E1310"/>
      <c r="G1310"/>
      <c r="H1310"/>
      <c r="I1310" s="5"/>
      <c r="J1310"/>
      <c r="K1310"/>
      <c r="L1310"/>
      <c r="N1310"/>
      <c r="P1310"/>
      <c r="R1310"/>
      <c r="S1310"/>
      <c r="T1310"/>
    </row>
    <row r="1311" spans="2:20">
      <c r="B1311"/>
      <c r="C1311"/>
      <c r="D1311"/>
      <c r="E1311"/>
      <c r="G1311"/>
      <c r="H1311"/>
      <c r="I1311" s="5"/>
      <c r="J1311"/>
      <c r="K1311"/>
      <c r="L1311"/>
      <c r="N1311"/>
      <c r="P1311"/>
      <c r="R1311"/>
      <c r="S1311"/>
      <c r="T1311"/>
    </row>
    <row r="1312" spans="2:20">
      <c r="B1312"/>
      <c r="C1312"/>
      <c r="D1312"/>
      <c r="E1312"/>
      <c r="G1312"/>
      <c r="H1312"/>
      <c r="I1312" s="5"/>
      <c r="J1312"/>
      <c r="K1312"/>
      <c r="L1312"/>
      <c r="N1312"/>
      <c r="P1312"/>
      <c r="R1312"/>
      <c r="S1312"/>
      <c r="T1312"/>
    </row>
    <row r="1313" spans="2:20">
      <c r="B1313"/>
      <c r="C1313"/>
      <c r="D1313"/>
      <c r="E1313"/>
      <c r="G1313"/>
      <c r="H1313"/>
      <c r="I1313" s="5"/>
      <c r="J1313"/>
      <c r="K1313"/>
      <c r="L1313"/>
      <c r="N1313"/>
      <c r="P1313"/>
      <c r="R1313"/>
      <c r="S1313"/>
      <c r="T1313"/>
    </row>
    <row r="1314" spans="2:20">
      <c r="B1314"/>
      <c r="C1314"/>
      <c r="D1314"/>
      <c r="E1314"/>
      <c r="G1314"/>
      <c r="H1314"/>
      <c r="I1314" s="5"/>
      <c r="J1314"/>
      <c r="K1314"/>
      <c r="L1314"/>
      <c r="N1314"/>
      <c r="P1314"/>
      <c r="R1314"/>
      <c r="S1314"/>
      <c r="T1314"/>
    </row>
    <row r="1315" spans="2:20">
      <c r="B1315"/>
      <c r="C1315"/>
      <c r="D1315"/>
      <c r="E1315"/>
      <c r="G1315"/>
      <c r="H1315"/>
      <c r="I1315" s="5"/>
      <c r="J1315"/>
      <c r="K1315"/>
      <c r="L1315"/>
      <c r="N1315"/>
      <c r="P1315"/>
      <c r="R1315"/>
      <c r="S1315"/>
      <c r="T1315"/>
    </row>
    <row r="1316" spans="2:20">
      <c r="B1316"/>
      <c r="C1316"/>
      <c r="D1316"/>
      <c r="E1316"/>
      <c r="G1316"/>
      <c r="H1316"/>
      <c r="I1316" s="5"/>
      <c r="J1316"/>
      <c r="K1316"/>
      <c r="L1316"/>
      <c r="N1316"/>
      <c r="P1316"/>
      <c r="R1316"/>
      <c r="S1316"/>
      <c r="T1316"/>
    </row>
    <row r="1317" spans="2:20">
      <c r="B1317"/>
      <c r="C1317"/>
      <c r="D1317"/>
      <c r="E1317"/>
      <c r="G1317"/>
      <c r="H1317"/>
      <c r="I1317" s="5"/>
      <c r="J1317"/>
      <c r="K1317"/>
      <c r="L1317"/>
      <c r="N1317"/>
      <c r="P1317"/>
      <c r="R1317"/>
      <c r="S1317"/>
      <c r="T1317"/>
    </row>
    <row r="1318" spans="2:20">
      <c r="B1318"/>
      <c r="C1318"/>
      <c r="D1318"/>
      <c r="E1318"/>
      <c r="G1318"/>
      <c r="H1318"/>
      <c r="I1318" s="5"/>
      <c r="J1318"/>
      <c r="K1318"/>
      <c r="L1318"/>
      <c r="N1318"/>
      <c r="P1318"/>
      <c r="R1318"/>
      <c r="S1318"/>
      <c r="T1318"/>
    </row>
    <row r="1319" spans="2:20">
      <c r="B1319"/>
      <c r="C1319"/>
      <c r="D1319"/>
      <c r="E1319"/>
      <c r="G1319"/>
      <c r="H1319"/>
      <c r="I1319" s="5"/>
      <c r="J1319"/>
      <c r="K1319"/>
      <c r="L1319"/>
      <c r="N1319"/>
      <c r="P1319"/>
      <c r="R1319"/>
      <c r="S1319"/>
      <c r="T1319"/>
    </row>
    <row r="1320" spans="2:20">
      <c r="B1320"/>
      <c r="C1320"/>
      <c r="D1320"/>
      <c r="E1320"/>
      <c r="G1320"/>
      <c r="H1320"/>
      <c r="I1320" s="5"/>
      <c r="J1320"/>
      <c r="K1320"/>
      <c r="L1320"/>
      <c r="N1320"/>
      <c r="P1320"/>
      <c r="R1320"/>
      <c r="S1320"/>
      <c r="T1320"/>
    </row>
    <row r="1321" spans="2:20">
      <c r="B1321"/>
      <c r="C1321"/>
      <c r="D1321"/>
      <c r="E1321"/>
      <c r="G1321"/>
      <c r="H1321"/>
      <c r="I1321" s="5"/>
      <c r="J1321"/>
      <c r="K1321"/>
      <c r="L1321"/>
      <c r="N1321"/>
      <c r="P1321"/>
      <c r="R1321"/>
      <c r="S1321"/>
      <c r="T1321"/>
    </row>
    <row r="1322" spans="2:20">
      <c r="B1322"/>
      <c r="C1322"/>
      <c r="D1322"/>
      <c r="E1322"/>
      <c r="G1322"/>
      <c r="H1322"/>
      <c r="I1322" s="5"/>
      <c r="J1322"/>
      <c r="K1322"/>
      <c r="L1322"/>
      <c r="N1322"/>
      <c r="P1322"/>
      <c r="R1322"/>
      <c r="S1322"/>
      <c r="T1322"/>
    </row>
    <row r="1323" spans="2:20">
      <c r="B1323"/>
      <c r="C1323"/>
      <c r="D1323"/>
      <c r="E1323"/>
      <c r="G1323"/>
      <c r="H1323"/>
      <c r="I1323" s="5"/>
      <c r="J1323"/>
      <c r="K1323"/>
      <c r="L1323"/>
      <c r="N1323"/>
      <c r="P1323"/>
      <c r="R1323"/>
      <c r="S1323"/>
      <c r="T1323"/>
    </row>
    <row r="1324" spans="2:20">
      <c r="B1324"/>
      <c r="C1324"/>
      <c r="D1324"/>
      <c r="E1324"/>
      <c r="G1324"/>
      <c r="H1324"/>
      <c r="I1324" s="5"/>
      <c r="J1324"/>
      <c r="K1324"/>
      <c r="L1324"/>
      <c r="N1324"/>
      <c r="P1324"/>
      <c r="R1324"/>
      <c r="S1324"/>
      <c r="T1324"/>
    </row>
    <row r="1325" spans="2:20">
      <c r="B1325"/>
      <c r="C1325"/>
      <c r="D1325"/>
      <c r="E1325"/>
      <c r="G1325"/>
      <c r="H1325"/>
      <c r="I1325" s="5"/>
      <c r="J1325"/>
      <c r="K1325"/>
      <c r="L1325"/>
      <c r="N1325"/>
      <c r="P1325"/>
      <c r="R1325"/>
      <c r="S1325"/>
      <c r="T1325"/>
    </row>
    <row r="1326" spans="2:20">
      <c r="B1326"/>
      <c r="C1326"/>
      <c r="D1326"/>
      <c r="E1326"/>
      <c r="G1326"/>
      <c r="H1326"/>
      <c r="I1326" s="5"/>
      <c r="J1326"/>
      <c r="K1326"/>
      <c r="L1326"/>
      <c r="N1326"/>
      <c r="P1326"/>
      <c r="R1326"/>
      <c r="S1326"/>
      <c r="T1326"/>
    </row>
    <row r="1327" spans="2:20">
      <c r="B1327"/>
      <c r="C1327"/>
      <c r="D1327"/>
      <c r="E1327"/>
      <c r="G1327"/>
      <c r="H1327"/>
      <c r="I1327" s="5"/>
      <c r="J1327"/>
      <c r="K1327"/>
      <c r="L1327"/>
      <c r="N1327"/>
      <c r="P1327"/>
      <c r="R1327"/>
      <c r="S1327"/>
      <c r="T1327"/>
    </row>
    <row r="1328" spans="2:20">
      <c r="B1328"/>
      <c r="C1328"/>
      <c r="D1328"/>
      <c r="E1328"/>
      <c r="G1328"/>
      <c r="H1328"/>
      <c r="I1328" s="5"/>
      <c r="J1328"/>
      <c r="K1328"/>
      <c r="L1328"/>
      <c r="N1328"/>
      <c r="P1328"/>
      <c r="R1328"/>
      <c r="S1328"/>
      <c r="T1328"/>
    </row>
    <row r="1329" spans="2:20">
      <c r="B1329"/>
      <c r="C1329"/>
      <c r="D1329"/>
      <c r="E1329"/>
      <c r="G1329"/>
      <c r="H1329"/>
      <c r="I1329" s="5"/>
      <c r="J1329"/>
      <c r="K1329"/>
      <c r="L1329"/>
      <c r="N1329"/>
      <c r="P1329"/>
      <c r="R1329"/>
      <c r="S1329"/>
      <c r="T1329"/>
    </row>
    <row r="1330" spans="2:20">
      <c r="B1330"/>
      <c r="C1330"/>
      <c r="D1330"/>
      <c r="E1330"/>
      <c r="G1330"/>
      <c r="H1330"/>
      <c r="I1330" s="5"/>
      <c r="J1330"/>
      <c r="K1330"/>
      <c r="L1330"/>
      <c r="N1330"/>
      <c r="P1330"/>
      <c r="R1330"/>
      <c r="S1330"/>
      <c r="T1330"/>
    </row>
    <row r="1331" spans="2:20">
      <c r="B1331"/>
      <c r="C1331"/>
      <c r="D1331"/>
      <c r="E1331"/>
      <c r="G1331"/>
      <c r="H1331"/>
      <c r="I1331" s="5"/>
      <c r="J1331"/>
      <c r="K1331"/>
      <c r="L1331"/>
      <c r="N1331"/>
      <c r="P1331"/>
      <c r="R1331"/>
      <c r="S1331"/>
      <c r="T1331"/>
    </row>
    <row r="1332" spans="2:20">
      <c r="B1332"/>
      <c r="C1332"/>
      <c r="D1332"/>
      <c r="E1332"/>
      <c r="G1332"/>
      <c r="H1332"/>
      <c r="I1332" s="5"/>
      <c r="J1332"/>
      <c r="K1332"/>
      <c r="L1332"/>
      <c r="N1332"/>
      <c r="P1332"/>
      <c r="R1332"/>
      <c r="S1332"/>
      <c r="T1332"/>
    </row>
    <row r="1333" spans="2:20">
      <c r="B1333"/>
      <c r="C1333"/>
      <c r="D1333"/>
      <c r="E1333"/>
      <c r="G1333"/>
      <c r="H1333"/>
      <c r="I1333" s="5"/>
      <c r="J1333"/>
      <c r="K1333"/>
      <c r="L1333"/>
      <c r="N1333"/>
      <c r="P1333"/>
      <c r="R1333"/>
      <c r="S1333"/>
      <c r="T1333"/>
    </row>
    <row r="1334" spans="2:20">
      <c r="B1334"/>
      <c r="C1334"/>
      <c r="D1334"/>
      <c r="E1334"/>
      <c r="G1334"/>
      <c r="H1334"/>
      <c r="I1334" s="5"/>
      <c r="J1334"/>
      <c r="K1334"/>
      <c r="L1334"/>
      <c r="N1334"/>
      <c r="P1334"/>
      <c r="R1334"/>
      <c r="S1334"/>
      <c r="T1334"/>
    </row>
    <row r="1335" spans="2:20">
      <c r="B1335"/>
      <c r="C1335"/>
      <c r="D1335"/>
      <c r="E1335"/>
      <c r="G1335"/>
      <c r="H1335"/>
      <c r="I1335" s="5"/>
      <c r="J1335"/>
      <c r="K1335"/>
      <c r="L1335"/>
      <c r="N1335"/>
      <c r="P1335"/>
      <c r="R1335"/>
      <c r="S1335"/>
      <c r="T1335"/>
    </row>
    <row r="1336" spans="2:20">
      <c r="B1336"/>
      <c r="C1336"/>
      <c r="D1336"/>
      <c r="E1336"/>
      <c r="G1336"/>
      <c r="H1336"/>
      <c r="I1336" s="5"/>
      <c r="J1336"/>
      <c r="K1336"/>
      <c r="L1336"/>
      <c r="N1336"/>
      <c r="P1336"/>
      <c r="R1336"/>
      <c r="S1336"/>
      <c r="T1336"/>
    </row>
    <row r="1337" spans="2:20">
      <c r="B1337"/>
      <c r="C1337"/>
      <c r="D1337"/>
      <c r="E1337"/>
      <c r="G1337"/>
      <c r="H1337"/>
      <c r="I1337" s="5"/>
      <c r="J1337"/>
      <c r="K1337"/>
      <c r="L1337"/>
      <c r="N1337"/>
      <c r="P1337"/>
      <c r="R1337"/>
      <c r="S1337"/>
      <c r="T1337"/>
    </row>
    <row r="1338" spans="2:20">
      <c r="B1338"/>
      <c r="C1338"/>
      <c r="D1338"/>
      <c r="E1338"/>
      <c r="G1338"/>
      <c r="H1338"/>
      <c r="I1338" s="5"/>
      <c r="J1338"/>
      <c r="K1338"/>
      <c r="L1338"/>
      <c r="N1338"/>
      <c r="P1338"/>
      <c r="R1338"/>
      <c r="S1338"/>
      <c r="T1338"/>
    </row>
    <row r="1339" spans="2:20">
      <c r="B1339"/>
      <c r="C1339"/>
      <c r="D1339"/>
      <c r="E1339"/>
      <c r="G1339"/>
      <c r="H1339"/>
      <c r="I1339" s="5"/>
      <c r="J1339"/>
      <c r="K1339"/>
      <c r="L1339"/>
      <c r="N1339"/>
      <c r="P1339"/>
      <c r="R1339"/>
      <c r="S1339"/>
      <c r="T1339"/>
    </row>
    <row r="1340" spans="2:20">
      <c r="B1340"/>
      <c r="C1340"/>
      <c r="D1340"/>
      <c r="E1340"/>
      <c r="G1340"/>
      <c r="H1340"/>
      <c r="I1340" s="5"/>
      <c r="J1340"/>
      <c r="K1340"/>
      <c r="L1340"/>
      <c r="N1340"/>
      <c r="P1340"/>
      <c r="R1340"/>
      <c r="S1340"/>
      <c r="T1340"/>
    </row>
    <row r="1341" spans="2:20">
      <c r="B1341"/>
      <c r="C1341"/>
      <c r="D1341"/>
      <c r="E1341"/>
      <c r="G1341"/>
      <c r="H1341"/>
      <c r="I1341" s="5"/>
      <c r="J1341"/>
      <c r="K1341"/>
      <c r="L1341"/>
      <c r="N1341"/>
      <c r="P1341"/>
      <c r="R1341"/>
      <c r="S1341"/>
      <c r="T1341"/>
    </row>
    <row r="1342" spans="2:20">
      <c r="B1342"/>
      <c r="C1342"/>
      <c r="D1342"/>
      <c r="E1342"/>
      <c r="G1342"/>
      <c r="H1342"/>
      <c r="I1342" s="5"/>
      <c r="J1342"/>
      <c r="K1342"/>
      <c r="L1342"/>
      <c r="N1342"/>
      <c r="P1342"/>
      <c r="R1342"/>
      <c r="S1342"/>
      <c r="T1342"/>
    </row>
    <row r="1343" spans="2:20">
      <c r="B1343"/>
      <c r="C1343"/>
      <c r="D1343"/>
      <c r="E1343"/>
      <c r="G1343"/>
      <c r="H1343"/>
      <c r="I1343" s="5"/>
      <c r="J1343"/>
      <c r="K1343"/>
      <c r="L1343"/>
      <c r="N1343"/>
      <c r="P1343"/>
      <c r="R1343"/>
      <c r="S1343"/>
      <c r="T1343"/>
    </row>
    <row r="1344" spans="2:20">
      <c r="B1344"/>
      <c r="C1344"/>
      <c r="D1344"/>
      <c r="E1344"/>
      <c r="G1344"/>
      <c r="H1344"/>
      <c r="I1344" s="5"/>
      <c r="J1344"/>
      <c r="K1344"/>
      <c r="L1344"/>
      <c r="N1344"/>
      <c r="P1344"/>
      <c r="R1344"/>
      <c r="S1344"/>
      <c r="T1344"/>
    </row>
    <row r="1345" spans="2:20">
      <c r="B1345"/>
      <c r="C1345"/>
      <c r="D1345"/>
      <c r="E1345"/>
      <c r="G1345"/>
      <c r="H1345"/>
      <c r="I1345" s="5"/>
      <c r="J1345"/>
      <c r="K1345"/>
      <c r="L1345"/>
      <c r="N1345"/>
      <c r="P1345"/>
      <c r="R1345"/>
      <c r="S1345"/>
      <c r="T1345"/>
    </row>
    <row r="1346" spans="2:20">
      <c r="B1346"/>
      <c r="C1346"/>
      <c r="D1346"/>
      <c r="E1346"/>
      <c r="G1346"/>
      <c r="H1346"/>
      <c r="I1346" s="5"/>
      <c r="J1346"/>
      <c r="K1346"/>
      <c r="L1346"/>
      <c r="N1346"/>
      <c r="P1346"/>
      <c r="R1346"/>
      <c r="S1346"/>
      <c r="T1346"/>
    </row>
    <row r="1347" spans="2:20">
      <c r="B1347"/>
      <c r="C1347"/>
      <c r="D1347"/>
      <c r="E1347"/>
      <c r="G1347"/>
      <c r="H1347"/>
      <c r="I1347" s="5"/>
      <c r="J1347"/>
      <c r="K1347"/>
      <c r="L1347"/>
      <c r="N1347"/>
      <c r="P1347"/>
      <c r="R1347"/>
      <c r="S1347"/>
      <c r="T1347"/>
    </row>
    <row r="1348" spans="2:20">
      <c r="B1348"/>
      <c r="C1348"/>
      <c r="D1348"/>
      <c r="E1348"/>
      <c r="G1348"/>
      <c r="H1348"/>
      <c r="I1348" s="5"/>
      <c r="J1348"/>
      <c r="K1348"/>
      <c r="L1348"/>
      <c r="N1348"/>
      <c r="P1348"/>
      <c r="R1348"/>
      <c r="S1348"/>
      <c r="T1348"/>
    </row>
    <row r="1349" spans="2:20">
      <c r="B1349"/>
      <c r="C1349"/>
      <c r="D1349"/>
      <c r="E1349"/>
      <c r="G1349"/>
      <c r="H1349"/>
      <c r="I1349" s="5"/>
      <c r="J1349"/>
      <c r="K1349"/>
      <c r="L1349"/>
      <c r="N1349"/>
      <c r="P1349"/>
      <c r="R1349"/>
      <c r="S1349"/>
      <c r="T1349"/>
    </row>
    <row r="1350" spans="2:20">
      <c r="B1350"/>
      <c r="C1350"/>
      <c r="D1350"/>
      <c r="E1350"/>
      <c r="G1350"/>
      <c r="H1350"/>
      <c r="I1350" s="5"/>
      <c r="J1350"/>
      <c r="K1350"/>
      <c r="L1350"/>
      <c r="N1350"/>
      <c r="P1350"/>
      <c r="R1350"/>
      <c r="S1350"/>
      <c r="T1350"/>
    </row>
    <row r="1351" spans="2:20">
      <c r="B1351"/>
      <c r="C1351"/>
      <c r="D1351"/>
      <c r="E1351"/>
      <c r="G1351"/>
      <c r="H1351"/>
      <c r="I1351" s="5"/>
      <c r="J1351"/>
      <c r="K1351"/>
      <c r="L1351"/>
      <c r="N1351"/>
      <c r="P1351"/>
      <c r="R1351"/>
      <c r="S1351"/>
      <c r="T1351"/>
    </row>
    <row r="1352" spans="2:20">
      <c r="B1352"/>
      <c r="C1352"/>
      <c r="D1352"/>
      <c r="E1352"/>
      <c r="G1352"/>
      <c r="H1352"/>
      <c r="I1352" s="5"/>
      <c r="J1352"/>
      <c r="K1352"/>
      <c r="L1352"/>
      <c r="N1352"/>
      <c r="P1352"/>
      <c r="R1352"/>
      <c r="S1352"/>
      <c r="T1352"/>
    </row>
    <row r="1353" spans="2:20">
      <c r="B1353"/>
      <c r="C1353"/>
      <c r="D1353"/>
      <c r="E1353"/>
      <c r="G1353"/>
      <c r="H1353"/>
      <c r="I1353" s="5"/>
      <c r="J1353"/>
      <c r="K1353"/>
      <c r="L1353"/>
      <c r="N1353"/>
      <c r="P1353"/>
      <c r="R1353"/>
      <c r="S1353"/>
      <c r="T1353"/>
    </row>
    <row r="1354" spans="2:20">
      <c r="B1354"/>
      <c r="C1354"/>
      <c r="D1354"/>
      <c r="E1354"/>
      <c r="G1354"/>
      <c r="H1354"/>
      <c r="I1354" s="5"/>
      <c r="J1354"/>
      <c r="K1354"/>
      <c r="L1354"/>
      <c r="N1354"/>
      <c r="P1354"/>
      <c r="R1354"/>
      <c r="S1354"/>
      <c r="T1354"/>
    </row>
    <row r="1355" spans="2:20">
      <c r="B1355"/>
      <c r="C1355"/>
      <c r="D1355"/>
      <c r="E1355"/>
      <c r="G1355"/>
      <c r="H1355"/>
      <c r="I1355" s="5"/>
      <c r="J1355"/>
      <c r="K1355"/>
      <c r="L1355"/>
      <c r="N1355"/>
      <c r="P1355"/>
      <c r="R1355"/>
      <c r="S1355"/>
      <c r="T1355"/>
    </row>
    <row r="1356" spans="2:20">
      <c r="B1356"/>
      <c r="C1356"/>
      <c r="D1356"/>
      <c r="E1356"/>
      <c r="G1356"/>
      <c r="H1356"/>
      <c r="I1356" s="5"/>
      <c r="J1356"/>
      <c r="K1356"/>
      <c r="L1356"/>
      <c r="N1356"/>
      <c r="P1356"/>
      <c r="R1356"/>
      <c r="S1356"/>
      <c r="T1356"/>
    </row>
    <row r="1357" spans="2:20">
      <c r="B1357"/>
      <c r="C1357"/>
      <c r="D1357"/>
      <c r="E1357"/>
      <c r="G1357"/>
      <c r="H1357"/>
      <c r="I1357" s="5"/>
      <c r="J1357"/>
      <c r="K1357"/>
      <c r="L1357"/>
      <c r="N1357"/>
      <c r="P1357"/>
      <c r="R1357"/>
      <c r="S1357"/>
      <c r="T1357"/>
    </row>
    <row r="1358" spans="2:20">
      <c r="B1358"/>
      <c r="C1358"/>
      <c r="D1358"/>
      <c r="E1358"/>
      <c r="G1358"/>
      <c r="H1358"/>
      <c r="I1358" s="5"/>
      <c r="J1358"/>
      <c r="K1358"/>
      <c r="L1358"/>
      <c r="N1358"/>
      <c r="P1358"/>
      <c r="R1358"/>
      <c r="S1358"/>
      <c r="T1358"/>
    </row>
    <row r="1359" spans="2:20">
      <c r="B1359"/>
      <c r="C1359"/>
      <c r="D1359"/>
      <c r="E1359"/>
      <c r="G1359"/>
      <c r="H1359"/>
      <c r="I1359" s="5"/>
      <c r="J1359"/>
      <c r="K1359"/>
      <c r="L1359"/>
      <c r="N1359"/>
      <c r="P1359"/>
      <c r="R1359"/>
      <c r="S1359"/>
      <c r="T1359"/>
    </row>
    <row r="1360" spans="2:20">
      <c r="B1360"/>
      <c r="C1360"/>
      <c r="D1360"/>
      <c r="E1360"/>
      <c r="G1360"/>
      <c r="H1360"/>
      <c r="I1360" s="5"/>
      <c r="J1360"/>
      <c r="K1360"/>
      <c r="L1360"/>
      <c r="N1360"/>
      <c r="P1360"/>
      <c r="R1360"/>
      <c r="S1360"/>
      <c r="T1360"/>
    </row>
    <row r="1361" spans="2:20">
      <c r="B1361"/>
      <c r="C1361"/>
      <c r="D1361"/>
      <c r="E1361"/>
      <c r="G1361"/>
      <c r="H1361"/>
      <c r="I1361" s="5"/>
      <c r="J1361"/>
      <c r="K1361"/>
      <c r="L1361"/>
      <c r="N1361"/>
      <c r="P1361"/>
      <c r="R1361"/>
      <c r="S1361"/>
      <c r="T1361"/>
    </row>
    <row r="1362" spans="2:20">
      <c r="B1362"/>
      <c r="C1362"/>
      <c r="D1362"/>
      <c r="E1362"/>
      <c r="G1362"/>
      <c r="H1362"/>
      <c r="I1362" s="5"/>
      <c r="J1362"/>
      <c r="K1362"/>
      <c r="L1362"/>
      <c r="N1362"/>
      <c r="P1362"/>
      <c r="R1362"/>
      <c r="S1362"/>
      <c r="T1362"/>
    </row>
    <row r="1363" spans="2:20">
      <c r="B1363"/>
      <c r="C1363"/>
      <c r="D1363"/>
      <c r="E1363"/>
      <c r="G1363"/>
      <c r="H1363"/>
      <c r="I1363" s="5"/>
      <c r="J1363"/>
      <c r="K1363"/>
      <c r="L1363"/>
      <c r="N1363"/>
      <c r="P1363"/>
      <c r="R1363"/>
      <c r="S1363"/>
      <c r="T1363"/>
    </row>
    <row r="1364" spans="2:20">
      <c r="B1364"/>
      <c r="C1364"/>
      <c r="D1364"/>
      <c r="E1364"/>
      <c r="G1364"/>
      <c r="H1364"/>
      <c r="I1364" s="5"/>
      <c r="J1364"/>
      <c r="K1364"/>
      <c r="L1364"/>
      <c r="N1364"/>
      <c r="P1364"/>
      <c r="R1364"/>
      <c r="S1364"/>
      <c r="T1364"/>
    </row>
    <row r="1365" spans="2:20">
      <c r="B1365"/>
      <c r="C1365"/>
      <c r="D1365"/>
      <c r="E1365"/>
      <c r="G1365"/>
      <c r="H1365"/>
      <c r="I1365" s="5"/>
      <c r="J1365"/>
      <c r="K1365"/>
      <c r="L1365"/>
      <c r="N1365"/>
      <c r="P1365"/>
      <c r="R1365"/>
      <c r="S1365"/>
      <c r="T1365"/>
    </row>
    <row r="1366" spans="2:20">
      <c r="B1366"/>
      <c r="C1366"/>
      <c r="D1366"/>
      <c r="E1366"/>
      <c r="G1366"/>
      <c r="H1366"/>
      <c r="I1366" s="5"/>
      <c r="J1366"/>
      <c r="K1366"/>
      <c r="L1366"/>
      <c r="N1366"/>
      <c r="P1366"/>
      <c r="R1366"/>
      <c r="S1366"/>
      <c r="T1366"/>
    </row>
    <row r="1367" spans="2:20">
      <c r="B1367"/>
      <c r="C1367"/>
      <c r="D1367"/>
      <c r="E1367"/>
      <c r="G1367"/>
      <c r="H1367"/>
      <c r="I1367" s="5"/>
      <c r="J1367"/>
      <c r="K1367"/>
      <c r="L1367"/>
      <c r="N1367"/>
      <c r="P1367"/>
      <c r="R1367"/>
      <c r="S1367"/>
      <c r="T1367"/>
    </row>
    <row r="1368" spans="2:20">
      <c r="B1368"/>
      <c r="C1368"/>
      <c r="D1368"/>
      <c r="E1368"/>
      <c r="G1368"/>
      <c r="H1368"/>
      <c r="I1368" s="5"/>
      <c r="J1368"/>
      <c r="K1368"/>
      <c r="L1368"/>
      <c r="N1368"/>
      <c r="P1368"/>
      <c r="R1368"/>
      <c r="S1368"/>
      <c r="T1368"/>
    </row>
    <row r="1369" spans="2:20">
      <c r="B1369"/>
      <c r="C1369"/>
      <c r="D1369"/>
      <c r="E1369"/>
      <c r="G1369"/>
      <c r="H1369"/>
      <c r="I1369" s="5"/>
      <c r="J1369"/>
      <c r="K1369"/>
      <c r="L1369"/>
      <c r="N1369"/>
      <c r="P1369"/>
      <c r="R1369"/>
      <c r="S1369"/>
      <c r="T1369"/>
    </row>
    <row r="1370" spans="2:20">
      <c r="B1370"/>
      <c r="C1370"/>
      <c r="D1370"/>
      <c r="E1370"/>
      <c r="G1370"/>
      <c r="H1370"/>
      <c r="I1370" s="5"/>
      <c r="J1370"/>
      <c r="K1370"/>
      <c r="L1370"/>
      <c r="N1370"/>
      <c r="P1370"/>
      <c r="R1370"/>
      <c r="S1370"/>
      <c r="T1370"/>
    </row>
    <row r="1371" spans="2:20">
      <c r="B1371"/>
      <c r="C1371"/>
      <c r="D1371"/>
      <c r="E1371"/>
      <c r="G1371"/>
      <c r="H1371"/>
      <c r="I1371" s="5"/>
      <c r="J1371"/>
      <c r="K1371"/>
      <c r="L1371"/>
      <c r="N1371"/>
      <c r="P1371"/>
      <c r="R1371"/>
      <c r="S1371"/>
      <c r="T1371"/>
    </row>
    <row r="1372" spans="2:20">
      <c r="B1372"/>
      <c r="C1372"/>
      <c r="D1372"/>
      <c r="E1372"/>
      <c r="G1372"/>
      <c r="H1372"/>
      <c r="I1372" s="5"/>
      <c r="J1372"/>
      <c r="K1372"/>
      <c r="L1372"/>
      <c r="N1372"/>
      <c r="P1372"/>
      <c r="R1372"/>
      <c r="S1372"/>
      <c r="T1372"/>
    </row>
    <row r="1373" spans="2:20">
      <c r="B1373"/>
      <c r="C1373"/>
      <c r="D1373"/>
      <c r="E1373"/>
      <c r="G1373"/>
      <c r="H1373"/>
      <c r="I1373" s="5"/>
      <c r="J1373"/>
      <c r="K1373"/>
      <c r="L1373"/>
      <c r="N1373"/>
      <c r="P1373"/>
      <c r="R1373"/>
      <c r="S1373"/>
      <c r="T1373"/>
    </row>
    <row r="1374" spans="2:20">
      <c r="B1374"/>
      <c r="C1374"/>
      <c r="D1374"/>
      <c r="E1374"/>
      <c r="G1374"/>
      <c r="H1374"/>
      <c r="I1374" s="5"/>
      <c r="J1374"/>
      <c r="K1374"/>
      <c r="L1374"/>
      <c r="N1374"/>
      <c r="P1374"/>
      <c r="R1374"/>
      <c r="S1374"/>
      <c r="T1374"/>
    </row>
    <row r="1375" spans="2:20">
      <c r="B1375"/>
      <c r="C1375"/>
      <c r="D1375"/>
      <c r="E1375"/>
      <c r="G1375"/>
      <c r="H1375"/>
      <c r="I1375" s="5"/>
      <c r="J1375"/>
      <c r="K1375"/>
      <c r="L1375"/>
      <c r="N1375"/>
      <c r="P1375"/>
      <c r="R1375"/>
      <c r="S1375"/>
      <c r="T1375"/>
    </row>
    <row r="1376" spans="2:20">
      <c r="B1376"/>
      <c r="C1376"/>
      <c r="D1376"/>
      <c r="E1376"/>
      <c r="G1376"/>
      <c r="H1376"/>
      <c r="I1376" s="5"/>
      <c r="J1376"/>
      <c r="K1376"/>
      <c r="L1376"/>
      <c r="N1376"/>
      <c r="P1376"/>
      <c r="R1376"/>
      <c r="S1376"/>
      <c r="T1376"/>
    </row>
    <row r="1377" spans="2:20">
      <c r="B1377"/>
      <c r="C1377"/>
      <c r="D1377"/>
      <c r="E1377"/>
      <c r="G1377"/>
      <c r="H1377"/>
      <c r="I1377" s="5"/>
      <c r="J1377"/>
      <c r="K1377"/>
      <c r="L1377"/>
      <c r="N1377"/>
      <c r="P1377"/>
      <c r="R1377"/>
      <c r="S1377"/>
      <c r="T1377"/>
    </row>
    <row r="1378" spans="2:20">
      <c r="B1378"/>
      <c r="C1378"/>
      <c r="D1378"/>
      <c r="E1378"/>
      <c r="G1378"/>
      <c r="H1378"/>
      <c r="I1378" s="5"/>
      <c r="J1378"/>
      <c r="K1378"/>
      <c r="L1378"/>
      <c r="N1378"/>
      <c r="P1378"/>
      <c r="R1378"/>
      <c r="S1378"/>
      <c r="T1378"/>
    </row>
    <row r="1379" spans="2:20">
      <c r="B1379"/>
      <c r="C1379"/>
      <c r="D1379"/>
      <c r="E1379"/>
      <c r="G1379"/>
      <c r="H1379"/>
      <c r="I1379" s="5"/>
      <c r="J1379"/>
      <c r="K1379"/>
      <c r="L1379"/>
      <c r="N1379"/>
      <c r="P1379"/>
      <c r="R1379"/>
      <c r="S1379"/>
      <c r="T1379"/>
    </row>
    <row r="1380" spans="2:20">
      <c r="B1380"/>
      <c r="C1380"/>
      <c r="D1380"/>
      <c r="E1380"/>
      <c r="G1380"/>
      <c r="H1380"/>
      <c r="I1380" s="5"/>
      <c r="J1380"/>
      <c r="K1380"/>
      <c r="L1380"/>
      <c r="N1380"/>
      <c r="P1380"/>
      <c r="R1380"/>
      <c r="S1380"/>
      <c r="T1380"/>
    </row>
    <row r="1381" spans="2:20">
      <c r="B1381"/>
      <c r="C1381"/>
      <c r="D1381"/>
      <c r="E1381"/>
      <c r="G1381"/>
      <c r="H1381"/>
      <c r="I1381" s="5"/>
      <c r="J1381"/>
      <c r="K1381"/>
      <c r="L1381"/>
      <c r="N1381"/>
      <c r="P1381"/>
      <c r="R1381"/>
      <c r="S1381"/>
      <c r="T1381"/>
    </row>
    <row r="1382" spans="2:20">
      <c r="B1382"/>
      <c r="C1382"/>
      <c r="D1382"/>
      <c r="E1382"/>
      <c r="G1382"/>
      <c r="H1382"/>
      <c r="I1382" s="5"/>
      <c r="J1382"/>
      <c r="K1382"/>
      <c r="L1382"/>
      <c r="N1382"/>
      <c r="P1382"/>
      <c r="R1382"/>
      <c r="S1382"/>
      <c r="T1382"/>
    </row>
    <row r="1383" spans="2:20">
      <c r="B1383"/>
      <c r="C1383"/>
      <c r="D1383"/>
      <c r="E1383"/>
      <c r="G1383"/>
      <c r="H1383"/>
      <c r="I1383" s="5"/>
      <c r="J1383"/>
      <c r="K1383"/>
      <c r="L1383"/>
      <c r="N1383"/>
      <c r="P1383"/>
      <c r="R1383"/>
      <c r="S1383"/>
      <c r="T1383"/>
    </row>
    <row r="1384" spans="2:20">
      <c r="B1384"/>
      <c r="C1384"/>
      <c r="D1384"/>
      <c r="E1384"/>
      <c r="G1384"/>
      <c r="H1384"/>
      <c r="I1384" s="5"/>
      <c r="J1384"/>
      <c r="K1384"/>
      <c r="L1384"/>
      <c r="N1384"/>
      <c r="P1384"/>
      <c r="R1384"/>
      <c r="S1384"/>
      <c r="T1384"/>
    </row>
    <row r="1385" spans="2:20">
      <c r="B1385"/>
      <c r="C1385"/>
      <c r="D1385"/>
      <c r="E1385"/>
      <c r="G1385"/>
      <c r="H1385"/>
      <c r="I1385" s="5"/>
      <c r="J1385"/>
      <c r="K1385"/>
      <c r="L1385"/>
      <c r="N1385"/>
      <c r="P1385"/>
      <c r="R1385"/>
      <c r="S1385"/>
      <c r="T1385"/>
    </row>
    <row r="1386" spans="2:20">
      <c r="B1386"/>
      <c r="C1386"/>
      <c r="D1386"/>
      <c r="E1386"/>
      <c r="G1386"/>
      <c r="H1386"/>
      <c r="I1386" s="5"/>
      <c r="J1386"/>
      <c r="K1386"/>
      <c r="L1386"/>
      <c r="N1386"/>
      <c r="P1386"/>
      <c r="R1386"/>
      <c r="S1386"/>
      <c r="T1386"/>
    </row>
    <row r="1387" spans="2:20">
      <c r="B1387"/>
      <c r="C1387"/>
      <c r="D1387"/>
      <c r="E1387"/>
      <c r="G1387"/>
      <c r="H1387"/>
      <c r="I1387" s="5"/>
      <c r="J1387"/>
      <c r="K1387"/>
      <c r="L1387"/>
      <c r="N1387"/>
      <c r="P1387"/>
      <c r="R1387"/>
      <c r="S1387"/>
      <c r="T1387"/>
    </row>
    <row r="1388" spans="2:20">
      <c r="B1388"/>
      <c r="C1388"/>
      <c r="D1388"/>
      <c r="E1388"/>
      <c r="G1388"/>
      <c r="H1388"/>
      <c r="I1388" s="5"/>
      <c r="J1388"/>
      <c r="K1388"/>
      <c r="L1388"/>
      <c r="N1388"/>
      <c r="P1388"/>
      <c r="R1388"/>
      <c r="S1388"/>
      <c r="T1388"/>
    </row>
    <row r="1389" spans="2:20">
      <c r="B1389"/>
      <c r="C1389"/>
      <c r="D1389"/>
      <c r="E1389"/>
      <c r="G1389"/>
      <c r="H1389"/>
      <c r="I1389" s="5"/>
      <c r="J1389"/>
      <c r="K1389"/>
      <c r="L1389"/>
      <c r="N1389"/>
      <c r="P1389"/>
      <c r="R1389"/>
      <c r="S1389"/>
      <c r="T1389"/>
    </row>
    <row r="1390" spans="2:20">
      <c r="B1390"/>
      <c r="C1390"/>
      <c r="D1390"/>
      <c r="E1390"/>
      <c r="G1390"/>
      <c r="H1390"/>
      <c r="I1390" s="5"/>
      <c r="J1390"/>
      <c r="K1390"/>
      <c r="L1390"/>
      <c r="N1390"/>
      <c r="P1390"/>
      <c r="R1390"/>
      <c r="S1390"/>
      <c r="T1390"/>
    </row>
    <row r="1391" spans="2:20">
      <c r="B1391"/>
      <c r="C1391"/>
      <c r="D1391"/>
      <c r="E1391"/>
      <c r="G1391"/>
      <c r="H1391"/>
      <c r="I1391" s="5"/>
      <c r="J1391"/>
      <c r="K1391"/>
      <c r="L1391"/>
      <c r="N1391"/>
      <c r="P1391"/>
      <c r="R1391"/>
      <c r="S1391"/>
      <c r="T1391"/>
    </row>
    <row r="1392" spans="2:20">
      <c r="B1392"/>
      <c r="C1392"/>
      <c r="D1392"/>
      <c r="E1392"/>
      <c r="G1392"/>
      <c r="H1392"/>
      <c r="I1392" s="5"/>
      <c r="J1392"/>
      <c r="K1392"/>
      <c r="L1392"/>
      <c r="N1392"/>
      <c r="P1392"/>
      <c r="R1392"/>
      <c r="S1392"/>
      <c r="T1392"/>
    </row>
    <row r="1393" spans="2:20">
      <c r="B1393"/>
      <c r="C1393"/>
      <c r="D1393"/>
      <c r="E1393"/>
      <c r="G1393"/>
      <c r="H1393"/>
      <c r="I1393" s="5"/>
      <c r="J1393"/>
      <c r="K1393"/>
      <c r="L1393"/>
      <c r="N1393"/>
      <c r="P1393"/>
      <c r="R1393"/>
      <c r="S1393"/>
      <c r="T1393"/>
    </row>
    <row r="1394" spans="2:20">
      <c r="B1394"/>
      <c r="C1394"/>
      <c r="D1394"/>
      <c r="E1394"/>
      <c r="G1394"/>
      <c r="H1394"/>
      <c r="I1394" s="5"/>
      <c r="J1394"/>
      <c r="K1394"/>
      <c r="L1394"/>
      <c r="N1394"/>
      <c r="P1394"/>
      <c r="R1394"/>
      <c r="S1394"/>
      <c r="T1394"/>
    </row>
    <row r="1395" spans="2:20">
      <c r="B1395"/>
      <c r="C1395"/>
      <c r="D1395"/>
      <c r="E1395"/>
      <c r="G1395"/>
      <c r="H1395"/>
      <c r="I1395" s="5"/>
      <c r="J1395"/>
      <c r="K1395"/>
      <c r="L1395"/>
      <c r="N1395"/>
      <c r="P1395"/>
      <c r="R1395"/>
      <c r="S1395"/>
      <c r="T1395"/>
    </row>
    <row r="1396" spans="2:20">
      <c r="B1396"/>
      <c r="C1396"/>
      <c r="D1396"/>
      <c r="E1396"/>
      <c r="G1396"/>
      <c r="H1396"/>
      <c r="I1396" s="5"/>
      <c r="J1396"/>
      <c r="K1396"/>
      <c r="L1396"/>
      <c r="N1396"/>
      <c r="P1396"/>
      <c r="R1396"/>
      <c r="S1396"/>
      <c r="T1396"/>
    </row>
    <row r="1397" spans="2:20">
      <c r="B1397"/>
      <c r="C1397"/>
      <c r="D1397"/>
      <c r="E1397"/>
      <c r="G1397"/>
      <c r="H1397"/>
      <c r="I1397" s="5"/>
      <c r="J1397"/>
      <c r="K1397"/>
      <c r="L1397"/>
      <c r="N1397"/>
      <c r="P1397"/>
      <c r="R1397"/>
      <c r="S1397"/>
      <c r="T1397"/>
    </row>
    <row r="1398" spans="2:20">
      <c r="B1398"/>
      <c r="C1398"/>
      <c r="D1398"/>
      <c r="E1398"/>
      <c r="G1398"/>
      <c r="H1398"/>
      <c r="I1398" s="5"/>
      <c r="J1398"/>
      <c r="K1398"/>
      <c r="L1398"/>
      <c r="N1398"/>
      <c r="P1398"/>
      <c r="R1398"/>
      <c r="S1398"/>
      <c r="T1398"/>
    </row>
    <row r="1399" spans="2:20">
      <c r="B1399"/>
      <c r="C1399"/>
      <c r="D1399"/>
      <c r="E1399"/>
      <c r="G1399"/>
      <c r="H1399"/>
      <c r="I1399" s="5"/>
      <c r="J1399"/>
      <c r="K1399"/>
      <c r="L1399"/>
      <c r="N1399"/>
      <c r="P1399"/>
      <c r="R1399"/>
      <c r="S1399"/>
      <c r="T1399"/>
    </row>
    <row r="1400" spans="2:20">
      <c r="B1400"/>
      <c r="C1400"/>
      <c r="D1400"/>
      <c r="E1400"/>
      <c r="G1400"/>
      <c r="H1400"/>
      <c r="I1400" s="5"/>
      <c r="J1400"/>
      <c r="K1400"/>
      <c r="L1400"/>
      <c r="N1400"/>
      <c r="P1400"/>
      <c r="R1400"/>
      <c r="S1400"/>
      <c r="T1400"/>
    </row>
    <row r="1401" spans="2:20">
      <c r="B1401"/>
      <c r="C1401"/>
      <c r="D1401"/>
      <c r="E1401"/>
      <c r="G1401"/>
      <c r="H1401"/>
      <c r="I1401" s="5"/>
      <c r="J1401"/>
      <c r="K1401"/>
      <c r="L1401"/>
      <c r="N1401"/>
      <c r="P1401"/>
      <c r="R1401"/>
      <c r="S1401"/>
      <c r="T1401"/>
    </row>
    <row r="1402" spans="2:20">
      <c r="B1402"/>
      <c r="C1402"/>
      <c r="D1402"/>
      <c r="E1402"/>
      <c r="G1402"/>
      <c r="H1402"/>
      <c r="I1402" s="5"/>
      <c r="J1402"/>
      <c r="K1402"/>
      <c r="L1402"/>
      <c r="N1402"/>
      <c r="P1402"/>
      <c r="R1402"/>
      <c r="S1402"/>
      <c r="T1402"/>
    </row>
    <row r="1403" spans="2:20">
      <c r="B1403"/>
      <c r="C1403"/>
      <c r="D1403"/>
      <c r="E1403"/>
      <c r="G1403"/>
      <c r="H1403"/>
      <c r="I1403" s="5"/>
      <c r="J1403"/>
      <c r="K1403"/>
      <c r="L1403"/>
      <c r="N1403"/>
      <c r="P1403"/>
      <c r="R1403"/>
      <c r="S1403"/>
      <c r="T1403"/>
    </row>
    <row r="1404" spans="2:20">
      <c r="B1404"/>
      <c r="C1404"/>
      <c r="D1404"/>
      <c r="E1404"/>
      <c r="G1404"/>
      <c r="H1404"/>
      <c r="I1404" s="5"/>
      <c r="J1404"/>
      <c r="K1404"/>
      <c r="L1404"/>
      <c r="N1404"/>
      <c r="P1404"/>
      <c r="R1404"/>
      <c r="S1404"/>
      <c r="T1404"/>
    </row>
    <row r="1405" spans="2:20">
      <c r="B1405"/>
      <c r="C1405"/>
      <c r="D1405"/>
      <c r="E1405"/>
      <c r="G1405"/>
      <c r="H1405"/>
      <c r="I1405" s="5"/>
      <c r="J1405"/>
      <c r="K1405"/>
      <c r="L1405"/>
      <c r="N1405"/>
      <c r="P1405"/>
      <c r="R1405"/>
      <c r="S1405"/>
      <c r="T1405"/>
    </row>
    <row r="1406" spans="2:20">
      <c r="B1406"/>
      <c r="C1406"/>
      <c r="D1406"/>
      <c r="E1406"/>
      <c r="G1406"/>
      <c r="H1406"/>
      <c r="I1406" s="5"/>
      <c r="J1406"/>
      <c r="K1406"/>
      <c r="L1406"/>
      <c r="N1406"/>
      <c r="P1406"/>
      <c r="R1406"/>
      <c r="S1406"/>
      <c r="T1406"/>
    </row>
    <row r="1407" spans="2:20">
      <c r="B1407"/>
      <c r="C1407"/>
      <c r="D1407"/>
      <c r="E1407"/>
      <c r="G1407"/>
      <c r="H1407"/>
      <c r="I1407" s="5"/>
      <c r="J1407"/>
      <c r="K1407"/>
      <c r="L1407"/>
      <c r="N1407"/>
      <c r="P1407"/>
      <c r="R1407"/>
      <c r="S1407"/>
      <c r="T1407"/>
    </row>
    <row r="1408" spans="2:20">
      <c r="B1408"/>
      <c r="C1408"/>
      <c r="D1408"/>
      <c r="E1408"/>
      <c r="G1408"/>
      <c r="H1408"/>
      <c r="I1408" s="5"/>
      <c r="J1408"/>
      <c r="K1408"/>
      <c r="L1408"/>
      <c r="N1408"/>
      <c r="P1408"/>
      <c r="R1408"/>
      <c r="S1408"/>
      <c r="T1408"/>
    </row>
    <row r="1409" spans="2:20">
      <c r="B1409"/>
      <c r="C1409"/>
      <c r="D1409"/>
      <c r="E1409"/>
      <c r="G1409"/>
      <c r="H1409"/>
      <c r="I1409" s="5"/>
      <c r="J1409"/>
      <c r="K1409"/>
      <c r="L1409"/>
      <c r="N1409"/>
      <c r="P1409"/>
      <c r="R1409"/>
      <c r="S1409"/>
      <c r="T1409"/>
    </row>
    <row r="1410" spans="2:20">
      <c r="B1410"/>
      <c r="C1410"/>
      <c r="D1410"/>
      <c r="E1410"/>
      <c r="G1410"/>
      <c r="H1410"/>
      <c r="I1410" s="5"/>
      <c r="J1410"/>
      <c r="K1410"/>
      <c r="L1410"/>
      <c r="N1410"/>
      <c r="P1410"/>
      <c r="R1410"/>
      <c r="S1410"/>
      <c r="T1410"/>
    </row>
    <row r="1411" spans="2:20">
      <c r="B1411"/>
      <c r="C1411"/>
      <c r="D1411"/>
      <c r="E1411"/>
      <c r="G1411"/>
      <c r="H1411"/>
      <c r="I1411" s="5"/>
      <c r="J1411"/>
      <c r="K1411"/>
      <c r="L1411"/>
      <c r="N1411"/>
      <c r="P1411"/>
      <c r="R1411"/>
      <c r="S1411"/>
      <c r="T1411"/>
    </row>
    <row r="1412" spans="2:20">
      <c r="B1412"/>
      <c r="C1412"/>
      <c r="D1412"/>
      <c r="E1412"/>
      <c r="G1412"/>
      <c r="H1412"/>
      <c r="I1412" s="5"/>
      <c r="J1412"/>
      <c r="K1412"/>
      <c r="L1412"/>
      <c r="N1412"/>
      <c r="P1412"/>
      <c r="R1412"/>
      <c r="S1412"/>
      <c r="T1412"/>
    </row>
    <row r="1413" spans="2:20">
      <c r="B1413"/>
      <c r="C1413"/>
      <c r="D1413"/>
      <c r="E1413"/>
      <c r="G1413"/>
      <c r="H1413"/>
      <c r="I1413" s="5"/>
      <c r="J1413"/>
      <c r="K1413"/>
      <c r="L1413"/>
      <c r="N1413"/>
      <c r="P1413"/>
      <c r="R1413"/>
      <c r="S1413"/>
      <c r="T1413"/>
    </row>
    <row r="1414" spans="2:20">
      <c r="B1414"/>
      <c r="C1414"/>
      <c r="D1414"/>
      <c r="E1414"/>
      <c r="G1414"/>
      <c r="H1414"/>
      <c r="I1414" s="5"/>
      <c r="J1414"/>
      <c r="K1414"/>
      <c r="L1414"/>
      <c r="N1414"/>
      <c r="P1414"/>
      <c r="R1414"/>
      <c r="S1414"/>
      <c r="T1414"/>
    </row>
    <row r="1415" spans="2:20">
      <c r="B1415"/>
      <c r="C1415"/>
      <c r="D1415"/>
      <c r="E1415"/>
      <c r="G1415"/>
      <c r="H1415"/>
      <c r="I1415" s="5"/>
      <c r="J1415"/>
      <c r="K1415"/>
      <c r="L1415"/>
      <c r="N1415"/>
      <c r="P1415"/>
      <c r="R1415"/>
      <c r="S1415"/>
      <c r="T1415"/>
    </row>
    <row r="1416" spans="2:20">
      <c r="B1416"/>
      <c r="C1416"/>
      <c r="D1416"/>
      <c r="E1416"/>
      <c r="G1416"/>
      <c r="H1416"/>
      <c r="I1416" s="5"/>
      <c r="J1416"/>
      <c r="K1416"/>
      <c r="L1416"/>
      <c r="N1416"/>
      <c r="P1416"/>
      <c r="R1416"/>
      <c r="S1416"/>
      <c r="T1416"/>
    </row>
    <row r="1417" spans="2:20">
      <c r="B1417"/>
      <c r="C1417"/>
      <c r="D1417"/>
      <c r="E1417"/>
      <c r="G1417"/>
      <c r="H1417"/>
      <c r="I1417" s="5"/>
      <c r="J1417"/>
      <c r="K1417"/>
      <c r="L1417"/>
      <c r="N1417"/>
      <c r="P1417"/>
      <c r="R1417"/>
      <c r="S1417"/>
      <c r="T1417"/>
    </row>
    <row r="1418" spans="2:20">
      <c r="B1418"/>
      <c r="C1418"/>
      <c r="D1418"/>
      <c r="E1418"/>
      <c r="G1418"/>
      <c r="H1418"/>
      <c r="I1418" s="5"/>
      <c r="J1418"/>
      <c r="K1418"/>
      <c r="L1418"/>
      <c r="N1418"/>
      <c r="P1418"/>
      <c r="R1418"/>
      <c r="S1418"/>
      <c r="T1418"/>
    </row>
    <row r="1419" spans="2:20">
      <c r="B1419"/>
      <c r="C1419"/>
      <c r="D1419"/>
      <c r="E1419"/>
      <c r="G1419"/>
      <c r="H1419"/>
      <c r="I1419" s="5"/>
      <c r="J1419"/>
      <c r="K1419"/>
      <c r="L1419"/>
      <c r="N1419"/>
      <c r="P1419"/>
      <c r="R1419"/>
      <c r="S1419"/>
      <c r="T1419"/>
    </row>
    <row r="1420" spans="2:20">
      <c r="B1420"/>
      <c r="C1420"/>
      <c r="D1420"/>
      <c r="E1420"/>
      <c r="G1420"/>
      <c r="H1420"/>
      <c r="I1420" s="5"/>
      <c r="J1420"/>
      <c r="K1420"/>
      <c r="L1420"/>
      <c r="N1420"/>
      <c r="P1420"/>
      <c r="R1420"/>
      <c r="S1420"/>
      <c r="T1420"/>
    </row>
    <row r="1421" spans="2:20">
      <c r="B1421"/>
      <c r="C1421"/>
      <c r="D1421"/>
      <c r="E1421"/>
      <c r="G1421"/>
      <c r="H1421"/>
      <c r="I1421" s="5"/>
      <c r="J1421"/>
      <c r="K1421"/>
      <c r="L1421"/>
      <c r="N1421"/>
      <c r="P1421"/>
      <c r="R1421"/>
      <c r="S1421"/>
      <c r="T1421"/>
    </row>
    <row r="1422" spans="2:20">
      <c r="B1422"/>
      <c r="C1422"/>
      <c r="D1422"/>
      <c r="E1422"/>
      <c r="G1422"/>
      <c r="H1422"/>
      <c r="I1422" s="5"/>
      <c r="J1422"/>
      <c r="K1422"/>
      <c r="L1422"/>
      <c r="N1422"/>
      <c r="P1422"/>
      <c r="R1422"/>
      <c r="S1422"/>
      <c r="T1422"/>
    </row>
    <row r="1423" spans="2:20">
      <c r="B1423"/>
      <c r="C1423"/>
      <c r="D1423"/>
      <c r="E1423"/>
      <c r="G1423"/>
      <c r="H1423"/>
      <c r="I1423" s="5"/>
      <c r="J1423"/>
      <c r="K1423"/>
      <c r="L1423"/>
      <c r="N1423"/>
      <c r="P1423"/>
      <c r="R1423"/>
      <c r="S1423"/>
      <c r="T1423"/>
    </row>
    <row r="1424" spans="2:20">
      <c r="B1424"/>
      <c r="C1424"/>
      <c r="D1424"/>
      <c r="E1424"/>
      <c r="G1424"/>
      <c r="H1424"/>
      <c r="I1424" s="5"/>
      <c r="J1424"/>
      <c r="K1424"/>
      <c r="L1424"/>
      <c r="N1424"/>
      <c r="P1424"/>
      <c r="R1424"/>
      <c r="S1424"/>
      <c r="T1424"/>
    </row>
    <row r="1425" spans="2:20">
      <c r="B1425"/>
      <c r="C1425"/>
      <c r="D1425"/>
      <c r="E1425"/>
      <c r="G1425"/>
      <c r="H1425"/>
      <c r="I1425" s="5"/>
      <c r="J1425"/>
      <c r="K1425"/>
      <c r="L1425"/>
      <c r="N1425"/>
      <c r="P1425"/>
      <c r="R1425"/>
      <c r="S1425"/>
      <c r="T1425"/>
    </row>
    <row r="1426" spans="2:20">
      <c r="B1426"/>
      <c r="C1426"/>
      <c r="D1426"/>
      <c r="E1426"/>
      <c r="G1426"/>
      <c r="H1426"/>
      <c r="I1426" s="5"/>
      <c r="J1426"/>
      <c r="K1426"/>
      <c r="L1426"/>
      <c r="N1426"/>
      <c r="P1426"/>
      <c r="R1426"/>
      <c r="S1426"/>
      <c r="T1426"/>
    </row>
    <row r="1427" spans="2:20">
      <c r="B1427"/>
      <c r="C1427"/>
      <c r="D1427"/>
      <c r="E1427"/>
      <c r="G1427"/>
      <c r="H1427"/>
      <c r="I1427" s="5"/>
      <c r="J1427"/>
      <c r="K1427"/>
      <c r="L1427"/>
      <c r="N1427"/>
      <c r="P1427"/>
      <c r="R1427"/>
      <c r="S1427"/>
      <c r="T1427"/>
    </row>
    <row r="1428" spans="2:20">
      <c r="B1428"/>
      <c r="C1428"/>
      <c r="D1428"/>
      <c r="E1428"/>
      <c r="G1428"/>
      <c r="H1428"/>
      <c r="I1428" s="5"/>
      <c r="J1428"/>
      <c r="K1428"/>
      <c r="L1428"/>
      <c r="N1428"/>
      <c r="P1428"/>
      <c r="R1428"/>
      <c r="S1428"/>
      <c r="T1428"/>
    </row>
    <row r="1429" spans="2:20">
      <c r="B1429"/>
      <c r="C1429"/>
      <c r="D1429"/>
      <c r="E1429"/>
      <c r="G1429"/>
      <c r="H1429"/>
      <c r="I1429" s="5"/>
      <c r="J1429"/>
      <c r="K1429"/>
      <c r="L1429"/>
      <c r="N1429"/>
      <c r="P1429"/>
      <c r="R1429"/>
      <c r="S1429"/>
      <c r="T1429"/>
    </row>
    <row r="1430" spans="2:20">
      <c r="B1430"/>
      <c r="C1430"/>
      <c r="D1430"/>
      <c r="E1430"/>
      <c r="G1430"/>
      <c r="H1430"/>
      <c r="I1430" s="5"/>
      <c r="J1430"/>
      <c r="K1430"/>
      <c r="L1430"/>
      <c r="N1430"/>
      <c r="P1430"/>
      <c r="R1430"/>
      <c r="S1430"/>
      <c r="T1430"/>
    </row>
    <row r="1431" spans="2:20">
      <c r="B1431"/>
      <c r="C1431"/>
      <c r="D1431"/>
      <c r="E1431"/>
      <c r="G1431"/>
      <c r="H1431"/>
      <c r="I1431" s="5"/>
      <c r="J1431"/>
      <c r="K1431"/>
      <c r="L1431"/>
      <c r="N1431"/>
      <c r="P1431"/>
      <c r="R1431"/>
      <c r="S1431"/>
      <c r="T1431"/>
    </row>
    <row r="1432" spans="2:20">
      <c r="B1432"/>
      <c r="C1432"/>
      <c r="D1432"/>
      <c r="E1432"/>
      <c r="G1432"/>
      <c r="H1432"/>
      <c r="I1432" s="5"/>
      <c r="J1432"/>
      <c r="K1432"/>
      <c r="L1432"/>
      <c r="N1432"/>
      <c r="P1432"/>
      <c r="R1432"/>
      <c r="S1432"/>
      <c r="T1432"/>
    </row>
    <row r="1433" spans="2:20">
      <c r="B1433"/>
      <c r="C1433"/>
      <c r="D1433"/>
      <c r="E1433"/>
      <c r="G1433"/>
      <c r="H1433"/>
      <c r="I1433" s="5"/>
      <c r="J1433"/>
      <c r="K1433"/>
      <c r="L1433"/>
      <c r="N1433"/>
      <c r="P1433"/>
      <c r="R1433"/>
      <c r="S1433"/>
      <c r="T1433"/>
    </row>
    <row r="1434" spans="2:20">
      <c r="B1434"/>
      <c r="C1434"/>
      <c r="D1434"/>
      <c r="E1434"/>
      <c r="G1434"/>
      <c r="H1434"/>
      <c r="I1434" s="5"/>
      <c r="J1434"/>
      <c r="K1434"/>
      <c r="L1434"/>
      <c r="N1434"/>
      <c r="P1434"/>
      <c r="R1434"/>
      <c r="S1434"/>
      <c r="T1434"/>
    </row>
    <row r="1435" spans="2:20">
      <c r="B1435"/>
      <c r="C1435"/>
      <c r="D1435"/>
      <c r="E1435"/>
      <c r="G1435"/>
      <c r="H1435"/>
      <c r="I1435" s="5"/>
      <c r="J1435"/>
      <c r="K1435"/>
      <c r="L1435"/>
      <c r="N1435"/>
      <c r="P1435"/>
      <c r="R1435"/>
      <c r="S1435"/>
      <c r="T1435"/>
    </row>
    <row r="1436" spans="2:20">
      <c r="B1436"/>
      <c r="C1436"/>
      <c r="D1436"/>
      <c r="E1436"/>
      <c r="G1436"/>
      <c r="H1436"/>
      <c r="I1436" s="5"/>
      <c r="J1436"/>
      <c r="K1436"/>
      <c r="L1436"/>
      <c r="N1436"/>
      <c r="P1436"/>
      <c r="R1436"/>
      <c r="S1436"/>
      <c r="T1436"/>
    </row>
    <row r="1437" spans="2:20">
      <c r="B1437"/>
      <c r="C1437"/>
      <c r="D1437"/>
      <c r="E1437"/>
      <c r="G1437"/>
      <c r="H1437"/>
      <c r="I1437" s="5"/>
      <c r="J1437"/>
      <c r="K1437"/>
      <c r="L1437"/>
      <c r="N1437"/>
      <c r="P1437"/>
      <c r="R1437"/>
      <c r="S1437"/>
      <c r="T1437"/>
    </row>
    <row r="1438" spans="2:20">
      <c r="B1438"/>
      <c r="C1438"/>
      <c r="D1438"/>
      <c r="E1438"/>
      <c r="G1438"/>
      <c r="H1438"/>
      <c r="I1438" s="5"/>
      <c r="J1438"/>
      <c r="K1438"/>
      <c r="L1438"/>
      <c r="N1438"/>
      <c r="P1438"/>
      <c r="R1438"/>
      <c r="S1438"/>
      <c r="T1438"/>
    </row>
    <row r="1439" spans="2:20">
      <c r="B1439"/>
      <c r="C1439"/>
      <c r="D1439"/>
      <c r="E1439"/>
      <c r="G1439"/>
      <c r="H1439"/>
      <c r="I1439" s="5"/>
      <c r="J1439"/>
      <c r="K1439"/>
      <c r="L1439"/>
      <c r="N1439"/>
      <c r="P1439"/>
      <c r="R1439"/>
      <c r="S1439"/>
      <c r="T1439"/>
    </row>
    <row r="1440" spans="2:20">
      <c r="B1440"/>
      <c r="C1440"/>
      <c r="D1440"/>
      <c r="E1440"/>
      <c r="G1440"/>
      <c r="H1440"/>
      <c r="I1440" s="5"/>
      <c r="J1440"/>
      <c r="K1440"/>
      <c r="L1440"/>
      <c r="N1440"/>
      <c r="P1440"/>
      <c r="R1440"/>
      <c r="S1440"/>
      <c r="T1440"/>
    </row>
    <row r="1441" spans="2:20">
      <c r="B1441"/>
      <c r="C1441"/>
      <c r="D1441"/>
      <c r="E1441"/>
      <c r="G1441"/>
      <c r="H1441"/>
      <c r="I1441" s="5"/>
      <c r="J1441"/>
      <c r="K1441"/>
      <c r="L1441"/>
      <c r="N1441"/>
      <c r="P1441"/>
      <c r="R1441"/>
      <c r="S1441"/>
      <c r="T1441"/>
    </row>
    <row r="1442" spans="2:20">
      <c r="B1442"/>
      <c r="C1442"/>
      <c r="D1442"/>
      <c r="E1442"/>
      <c r="G1442"/>
      <c r="H1442"/>
      <c r="I1442" s="5"/>
      <c r="J1442"/>
      <c r="K1442"/>
      <c r="L1442"/>
      <c r="N1442"/>
      <c r="P1442"/>
      <c r="R1442"/>
      <c r="S1442"/>
      <c r="T1442"/>
    </row>
    <row r="1443" spans="2:20">
      <c r="B1443"/>
      <c r="C1443"/>
      <c r="D1443"/>
      <c r="E1443"/>
      <c r="G1443"/>
      <c r="H1443"/>
      <c r="I1443" s="5"/>
      <c r="J1443"/>
      <c r="K1443"/>
      <c r="L1443"/>
      <c r="N1443"/>
      <c r="P1443"/>
      <c r="R1443"/>
      <c r="S1443"/>
      <c r="T1443"/>
    </row>
    <row r="1444" spans="2:20">
      <c r="B1444"/>
      <c r="C1444"/>
      <c r="D1444"/>
      <c r="E1444"/>
      <c r="G1444"/>
      <c r="H1444"/>
      <c r="I1444" s="5"/>
      <c r="J1444"/>
      <c r="K1444"/>
      <c r="L1444"/>
      <c r="N1444"/>
      <c r="P1444"/>
      <c r="R1444"/>
      <c r="S1444"/>
      <c r="T1444"/>
    </row>
    <row r="1445" spans="2:20">
      <c r="B1445"/>
      <c r="C1445"/>
      <c r="D1445"/>
      <c r="E1445"/>
      <c r="G1445"/>
      <c r="H1445"/>
      <c r="I1445" s="5"/>
      <c r="J1445"/>
      <c r="K1445"/>
      <c r="L1445"/>
      <c r="N1445"/>
      <c r="P1445"/>
      <c r="R1445"/>
      <c r="S1445"/>
      <c r="T1445"/>
    </row>
    <row r="1446" spans="2:20">
      <c r="B1446"/>
      <c r="C1446"/>
      <c r="D1446"/>
      <c r="E1446"/>
      <c r="G1446"/>
      <c r="H1446"/>
      <c r="I1446" s="5"/>
      <c r="J1446"/>
      <c r="K1446"/>
      <c r="L1446"/>
      <c r="N1446"/>
      <c r="P1446"/>
      <c r="R1446"/>
      <c r="S1446"/>
      <c r="T1446"/>
    </row>
    <row r="1447" spans="2:20">
      <c r="B1447"/>
      <c r="C1447"/>
      <c r="D1447"/>
      <c r="E1447"/>
      <c r="G1447"/>
      <c r="H1447"/>
      <c r="I1447" s="5"/>
      <c r="J1447"/>
      <c r="K1447"/>
      <c r="L1447"/>
      <c r="N1447"/>
      <c r="P1447"/>
      <c r="R1447"/>
      <c r="S1447"/>
      <c r="T1447"/>
    </row>
    <row r="1448" spans="2:20">
      <c r="B1448"/>
      <c r="C1448"/>
      <c r="D1448"/>
      <c r="E1448"/>
      <c r="G1448"/>
      <c r="H1448"/>
      <c r="I1448" s="5"/>
      <c r="J1448"/>
      <c r="K1448"/>
      <c r="L1448"/>
      <c r="N1448"/>
      <c r="P1448"/>
      <c r="R1448"/>
      <c r="S1448"/>
      <c r="T1448"/>
    </row>
    <row r="1449" spans="2:20">
      <c r="B1449"/>
      <c r="C1449"/>
      <c r="D1449"/>
      <c r="E1449"/>
      <c r="G1449"/>
      <c r="H1449"/>
      <c r="I1449" s="5"/>
      <c r="J1449"/>
      <c r="K1449"/>
      <c r="L1449"/>
      <c r="N1449"/>
      <c r="P1449"/>
      <c r="R1449"/>
      <c r="S1449"/>
      <c r="T1449"/>
    </row>
    <row r="1450" spans="2:20">
      <c r="B1450"/>
      <c r="C1450"/>
      <c r="D1450"/>
      <c r="E1450"/>
      <c r="G1450"/>
      <c r="H1450"/>
      <c r="I1450" s="5"/>
      <c r="J1450"/>
      <c r="K1450"/>
      <c r="L1450"/>
      <c r="N1450"/>
      <c r="P1450"/>
      <c r="R1450"/>
      <c r="S1450"/>
      <c r="T1450"/>
    </row>
    <row r="1451" spans="2:20">
      <c r="B1451"/>
      <c r="C1451"/>
      <c r="D1451"/>
      <c r="E1451"/>
      <c r="G1451"/>
      <c r="H1451"/>
      <c r="I1451" s="5"/>
      <c r="J1451"/>
      <c r="K1451"/>
      <c r="L1451"/>
      <c r="N1451"/>
      <c r="P1451"/>
      <c r="R1451"/>
      <c r="S1451"/>
      <c r="T1451"/>
    </row>
    <row r="1452" spans="2:20">
      <c r="B1452"/>
      <c r="C1452"/>
      <c r="D1452"/>
      <c r="E1452"/>
      <c r="G1452"/>
      <c r="H1452"/>
      <c r="I1452" s="5"/>
      <c r="J1452"/>
      <c r="K1452"/>
      <c r="L1452"/>
      <c r="N1452"/>
      <c r="P1452"/>
      <c r="R1452"/>
      <c r="S1452"/>
      <c r="T1452"/>
    </row>
    <row r="1453" spans="2:20">
      <c r="B1453"/>
      <c r="C1453"/>
      <c r="D1453"/>
      <c r="E1453"/>
      <c r="G1453"/>
      <c r="H1453"/>
      <c r="I1453" s="5"/>
      <c r="J1453"/>
      <c r="K1453"/>
      <c r="L1453"/>
      <c r="N1453"/>
      <c r="P1453"/>
      <c r="R1453"/>
      <c r="S1453"/>
      <c r="T1453"/>
    </row>
    <row r="1454" spans="2:20">
      <c r="B1454"/>
      <c r="C1454"/>
      <c r="D1454"/>
      <c r="E1454"/>
      <c r="G1454"/>
      <c r="H1454"/>
      <c r="I1454" s="5"/>
      <c r="J1454"/>
      <c r="K1454"/>
      <c r="L1454"/>
      <c r="N1454"/>
      <c r="P1454"/>
      <c r="R1454"/>
      <c r="S1454"/>
      <c r="T1454"/>
    </row>
    <row r="1455" spans="2:20">
      <c r="B1455"/>
      <c r="C1455"/>
      <c r="D1455"/>
      <c r="E1455"/>
      <c r="G1455"/>
      <c r="H1455"/>
      <c r="I1455" s="5"/>
      <c r="J1455"/>
      <c r="K1455"/>
      <c r="L1455"/>
      <c r="N1455"/>
      <c r="P1455"/>
      <c r="R1455"/>
      <c r="S1455"/>
      <c r="T1455"/>
    </row>
    <row r="1456" spans="2:20">
      <c r="B1456"/>
      <c r="C1456"/>
      <c r="D1456"/>
      <c r="E1456"/>
      <c r="G1456"/>
      <c r="H1456"/>
      <c r="I1456" s="5"/>
      <c r="J1456"/>
      <c r="K1456"/>
      <c r="L1456"/>
      <c r="N1456"/>
      <c r="P1456"/>
      <c r="R1456"/>
      <c r="S1456"/>
      <c r="T1456"/>
    </row>
    <row r="1457" spans="2:20">
      <c r="B1457"/>
      <c r="C1457"/>
      <c r="D1457"/>
      <c r="E1457"/>
      <c r="G1457"/>
      <c r="H1457"/>
      <c r="I1457" s="5"/>
      <c r="J1457"/>
      <c r="K1457"/>
      <c r="L1457"/>
      <c r="N1457"/>
      <c r="P1457"/>
      <c r="R1457"/>
      <c r="S1457"/>
      <c r="T1457"/>
    </row>
    <row r="1458" spans="2:20">
      <c r="B1458"/>
      <c r="C1458"/>
      <c r="D1458"/>
      <c r="E1458"/>
      <c r="G1458"/>
      <c r="H1458"/>
      <c r="I1458" s="5"/>
      <c r="J1458"/>
      <c r="K1458"/>
      <c r="L1458"/>
      <c r="N1458"/>
      <c r="P1458"/>
      <c r="R1458"/>
      <c r="S1458"/>
      <c r="T1458"/>
    </row>
    <row r="1459" spans="2:20">
      <c r="B1459"/>
      <c r="C1459"/>
      <c r="D1459"/>
      <c r="E1459"/>
      <c r="G1459"/>
      <c r="H1459"/>
      <c r="I1459" s="5"/>
      <c r="J1459"/>
      <c r="K1459"/>
      <c r="L1459"/>
      <c r="N1459"/>
      <c r="P1459"/>
      <c r="R1459"/>
      <c r="S1459"/>
      <c r="T1459"/>
    </row>
    <row r="1460" spans="2:20">
      <c r="B1460"/>
      <c r="C1460"/>
      <c r="D1460"/>
      <c r="E1460"/>
      <c r="G1460"/>
      <c r="H1460"/>
      <c r="I1460" s="5"/>
      <c r="J1460"/>
      <c r="K1460"/>
      <c r="L1460"/>
      <c r="N1460"/>
      <c r="P1460"/>
      <c r="R1460"/>
      <c r="S1460"/>
      <c r="T1460"/>
    </row>
    <row r="1461" spans="2:20">
      <c r="B1461"/>
      <c r="C1461"/>
      <c r="D1461"/>
      <c r="E1461"/>
      <c r="G1461"/>
      <c r="H1461"/>
      <c r="I1461" s="5"/>
      <c r="J1461"/>
      <c r="K1461"/>
      <c r="L1461"/>
      <c r="N1461"/>
      <c r="P1461"/>
      <c r="R1461"/>
      <c r="S1461"/>
      <c r="T1461"/>
    </row>
    <row r="1462" spans="2:20">
      <c r="B1462"/>
      <c r="C1462"/>
      <c r="D1462"/>
      <c r="E1462"/>
      <c r="G1462"/>
      <c r="H1462"/>
      <c r="I1462" s="5"/>
      <c r="J1462"/>
      <c r="K1462"/>
      <c r="L1462"/>
      <c r="N1462"/>
      <c r="P1462"/>
      <c r="R1462"/>
      <c r="S1462"/>
      <c r="T1462"/>
    </row>
    <row r="1463" spans="2:20">
      <c r="B1463"/>
      <c r="C1463"/>
      <c r="D1463"/>
      <c r="E1463"/>
      <c r="G1463"/>
      <c r="H1463"/>
      <c r="I1463" s="5"/>
      <c r="J1463"/>
      <c r="K1463"/>
      <c r="L1463"/>
      <c r="N1463"/>
      <c r="P1463"/>
      <c r="R1463"/>
      <c r="S1463"/>
      <c r="T1463"/>
    </row>
    <row r="1464" spans="2:20">
      <c r="B1464"/>
      <c r="C1464"/>
      <c r="D1464"/>
      <c r="E1464"/>
      <c r="G1464"/>
      <c r="H1464"/>
      <c r="I1464" s="5"/>
      <c r="J1464"/>
      <c r="K1464"/>
      <c r="L1464"/>
      <c r="N1464"/>
      <c r="P1464"/>
      <c r="R1464"/>
      <c r="S1464"/>
      <c r="T1464"/>
    </row>
    <row r="1465" spans="2:20">
      <c r="B1465"/>
      <c r="C1465"/>
      <c r="D1465"/>
      <c r="E1465"/>
      <c r="G1465"/>
      <c r="H1465"/>
      <c r="I1465" s="5"/>
      <c r="J1465"/>
      <c r="K1465"/>
      <c r="L1465"/>
      <c r="N1465"/>
      <c r="P1465"/>
      <c r="R1465"/>
      <c r="S1465"/>
      <c r="T1465"/>
    </row>
    <row r="1466" spans="2:20">
      <c r="B1466"/>
      <c r="C1466"/>
      <c r="D1466"/>
      <c r="E1466"/>
      <c r="G1466"/>
      <c r="H1466"/>
      <c r="I1466" s="5"/>
      <c r="J1466"/>
      <c r="K1466"/>
      <c r="L1466"/>
      <c r="N1466"/>
      <c r="P1466"/>
      <c r="R1466"/>
      <c r="S1466"/>
      <c r="T1466"/>
    </row>
    <row r="1467" spans="2:20">
      <c r="B1467"/>
      <c r="C1467"/>
      <c r="D1467"/>
      <c r="E1467"/>
      <c r="G1467"/>
      <c r="H1467"/>
      <c r="I1467" s="5"/>
      <c r="J1467"/>
      <c r="K1467"/>
      <c r="L1467"/>
      <c r="N1467"/>
      <c r="P1467"/>
      <c r="R1467"/>
      <c r="S1467"/>
      <c r="T1467"/>
    </row>
    <row r="1468" spans="2:20">
      <c r="B1468"/>
      <c r="C1468"/>
      <c r="D1468"/>
      <c r="E1468"/>
      <c r="G1468"/>
      <c r="H1468"/>
      <c r="I1468" s="5"/>
      <c r="J1468"/>
      <c r="K1468"/>
      <c r="L1468"/>
      <c r="N1468"/>
      <c r="P1468"/>
      <c r="R1468"/>
      <c r="S1468"/>
      <c r="T1468"/>
    </row>
    <row r="1469" spans="2:20">
      <c r="B1469"/>
      <c r="C1469"/>
      <c r="D1469"/>
      <c r="E1469"/>
      <c r="G1469"/>
      <c r="H1469"/>
      <c r="I1469" s="5"/>
      <c r="J1469"/>
      <c r="K1469"/>
      <c r="L1469"/>
      <c r="N1469"/>
      <c r="P1469"/>
      <c r="R1469"/>
      <c r="S1469"/>
      <c r="T1469"/>
    </row>
    <row r="1470" spans="2:20">
      <c r="B1470"/>
      <c r="C1470"/>
      <c r="D1470"/>
      <c r="E1470"/>
      <c r="G1470"/>
      <c r="H1470"/>
      <c r="I1470" s="5"/>
      <c r="J1470"/>
      <c r="K1470"/>
      <c r="L1470"/>
      <c r="N1470"/>
      <c r="P1470"/>
      <c r="R1470"/>
      <c r="S1470"/>
      <c r="T1470"/>
    </row>
    <row r="1471" spans="2:20">
      <c r="B1471"/>
      <c r="C1471"/>
      <c r="D1471"/>
      <c r="E1471"/>
      <c r="G1471"/>
      <c r="H1471"/>
      <c r="I1471" s="5"/>
      <c r="J1471"/>
      <c r="K1471"/>
      <c r="L1471"/>
      <c r="N1471"/>
      <c r="P1471"/>
      <c r="R1471"/>
      <c r="S1471"/>
      <c r="T1471"/>
    </row>
    <row r="1472" spans="2:20">
      <c r="B1472"/>
      <c r="C1472"/>
      <c r="D1472"/>
      <c r="E1472"/>
      <c r="G1472"/>
      <c r="H1472"/>
      <c r="I1472" s="5"/>
      <c r="J1472"/>
      <c r="K1472"/>
      <c r="L1472"/>
      <c r="N1472"/>
      <c r="P1472"/>
      <c r="R1472"/>
      <c r="S1472"/>
      <c r="T1472"/>
    </row>
    <row r="1473" spans="2:20">
      <c r="B1473"/>
      <c r="C1473"/>
      <c r="D1473"/>
      <c r="E1473"/>
      <c r="G1473"/>
      <c r="H1473"/>
      <c r="I1473" s="5"/>
      <c r="J1473"/>
      <c r="K1473"/>
      <c r="L1473"/>
      <c r="N1473"/>
      <c r="P1473"/>
      <c r="R1473"/>
      <c r="S1473"/>
      <c r="T1473"/>
    </row>
    <row r="1474" spans="2:20">
      <c r="B1474"/>
      <c r="C1474"/>
      <c r="D1474"/>
      <c r="E1474"/>
      <c r="G1474"/>
      <c r="H1474"/>
      <c r="I1474" s="5"/>
      <c r="J1474"/>
      <c r="K1474"/>
      <c r="L1474"/>
      <c r="N1474"/>
      <c r="P1474"/>
      <c r="R1474"/>
      <c r="S1474"/>
      <c r="T1474"/>
    </row>
    <row r="1475" spans="2:20">
      <c r="B1475"/>
      <c r="C1475"/>
      <c r="D1475"/>
      <c r="E1475"/>
      <c r="G1475"/>
      <c r="H1475"/>
      <c r="I1475" s="5"/>
      <c r="J1475"/>
      <c r="K1475"/>
      <c r="L1475"/>
      <c r="N1475"/>
      <c r="P1475"/>
      <c r="R1475"/>
      <c r="S1475"/>
      <c r="T1475"/>
    </row>
    <row r="1476" spans="2:20">
      <c r="B1476"/>
      <c r="C1476"/>
      <c r="D1476"/>
      <c r="E1476"/>
      <c r="G1476"/>
      <c r="H1476"/>
      <c r="I1476" s="5"/>
      <c r="J1476"/>
      <c r="K1476"/>
      <c r="L1476"/>
      <c r="N1476"/>
      <c r="P1476"/>
      <c r="R1476"/>
      <c r="S1476"/>
      <c r="T1476"/>
    </row>
    <row r="1477" spans="2:20">
      <c r="B1477"/>
      <c r="C1477"/>
      <c r="D1477"/>
      <c r="E1477"/>
      <c r="G1477"/>
      <c r="H1477"/>
      <c r="I1477" s="5"/>
      <c r="J1477"/>
      <c r="K1477"/>
      <c r="L1477"/>
      <c r="N1477"/>
      <c r="P1477"/>
      <c r="R1477"/>
      <c r="S1477"/>
      <c r="T1477"/>
    </row>
    <row r="1478" spans="2:20">
      <c r="B1478"/>
      <c r="C1478"/>
      <c r="D1478"/>
      <c r="E1478"/>
      <c r="G1478"/>
      <c r="H1478"/>
      <c r="I1478" s="5"/>
      <c r="J1478"/>
      <c r="K1478"/>
      <c r="L1478"/>
      <c r="N1478"/>
      <c r="P1478"/>
      <c r="R1478"/>
      <c r="S1478"/>
      <c r="T1478"/>
    </row>
    <row r="1479" spans="2:20">
      <c r="B1479"/>
      <c r="C1479"/>
      <c r="D1479"/>
      <c r="E1479"/>
      <c r="G1479"/>
      <c r="H1479"/>
      <c r="I1479" s="5"/>
      <c r="J1479"/>
      <c r="K1479"/>
      <c r="L1479"/>
      <c r="N1479"/>
      <c r="P1479"/>
      <c r="R1479"/>
      <c r="S1479"/>
      <c r="T1479"/>
    </row>
    <row r="1480" spans="2:20">
      <c r="B1480"/>
      <c r="C1480"/>
      <c r="D1480"/>
      <c r="E1480"/>
      <c r="G1480"/>
      <c r="H1480"/>
      <c r="I1480" s="5"/>
      <c r="J1480"/>
      <c r="K1480"/>
      <c r="L1480"/>
      <c r="N1480"/>
      <c r="P1480"/>
      <c r="R1480"/>
      <c r="S1480"/>
      <c r="T1480"/>
    </row>
    <row r="1481" spans="2:20">
      <c r="B1481"/>
      <c r="C1481"/>
      <c r="D1481"/>
      <c r="E1481"/>
      <c r="G1481"/>
      <c r="H1481"/>
      <c r="I1481" s="5"/>
      <c r="J1481"/>
      <c r="K1481"/>
      <c r="L1481"/>
      <c r="N1481"/>
      <c r="P1481"/>
      <c r="R1481"/>
      <c r="S1481"/>
      <c r="T1481"/>
    </row>
    <row r="1482" spans="2:20">
      <c r="B1482"/>
      <c r="C1482"/>
      <c r="D1482"/>
      <c r="E1482"/>
      <c r="G1482"/>
      <c r="H1482"/>
      <c r="I1482" s="5"/>
      <c r="J1482"/>
      <c r="K1482"/>
      <c r="L1482"/>
      <c r="N1482"/>
      <c r="P1482"/>
      <c r="R1482"/>
      <c r="S1482"/>
      <c r="T1482"/>
    </row>
    <row r="1483" spans="2:20">
      <c r="B1483"/>
      <c r="C1483"/>
      <c r="D1483"/>
      <c r="E1483"/>
      <c r="G1483"/>
      <c r="H1483"/>
      <c r="I1483" s="5"/>
      <c r="J1483"/>
      <c r="K1483"/>
      <c r="L1483"/>
      <c r="N1483"/>
      <c r="P1483"/>
      <c r="R1483"/>
      <c r="S1483"/>
      <c r="T1483"/>
    </row>
    <row r="1484" spans="2:20">
      <c r="B1484"/>
      <c r="C1484"/>
      <c r="D1484"/>
      <c r="E1484"/>
      <c r="G1484"/>
      <c r="H1484"/>
      <c r="I1484" s="5"/>
      <c r="J1484"/>
      <c r="K1484"/>
      <c r="L1484"/>
      <c r="N1484"/>
      <c r="P1484"/>
      <c r="R1484"/>
      <c r="S1484"/>
      <c r="T1484"/>
    </row>
    <row r="1485" spans="2:20">
      <c r="B1485"/>
      <c r="C1485"/>
      <c r="D1485"/>
      <c r="E1485"/>
      <c r="G1485"/>
      <c r="H1485"/>
      <c r="I1485" s="5"/>
      <c r="J1485"/>
      <c r="K1485"/>
      <c r="L1485"/>
      <c r="N1485"/>
      <c r="P1485"/>
      <c r="R1485"/>
      <c r="S1485"/>
      <c r="T1485"/>
    </row>
    <row r="1486" spans="2:20">
      <c r="B1486"/>
      <c r="C1486"/>
      <c r="D1486"/>
      <c r="E1486"/>
      <c r="G1486"/>
      <c r="H1486"/>
      <c r="I1486" s="5"/>
      <c r="J1486"/>
      <c r="K1486"/>
      <c r="L1486"/>
      <c r="N1486"/>
      <c r="P1486"/>
      <c r="R1486"/>
      <c r="S1486"/>
      <c r="T1486"/>
    </row>
    <row r="1487" spans="2:20">
      <c r="B1487"/>
      <c r="C1487"/>
      <c r="D1487"/>
      <c r="E1487"/>
      <c r="G1487"/>
      <c r="H1487"/>
      <c r="I1487" s="5"/>
      <c r="J1487"/>
      <c r="K1487"/>
      <c r="L1487"/>
      <c r="N1487"/>
      <c r="P1487"/>
      <c r="R1487"/>
      <c r="S1487"/>
      <c r="T1487"/>
    </row>
    <row r="1488" spans="2:20">
      <c r="B1488"/>
      <c r="C1488"/>
      <c r="D1488"/>
      <c r="E1488"/>
      <c r="G1488"/>
      <c r="H1488"/>
      <c r="I1488" s="5"/>
      <c r="J1488"/>
      <c r="K1488"/>
      <c r="L1488"/>
      <c r="N1488"/>
      <c r="P1488"/>
      <c r="R1488"/>
      <c r="S1488"/>
      <c r="T1488"/>
    </row>
    <row r="1489" spans="2:20">
      <c r="B1489"/>
      <c r="C1489"/>
      <c r="D1489"/>
      <c r="E1489"/>
      <c r="G1489"/>
      <c r="H1489"/>
      <c r="I1489" s="5"/>
      <c r="J1489"/>
      <c r="K1489"/>
      <c r="L1489"/>
      <c r="N1489"/>
      <c r="P1489"/>
      <c r="R1489"/>
      <c r="S1489"/>
      <c r="T1489"/>
    </row>
    <row r="1490" spans="2:20">
      <c r="B1490"/>
      <c r="C1490"/>
      <c r="D1490"/>
      <c r="E1490"/>
      <c r="G1490"/>
      <c r="H1490"/>
      <c r="I1490" s="5"/>
      <c r="J1490"/>
      <c r="K1490"/>
      <c r="L1490"/>
      <c r="N1490"/>
      <c r="P1490"/>
      <c r="R1490"/>
      <c r="S1490"/>
      <c r="T1490"/>
    </row>
    <row r="1491" spans="2:20">
      <c r="B1491"/>
      <c r="C1491"/>
      <c r="D1491"/>
      <c r="E1491"/>
      <c r="G1491"/>
      <c r="H1491"/>
      <c r="I1491" s="5"/>
      <c r="J1491"/>
      <c r="K1491"/>
      <c r="L1491"/>
      <c r="N1491"/>
      <c r="P1491"/>
      <c r="R1491"/>
      <c r="S1491"/>
      <c r="T1491"/>
    </row>
    <row r="1492" spans="2:20">
      <c r="B1492"/>
      <c r="C1492"/>
      <c r="D1492"/>
      <c r="E1492"/>
      <c r="G1492"/>
      <c r="H1492"/>
      <c r="I1492" s="5"/>
      <c r="J1492"/>
      <c r="K1492"/>
      <c r="L1492"/>
      <c r="N1492"/>
      <c r="P1492"/>
      <c r="R1492"/>
      <c r="S1492"/>
      <c r="T1492"/>
    </row>
    <row r="1493" spans="2:20">
      <c r="B1493"/>
      <c r="C1493"/>
      <c r="D1493"/>
      <c r="E1493"/>
      <c r="G1493"/>
      <c r="H1493"/>
      <c r="I1493" s="5"/>
      <c r="J1493"/>
      <c r="K1493"/>
      <c r="L1493"/>
      <c r="N1493"/>
      <c r="P1493"/>
      <c r="R1493"/>
      <c r="S1493"/>
      <c r="T1493"/>
    </row>
    <row r="1494" spans="2:20">
      <c r="B1494"/>
      <c r="C1494"/>
      <c r="D1494"/>
      <c r="E1494"/>
      <c r="G1494"/>
      <c r="H1494"/>
      <c r="I1494" s="5"/>
      <c r="J1494"/>
      <c r="K1494"/>
      <c r="L1494"/>
      <c r="N1494"/>
      <c r="P1494"/>
      <c r="R1494"/>
      <c r="S1494"/>
      <c r="T1494"/>
    </row>
    <row r="1495" spans="2:20">
      <c r="B1495"/>
      <c r="C1495"/>
      <c r="D1495"/>
      <c r="E1495"/>
      <c r="G1495"/>
      <c r="H1495"/>
      <c r="I1495" s="5"/>
      <c r="J1495"/>
      <c r="K1495"/>
      <c r="L1495"/>
      <c r="N1495"/>
      <c r="P1495"/>
      <c r="R1495"/>
      <c r="S1495"/>
      <c r="T1495"/>
    </row>
    <row r="1496" spans="2:20">
      <c r="B1496"/>
      <c r="C1496"/>
      <c r="D1496"/>
      <c r="E1496"/>
      <c r="G1496"/>
      <c r="H1496"/>
      <c r="I1496" s="5"/>
      <c r="J1496"/>
      <c r="K1496"/>
      <c r="L1496"/>
      <c r="N1496"/>
      <c r="P1496"/>
      <c r="R1496"/>
      <c r="S1496"/>
      <c r="T1496"/>
    </row>
    <row r="1497" spans="2:20">
      <c r="B1497"/>
      <c r="C1497"/>
      <c r="D1497"/>
      <c r="E1497"/>
      <c r="G1497"/>
      <c r="H1497"/>
      <c r="I1497" s="5"/>
      <c r="J1497"/>
      <c r="K1497"/>
      <c r="L1497"/>
      <c r="N1497"/>
      <c r="P1497"/>
      <c r="R1497"/>
      <c r="S1497"/>
      <c r="T1497"/>
    </row>
    <row r="1498" spans="2:20">
      <c r="B1498"/>
      <c r="C1498"/>
      <c r="D1498"/>
      <c r="E1498"/>
      <c r="G1498"/>
      <c r="H1498"/>
      <c r="I1498" s="5"/>
      <c r="J1498"/>
      <c r="K1498"/>
      <c r="L1498"/>
      <c r="N1498"/>
      <c r="P1498"/>
      <c r="R1498"/>
      <c r="S1498"/>
      <c r="T1498"/>
    </row>
    <row r="1499" spans="2:20">
      <c r="B1499"/>
      <c r="C1499"/>
      <c r="D1499"/>
      <c r="E1499"/>
      <c r="G1499"/>
      <c r="H1499"/>
      <c r="I1499" s="5"/>
      <c r="J1499"/>
      <c r="K1499"/>
      <c r="L1499"/>
      <c r="N1499"/>
      <c r="P1499"/>
      <c r="R1499"/>
      <c r="S1499"/>
      <c r="T1499"/>
    </row>
    <row r="1500" spans="2:20">
      <c r="B1500"/>
      <c r="C1500"/>
      <c r="D1500"/>
      <c r="E1500"/>
      <c r="G1500"/>
      <c r="H1500"/>
      <c r="I1500" s="5"/>
      <c r="J1500"/>
      <c r="K1500"/>
      <c r="L1500"/>
      <c r="N1500"/>
      <c r="P1500"/>
      <c r="R1500"/>
      <c r="S1500"/>
      <c r="T1500"/>
    </row>
    <row r="1501" spans="2:20">
      <c r="B1501"/>
      <c r="C1501"/>
      <c r="D1501"/>
      <c r="E1501"/>
      <c r="G1501"/>
      <c r="H1501"/>
      <c r="I1501" s="5"/>
      <c r="J1501"/>
      <c r="K1501"/>
      <c r="L1501"/>
      <c r="N1501"/>
      <c r="P1501"/>
      <c r="R1501"/>
      <c r="S1501"/>
      <c r="T1501"/>
    </row>
    <row r="1502" spans="2:20">
      <c r="B1502"/>
      <c r="C1502"/>
      <c r="D1502"/>
      <c r="E1502"/>
      <c r="G1502"/>
      <c r="H1502"/>
      <c r="I1502" s="5"/>
      <c r="J1502"/>
      <c r="K1502"/>
      <c r="L1502"/>
      <c r="N1502"/>
      <c r="P1502"/>
      <c r="R1502"/>
      <c r="S1502"/>
      <c r="T1502"/>
    </row>
    <row r="1503" spans="2:20">
      <c r="B1503"/>
      <c r="C1503"/>
      <c r="D1503"/>
      <c r="E1503"/>
      <c r="G1503"/>
      <c r="H1503"/>
      <c r="I1503" s="5"/>
      <c r="J1503"/>
      <c r="K1503"/>
      <c r="L1503"/>
      <c r="N1503"/>
      <c r="P1503"/>
      <c r="R1503"/>
      <c r="S1503"/>
      <c r="T1503"/>
    </row>
    <row r="1504" spans="2:20">
      <c r="B1504"/>
      <c r="C1504"/>
      <c r="D1504"/>
      <c r="E1504"/>
      <c r="G1504"/>
      <c r="H1504"/>
      <c r="I1504" s="5"/>
      <c r="J1504"/>
      <c r="K1504"/>
      <c r="L1504"/>
      <c r="N1504"/>
      <c r="P1504"/>
      <c r="R1504"/>
      <c r="S1504"/>
      <c r="T1504"/>
    </row>
    <row r="1505" spans="2:20">
      <c r="B1505"/>
      <c r="C1505"/>
      <c r="D1505"/>
      <c r="E1505"/>
      <c r="G1505"/>
      <c r="H1505"/>
      <c r="I1505" s="5"/>
      <c r="J1505"/>
      <c r="K1505"/>
      <c r="L1505"/>
      <c r="N1505"/>
      <c r="P1505"/>
      <c r="R1505"/>
      <c r="S1505"/>
      <c r="T1505"/>
    </row>
    <row r="1506" spans="2:20">
      <c r="B1506"/>
      <c r="C1506"/>
      <c r="D1506"/>
      <c r="E1506"/>
      <c r="G1506"/>
      <c r="H1506"/>
      <c r="I1506" s="5"/>
      <c r="J1506"/>
      <c r="K1506"/>
      <c r="L1506"/>
      <c r="N1506"/>
      <c r="P1506"/>
      <c r="R1506"/>
      <c r="S1506"/>
      <c r="T1506"/>
    </row>
    <row r="1507" spans="2:20">
      <c r="B1507"/>
      <c r="C1507"/>
      <c r="D1507"/>
      <c r="E1507"/>
      <c r="G1507"/>
      <c r="H1507"/>
      <c r="I1507" s="5"/>
      <c r="J1507"/>
      <c r="K1507"/>
      <c r="L1507"/>
      <c r="N1507"/>
      <c r="P1507"/>
      <c r="R1507"/>
      <c r="S1507"/>
      <c r="T1507"/>
    </row>
    <row r="1508" spans="2:20">
      <c r="B1508"/>
      <c r="C1508"/>
      <c r="D1508"/>
      <c r="E1508"/>
      <c r="G1508"/>
      <c r="H1508"/>
      <c r="I1508" s="5"/>
      <c r="J1508"/>
      <c r="K1508"/>
      <c r="L1508"/>
      <c r="N1508"/>
      <c r="P1508"/>
      <c r="R1508"/>
      <c r="S1508"/>
      <c r="T1508"/>
    </row>
    <row r="1509" spans="2:20">
      <c r="B1509"/>
      <c r="C1509"/>
      <c r="D1509"/>
      <c r="E1509"/>
      <c r="G1509"/>
      <c r="H1509"/>
      <c r="I1509" s="5"/>
      <c r="J1509"/>
      <c r="K1509"/>
      <c r="L1509"/>
      <c r="N1509"/>
      <c r="P1509"/>
      <c r="R1509"/>
      <c r="S1509"/>
      <c r="T1509"/>
    </row>
    <row r="1510" spans="2:20">
      <c r="B1510"/>
      <c r="C1510"/>
      <c r="D1510"/>
      <c r="E1510"/>
      <c r="G1510"/>
      <c r="H1510"/>
      <c r="I1510" s="5"/>
      <c r="J1510"/>
      <c r="K1510"/>
      <c r="L1510"/>
      <c r="N1510"/>
      <c r="P1510"/>
      <c r="R1510"/>
      <c r="S1510"/>
      <c r="T1510"/>
    </row>
    <row r="1511" spans="2:20">
      <c r="B1511"/>
      <c r="C1511"/>
      <c r="D1511"/>
      <c r="E1511"/>
      <c r="G1511"/>
      <c r="H1511"/>
      <c r="I1511" s="5"/>
      <c r="J1511"/>
      <c r="K1511"/>
      <c r="L1511"/>
      <c r="N1511"/>
      <c r="P1511"/>
      <c r="R1511"/>
      <c r="S1511"/>
      <c r="T1511"/>
    </row>
    <row r="1512" spans="2:20">
      <c r="B1512"/>
      <c r="C1512"/>
      <c r="D1512"/>
      <c r="E1512"/>
      <c r="G1512"/>
      <c r="H1512"/>
      <c r="I1512" s="5"/>
      <c r="J1512"/>
      <c r="K1512"/>
      <c r="L1512"/>
      <c r="N1512"/>
      <c r="P1512"/>
      <c r="R1512"/>
      <c r="S1512"/>
      <c r="T1512"/>
    </row>
    <row r="1513" spans="2:20">
      <c r="B1513"/>
      <c r="C1513"/>
      <c r="D1513"/>
      <c r="E1513"/>
      <c r="G1513"/>
      <c r="H1513"/>
      <c r="I1513" s="5"/>
      <c r="J1513"/>
      <c r="K1513"/>
      <c r="L1513"/>
      <c r="N1513"/>
      <c r="P1513"/>
      <c r="R1513"/>
      <c r="S1513"/>
      <c r="T1513"/>
    </row>
    <row r="1514" spans="2:20">
      <c r="B1514"/>
      <c r="C1514"/>
      <c r="D1514"/>
      <c r="E1514"/>
      <c r="G1514"/>
      <c r="H1514"/>
      <c r="I1514" s="5"/>
      <c r="J1514"/>
      <c r="K1514"/>
      <c r="L1514"/>
      <c r="N1514"/>
      <c r="P1514"/>
      <c r="R1514"/>
      <c r="S1514"/>
      <c r="T1514"/>
    </row>
    <row r="1515" spans="2:20">
      <c r="B1515"/>
      <c r="C1515"/>
      <c r="D1515"/>
      <c r="E1515"/>
      <c r="G1515"/>
      <c r="H1515"/>
      <c r="I1515" s="5"/>
      <c r="J1515"/>
      <c r="K1515"/>
      <c r="L1515"/>
      <c r="N1515"/>
      <c r="P1515"/>
      <c r="R1515"/>
      <c r="S1515"/>
      <c r="T1515"/>
    </row>
    <row r="1516" spans="2:20">
      <c r="B1516"/>
      <c r="C1516"/>
      <c r="D1516"/>
      <c r="E1516"/>
      <c r="G1516"/>
      <c r="H1516"/>
      <c r="I1516" s="5"/>
      <c r="J1516"/>
      <c r="K1516"/>
      <c r="L1516"/>
      <c r="N1516"/>
      <c r="P1516"/>
      <c r="R1516"/>
      <c r="S1516"/>
      <c r="T1516"/>
    </row>
    <row r="1517" spans="2:20">
      <c r="B1517"/>
      <c r="C1517"/>
      <c r="D1517"/>
      <c r="E1517"/>
      <c r="G1517"/>
      <c r="H1517"/>
      <c r="I1517" s="5"/>
      <c r="J1517"/>
      <c r="K1517"/>
      <c r="L1517"/>
      <c r="N1517"/>
      <c r="P1517"/>
      <c r="R1517"/>
      <c r="S1517"/>
      <c r="T1517"/>
    </row>
    <row r="1518" spans="2:20">
      <c r="B1518"/>
      <c r="C1518"/>
      <c r="D1518"/>
      <c r="E1518"/>
      <c r="G1518"/>
      <c r="H1518"/>
      <c r="I1518" s="5"/>
      <c r="J1518"/>
      <c r="K1518"/>
      <c r="L1518"/>
      <c r="N1518"/>
      <c r="P1518"/>
      <c r="R1518"/>
      <c r="S1518"/>
      <c r="T1518"/>
    </row>
    <row r="1519" spans="2:20">
      <c r="B1519"/>
      <c r="C1519"/>
      <c r="D1519"/>
      <c r="E1519"/>
      <c r="G1519"/>
      <c r="H1519"/>
      <c r="I1519" s="5"/>
      <c r="J1519"/>
      <c r="K1519"/>
      <c r="L1519"/>
      <c r="N1519"/>
      <c r="P1519"/>
      <c r="R1519"/>
      <c r="S1519"/>
      <c r="T1519"/>
    </row>
    <row r="1520" spans="2:20">
      <c r="B1520"/>
      <c r="C1520"/>
      <c r="D1520"/>
      <c r="E1520"/>
      <c r="G1520"/>
      <c r="H1520"/>
      <c r="I1520" s="5"/>
      <c r="J1520"/>
      <c r="K1520"/>
      <c r="L1520"/>
      <c r="N1520"/>
      <c r="P1520"/>
      <c r="R1520"/>
      <c r="S1520"/>
      <c r="T1520"/>
    </row>
    <row r="1521" spans="2:20">
      <c r="B1521"/>
      <c r="C1521"/>
      <c r="D1521"/>
      <c r="E1521"/>
      <c r="G1521"/>
      <c r="H1521"/>
      <c r="I1521" s="5"/>
      <c r="J1521"/>
      <c r="K1521"/>
      <c r="L1521"/>
      <c r="N1521"/>
      <c r="P1521"/>
      <c r="R1521"/>
      <c r="S1521"/>
      <c r="T1521"/>
    </row>
    <row r="1522" spans="2:20">
      <c r="B1522"/>
      <c r="C1522"/>
      <c r="D1522"/>
      <c r="E1522"/>
      <c r="G1522"/>
      <c r="H1522"/>
      <c r="I1522" s="5"/>
      <c r="J1522"/>
      <c r="K1522"/>
      <c r="L1522"/>
      <c r="N1522"/>
      <c r="P1522"/>
      <c r="R1522"/>
      <c r="S1522"/>
      <c r="T1522"/>
    </row>
    <row r="1523" spans="2:20">
      <c r="B1523"/>
      <c r="C1523"/>
      <c r="D1523"/>
      <c r="E1523"/>
      <c r="G1523"/>
      <c r="H1523"/>
      <c r="I1523" s="5"/>
      <c r="J1523"/>
      <c r="K1523"/>
      <c r="L1523"/>
      <c r="N1523"/>
      <c r="P1523"/>
      <c r="R1523"/>
      <c r="S1523"/>
      <c r="T1523"/>
    </row>
    <row r="1524" spans="2:20">
      <c r="B1524"/>
      <c r="C1524"/>
      <c r="D1524"/>
      <c r="E1524"/>
      <c r="G1524"/>
      <c r="H1524"/>
      <c r="I1524" s="5"/>
      <c r="J1524"/>
      <c r="K1524"/>
      <c r="L1524"/>
      <c r="N1524"/>
      <c r="P1524"/>
      <c r="R1524"/>
      <c r="S1524"/>
      <c r="T1524"/>
    </row>
    <row r="1525" spans="2:20">
      <c r="B1525"/>
      <c r="C1525"/>
      <c r="D1525"/>
      <c r="E1525"/>
      <c r="G1525"/>
      <c r="H1525"/>
      <c r="I1525" s="5"/>
      <c r="J1525"/>
      <c r="K1525"/>
      <c r="L1525"/>
      <c r="N1525"/>
      <c r="P1525"/>
      <c r="R1525"/>
      <c r="S1525"/>
      <c r="T1525"/>
    </row>
    <row r="1526" spans="2:20">
      <c r="B1526"/>
      <c r="C1526"/>
      <c r="D1526"/>
      <c r="E1526"/>
      <c r="G1526"/>
      <c r="H1526"/>
      <c r="I1526" s="5"/>
      <c r="J1526"/>
      <c r="K1526"/>
      <c r="L1526"/>
      <c r="N1526"/>
      <c r="P1526"/>
      <c r="R1526"/>
      <c r="S1526"/>
      <c r="T1526"/>
    </row>
    <row r="1527" spans="2:20">
      <c r="B1527"/>
      <c r="C1527"/>
      <c r="D1527"/>
      <c r="E1527"/>
      <c r="G1527"/>
      <c r="H1527"/>
      <c r="I1527" s="5"/>
      <c r="J1527"/>
      <c r="K1527"/>
      <c r="L1527"/>
      <c r="N1527"/>
      <c r="P1527"/>
      <c r="R1527"/>
      <c r="S1527"/>
      <c r="T1527"/>
    </row>
    <row r="1528" spans="2:20">
      <c r="B1528"/>
      <c r="C1528"/>
      <c r="D1528"/>
      <c r="E1528"/>
      <c r="G1528"/>
      <c r="H1528"/>
      <c r="I1528" s="5"/>
      <c r="J1528"/>
      <c r="K1528"/>
      <c r="L1528"/>
      <c r="N1528"/>
      <c r="P1528"/>
      <c r="R1528"/>
      <c r="S1528"/>
      <c r="T1528"/>
    </row>
    <row r="1529" spans="2:20">
      <c r="B1529"/>
      <c r="C1529"/>
      <c r="D1529"/>
      <c r="E1529"/>
      <c r="G1529"/>
      <c r="H1529"/>
      <c r="I1529" s="5"/>
      <c r="J1529"/>
      <c r="K1529"/>
      <c r="L1529"/>
      <c r="N1529"/>
      <c r="P1529"/>
      <c r="R1529"/>
      <c r="S1529"/>
      <c r="T1529"/>
    </row>
    <row r="1530" spans="2:20">
      <c r="B1530"/>
      <c r="C1530"/>
      <c r="D1530"/>
      <c r="E1530"/>
      <c r="G1530"/>
      <c r="H1530"/>
      <c r="I1530" s="5"/>
      <c r="J1530"/>
      <c r="K1530"/>
      <c r="L1530"/>
      <c r="N1530"/>
      <c r="P1530"/>
      <c r="R1530"/>
      <c r="S1530"/>
      <c r="T1530"/>
    </row>
    <row r="1531" spans="2:20">
      <c r="B1531"/>
      <c r="C1531"/>
      <c r="D1531"/>
      <c r="E1531"/>
      <c r="G1531"/>
      <c r="H1531"/>
      <c r="I1531" s="5"/>
      <c r="J1531"/>
      <c r="K1531"/>
      <c r="L1531"/>
      <c r="N1531"/>
      <c r="P1531"/>
      <c r="R1531"/>
      <c r="S1531"/>
      <c r="T1531"/>
    </row>
    <row r="1532" spans="2:20">
      <c r="B1532"/>
      <c r="C1532"/>
      <c r="D1532"/>
      <c r="E1532"/>
      <c r="G1532"/>
      <c r="H1532"/>
      <c r="I1532" s="5"/>
      <c r="J1532"/>
      <c r="K1532"/>
      <c r="L1532"/>
      <c r="N1532"/>
      <c r="P1532"/>
      <c r="R1532"/>
      <c r="S1532"/>
      <c r="T1532"/>
    </row>
    <row r="1533" spans="2:20">
      <c r="B1533"/>
      <c r="C1533"/>
      <c r="D1533"/>
      <c r="E1533"/>
      <c r="G1533"/>
      <c r="H1533"/>
      <c r="I1533" s="5"/>
      <c r="J1533"/>
      <c r="K1533"/>
      <c r="L1533"/>
      <c r="N1533"/>
      <c r="P1533"/>
      <c r="R1533"/>
      <c r="S1533"/>
      <c r="T1533"/>
    </row>
    <row r="1534" spans="2:20">
      <c r="B1534"/>
      <c r="C1534"/>
      <c r="D1534"/>
      <c r="E1534"/>
      <c r="G1534"/>
      <c r="H1534"/>
      <c r="I1534" s="5"/>
      <c r="J1534"/>
      <c r="K1534"/>
      <c r="L1534"/>
      <c r="N1534"/>
      <c r="P1534"/>
      <c r="R1534"/>
      <c r="S1534"/>
      <c r="T1534"/>
    </row>
    <row r="1535" spans="2:20">
      <c r="B1535"/>
      <c r="C1535"/>
      <c r="D1535"/>
      <c r="E1535"/>
      <c r="G1535"/>
      <c r="H1535"/>
      <c r="I1535" s="5"/>
      <c r="J1535"/>
      <c r="K1535"/>
      <c r="L1535"/>
      <c r="N1535"/>
      <c r="P1535"/>
      <c r="R1535"/>
      <c r="S1535"/>
      <c r="T1535"/>
    </row>
    <row r="1536" spans="2:20">
      <c r="B1536"/>
      <c r="C1536"/>
      <c r="D1536"/>
      <c r="E1536"/>
      <c r="G1536"/>
      <c r="H1536"/>
      <c r="I1536" s="5"/>
      <c r="J1536"/>
      <c r="K1536"/>
      <c r="L1536"/>
      <c r="N1536"/>
      <c r="P1536"/>
      <c r="R1536"/>
      <c r="S1536"/>
      <c r="T1536"/>
    </row>
    <row r="1537" spans="2:20">
      <c r="B1537"/>
      <c r="C1537"/>
      <c r="D1537"/>
      <c r="E1537"/>
      <c r="G1537"/>
      <c r="H1537"/>
      <c r="I1537" s="5"/>
      <c r="J1537"/>
      <c r="K1537"/>
      <c r="L1537"/>
      <c r="N1537"/>
      <c r="P1537"/>
      <c r="R1537"/>
      <c r="S1537"/>
      <c r="T1537"/>
    </row>
    <row r="1538" spans="2:20">
      <c r="B1538"/>
      <c r="C1538"/>
      <c r="D1538"/>
      <c r="E1538"/>
      <c r="G1538"/>
      <c r="H1538"/>
      <c r="I1538" s="5"/>
      <c r="J1538"/>
      <c r="K1538"/>
      <c r="L1538"/>
      <c r="N1538"/>
      <c r="P1538"/>
      <c r="R1538"/>
      <c r="S1538"/>
      <c r="T1538"/>
    </row>
    <row r="1539" spans="2:20">
      <c r="B1539"/>
      <c r="C1539"/>
      <c r="D1539"/>
      <c r="E1539"/>
      <c r="G1539"/>
      <c r="H1539"/>
      <c r="I1539" s="5"/>
      <c r="J1539"/>
      <c r="K1539"/>
      <c r="L1539"/>
      <c r="N1539"/>
      <c r="P1539"/>
      <c r="R1539"/>
      <c r="S1539"/>
      <c r="T1539"/>
    </row>
    <row r="1540" spans="2:20">
      <c r="B1540"/>
      <c r="C1540"/>
      <c r="D1540"/>
      <c r="E1540"/>
      <c r="G1540"/>
      <c r="H1540"/>
      <c r="I1540" s="5"/>
      <c r="J1540"/>
      <c r="K1540"/>
      <c r="L1540"/>
      <c r="N1540"/>
      <c r="P1540"/>
      <c r="R1540"/>
      <c r="S1540"/>
      <c r="T1540"/>
    </row>
    <row r="1541" spans="2:20">
      <c r="B1541"/>
      <c r="C1541"/>
      <c r="D1541"/>
      <c r="E1541"/>
      <c r="G1541"/>
      <c r="H1541"/>
      <c r="I1541" s="5"/>
      <c r="J1541"/>
      <c r="K1541"/>
      <c r="L1541"/>
      <c r="N1541"/>
      <c r="P1541"/>
      <c r="R1541"/>
      <c r="S1541"/>
      <c r="T1541"/>
    </row>
    <row r="1542" spans="2:20">
      <c r="B1542"/>
      <c r="C1542"/>
      <c r="D1542"/>
      <c r="E1542"/>
      <c r="G1542"/>
      <c r="H1542"/>
      <c r="I1542" s="5"/>
      <c r="J1542"/>
      <c r="K1542"/>
      <c r="L1542"/>
      <c r="N1542"/>
      <c r="P1542"/>
      <c r="R1542"/>
      <c r="S1542"/>
      <c r="T1542"/>
    </row>
    <row r="1543" spans="2:20">
      <c r="B1543"/>
      <c r="C1543"/>
      <c r="D1543"/>
      <c r="E1543"/>
      <c r="G1543"/>
      <c r="H1543"/>
      <c r="I1543" s="5"/>
      <c r="J1543"/>
      <c r="K1543"/>
      <c r="L1543"/>
      <c r="N1543"/>
      <c r="P1543"/>
      <c r="R1543"/>
      <c r="S1543"/>
      <c r="T1543"/>
    </row>
    <row r="1544" spans="2:20">
      <c r="B1544"/>
      <c r="C1544"/>
      <c r="D1544"/>
      <c r="E1544"/>
      <c r="G1544"/>
      <c r="H1544"/>
      <c r="I1544" s="5"/>
      <c r="J1544"/>
      <c r="K1544"/>
      <c r="L1544"/>
      <c r="N1544"/>
      <c r="P1544"/>
      <c r="R1544"/>
      <c r="S1544"/>
      <c r="T1544"/>
    </row>
    <row r="1545" spans="2:20">
      <c r="B1545"/>
      <c r="C1545"/>
      <c r="D1545"/>
      <c r="E1545"/>
      <c r="G1545"/>
      <c r="H1545"/>
      <c r="I1545" s="5"/>
      <c r="J1545"/>
      <c r="K1545"/>
      <c r="L1545"/>
      <c r="N1545"/>
      <c r="P1545"/>
      <c r="R1545"/>
      <c r="S1545"/>
      <c r="T1545"/>
    </row>
    <row r="1546" spans="2:20">
      <c r="B1546"/>
      <c r="C1546"/>
      <c r="D1546"/>
      <c r="E1546"/>
      <c r="G1546"/>
      <c r="H1546"/>
      <c r="I1546" s="5"/>
      <c r="J1546"/>
      <c r="K1546"/>
      <c r="L1546"/>
      <c r="N1546"/>
      <c r="P1546"/>
      <c r="R1546"/>
      <c r="S1546"/>
      <c r="T1546"/>
    </row>
    <row r="1547" spans="2:20">
      <c r="B1547"/>
      <c r="C1547"/>
      <c r="D1547"/>
      <c r="E1547"/>
      <c r="G1547"/>
      <c r="H1547"/>
      <c r="I1547" s="5"/>
      <c r="J1547"/>
      <c r="K1547"/>
      <c r="L1547"/>
      <c r="N1547"/>
      <c r="P1547"/>
      <c r="R1547"/>
      <c r="S1547"/>
      <c r="T1547"/>
    </row>
    <row r="1548" spans="2:20">
      <c r="B1548"/>
      <c r="C1548"/>
      <c r="D1548"/>
      <c r="E1548"/>
      <c r="G1548"/>
      <c r="H1548"/>
      <c r="I1548" s="5"/>
      <c r="J1548"/>
      <c r="K1548"/>
      <c r="L1548"/>
      <c r="N1548"/>
      <c r="P1548"/>
      <c r="R1548"/>
      <c r="S1548"/>
      <c r="T1548"/>
    </row>
    <row r="1549" spans="2:20">
      <c r="B1549"/>
      <c r="C1549"/>
      <c r="D1549"/>
      <c r="E1549"/>
      <c r="G1549"/>
      <c r="H1549"/>
      <c r="I1549" s="5"/>
      <c r="J1549"/>
      <c r="K1549"/>
      <c r="L1549"/>
      <c r="N1549"/>
      <c r="P1549"/>
      <c r="R1549"/>
      <c r="S1549"/>
      <c r="T1549"/>
    </row>
    <row r="1550" spans="2:20">
      <c r="B1550"/>
      <c r="C1550"/>
      <c r="D1550"/>
      <c r="E1550"/>
      <c r="G1550"/>
      <c r="H1550"/>
      <c r="I1550" s="5"/>
      <c r="J1550"/>
      <c r="K1550"/>
      <c r="L1550"/>
      <c r="N1550"/>
      <c r="P1550"/>
      <c r="R1550"/>
      <c r="S1550"/>
      <c r="T1550"/>
    </row>
    <row r="1551" spans="2:20">
      <c r="B1551"/>
      <c r="C1551"/>
      <c r="D1551"/>
      <c r="E1551"/>
      <c r="G1551"/>
      <c r="H1551"/>
      <c r="I1551" s="5"/>
      <c r="J1551"/>
      <c r="K1551"/>
      <c r="L1551"/>
      <c r="N1551"/>
      <c r="P1551"/>
      <c r="R1551"/>
      <c r="S1551"/>
      <c r="T1551"/>
    </row>
    <row r="1552" spans="2:20">
      <c r="B1552"/>
      <c r="C1552"/>
      <c r="D1552"/>
      <c r="E1552"/>
      <c r="G1552"/>
      <c r="H1552"/>
      <c r="I1552" s="5"/>
      <c r="J1552"/>
      <c r="K1552"/>
      <c r="L1552"/>
      <c r="N1552"/>
      <c r="P1552"/>
      <c r="R1552"/>
      <c r="S1552"/>
      <c r="T1552"/>
    </row>
    <row r="1553" spans="2:20">
      <c r="B1553"/>
      <c r="C1553"/>
      <c r="D1553"/>
      <c r="E1553"/>
      <c r="G1553"/>
      <c r="H1553"/>
      <c r="I1553" s="5"/>
      <c r="J1553"/>
      <c r="K1553"/>
      <c r="L1553"/>
      <c r="N1553"/>
      <c r="P1553"/>
      <c r="R1553"/>
      <c r="S1553"/>
      <c r="T1553"/>
    </row>
    <row r="1554" spans="2:20">
      <c r="B1554"/>
      <c r="C1554"/>
      <c r="D1554"/>
      <c r="E1554"/>
      <c r="G1554"/>
      <c r="H1554"/>
      <c r="I1554" s="5"/>
      <c r="J1554"/>
      <c r="K1554"/>
      <c r="L1554"/>
      <c r="N1554"/>
      <c r="P1554"/>
      <c r="R1554"/>
      <c r="S1554"/>
      <c r="T1554"/>
    </row>
    <row r="1555" spans="2:20">
      <c r="B1555"/>
      <c r="C1555"/>
      <c r="D1555"/>
      <c r="E1555"/>
      <c r="G1555"/>
      <c r="H1555"/>
      <c r="I1555" s="5"/>
      <c r="J1555"/>
      <c r="K1555"/>
      <c r="L1555"/>
      <c r="N1555"/>
      <c r="P1555"/>
      <c r="R1555"/>
      <c r="S1555"/>
      <c r="T1555"/>
    </row>
    <row r="1556" spans="2:20">
      <c r="B1556"/>
      <c r="C1556"/>
      <c r="D1556"/>
      <c r="E1556"/>
      <c r="G1556"/>
      <c r="H1556"/>
      <c r="I1556" s="5"/>
      <c r="J1556"/>
      <c r="K1556"/>
      <c r="L1556"/>
      <c r="N1556"/>
      <c r="P1556"/>
      <c r="R1556"/>
      <c r="S1556"/>
      <c r="T1556"/>
    </row>
    <row r="1557" spans="2:20">
      <c r="B1557"/>
      <c r="C1557"/>
      <c r="D1557"/>
      <c r="E1557"/>
      <c r="G1557"/>
      <c r="H1557"/>
      <c r="I1557" s="5"/>
      <c r="J1557"/>
      <c r="K1557"/>
      <c r="L1557"/>
      <c r="N1557"/>
      <c r="P1557"/>
      <c r="R1557"/>
      <c r="S1557"/>
      <c r="T1557"/>
    </row>
    <row r="1558" spans="2:20">
      <c r="B1558"/>
      <c r="C1558"/>
      <c r="D1558"/>
      <c r="E1558"/>
      <c r="G1558"/>
      <c r="H1558"/>
      <c r="I1558" s="5"/>
      <c r="J1558"/>
      <c r="K1558"/>
      <c r="L1558"/>
      <c r="N1558"/>
      <c r="P1558"/>
      <c r="R1558"/>
      <c r="S1558"/>
      <c r="T1558"/>
    </row>
    <row r="1559" spans="2:20">
      <c r="B1559"/>
      <c r="C1559"/>
      <c r="D1559"/>
      <c r="E1559"/>
      <c r="G1559"/>
      <c r="H1559"/>
      <c r="I1559" s="5"/>
      <c r="J1559"/>
      <c r="K1559"/>
      <c r="L1559"/>
      <c r="N1559"/>
      <c r="P1559"/>
      <c r="R1559"/>
      <c r="S1559"/>
      <c r="T1559"/>
    </row>
    <row r="1560" spans="2:20">
      <c r="B1560"/>
      <c r="C1560"/>
      <c r="D1560"/>
      <c r="E1560"/>
      <c r="G1560"/>
      <c r="H1560"/>
      <c r="I1560" s="5"/>
      <c r="J1560"/>
      <c r="K1560"/>
      <c r="L1560"/>
      <c r="N1560"/>
      <c r="P1560"/>
      <c r="R1560"/>
      <c r="S1560"/>
      <c r="T1560"/>
    </row>
    <row r="1561" spans="2:20">
      <c r="B1561"/>
      <c r="C1561"/>
      <c r="D1561"/>
      <c r="E1561"/>
      <c r="G1561"/>
      <c r="H1561"/>
      <c r="I1561" s="5"/>
      <c r="J1561"/>
      <c r="K1561"/>
      <c r="L1561"/>
      <c r="N1561"/>
      <c r="P1561"/>
      <c r="R1561"/>
      <c r="S1561"/>
      <c r="T1561"/>
    </row>
    <row r="1562" spans="2:20">
      <c r="B1562"/>
      <c r="C1562"/>
      <c r="D1562"/>
      <c r="E1562"/>
      <c r="G1562"/>
      <c r="H1562"/>
      <c r="I1562" s="5"/>
      <c r="J1562"/>
      <c r="K1562"/>
      <c r="L1562"/>
      <c r="N1562"/>
      <c r="P1562"/>
      <c r="R1562"/>
      <c r="S1562"/>
      <c r="T1562"/>
    </row>
    <row r="1563" spans="2:20">
      <c r="B1563"/>
      <c r="C1563"/>
      <c r="D1563"/>
      <c r="E1563"/>
      <c r="G1563"/>
      <c r="H1563"/>
      <c r="I1563" s="5"/>
      <c r="J1563"/>
      <c r="K1563"/>
      <c r="L1563"/>
      <c r="N1563"/>
      <c r="P1563"/>
      <c r="R1563"/>
      <c r="S1563"/>
      <c r="T1563"/>
    </row>
    <row r="1564" spans="2:20">
      <c r="B1564"/>
      <c r="C1564"/>
      <c r="D1564"/>
      <c r="E1564"/>
      <c r="G1564"/>
      <c r="H1564"/>
      <c r="I1564" s="5"/>
      <c r="J1564"/>
      <c r="K1564"/>
      <c r="L1564"/>
      <c r="N1564"/>
      <c r="P1564"/>
      <c r="R1564"/>
      <c r="S1564"/>
      <c r="T1564"/>
    </row>
    <row r="1565" spans="2:20">
      <c r="B1565"/>
      <c r="C1565"/>
      <c r="D1565"/>
      <c r="E1565"/>
      <c r="G1565"/>
      <c r="H1565"/>
      <c r="I1565" s="5"/>
      <c r="J1565"/>
      <c r="K1565"/>
      <c r="L1565"/>
      <c r="N1565"/>
      <c r="P1565"/>
      <c r="R1565"/>
      <c r="S1565"/>
      <c r="T1565"/>
    </row>
    <row r="1566" spans="2:20">
      <c r="B1566"/>
      <c r="C1566"/>
      <c r="D1566"/>
      <c r="E1566"/>
      <c r="G1566"/>
      <c r="H1566"/>
      <c r="I1566" s="5"/>
      <c r="J1566"/>
      <c r="K1566"/>
      <c r="L1566"/>
      <c r="N1566"/>
      <c r="P1566"/>
      <c r="R1566"/>
      <c r="S1566"/>
      <c r="T1566"/>
    </row>
    <row r="1567" spans="2:20">
      <c r="B1567"/>
      <c r="C1567"/>
      <c r="D1567"/>
      <c r="E1567"/>
      <c r="G1567"/>
      <c r="H1567"/>
      <c r="I1567" s="5"/>
      <c r="J1567"/>
      <c r="K1567"/>
      <c r="L1567"/>
      <c r="N1567"/>
      <c r="P1567"/>
      <c r="R1567"/>
      <c r="S1567"/>
      <c r="T1567"/>
    </row>
    <row r="1568" spans="2:20">
      <c r="B1568"/>
      <c r="C1568"/>
      <c r="D1568"/>
      <c r="E1568"/>
      <c r="G1568"/>
      <c r="H1568"/>
      <c r="I1568" s="5"/>
      <c r="J1568"/>
      <c r="K1568"/>
      <c r="L1568"/>
      <c r="N1568"/>
      <c r="P1568"/>
      <c r="R1568"/>
      <c r="S1568"/>
      <c r="T1568"/>
    </row>
    <row r="1569" spans="2:20">
      <c r="B1569"/>
      <c r="C1569"/>
      <c r="D1569"/>
      <c r="E1569"/>
      <c r="G1569"/>
      <c r="H1569"/>
      <c r="I1569" s="5"/>
      <c r="J1569"/>
      <c r="K1569"/>
      <c r="L1569"/>
      <c r="N1569"/>
      <c r="P1569"/>
      <c r="R1569"/>
      <c r="S1569"/>
      <c r="T1569"/>
    </row>
    <row r="1570" spans="2:20">
      <c r="B1570"/>
      <c r="C1570"/>
      <c r="D1570"/>
      <c r="E1570"/>
      <c r="G1570"/>
      <c r="H1570"/>
      <c r="I1570" s="5"/>
      <c r="J1570"/>
      <c r="K1570"/>
      <c r="L1570"/>
      <c r="N1570"/>
      <c r="P1570"/>
      <c r="R1570"/>
      <c r="S1570"/>
      <c r="T1570"/>
    </row>
    <row r="1571" spans="2:20">
      <c r="B1571"/>
      <c r="C1571"/>
      <c r="D1571"/>
      <c r="E1571"/>
      <c r="G1571"/>
      <c r="H1571"/>
      <c r="I1571" s="5"/>
      <c r="J1571"/>
      <c r="K1571"/>
      <c r="L1571"/>
      <c r="N1571"/>
      <c r="P1571"/>
      <c r="R1571"/>
      <c r="S1571"/>
      <c r="T1571"/>
    </row>
    <row r="1572" spans="2:20">
      <c r="B1572"/>
      <c r="C1572"/>
      <c r="D1572"/>
      <c r="E1572"/>
      <c r="G1572"/>
      <c r="H1572"/>
      <c r="I1572" s="5"/>
      <c r="J1572"/>
      <c r="K1572"/>
      <c r="L1572"/>
      <c r="N1572"/>
      <c r="P1572"/>
      <c r="R1572"/>
      <c r="S1572"/>
      <c r="T1572"/>
    </row>
    <row r="1573" spans="2:20">
      <c r="B1573"/>
      <c r="C1573"/>
      <c r="D1573"/>
      <c r="E1573"/>
      <c r="G1573"/>
      <c r="H1573"/>
      <c r="I1573" s="5"/>
      <c r="J1573"/>
      <c r="K1573"/>
      <c r="L1573"/>
      <c r="N1573"/>
      <c r="P1573"/>
      <c r="R1573"/>
      <c r="S1573"/>
      <c r="T1573"/>
    </row>
    <row r="1574" spans="2:20">
      <c r="B1574"/>
      <c r="C1574"/>
      <c r="D1574"/>
      <c r="E1574"/>
      <c r="G1574"/>
      <c r="H1574"/>
      <c r="I1574" s="5"/>
      <c r="J1574"/>
      <c r="K1574"/>
      <c r="L1574"/>
      <c r="N1574"/>
      <c r="P1574"/>
      <c r="R1574"/>
      <c r="S1574"/>
      <c r="T1574"/>
    </row>
    <row r="1575" spans="2:20">
      <c r="B1575"/>
      <c r="C1575"/>
      <c r="D1575"/>
      <c r="E1575"/>
      <c r="G1575"/>
      <c r="H1575"/>
      <c r="I1575" s="5"/>
      <c r="J1575"/>
      <c r="K1575"/>
      <c r="L1575"/>
      <c r="N1575"/>
      <c r="P1575"/>
      <c r="R1575"/>
      <c r="S1575"/>
      <c r="T1575"/>
    </row>
    <row r="1576" spans="2:20">
      <c r="B1576"/>
      <c r="C1576"/>
      <c r="D1576"/>
      <c r="E1576"/>
      <c r="G1576"/>
      <c r="H1576"/>
      <c r="I1576" s="5"/>
      <c r="J1576"/>
      <c r="K1576"/>
      <c r="L1576"/>
      <c r="N1576"/>
      <c r="P1576"/>
      <c r="R1576"/>
      <c r="S1576"/>
      <c r="T1576"/>
    </row>
    <row r="1577" spans="2:20">
      <c r="B1577"/>
      <c r="C1577"/>
      <c r="D1577"/>
      <c r="E1577"/>
      <c r="G1577"/>
      <c r="H1577"/>
      <c r="I1577" s="5"/>
      <c r="J1577"/>
      <c r="K1577"/>
      <c r="L1577"/>
      <c r="N1577"/>
      <c r="P1577"/>
      <c r="R1577"/>
      <c r="S1577"/>
      <c r="T1577"/>
    </row>
    <row r="1578" spans="2:20">
      <c r="B1578"/>
      <c r="C1578"/>
      <c r="D1578"/>
      <c r="E1578"/>
      <c r="G1578"/>
      <c r="H1578"/>
      <c r="I1578" s="5"/>
      <c r="J1578"/>
      <c r="K1578"/>
      <c r="L1578"/>
      <c r="N1578"/>
      <c r="P1578"/>
      <c r="R1578"/>
      <c r="S1578"/>
      <c r="T1578"/>
    </row>
    <row r="1579" spans="2:20">
      <c r="B1579"/>
      <c r="C1579"/>
      <c r="D1579"/>
      <c r="E1579"/>
      <c r="G1579"/>
      <c r="H1579"/>
      <c r="I1579" s="5"/>
      <c r="J1579"/>
      <c r="K1579"/>
      <c r="L1579"/>
      <c r="N1579"/>
      <c r="P1579"/>
      <c r="R1579"/>
      <c r="S1579"/>
      <c r="T1579"/>
    </row>
    <row r="1580" spans="2:20">
      <c r="B1580"/>
      <c r="C1580"/>
      <c r="D1580"/>
      <c r="E1580"/>
      <c r="G1580"/>
      <c r="H1580"/>
      <c r="I1580" s="5"/>
      <c r="J1580"/>
      <c r="K1580"/>
      <c r="L1580"/>
      <c r="N1580"/>
      <c r="P1580"/>
      <c r="R1580"/>
      <c r="S1580"/>
      <c r="T1580"/>
    </row>
    <row r="1581" spans="2:20">
      <c r="B1581"/>
      <c r="C1581"/>
      <c r="D1581"/>
      <c r="E1581"/>
      <c r="G1581"/>
      <c r="H1581"/>
      <c r="I1581" s="5"/>
      <c r="J1581"/>
      <c r="K1581"/>
      <c r="L1581"/>
      <c r="N1581"/>
      <c r="P1581"/>
      <c r="R1581"/>
      <c r="S1581"/>
      <c r="T1581"/>
    </row>
    <row r="1582" spans="2:20">
      <c r="B1582"/>
      <c r="C1582"/>
      <c r="D1582"/>
      <c r="E1582"/>
      <c r="G1582"/>
      <c r="H1582"/>
      <c r="I1582" s="5"/>
      <c r="J1582"/>
      <c r="K1582"/>
      <c r="L1582"/>
      <c r="N1582"/>
      <c r="P1582"/>
      <c r="R1582"/>
      <c r="S1582"/>
      <c r="T1582"/>
    </row>
    <row r="1583" spans="2:20">
      <c r="B1583"/>
      <c r="C1583"/>
      <c r="D1583"/>
      <c r="E1583"/>
      <c r="G1583"/>
      <c r="H1583"/>
      <c r="I1583" s="5"/>
      <c r="J1583"/>
      <c r="K1583"/>
      <c r="L1583"/>
      <c r="N1583"/>
      <c r="P1583"/>
      <c r="R1583"/>
      <c r="S1583"/>
      <c r="T1583"/>
    </row>
    <row r="1584" spans="2:20">
      <c r="B1584"/>
      <c r="C1584"/>
      <c r="D1584"/>
      <c r="E1584"/>
      <c r="G1584"/>
      <c r="H1584"/>
      <c r="I1584" s="5"/>
      <c r="J1584"/>
      <c r="K1584"/>
      <c r="L1584"/>
      <c r="N1584"/>
      <c r="P1584"/>
      <c r="R1584"/>
      <c r="S1584"/>
      <c r="T1584"/>
    </row>
    <row r="1585" spans="2:20">
      <c r="B1585"/>
      <c r="C1585"/>
      <c r="D1585"/>
      <c r="E1585"/>
      <c r="G1585"/>
      <c r="H1585"/>
      <c r="I1585" s="5"/>
      <c r="J1585"/>
      <c r="K1585"/>
      <c r="L1585"/>
      <c r="N1585"/>
      <c r="P1585"/>
      <c r="R1585"/>
      <c r="S1585"/>
      <c r="T1585"/>
    </row>
    <row r="1586" spans="2:20">
      <c r="B1586"/>
      <c r="C1586"/>
      <c r="D1586"/>
      <c r="E1586"/>
      <c r="G1586"/>
      <c r="H1586"/>
      <c r="I1586" s="5"/>
      <c r="J1586"/>
      <c r="K1586"/>
      <c r="L1586"/>
      <c r="N1586"/>
      <c r="P1586"/>
      <c r="R1586"/>
      <c r="S1586"/>
      <c r="T1586"/>
    </row>
    <row r="1587" spans="2:20">
      <c r="B1587"/>
      <c r="C1587"/>
      <c r="D1587"/>
      <c r="E1587"/>
      <c r="G1587"/>
      <c r="H1587"/>
      <c r="I1587" s="5"/>
      <c r="J1587"/>
      <c r="K1587"/>
      <c r="L1587"/>
      <c r="N1587"/>
      <c r="P1587"/>
      <c r="R1587"/>
      <c r="S1587"/>
      <c r="T1587"/>
    </row>
    <row r="1588" spans="2:20">
      <c r="B1588"/>
      <c r="C1588"/>
      <c r="D1588"/>
      <c r="E1588"/>
      <c r="G1588"/>
      <c r="H1588"/>
      <c r="I1588" s="5"/>
      <c r="J1588"/>
      <c r="K1588"/>
      <c r="L1588"/>
      <c r="N1588"/>
      <c r="P1588"/>
      <c r="R1588"/>
      <c r="S1588"/>
      <c r="T1588"/>
    </row>
    <row r="1589" spans="2:20">
      <c r="B1589"/>
      <c r="C1589"/>
      <c r="D1589"/>
      <c r="E1589"/>
      <c r="G1589"/>
      <c r="H1589"/>
      <c r="I1589" s="5"/>
      <c r="J1589"/>
      <c r="K1589"/>
      <c r="L1589"/>
      <c r="N1589"/>
      <c r="P1589"/>
      <c r="R1589"/>
      <c r="S1589"/>
      <c r="T1589"/>
    </row>
    <row r="1590" spans="2:20">
      <c r="B1590"/>
      <c r="C1590"/>
      <c r="D1590"/>
      <c r="E1590"/>
      <c r="G1590"/>
      <c r="H1590"/>
      <c r="I1590" s="5"/>
      <c r="J1590"/>
      <c r="K1590"/>
      <c r="L1590"/>
      <c r="N1590"/>
      <c r="P1590"/>
      <c r="R1590"/>
      <c r="S1590"/>
      <c r="T1590"/>
    </row>
    <row r="1591" spans="2:20">
      <c r="B1591"/>
      <c r="C1591"/>
      <c r="D1591"/>
      <c r="E1591"/>
      <c r="G1591"/>
      <c r="H1591"/>
      <c r="I1591" s="5"/>
      <c r="J1591"/>
      <c r="K1591"/>
      <c r="L1591"/>
      <c r="N1591"/>
      <c r="P1591"/>
      <c r="R1591"/>
      <c r="S1591"/>
      <c r="T1591"/>
    </row>
    <row r="1592" spans="2:20">
      <c r="B1592"/>
      <c r="C1592"/>
      <c r="D1592"/>
      <c r="E1592"/>
      <c r="G1592"/>
      <c r="H1592"/>
      <c r="I1592" s="5"/>
      <c r="J1592"/>
      <c r="K1592"/>
      <c r="L1592"/>
      <c r="N1592"/>
      <c r="P1592"/>
      <c r="R1592"/>
      <c r="S1592"/>
      <c r="T1592"/>
    </row>
    <row r="1593" spans="2:20">
      <c r="B1593"/>
      <c r="C1593"/>
      <c r="D1593"/>
      <c r="E1593"/>
      <c r="G1593"/>
      <c r="H1593"/>
      <c r="I1593" s="5"/>
      <c r="J1593"/>
      <c r="K1593"/>
      <c r="L1593"/>
      <c r="N1593"/>
      <c r="P1593"/>
      <c r="R1593"/>
      <c r="S1593"/>
      <c r="T1593"/>
    </row>
    <row r="1594" spans="2:20">
      <c r="B1594"/>
      <c r="C1594"/>
      <c r="D1594"/>
      <c r="E1594"/>
      <c r="G1594"/>
      <c r="H1594"/>
      <c r="I1594" s="5"/>
      <c r="J1594"/>
      <c r="K1594"/>
      <c r="L1594"/>
      <c r="N1594"/>
      <c r="P1594"/>
      <c r="R1594"/>
      <c r="S1594"/>
      <c r="T1594"/>
    </row>
    <row r="1595" spans="2:20">
      <c r="B1595"/>
      <c r="C1595"/>
      <c r="D1595"/>
      <c r="E1595"/>
      <c r="G1595"/>
      <c r="H1595"/>
      <c r="I1595" s="5"/>
      <c r="J1595"/>
      <c r="K1595"/>
      <c r="L1595"/>
      <c r="N1595"/>
      <c r="P1595"/>
      <c r="R1595"/>
      <c r="S1595"/>
      <c r="T1595"/>
    </row>
    <row r="1596" spans="2:20">
      <c r="B1596"/>
      <c r="C1596"/>
      <c r="D1596"/>
      <c r="E1596"/>
      <c r="G1596"/>
      <c r="H1596"/>
      <c r="I1596" s="5"/>
      <c r="J1596"/>
      <c r="K1596"/>
      <c r="L1596"/>
      <c r="N1596"/>
      <c r="P1596"/>
      <c r="R1596"/>
      <c r="S1596"/>
      <c r="T1596"/>
    </row>
    <row r="1597" spans="2:20">
      <c r="B1597"/>
      <c r="C1597"/>
      <c r="D1597"/>
      <c r="E1597"/>
      <c r="G1597"/>
      <c r="H1597"/>
      <c r="I1597" s="5"/>
      <c r="J1597"/>
      <c r="K1597"/>
      <c r="L1597"/>
      <c r="N1597"/>
      <c r="P1597"/>
      <c r="R1597"/>
      <c r="S1597"/>
      <c r="T1597"/>
    </row>
    <row r="1598" spans="2:20">
      <c r="B1598"/>
      <c r="C1598"/>
      <c r="D1598"/>
      <c r="E1598"/>
      <c r="G1598"/>
      <c r="H1598"/>
      <c r="I1598" s="5"/>
      <c r="J1598"/>
      <c r="K1598"/>
      <c r="L1598"/>
      <c r="N1598"/>
      <c r="P1598"/>
      <c r="R1598"/>
      <c r="S1598"/>
      <c r="T1598"/>
    </row>
    <row r="1599" spans="2:20">
      <c r="B1599"/>
      <c r="C1599"/>
      <c r="D1599"/>
      <c r="E1599"/>
      <c r="G1599"/>
      <c r="H1599"/>
      <c r="I1599" s="5"/>
      <c r="J1599"/>
      <c r="K1599"/>
      <c r="L1599"/>
      <c r="N1599"/>
      <c r="P1599"/>
      <c r="R1599"/>
      <c r="S1599"/>
      <c r="T1599"/>
    </row>
    <row r="1600" spans="2:20">
      <c r="B1600"/>
      <c r="C1600"/>
      <c r="D1600"/>
      <c r="E1600"/>
      <c r="G1600"/>
      <c r="H1600"/>
      <c r="I1600" s="5"/>
      <c r="J1600"/>
      <c r="K1600"/>
      <c r="L1600"/>
      <c r="N1600"/>
      <c r="P1600"/>
      <c r="R1600"/>
      <c r="S1600"/>
      <c r="T1600"/>
    </row>
    <row r="1601" spans="2:20">
      <c r="B1601"/>
      <c r="C1601"/>
      <c r="D1601"/>
      <c r="E1601"/>
      <c r="G1601"/>
      <c r="H1601"/>
      <c r="I1601" s="5"/>
      <c r="J1601"/>
      <c r="K1601"/>
      <c r="L1601"/>
      <c r="N1601"/>
      <c r="P1601"/>
      <c r="R1601"/>
      <c r="S1601"/>
      <c r="T1601"/>
    </row>
    <row r="1602" spans="2:20">
      <c r="B1602"/>
      <c r="C1602"/>
      <c r="D1602"/>
      <c r="E1602"/>
      <c r="G1602"/>
      <c r="H1602"/>
      <c r="I1602" s="5"/>
      <c r="J1602"/>
      <c r="K1602"/>
      <c r="L1602"/>
      <c r="N1602"/>
      <c r="P1602"/>
      <c r="R1602"/>
      <c r="S1602"/>
      <c r="T1602"/>
    </row>
    <row r="1603" spans="2:20">
      <c r="B1603"/>
      <c r="C1603"/>
      <c r="D1603"/>
      <c r="E1603"/>
      <c r="G1603"/>
      <c r="H1603"/>
      <c r="I1603" s="5"/>
      <c r="J1603"/>
      <c r="K1603"/>
      <c r="L1603"/>
      <c r="N1603"/>
      <c r="P1603"/>
      <c r="R1603"/>
      <c r="S1603"/>
      <c r="T1603"/>
    </row>
    <row r="1604" spans="2:20">
      <c r="B1604"/>
      <c r="C1604"/>
      <c r="D1604"/>
      <c r="E1604"/>
      <c r="G1604"/>
      <c r="H1604"/>
      <c r="I1604" s="5"/>
      <c r="J1604"/>
      <c r="K1604"/>
      <c r="L1604"/>
      <c r="N1604"/>
      <c r="P1604"/>
      <c r="R1604"/>
      <c r="S1604"/>
      <c r="T1604"/>
    </row>
    <row r="1605" spans="2:20">
      <c r="B1605"/>
      <c r="C1605"/>
      <c r="D1605"/>
      <c r="E1605"/>
      <c r="G1605"/>
      <c r="H1605"/>
      <c r="I1605" s="5"/>
      <c r="J1605"/>
      <c r="K1605"/>
      <c r="L1605"/>
      <c r="N1605"/>
      <c r="P1605"/>
      <c r="R1605"/>
      <c r="S1605"/>
      <c r="T1605"/>
    </row>
    <row r="1606" spans="2:20">
      <c r="B1606"/>
      <c r="C1606"/>
      <c r="D1606"/>
      <c r="E1606"/>
      <c r="G1606"/>
      <c r="H1606"/>
      <c r="I1606" s="5"/>
      <c r="J1606"/>
      <c r="K1606"/>
      <c r="L1606"/>
      <c r="N1606"/>
      <c r="P1606"/>
      <c r="R1606"/>
      <c r="S1606"/>
      <c r="T1606"/>
    </row>
    <row r="1607" spans="2:20">
      <c r="B1607"/>
      <c r="C1607"/>
      <c r="D1607"/>
      <c r="E1607"/>
      <c r="G1607"/>
      <c r="H1607"/>
      <c r="I1607" s="5"/>
      <c r="J1607"/>
      <c r="K1607"/>
      <c r="L1607"/>
      <c r="N1607"/>
      <c r="P1607"/>
      <c r="R1607"/>
      <c r="S1607"/>
      <c r="T1607"/>
    </row>
    <row r="1608" spans="2:20">
      <c r="B1608"/>
      <c r="C1608"/>
      <c r="D1608"/>
      <c r="E1608"/>
      <c r="G1608"/>
      <c r="H1608"/>
      <c r="I1608" s="5"/>
      <c r="J1608"/>
      <c r="K1608"/>
      <c r="L1608"/>
      <c r="N1608"/>
      <c r="P1608"/>
      <c r="R1608"/>
      <c r="S1608"/>
      <c r="T1608"/>
    </row>
    <row r="1609" spans="2:20">
      <c r="B1609"/>
      <c r="C1609"/>
      <c r="D1609"/>
      <c r="E1609"/>
      <c r="G1609"/>
      <c r="H1609"/>
      <c r="I1609" s="5"/>
      <c r="J1609"/>
      <c r="K1609"/>
      <c r="L1609"/>
      <c r="N1609"/>
      <c r="P1609"/>
      <c r="R1609"/>
      <c r="S1609"/>
      <c r="T1609"/>
    </row>
    <row r="1610" spans="2:20">
      <c r="B1610"/>
      <c r="C1610"/>
      <c r="D1610"/>
      <c r="E1610"/>
      <c r="G1610"/>
      <c r="H1610"/>
      <c r="I1610" s="5"/>
      <c r="J1610"/>
      <c r="K1610"/>
      <c r="L1610"/>
      <c r="N1610"/>
      <c r="P1610"/>
      <c r="R1610"/>
      <c r="S1610"/>
      <c r="T1610"/>
    </row>
    <row r="1611" spans="2:20">
      <c r="B1611"/>
      <c r="C1611"/>
      <c r="D1611"/>
      <c r="E1611"/>
      <c r="G1611"/>
      <c r="H1611"/>
      <c r="I1611" s="5"/>
      <c r="J1611"/>
      <c r="K1611"/>
      <c r="L1611"/>
      <c r="N1611"/>
      <c r="P1611"/>
      <c r="R1611"/>
      <c r="S1611"/>
      <c r="T1611"/>
    </row>
    <row r="1612" spans="2:20">
      <c r="B1612"/>
      <c r="C1612"/>
      <c r="D1612"/>
      <c r="E1612"/>
      <c r="G1612"/>
      <c r="H1612"/>
      <c r="I1612" s="5"/>
      <c r="J1612"/>
      <c r="K1612"/>
      <c r="L1612"/>
      <c r="N1612"/>
      <c r="P1612"/>
      <c r="R1612"/>
      <c r="S1612"/>
      <c r="T1612"/>
    </row>
    <row r="1613" spans="2:20">
      <c r="B1613"/>
      <c r="C1613"/>
      <c r="D1613"/>
      <c r="E1613"/>
      <c r="G1613"/>
      <c r="H1613"/>
      <c r="I1613" s="5"/>
      <c r="J1613"/>
      <c r="K1613"/>
      <c r="L1613"/>
      <c r="N1613"/>
      <c r="P1613"/>
      <c r="R1613"/>
      <c r="S1613"/>
      <c r="T1613"/>
    </row>
    <row r="1614" spans="2:20">
      <c r="B1614"/>
      <c r="C1614"/>
      <c r="D1614"/>
      <c r="E1614"/>
      <c r="G1614"/>
      <c r="H1614"/>
      <c r="I1614" s="5"/>
      <c r="J1614"/>
      <c r="K1614"/>
      <c r="L1614"/>
      <c r="N1614"/>
      <c r="P1614"/>
      <c r="R1614"/>
      <c r="S1614"/>
      <c r="T1614"/>
    </row>
    <row r="1615" spans="2:20">
      <c r="B1615"/>
      <c r="C1615"/>
      <c r="D1615"/>
      <c r="E1615"/>
      <c r="G1615"/>
      <c r="H1615"/>
      <c r="I1615" s="5"/>
      <c r="J1615"/>
      <c r="K1615"/>
      <c r="L1615"/>
      <c r="N1615"/>
      <c r="P1615"/>
      <c r="R1615"/>
      <c r="S1615"/>
      <c r="T1615"/>
    </row>
    <row r="1616" spans="2:20">
      <c r="B1616"/>
      <c r="C1616"/>
      <c r="D1616"/>
      <c r="E1616"/>
      <c r="G1616"/>
      <c r="H1616"/>
      <c r="I1616" s="5"/>
      <c r="J1616"/>
      <c r="K1616"/>
      <c r="L1616"/>
      <c r="N1616"/>
      <c r="P1616"/>
      <c r="R1616"/>
      <c r="S1616"/>
      <c r="T1616"/>
    </row>
    <row r="1617" spans="2:20">
      <c r="B1617"/>
      <c r="C1617"/>
      <c r="D1617"/>
      <c r="E1617"/>
      <c r="G1617"/>
      <c r="H1617"/>
      <c r="I1617" s="5"/>
      <c r="J1617"/>
      <c r="K1617"/>
      <c r="L1617"/>
      <c r="N1617"/>
      <c r="P1617"/>
      <c r="R1617"/>
      <c r="S1617"/>
      <c r="T1617"/>
    </row>
    <row r="1618" spans="2:20">
      <c r="B1618"/>
      <c r="C1618"/>
      <c r="D1618"/>
      <c r="E1618"/>
      <c r="G1618"/>
      <c r="H1618"/>
      <c r="I1618" s="5"/>
      <c r="J1618"/>
      <c r="K1618"/>
      <c r="L1618"/>
      <c r="N1618"/>
      <c r="P1618"/>
      <c r="R1618"/>
      <c r="S1618"/>
      <c r="T1618"/>
    </row>
    <row r="1619" spans="2:20">
      <c r="B1619"/>
      <c r="C1619"/>
      <c r="D1619"/>
      <c r="E1619"/>
      <c r="G1619"/>
      <c r="H1619"/>
      <c r="I1619" s="5"/>
      <c r="J1619"/>
      <c r="K1619"/>
      <c r="L1619"/>
      <c r="N1619"/>
      <c r="P1619"/>
      <c r="R1619"/>
      <c r="S1619"/>
      <c r="T1619"/>
    </row>
    <row r="1620" spans="2:20">
      <c r="B1620"/>
      <c r="C1620"/>
      <c r="D1620"/>
      <c r="E1620"/>
      <c r="G1620"/>
      <c r="H1620"/>
      <c r="I1620" s="5"/>
      <c r="J1620"/>
      <c r="K1620"/>
      <c r="L1620"/>
      <c r="N1620"/>
      <c r="P1620"/>
      <c r="R1620"/>
      <c r="S1620"/>
      <c r="T1620"/>
    </row>
    <row r="1621" spans="2:20">
      <c r="B1621"/>
      <c r="C1621"/>
      <c r="D1621"/>
      <c r="E1621"/>
      <c r="G1621"/>
      <c r="H1621"/>
      <c r="I1621" s="5"/>
      <c r="J1621"/>
      <c r="K1621"/>
      <c r="L1621"/>
      <c r="N1621"/>
      <c r="P1621"/>
      <c r="R1621"/>
      <c r="S1621"/>
      <c r="T1621"/>
    </row>
    <row r="1622" spans="2:20">
      <c r="B1622"/>
      <c r="C1622"/>
      <c r="D1622"/>
      <c r="E1622"/>
      <c r="G1622"/>
      <c r="H1622"/>
      <c r="I1622" s="5"/>
      <c r="J1622"/>
      <c r="K1622"/>
      <c r="L1622"/>
      <c r="N1622"/>
      <c r="P1622"/>
      <c r="R1622"/>
      <c r="S1622"/>
      <c r="T1622"/>
    </row>
    <row r="1623" spans="2:20">
      <c r="B1623"/>
      <c r="C1623"/>
      <c r="D1623"/>
      <c r="E1623"/>
      <c r="G1623"/>
      <c r="H1623"/>
      <c r="I1623" s="5"/>
      <c r="J1623"/>
      <c r="K1623"/>
      <c r="L1623"/>
      <c r="N1623"/>
      <c r="P1623"/>
      <c r="R1623"/>
      <c r="S1623"/>
      <c r="T1623"/>
    </row>
    <row r="1624" spans="2:20">
      <c r="B1624"/>
      <c r="C1624"/>
      <c r="D1624"/>
      <c r="E1624"/>
      <c r="G1624"/>
      <c r="H1624"/>
      <c r="I1624" s="5"/>
      <c r="J1624"/>
      <c r="K1624"/>
      <c r="L1624"/>
      <c r="N1624"/>
      <c r="P1624"/>
      <c r="R1624"/>
      <c r="S1624"/>
      <c r="T1624"/>
    </row>
    <row r="1625" spans="2:20">
      <c r="B1625"/>
      <c r="C1625"/>
      <c r="D1625"/>
      <c r="E1625"/>
      <c r="G1625"/>
      <c r="H1625"/>
      <c r="I1625" s="5"/>
      <c r="J1625"/>
      <c r="K1625"/>
      <c r="L1625"/>
      <c r="N1625"/>
      <c r="P1625"/>
      <c r="R1625"/>
      <c r="S1625"/>
      <c r="T1625"/>
    </row>
    <row r="1626" spans="2:20">
      <c r="B1626"/>
      <c r="C1626"/>
      <c r="D1626"/>
      <c r="E1626"/>
      <c r="G1626"/>
      <c r="H1626"/>
      <c r="I1626" s="5"/>
      <c r="J1626"/>
      <c r="K1626"/>
      <c r="L1626"/>
      <c r="N1626"/>
      <c r="P1626"/>
      <c r="R1626"/>
      <c r="S1626"/>
      <c r="T1626"/>
    </row>
    <row r="1627" spans="2:20">
      <c r="B1627"/>
      <c r="C1627"/>
      <c r="D1627"/>
      <c r="E1627"/>
      <c r="G1627"/>
      <c r="H1627"/>
      <c r="I1627" s="5"/>
      <c r="J1627"/>
      <c r="K1627"/>
      <c r="L1627"/>
      <c r="N1627"/>
      <c r="P1627"/>
      <c r="R1627"/>
      <c r="S1627"/>
      <c r="T1627"/>
    </row>
    <row r="1628" spans="2:20">
      <c r="B1628"/>
      <c r="C1628"/>
      <c r="D1628"/>
      <c r="E1628"/>
      <c r="G1628"/>
      <c r="H1628"/>
      <c r="I1628" s="5"/>
      <c r="J1628"/>
      <c r="K1628"/>
      <c r="L1628"/>
      <c r="N1628"/>
      <c r="P1628"/>
      <c r="R1628"/>
      <c r="S1628"/>
      <c r="T1628"/>
    </row>
    <row r="1629" spans="2:20">
      <c r="B1629"/>
      <c r="C1629"/>
      <c r="D1629"/>
      <c r="E1629"/>
      <c r="G1629"/>
      <c r="H1629"/>
      <c r="I1629" s="5"/>
      <c r="J1629"/>
      <c r="K1629"/>
      <c r="L1629"/>
      <c r="N1629"/>
      <c r="P1629"/>
      <c r="R1629"/>
      <c r="S1629"/>
      <c r="T1629"/>
    </row>
    <row r="1630" spans="2:20">
      <c r="B1630"/>
      <c r="C1630"/>
      <c r="D1630"/>
      <c r="E1630"/>
      <c r="G1630"/>
      <c r="H1630"/>
      <c r="I1630" s="5"/>
      <c r="J1630"/>
      <c r="K1630"/>
      <c r="L1630"/>
      <c r="N1630"/>
      <c r="P1630"/>
      <c r="R1630"/>
      <c r="S1630"/>
      <c r="T1630"/>
    </row>
    <row r="1631" spans="2:20">
      <c r="B1631"/>
      <c r="C1631"/>
      <c r="D1631"/>
      <c r="E1631"/>
      <c r="G1631"/>
      <c r="H1631"/>
      <c r="I1631" s="5"/>
      <c r="J1631"/>
      <c r="K1631"/>
      <c r="L1631"/>
      <c r="N1631"/>
      <c r="P1631"/>
      <c r="R1631"/>
      <c r="S1631"/>
      <c r="T1631"/>
    </row>
    <row r="1632" spans="2:20">
      <c r="B1632"/>
      <c r="C1632"/>
      <c r="D1632"/>
      <c r="E1632"/>
      <c r="G1632"/>
      <c r="H1632"/>
      <c r="I1632" s="5"/>
      <c r="J1632"/>
      <c r="K1632"/>
      <c r="L1632"/>
      <c r="N1632"/>
      <c r="P1632"/>
      <c r="R1632"/>
      <c r="S1632"/>
      <c r="T1632"/>
    </row>
    <row r="1633" spans="2:20">
      <c r="B1633"/>
      <c r="C1633"/>
      <c r="D1633"/>
      <c r="E1633"/>
      <c r="G1633"/>
      <c r="H1633"/>
      <c r="I1633" s="5"/>
      <c r="J1633"/>
      <c r="K1633"/>
      <c r="L1633"/>
      <c r="N1633"/>
      <c r="P1633"/>
      <c r="R1633"/>
      <c r="S1633"/>
      <c r="T1633"/>
    </row>
    <row r="1634" spans="2:20">
      <c r="B1634"/>
      <c r="C1634"/>
      <c r="D1634"/>
      <c r="E1634"/>
      <c r="G1634"/>
      <c r="H1634"/>
      <c r="I1634" s="5"/>
      <c r="J1634"/>
      <c r="K1634"/>
      <c r="L1634"/>
      <c r="N1634"/>
      <c r="P1634"/>
      <c r="R1634"/>
      <c r="S1634"/>
      <c r="T1634"/>
    </row>
    <row r="1635" spans="2:20">
      <c r="B1635"/>
      <c r="C1635"/>
      <c r="D1635"/>
      <c r="E1635"/>
      <c r="G1635"/>
      <c r="H1635"/>
      <c r="I1635" s="5"/>
      <c r="J1635"/>
      <c r="K1635"/>
      <c r="L1635"/>
      <c r="N1635"/>
      <c r="P1635"/>
      <c r="R1635"/>
      <c r="S1635"/>
      <c r="T1635"/>
    </row>
    <row r="1636" spans="2:20">
      <c r="B1636"/>
      <c r="C1636"/>
      <c r="D1636"/>
      <c r="E1636"/>
      <c r="G1636"/>
      <c r="H1636"/>
      <c r="I1636" s="5"/>
      <c r="J1636"/>
      <c r="K1636"/>
      <c r="L1636"/>
      <c r="N1636"/>
      <c r="P1636"/>
      <c r="R1636"/>
      <c r="S1636"/>
      <c r="T1636"/>
    </row>
    <row r="1637" spans="2:20">
      <c r="B1637"/>
      <c r="C1637"/>
      <c r="D1637"/>
      <c r="E1637"/>
      <c r="G1637"/>
      <c r="H1637"/>
      <c r="I1637" s="5"/>
      <c r="J1637"/>
      <c r="K1637"/>
      <c r="L1637"/>
      <c r="N1637"/>
      <c r="P1637"/>
      <c r="R1637"/>
      <c r="S1637"/>
      <c r="T1637"/>
    </row>
    <row r="1638" spans="2:20">
      <c r="B1638"/>
      <c r="C1638"/>
      <c r="D1638"/>
      <c r="E1638"/>
      <c r="G1638"/>
      <c r="H1638"/>
      <c r="I1638" s="5"/>
      <c r="J1638"/>
      <c r="K1638"/>
      <c r="L1638"/>
      <c r="N1638"/>
      <c r="P1638"/>
      <c r="R1638"/>
      <c r="S1638"/>
      <c r="T1638"/>
    </row>
    <row r="1639" spans="2:20">
      <c r="B1639"/>
      <c r="C1639"/>
      <c r="D1639"/>
      <c r="E1639"/>
      <c r="G1639"/>
      <c r="H1639"/>
      <c r="I1639" s="5"/>
      <c r="J1639"/>
      <c r="K1639"/>
      <c r="L1639"/>
      <c r="N1639"/>
      <c r="P1639"/>
      <c r="R1639"/>
      <c r="S1639"/>
      <c r="T1639"/>
    </row>
    <row r="1640" spans="2:20">
      <c r="B1640"/>
      <c r="C1640"/>
      <c r="D1640"/>
      <c r="E1640"/>
      <c r="G1640"/>
      <c r="H1640"/>
      <c r="I1640" s="5"/>
      <c r="J1640"/>
      <c r="K1640"/>
      <c r="L1640"/>
      <c r="N1640"/>
      <c r="P1640"/>
      <c r="R1640"/>
      <c r="S1640"/>
      <c r="T1640"/>
    </row>
    <row r="1641" spans="2:20">
      <c r="B1641"/>
      <c r="C1641"/>
      <c r="D1641"/>
      <c r="E1641"/>
      <c r="G1641"/>
      <c r="H1641"/>
      <c r="I1641" s="5"/>
      <c r="J1641"/>
      <c r="K1641"/>
      <c r="L1641"/>
      <c r="N1641"/>
      <c r="P1641"/>
      <c r="R1641"/>
      <c r="S1641"/>
      <c r="T1641"/>
    </row>
    <row r="1642" spans="2:20">
      <c r="B1642"/>
      <c r="C1642"/>
      <c r="D1642"/>
      <c r="E1642"/>
      <c r="G1642"/>
      <c r="H1642"/>
      <c r="I1642" s="5"/>
      <c r="J1642"/>
      <c r="K1642"/>
      <c r="L1642"/>
      <c r="N1642"/>
      <c r="P1642"/>
      <c r="R1642"/>
      <c r="S1642"/>
      <c r="T1642"/>
    </row>
    <row r="1643" spans="2:20">
      <c r="B1643"/>
      <c r="C1643"/>
      <c r="D1643"/>
      <c r="E1643"/>
      <c r="G1643"/>
      <c r="H1643"/>
      <c r="I1643" s="5"/>
      <c r="J1643"/>
      <c r="K1643"/>
      <c r="L1643"/>
      <c r="N1643"/>
      <c r="P1643"/>
      <c r="R1643"/>
      <c r="S1643"/>
      <c r="T1643"/>
    </row>
    <row r="1644" spans="2:20">
      <c r="B1644"/>
      <c r="C1644"/>
      <c r="D1644"/>
      <c r="E1644"/>
      <c r="G1644"/>
      <c r="H1644"/>
      <c r="I1644" s="5"/>
      <c r="J1644"/>
      <c r="K1644"/>
      <c r="L1644"/>
      <c r="N1644"/>
      <c r="P1644"/>
      <c r="R1644"/>
      <c r="S1644"/>
      <c r="T1644"/>
    </row>
    <row r="1645" spans="2:20">
      <c r="B1645"/>
      <c r="C1645"/>
      <c r="D1645"/>
      <c r="E1645"/>
      <c r="G1645"/>
      <c r="H1645"/>
      <c r="I1645" s="5"/>
      <c r="J1645"/>
      <c r="K1645"/>
      <c r="L1645"/>
      <c r="N1645"/>
      <c r="P1645"/>
      <c r="R1645"/>
      <c r="S1645"/>
      <c r="T1645"/>
    </row>
    <row r="1646" spans="2:20">
      <c r="B1646"/>
      <c r="C1646"/>
      <c r="D1646"/>
      <c r="E1646"/>
      <c r="G1646"/>
      <c r="H1646"/>
      <c r="I1646" s="5"/>
      <c r="J1646"/>
      <c r="K1646"/>
      <c r="L1646"/>
      <c r="N1646"/>
      <c r="P1646"/>
      <c r="R1646"/>
      <c r="S1646"/>
      <c r="T1646"/>
    </row>
    <row r="1647" spans="2:20">
      <c r="B1647"/>
      <c r="C1647"/>
      <c r="D1647"/>
      <c r="E1647"/>
      <c r="G1647"/>
      <c r="H1647"/>
      <c r="I1647" s="5"/>
      <c r="J1647"/>
      <c r="K1647"/>
      <c r="L1647"/>
      <c r="N1647"/>
      <c r="P1647"/>
      <c r="R1647"/>
      <c r="S1647"/>
      <c r="T1647"/>
    </row>
    <row r="1648" spans="2:20">
      <c r="B1648"/>
      <c r="C1648"/>
      <c r="D1648"/>
      <c r="E1648"/>
      <c r="G1648"/>
      <c r="H1648"/>
      <c r="I1648" s="5"/>
      <c r="J1648"/>
      <c r="K1648"/>
      <c r="L1648"/>
      <c r="N1648"/>
      <c r="P1648"/>
      <c r="R1648"/>
      <c r="S1648"/>
      <c r="T1648"/>
    </row>
    <row r="1649" spans="2:20">
      <c r="B1649"/>
      <c r="C1649"/>
      <c r="D1649"/>
      <c r="E1649"/>
      <c r="G1649"/>
      <c r="H1649"/>
      <c r="I1649" s="5"/>
      <c r="J1649"/>
      <c r="K1649"/>
      <c r="L1649"/>
      <c r="N1649"/>
      <c r="P1649"/>
      <c r="R1649"/>
      <c r="S1649"/>
      <c r="T1649"/>
    </row>
    <row r="1650" spans="2:20">
      <c r="B1650"/>
      <c r="C1650"/>
      <c r="D1650"/>
      <c r="E1650"/>
      <c r="G1650"/>
      <c r="H1650"/>
      <c r="I1650" s="5"/>
      <c r="J1650"/>
      <c r="K1650"/>
      <c r="L1650"/>
      <c r="N1650"/>
      <c r="P1650"/>
      <c r="R1650"/>
      <c r="S1650"/>
      <c r="T1650"/>
    </row>
    <row r="1651" spans="2:20">
      <c r="B1651"/>
      <c r="C1651"/>
      <c r="D1651"/>
      <c r="E1651"/>
      <c r="G1651"/>
      <c r="H1651"/>
      <c r="I1651" s="5"/>
      <c r="J1651"/>
      <c r="K1651"/>
      <c r="L1651"/>
      <c r="N1651"/>
      <c r="P1651"/>
      <c r="R1651"/>
      <c r="S1651"/>
      <c r="T1651"/>
    </row>
    <row r="1652" spans="2:20">
      <c r="B1652"/>
      <c r="C1652"/>
      <c r="D1652"/>
      <c r="E1652"/>
      <c r="G1652"/>
      <c r="H1652"/>
      <c r="I1652" s="5"/>
      <c r="J1652"/>
      <c r="K1652"/>
      <c r="L1652"/>
      <c r="N1652"/>
      <c r="P1652"/>
      <c r="R1652"/>
      <c r="S1652"/>
      <c r="T1652"/>
    </row>
    <row r="1653" spans="2:20">
      <c r="B1653"/>
      <c r="C1653"/>
      <c r="D1653"/>
      <c r="E1653"/>
      <c r="G1653"/>
      <c r="H1653"/>
      <c r="I1653" s="5"/>
      <c r="J1653"/>
      <c r="K1653"/>
      <c r="L1653"/>
      <c r="N1653"/>
      <c r="P1653"/>
      <c r="R1653"/>
      <c r="S1653"/>
      <c r="T1653"/>
    </row>
    <row r="1654" spans="2:20">
      <c r="B1654"/>
      <c r="C1654"/>
      <c r="D1654"/>
      <c r="E1654"/>
      <c r="G1654"/>
      <c r="H1654"/>
      <c r="I1654" s="5"/>
      <c r="J1654"/>
      <c r="K1654"/>
      <c r="L1654"/>
      <c r="N1654"/>
      <c r="P1654"/>
      <c r="R1654"/>
      <c r="S1654"/>
      <c r="T1654"/>
    </row>
    <row r="1655" spans="2:20">
      <c r="B1655"/>
      <c r="C1655"/>
      <c r="D1655"/>
      <c r="E1655"/>
      <c r="G1655"/>
      <c r="H1655"/>
      <c r="I1655" s="5"/>
      <c r="J1655"/>
      <c r="K1655"/>
      <c r="L1655"/>
      <c r="N1655"/>
      <c r="P1655"/>
      <c r="R1655"/>
      <c r="S1655"/>
      <c r="T1655"/>
    </row>
    <row r="1656" spans="2:20">
      <c r="B1656"/>
      <c r="C1656"/>
      <c r="D1656"/>
      <c r="E1656"/>
      <c r="G1656"/>
      <c r="H1656"/>
      <c r="I1656" s="5"/>
      <c r="J1656"/>
      <c r="K1656"/>
      <c r="L1656"/>
      <c r="N1656"/>
      <c r="P1656"/>
      <c r="R1656"/>
      <c r="S1656"/>
      <c r="T1656"/>
    </row>
    <row r="1657" spans="2:20">
      <c r="B1657"/>
      <c r="C1657"/>
      <c r="D1657"/>
      <c r="E1657"/>
      <c r="G1657"/>
      <c r="H1657"/>
      <c r="I1657" s="5"/>
      <c r="J1657"/>
      <c r="K1657"/>
      <c r="L1657"/>
      <c r="N1657"/>
      <c r="P1657"/>
      <c r="R1657"/>
      <c r="S1657"/>
      <c r="T1657"/>
    </row>
    <row r="1658" spans="2:20">
      <c r="B1658"/>
      <c r="C1658"/>
      <c r="D1658"/>
      <c r="E1658"/>
      <c r="G1658"/>
      <c r="H1658"/>
      <c r="I1658" s="5"/>
      <c r="J1658"/>
      <c r="K1658"/>
      <c r="L1658"/>
      <c r="N1658"/>
      <c r="P1658"/>
      <c r="R1658"/>
      <c r="S1658"/>
      <c r="T1658"/>
    </row>
    <row r="1659" spans="2:20">
      <c r="B1659"/>
      <c r="C1659"/>
      <c r="D1659"/>
      <c r="E1659"/>
      <c r="G1659"/>
      <c r="H1659"/>
      <c r="I1659" s="5"/>
      <c r="J1659"/>
      <c r="K1659"/>
      <c r="L1659"/>
      <c r="N1659"/>
      <c r="P1659"/>
      <c r="R1659"/>
      <c r="S1659"/>
      <c r="T1659"/>
    </row>
    <row r="1660" spans="2:20">
      <c r="B1660"/>
      <c r="C1660"/>
      <c r="D1660"/>
      <c r="E1660"/>
      <c r="G1660"/>
      <c r="H1660"/>
      <c r="I1660" s="5"/>
      <c r="J1660"/>
      <c r="K1660"/>
      <c r="L1660"/>
      <c r="N1660"/>
      <c r="P1660"/>
      <c r="R1660"/>
      <c r="S1660"/>
      <c r="T1660"/>
    </row>
    <row r="1661" spans="2:20">
      <c r="B1661"/>
      <c r="C1661"/>
      <c r="D1661"/>
      <c r="E1661"/>
      <c r="G1661"/>
      <c r="H1661"/>
      <c r="I1661" s="5"/>
      <c r="J1661"/>
      <c r="K1661"/>
      <c r="L1661"/>
      <c r="N1661"/>
      <c r="P1661"/>
      <c r="R1661"/>
      <c r="S1661"/>
      <c r="T1661"/>
    </row>
    <row r="1662" spans="2:20">
      <c r="B1662"/>
      <c r="C1662"/>
      <c r="D1662"/>
      <c r="E1662"/>
      <c r="G1662"/>
      <c r="H1662"/>
      <c r="I1662" s="5"/>
      <c r="J1662"/>
      <c r="K1662"/>
      <c r="L1662"/>
      <c r="N1662"/>
      <c r="P1662"/>
      <c r="R1662"/>
      <c r="S1662"/>
      <c r="T1662"/>
    </row>
    <row r="1663" spans="2:20">
      <c r="B1663"/>
      <c r="C1663"/>
      <c r="D1663"/>
      <c r="E1663"/>
      <c r="G1663"/>
      <c r="H1663"/>
      <c r="I1663" s="5"/>
      <c r="J1663"/>
      <c r="K1663"/>
      <c r="L1663"/>
      <c r="N1663"/>
      <c r="P1663"/>
      <c r="R1663"/>
      <c r="S1663"/>
      <c r="T1663"/>
    </row>
    <row r="1664" spans="2:20">
      <c r="B1664"/>
      <c r="C1664"/>
      <c r="D1664"/>
      <c r="E1664"/>
      <c r="G1664"/>
      <c r="H1664"/>
      <c r="I1664" s="5"/>
      <c r="J1664"/>
      <c r="K1664"/>
      <c r="L1664"/>
      <c r="N1664"/>
      <c r="P1664"/>
      <c r="R1664"/>
      <c r="S1664"/>
      <c r="T1664"/>
    </row>
    <row r="1665" spans="2:20">
      <c r="B1665"/>
      <c r="C1665"/>
      <c r="D1665"/>
      <c r="E1665"/>
      <c r="G1665"/>
      <c r="H1665"/>
      <c r="I1665" s="5"/>
      <c r="J1665"/>
      <c r="K1665"/>
      <c r="L1665"/>
      <c r="N1665"/>
      <c r="P1665"/>
      <c r="R1665"/>
      <c r="S1665"/>
      <c r="T1665"/>
    </row>
    <row r="1666" spans="2:20">
      <c r="B1666"/>
      <c r="C1666"/>
      <c r="D1666"/>
      <c r="E1666"/>
      <c r="G1666"/>
      <c r="H1666"/>
      <c r="I1666" s="5"/>
      <c r="J1666"/>
      <c r="K1666"/>
      <c r="L1666"/>
      <c r="N1666"/>
      <c r="P1666"/>
      <c r="R1666"/>
      <c r="S1666"/>
      <c r="T1666"/>
    </row>
    <row r="1667" spans="2:20">
      <c r="B1667"/>
      <c r="C1667"/>
      <c r="D1667"/>
      <c r="E1667"/>
      <c r="G1667"/>
      <c r="H1667"/>
      <c r="I1667" s="5"/>
      <c r="J1667"/>
      <c r="K1667"/>
      <c r="L1667"/>
      <c r="N1667"/>
      <c r="P1667"/>
      <c r="R1667"/>
      <c r="S1667"/>
      <c r="T1667"/>
    </row>
    <row r="1668" spans="2:20">
      <c r="B1668"/>
      <c r="C1668"/>
      <c r="D1668"/>
      <c r="E1668"/>
      <c r="G1668"/>
      <c r="H1668"/>
      <c r="I1668" s="5"/>
      <c r="J1668"/>
      <c r="K1668"/>
      <c r="L1668"/>
      <c r="N1668"/>
      <c r="P1668"/>
      <c r="R1668"/>
      <c r="S1668"/>
      <c r="T1668"/>
    </row>
    <row r="1669" spans="2:20">
      <c r="B1669"/>
      <c r="C1669"/>
      <c r="D1669"/>
      <c r="E1669"/>
      <c r="G1669"/>
      <c r="H1669"/>
      <c r="I1669" s="5"/>
      <c r="J1669"/>
      <c r="K1669"/>
      <c r="L1669"/>
      <c r="N1669"/>
      <c r="P1669"/>
      <c r="R1669"/>
      <c r="S1669"/>
      <c r="T1669"/>
    </row>
    <row r="1670" spans="2:20">
      <c r="B1670"/>
      <c r="C1670"/>
      <c r="D1670"/>
      <c r="E1670"/>
      <c r="G1670"/>
      <c r="H1670"/>
      <c r="I1670" s="5"/>
      <c r="J1670"/>
      <c r="K1670"/>
      <c r="L1670"/>
      <c r="N1670"/>
      <c r="P1670"/>
      <c r="R1670"/>
      <c r="S1670"/>
      <c r="T1670"/>
    </row>
    <row r="1671" spans="2:20">
      <c r="B1671"/>
      <c r="C1671"/>
      <c r="D1671"/>
      <c r="E1671"/>
      <c r="G1671"/>
      <c r="H1671"/>
      <c r="I1671" s="5"/>
      <c r="J1671"/>
      <c r="K1671"/>
      <c r="L1671"/>
      <c r="N1671"/>
      <c r="P1671"/>
      <c r="R1671"/>
      <c r="S1671"/>
      <c r="T1671"/>
    </row>
    <row r="1672" spans="2:20">
      <c r="B1672"/>
      <c r="C1672"/>
      <c r="D1672"/>
      <c r="E1672"/>
      <c r="G1672"/>
      <c r="H1672"/>
      <c r="I1672" s="5"/>
      <c r="J1672"/>
      <c r="K1672"/>
      <c r="L1672"/>
      <c r="N1672"/>
      <c r="P1672"/>
      <c r="R1672"/>
      <c r="S1672"/>
      <c r="T1672"/>
    </row>
    <row r="1673" spans="2:20">
      <c r="B1673"/>
      <c r="C1673"/>
      <c r="D1673"/>
      <c r="E1673"/>
      <c r="G1673"/>
      <c r="H1673"/>
      <c r="I1673" s="5"/>
      <c r="J1673"/>
      <c r="K1673"/>
      <c r="L1673"/>
      <c r="N1673"/>
      <c r="P1673"/>
      <c r="R1673"/>
      <c r="S1673"/>
      <c r="T1673"/>
    </row>
    <row r="1674" spans="2:20">
      <c r="B1674"/>
      <c r="C1674"/>
      <c r="D1674"/>
      <c r="E1674"/>
      <c r="G1674"/>
      <c r="H1674"/>
      <c r="I1674" s="5"/>
      <c r="J1674"/>
      <c r="K1674"/>
      <c r="L1674"/>
      <c r="N1674"/>
      <c r="P1674"/>
      <c r="R1674"/>
      <c r="S1674"/>
      <c r="T1674"/>
    </row>
    <row r="1675" spans="2:20">
      <c r="B1675"/>
      <c r="C1675"/>
      <c r="D1675"/>
      <c r="E1675"/>
      <c r="G1675"/>
      <c r="H1675"/>
      <c r="I1675" s="5"/>
      <c r="J1675"/>
      <c r="K1675"/>
      <c r="L1675"/>
      <c r="N1675"/>
      <c r="P1675"/>
      <c r="R1675"/>
      <c r="S1675"/>
      <c r="T1675"/>
    </row>
    <row r="1676" spans="2:20">
      <c r="B1676"/>
      <c r="C1676"/>
      <c r="D1676"/>
      <c r="E1676"/>
      <c r="G1676"/>
      <c r="H1676"/>
      <c r="I1676" s="5"/>
      <c r="J1676"/>
      <c r="K1676"/>
      <c r="L1676"/>
      <c r="N1676"/>
      <c r="P1676"/>
      <c r="R1676"/>
      <c r="S1676"/>
      <c r="T1676"/>
    </row>
    <row r="1677" spans="2:20">
      <c r="B1677"/>
      <c r="C1677"/>
      <c r="D1677"/>
      <c r="E1677"/>
      <c r="G1677"/>
      <c r="H1677"/>
      <c r="I1677" s="5"/>
      <c r="J1677"/>
      <c r="K1677"/>
      <c r="L1677"/>
      <c r="N1677"/>
      <c r="P1677"/>
      <c r="R1677"/>
      <c r="S1677"/>
      <c r="T1677"/>
    </row>
    <row r="1678" spans="2:20">
      <c r="B1678"/>
      <c r="C1678"/>
      <c r="D1678"/>
      <c r="E1678"/>
      <c r="G1678"/>
      <c r="H1678"/>
      <c r="I1678" s="5"/>
      <c r="J1678"/>
      <c r="K1678"/>
      <c r="L1678"/>
      <c r="N1678"/>
      <c r="P1678"/>
      <c r="R1678"/>
      <c r="S1678"/>
      <c r="T1678"/>
    </row>
    <row r="1679" spans="2:20">
      <c r="B1679"/>
      <c r="C1679"/>
      <c r="D1679"/>
      <c r="E1679"/>
      <c r="G1679"/>
      <c r="H1679"/>
      <c r="I1679" s="5"/>
      <c r="J1679"/>
      <c r="K1679"/>
      <c r="L1679"/>
      <c r="N1679"/>
      <c r="P1679"/>
      <c r="R1679"/>
      <c r="S1679"/>
      <c r="T1679"/>
    </row>
    <row r="1680" spans="2:20">
      <c r="B1680"/>
      <c r="C1680"/>
      <c r="D1680"/>
      <c r="E1680"/>
      <c r="G1680"/>
      <c r="H1680"/>
      <c r="I1680" s="5"/>
      <c r="J1680"/>
      <c r="K1680"/>
      <c r="L1680"/>
      <c r="N1680"/>
      <c r="P1680"/>
      <c r="R1680"/>
      <c r="S1680"/>
      <c r="T1680"/>
    </row>
    <row r="1681" spans="2:20">
      <c r="B1681"/>
      <c r="C1681"/>
      <c r="D1681"/>
      <c r="E1681"/>
      <c r="G1681"/>
      <c r="H1681"/>
      <c r="I1681" s="5"/>
      <c r="J1681"/>
      <c r="K1681"/>
      <c r="L1681"/>
      <c r="N1681"/>
      <c r="P1681"/>
      <c r="R1681"/>
      <c r="S1681"/>
      <c r="T1681"/>
    </row>
    <row r="1682" spans="2:20">
      <c r="B1682"/>
      <c r="C1682"/>
      <c r="D1682"/>
      <c r="E1682"/>
      <c r="G1682"/>
      <c r="H1682"/>
      <c r="I1682" s="5"/>
      <c r="J1682"/>
      <c r="K1682"/>
      <c r="L1682"/>
      <c r="N1682"/>
      <c r="P1682"/>
      <c r="R1682"/>
      <c r="S1682"/>
      <c r="T1682"/>
    </row>
    <row r="1683" spans="2:20">
      <c r="B1683"/>
      <c r="C1683"/>
      <c r="D1683"/>
      <c r="E1683"/>
      <c r="G1683"/>
      <c r="H1683"/>
      <c r="I1683" s="5"/>
      <c r="J1683"/>
      <c r="K1683"/>
      <c r="L1683"/>
      <c r="N1683"/>
      <c r="P1683"/>
      <c r="R1683"/>
      <c r="S1683"/>
      <c r="T1683"/>
    </row>
    <row r="1684" spans="2:20">
      <c r="B1684"/>
      <c r="C1684"/>
      <c r="D1684"/>
      <c r="E1684"/>
      <c r="G1684"/>
      <c r="H1684"/>
      <c r="I1684" s="5"/>
      <c r="J1684"/>
      <c r="K1684"/>
      <c r="L1684"/>
      <c r="N1684"/>
      <c r="P1684"/>
      <c r="R1684"/>
      <c r="S1684"/>
      <c r="T1684"/>
    </row>
    <row r="1685" spans="2:20">
      <c r="B1685"/>
      <c r="C1685"/>
      <c r="D1685"/>
      <c r="E1685"/>
      <c r="G1685"/>
      <c r="H1685"/>
      <c r="I1685" s="5"/>
      <c r="J1685"/>
      <c r="K1685"/>
      <c r="L1685"/>
      <c r="N1685"/>
      <c r="P1685"/>
      <c r="R1685"/>
      <c r="S1685"/>
      <c r="T1685"/>
    </row>
    <row r="1686" spans="2:20">
      <c r="B1686"/>
      <c r="C1686"/>
      <c r="D1686"/>
      <c r="E1686"/>
      <c r="G1686"/>
      <c r="H1686"/>
      <c r="I1686" s="5"/>
      <c r="J1686"/>
      <c r="K1686"/>
      <c r="L1686"/>
      <c r="N1686"/>
      <c r="P1686"/>
      <c r="R1686"/>
      <c r="S1686"/>
      <c r="T1686"/>
    </row>
    <row r="1687" spans="2:20">
      <c r="B1687"/>
      <c r="C1687"/>
      <c r="D1687"/>
      <c r="E1687"/>
      <c r="G1687"/>
      <c r="H1687"/>
      <c r="I1687" s="5"/>
      <c r="J1687"/>
      <c r="K1687"/>
      <c r="L1687"/>
      <c r="N1687"/>
      <c r="P1687"/>
      <c r="R1687"/>
      <c r="S1687"/>
      <c r="T1687"/>
    </row>
    <row r="1688" spans="2:20">
      <c r="B1688"/>
      <c r="C1688"/>
      <c r="D1688"/>
      <c r="E1688"/>
      <c r="G1688"/>
      <c r="H1688"/>
      <c r="I1688" s="5"/>
      <c r="J1688"/>
      <c r="K1688"/>
      <c r="L1688"/>
      <c r="N1688"/>
      <c r="P1688"/>
      <c r="R1688"/>
      <c r="S1688"/>
      <c r="T1688"/>
    </row>
    <row r="1689" spans="2:20">
      <c r="B1689"/>
      <c r="C1689"/>
      <c r="D1689"/>
      <c r="E1689"/>
      <c r="G1689"/>
      <c r="H1689"/>
      <c r="I1689" s="5"/>
      <c r="J1689"/>
      <c r="K1689"/>
      <c r="L1689"/>
      <c r="N1689"/>
      <c r="P1689"/>
      <c r="R1689"/>
      <c r="S1689"/>
      <c r="T1689"/>
    </row>
    <row r="1690" spans="2:20">
      <c r="B1690"/>
      <c r="C1690"/>
      <c r="D1690"/>
      <c r="E1690"/>
      <c r="G1690"/>
      <c r="H1690"/>
      <c r="I1690" s="5"/>
      <c r="J1690"/>
      <c r="K1690"/>
      <c r="L1690"/>
      <c r="N1690"/>
      <c r="P1690"/>
      <c r="R1690"/>
      <c r="S1690"/>
      <c r="T1690"/>
    </row>
    <row r="1691" spans="2:20">
      <c r="B1691"/>
      <c r="C1691"/>
      <c r="D1691"/>
      <c r="E1691"/>
      <c r="G1691"/>
      <c r="H1691"/>
      <c r="I1691" s="5"/>
      <c r="J1691"/>
      <c r="K1691"/>
      <c r="L1691"/>
      <c r="N1691"/>
      <c r="P1691"/>
      <c r="R1691"/>
      <c r="S1691"/>
      <c r="T1691"/>
    </row>
    <row r="1692" spans="2:20">
      <c r="B1692"/>
      <c r="C1692"/>
      <c r="D1692"/>
      <c r="E1692"/>
      <c r="G1692"/>
      <c r="H1692"/>
      <c r="I1692" s="5"/>
      <c r="J1692"/>
      <c r="K1692"/>
      <c r="L1692"/>
      <c r="N1692"/>
      <c r="P1692"/>
      <c r="R1692"/>
      <c r="S1692"/>
      <c r="T1692"/>
    </row>
    <row r="1693" spans="2:20">
      <c r="B1693"/>
      <c r="C1693"/>
      <c r="D1693"/>
      <c r="E1693"/>
      <c r="G1693"/>
      <c r="H1693"/>
      <c r="I1693" s="5"/>
      <c r="J1693"/>
      <c r="K1693"/>
      <c r="L1693"/>
      <c r="N1693"/>
      <c r="P1693"/>
      <c r="R1693"/>
      <c r="S1693"/>
      <c r="T1693"/>
    </row>
    <row r="1694" spans="2:20">
      <c r="B1694"/>
      <c r="C1694"/>
      <c r="D1694"/>
      <c r="E1694"/>
      <c r="G1694"/>
      <c r="H1694"/>
      <c r="I1694" s="5"/>
      <c r="J1694"/>
      <c r="K1694"/>
      <c r="L1694"/>
      <c r="N1694"/>
      <c r="P1694"/>
      <c r="R1694"/>
      <c r="S1694"/>
      <c r="T1694"/>
    </row>
    <row r="1695" spans="2:20">
      <c r="B1695"/>
      <c r="C1695"/>
      <c r="D1695"/>
      <c r="E1695"/>
      <c r="G1695"/>
      <c r="H1695"/>
      <c r="I1695" s="5"/>
      <c r="J1695"/>
      <c r="K1695"/>
      <c r="L1695"/>
      <c r="N1695"/>
      <c r="P1695"/>
      <c r="R1695"/>
      <c r="S1695"/>
      <c r="T1695"/>
    </row>
    <row r="1696" spans="2:20">
      <c r="B1696"/>
      <c r="C1696"/>
      <c r="D1696"/>
      <c r="E1696"/>
      <c r="G1696"/>
      <c r="H1696"/>
      <c r="I1696" s="5"/>
      <c r="J1696"/>
      <c r="K1696"/>
      <c r="L1696"/>
      <c r="N1696"/>
      <c r="P1696"/>
      <c r="R1696"/>
      <c r="S1696"/>
      <c r="T1696"/>
    </row>
    <row r="1697" spans="2:20">
      <c r="B1697"/>
      <c r="C1697"/>
      <c r="D1697"/>
      <c r="E1697"/>
      <c r="G1697"/>
      <c r="H1697"/>
      <c r="I1697" s="5"/>
      <c r="J1697"/>
      <c r="K1697"/>
      <c r="L1697"/>
      <c r="N1697"/>
      <c r="P1697"/>
      <c r="R1697"/>
      <c r="S1697"/>
      <c r="T1697"/>
    </row>
    <row r="1698" spans="2:20">
      <c r="B1698"/>
      <c r="C1698"/>
      <c r="D1698"/>
      <c r="E1698"/>
      <c r="G1698"/>
      <c r="H1698"/>
      <c r="I1698" s="5"/>
      <c r="J1698"/>
      <c r="K1698"/>
      <c r="L1698"/>
      <c r="N1698"/>
      <c r="P1698"/>
      <c r="R1698"/>
      <c r="S1698"/>
      <c r="T1698"/>
    </row>
    <row r="1699" spans="2:20">
      <c r="B1699"/>
      <c r="C1699"/>
      <c r="D1699"/>
      <c r="E1699"/>
      <c r="G1699"/>
      <c r="H1699"/>
      <c r="I1699" s="5"/>
      <c r="J1699"/>
      <c r="K1699"/>
      <c r="L1699"/>
      <c r="N1699"/>
      <c r="P1699"/>
      <c r="R1699"/>
      <c r="S1699"/>
      <c r="T1699"/>
    </row>
    <row r="1700" spans="2:20">
      <c r="B1700"/>
      <c r="C1700"/>
      <c r="D1700"/>
      <c r="E1700"/>
      <c r="G1700"/>
      <c r="H1700"/>
      <c r="I1700" s="5"/>
      <c r="J1700"/>
      <c r="K1700"/>
      <c r="L1700"/>
      <c r="N1700"/>
      <c r="P1700"/>
      <c r="R1700"/>
      <c r="S1700"/>
      <c r="T1700"/>
    </row>
    <row r="1701" spans="2:20">
      <c r="B1701"/>
      <c r="C1701"/>
      <c r="D1701"/>
      <c r="E1701"/>
      <c r="G1701"/>
      <c r="H1701"/>
      <c r="I1701" s="5"/>
      <c r="J1701"/>
      <c r="K1701"/>
      <c r="L1701"/>
      <c r="N1701"/>
      <c r="P1701"/>
      <c r="R1701"/>
      <c r="S1701"/>
      <c r="T1701"/>
    </row>
    <row r="1702" spans="2:20">
      <c r="B1702"/>
      <c r="C1702"/>
      <c r="D1702"/>
      <c r="E1702"/>
      <c r="G1702"/>
      <c r="H1702"/>
      <c r="I1702" s="5"/>
      <c r="J1702"/>
      <c r="K1702"/>
      <c r="L1702"/>
      <c r="N1702"/>
      <c r="P1702"/>
      <c r="R1702"/>
      <c r="S1702"/>
      <c r="T1702"/>
    </row>
    <row r="1703" spans="2:20">
      <c r="B1703"/>
      <c r="C1703"/>
      <c r="D1703"/>
      <c r="E1703"/>
      <c r="G1703"/>
      <c r="H1703"/>
      <c r="I1703" s="5"/>
      <c r="J1703"/>
      <c r="K1703"/>
      <c r="L1703"/>
      <c r="N1703"/>
      <c r="P1703"/>
      <c r="R1703"/>
      <c r="S1703"/>
      <c r="T1703"/>
    </row>
    <row r="1704" spans="2:20">
      <c r="B1704"/>
      <c r="C1704"/>
      <c r="D1704"/>
      <c r="E1704"/>
      <c r="G1704"/>
      <c r="H1704"/>
      <c r="I1704" s="5"/>
      <c r="J1704"/>
      <c r="K1704"/>
      <c r="L1704"/>
      <c r="N1704"/>
      <c r="P1704"/>
      <c r="R1704"/>
      <c r="S1704"/>
      <c r="T1704"/>
    </row>
    <row r="1705" spans="2:20">
      <c r="B1705"/>
      <c r="C1705"/>
      <c r="D1705"/>
      <c r="E1705"/>
      <c r="G1705"/>
      <c r="H1705"/>
      <c r="I1705" s="5"/>
      <c r="J1705"/>
      <c r="K1705"/>
      <c r="L1705"/>
      <c r="N1705"/>
      <c r="P1705"/>
      <c r="R1705"/>
      <c r="S1705"/>
      <c r="T1705"/>
    </row>
    <row r="1706" spans="2:20">
      <c r="B1706"/>
      <c r="C1706"/>
      <c r="D1706"/>
      <c r="E1706"/>
      <c r="G1706"/>
      <c r="H1706"/>
      <c r="I1706" s="5"/>
      <c r="J1706"/>
      <c r="K1706"/>
      <c r="L1706"/>
      <c r="N1706"/>
      <c r="P1706"/>
      <c r="R1706"/>
      <c r="S1706"/>
      <c r="T1706"/>
    </row>
    <row r="1707" spans="2:20">
      <c r="B1707"/>
      <c r="C1707"/>
      <c r="D1707"/>
      <c r="E1707"/>
      <c r="G1707"/>
      <c r="H1707"/>
      <c r="I1707" s="5"/>
      <c r="J1707"/>
      <c r="K1707"/>
      <c r="L1707"/>
      <c r="N1707"/>
      <c r="P1707"/>
      <c r="R1707"/>
      <c r="S1707"/>
      <c r="T1707"/>
    </row>
    <row r="1708" spans="2:20">
      <c r="B1708"/>
      <c r="C1708"/>
      <c r="D1708"/>
      <c r="E1708"/>
      <c r="G1708"/>
      <c r="H1708"/>
      <c r="I1708" s="5"/>
      <c r="J1708"/>
      <c r="K1708"/>
      <c r="L1708"/>
      <c r="N1708"/>
      <c r="P1708"/>
      <c r="R1708"/>
      <c r="S1708"/>
      <c r="T1708"/>
    </row>
    <row r="1709" spans="2:20">
      <c r="B1709"/>
      <c r="C1709"/>
      <c r="D1709"/>
      <c r="E1709"/>
      <c r="G1709"/>
      <c r="H1709"/>
      <c r="I1709" s="5"/>
      <c r="J1709"/>
      <c r="K1709"/>
      <c r="L1709"/>
      <c r="N1709"/>
      <c r="P1709"/>
      <c r="R1709"/>
      <c r="S1709"/>
      <c r="T1709"/>
    </row>
    <row r="1710" spans="2:20">
      <c r="B1710"/>
      <c r="C1710"/>
      <c r="D1710"/>
      <c r="E1710"/>
      <c r="G1710"/>
      <c r="H1710"/>
      <c r="I1710" s="5"/>
      <c r="J1710"/>
      <c r="K1710"/>
      <c r="L1710"/>
      <c r="N1710"/>
      <c r="P1710"/>
      <c r="R1710"/>
      <c r="S1710"/>
      <c r="T1710"/>
    </row>
    <row r="1711" spans="2:20">
      <c r="B1711"/>
      <c r="C1711"/>
      <c r="D1711"/>
      <c r="E1711"/>
      <c r="G1711"/>
      <c r="H1711"/>
      <c r="I1711" s="5"/>
      <c r="J1711"/>
      <c r="K1711"/>
      <c r="L1711"/>
      <c r="N1711"/>
      <c r="P1711"/>
      <c r="R1711"/>
      <c r="S1711"/>
      <c r="T1711"/>
    </row>
    <row r="1712" spans="2:20">
      <c r="B1712"/>
      <c r="C1712"/>
      <c r="D1712"/>
      <c r="E1712"/>
      <c r="G1712"/>
      <c r="H1712"/>
      <c r="I1712" s="5"/>
      <c r="J1712"/>
      <c r="K1712"/>
      <c r="L1712"/>
      <c r="N1712"/>
      <c r="P1712"/>
      <c r="R1712"/>
      <c r="S1712"/>
      <c r="T1712"/>
    </row>
    <row r="1713" spans="2:20">
      <c r="B1713"/>
      <c r="C1713"/>
      <c r="D1713"/>
      <c r="E1713"/>
      <c r="G1713"/>
      <c r="H1713"/>
      <c r="I1713" s="5"/>
      <c r="J1713"/>
      <c r="K1713"/>
      <c r="L1713"/>
      <c r="N1713"/>
      <c r="P1713"/>
      <c r="R1713"/>
      <c r="S1713"/>
      <c r="T1713"/>
    </row>
    <row r="1714" spans="2:20">
      <c r="B1714"/>
      <c r="C1714"/>
      <c r="D1714"/>
      <c r="E1714"/>
      <c r="G1714"/>
      <c r="H1714"/>
      <c r="I1714" s="5"/>
      <c r="J1714"/>
      <c r="K1714"/>
      <c r="L1714"/>
      <c r="N1714"/>
      <c r="P1714"/>
      <c r="R1714"/>
      <c r="S1714"/>
      <c r="T1714"/>
    </row>
    <row r="1715" spans="2:20">
      <c r="B1715"/>
      <c r="C1715"/>
      <c r="D1715"/>
      <c r="E1715"/>
      <c r="G1715"/>
      <c r="H1715"/>
      <c r="I1715" s="5"/>
      <c r="J1715"/>
      <c r="K1715"/>
      <c r="L1715"/>
      <c r="N1715"/>
      <c r="P1715"/>
      <c r="R1715"/>
      <c r="S1715"/>
      <c r="T1715"/>
    </row>
    <row r="1716" spans="2:20">
      <c r="B1716"/>
      <c r="C1716"/>
      <c r="D1716"/>
      <c r="E1716"/>
      <c r="G1716"/>
      <c r="H1716"/>
      <c r="I1716" s="5"/>
      <c r="J1716"/>
      <c r="K1716"/>
      <c r="L1716"/>
      <c r="N1716"/>
      <c r="P1716"/>
      <c r="R1716"/>
      <c r="S1716"/>
      <c r="T1716"/>
    </row>
    <row r="1717" spans="2:20">
      <c r="B1717"/>
      <c r="C1717"/>
      <c r="D1717"/>
      <c r="E1717"/>
      <c r="G1717"/>
      <c r="H1717"/>
      <c r="I1717" s="5"/>
      <c r="J1717"/>
      <c r="K1717"/>
      <c r="L1717"/>
      <c r="N1717"/>
      <c r="P1717"/>
      <c r="R1717"/>
      <c r="S1717"/>
      <c r="T1717"/>
    </row>
    <row r="1718" spans="2:20">
      <c r="B1718"/>
      <c r="C1718"/>
      <c r="D1718"/>
      <c r="E1718"/>
      <c r="G1718"/>
      <c r="H1718"/>
      <c r="I1718" s="5"/>
      <c r="J1718"/>
      <c r="K1718"/>
      <c r="L1718"/>
      <c r="N1718"/>
      <c r="P1718"/>
      <c r="R1718"/>
      <c r="S1718"/>
      <c r="T1718"/>
    </row>
    <row r="1719" spans="2:20">
      <c r="B1719"/>
      <c r="C1719"/>
      <c r="D1719"/>
      <c r="E1719"/>
      <c r="G1719"/>
      <c r="H1719"/>
      <c r="I1719" s="5"/>
      <c r="J1719"/>
      <c r="K1719"/>
      <c r="L1719"/>
      <c r="N1719"/>
      <c r="P1719"/>
      <c r="R1719"/>
      <c r="S1719"/>
      <c r="T1719"/>
    </row>
    <row r="1720" spans="2:20">
      <c r="B1720"/>
      <c r="C1720"/>
      <c r="D1720"/>
      <c r="E1720"/>
      <c r="G1720"/>
      <c r="H1720"/>
      <c r="I1720" s="5"/>
      <c r="J1720"/>
      <c r="K1720"/>
      <c r="L1720"/>
      <c r="N1720"/>
      <c r="P1720"/>
      <c r="R1720"/>
      <c r="S1720"/>
      <c r="T1720"/>
    </row>
    <row r="1721" spans="2:20">
      <c r="B1721"/>
      <c r="C1721"/>
      <c r="D1721"/>
      <c r="E1721"/>
      <c r="G1721"/>
      <c r="H1721"/>
      <c r="I1721" s="5"/>
      <c r="J1721"/>
      <c r="K1721"/>
      <c r="L1721"/>
      <c r="N1721"/>
      <c r="P1721"/>
      <c r="R1721"/>
      <c r="S1721"/>
      <c r="T1721"/>
    </row>
    <row r="1722" spans="2:20">
      <c r="B1722"/>
      <c r="C1722"/>
      <c r="D1722"/>
      <c r="E1722"/>
      <c r="G1722"/>
      <c r="H1722"/>
      <c r="I1722" s="5"/>
      <c r="J1722"/>
      <c r="K1722"/>
      <c r="L1722"/>
      <c r="N1722"/>
      <c r="P1722"/>
      <c r="R1722"/>
      <c r="S1722"/>
      <c r="T1722"/>
    </row>
    <row r="1723" spans="2:20">
      <c r="B1723"/>
      <c r="C1723"/>
      <c r="D1723"/>
      <c r="E1723"/>
      <c r="G1723"/>
      <c r="H1723"/>
      <c r="I1723" s="5"/>
      <c r="J1723"/>
      <c r="K1723"/>
      <c r="L1723"/>
      <c r="N1723"/>
      <c r="P1723"/>
      <c r="R1723"/>
      <c r="S1723"/>
      <c r="T1723"/>
    </row>
    <row r="1724" spans="2:20">
      <c r="B1724"/>
      <c r="C1724"/>
      <c r="D1724"/>
      <c r="E1724"/>
      <c r="G1724"/>
      <c r="H1724"/>
      <c r="I1724" s="5"/>
      <c r="J1724"/>
      <c r="K1724"/>
      <c r="L1724"/>
      <c r="N1724"/>
      <c r="P1724"/>
      <c r="R1724"/>
      <c r="S1724"/>
      <c r="T1724"/>
    </row>
    <row r="1725" spans="2:20">
      <c r="B1725"/>
      <c r="C1725"/>
      <c r="D1725"/>
      <c r="E1725"/>
      <c r="G1725"/>
      <c r="H1725"/>
      <c r="I1725" s="5"/>
      <c r="J1725"/>
      <c r="K1725"/>
      <c r="L1725"/>
      <c r="N1725"/>
      <c r="P1725"/>
      <c r="R1725"/>
      <c r="S1725"/>
      <c r="T1725"/>
    </row>
    <row r="1726" spans="2:20">
      <c r="B1726"/>
      <c r="C1726"/>
      <c r="D1726"/>
      <c r="E1726"/>
      <c r="G1726"/>
      <c r="H1726"/>
      <c r="I1726" s="5"/>
      <c r="J1726"/>
      <c r="K1726"/>
      <c r="L1726"/>
      <c r="N1726"/>
      <c r="P1726"/>
      <c r="R1726"/>
      <c r="S1726"/>
      <c r="T1726"/>
    </row>
    <row r="1727" spans="2:20">
      <c r="B1727"/>
      <c r="C1727"/>
      <c r="D1727"/>
      <c r="E1727"/>
      <c r="G1727"/>
      <c r="H1727"/>
      <c r="I1727" s="5"/>
      <c r="J1727"/>
      <c r="K1727"/>
      <c r="L1727"/>
      <c r="N1727"/>
      <c r="P1727"/>
      <c r="R1727"/>
      <c r="S1727"/>
      <c r="T1727"/>
    </row>
    <row r="1728" spans="2:20">
      <c r="B1728"/>
      <c r="C1728"/>
      <c r="D1728"/>
      <c r="E1728"/>
      <c r="G1728"/>
      <c r="H1728"/>
      <c r="I1728" s="5"/>
      <c r="J1728"/>
      <c r="K1728"/>
      <c r="L1728"/>
      <c r="N1728"/>
      <c r="P1728"/>
      <c r="R1728"/>
      <c r="S1728"/>
      <c r="T1728"/>
    </row>
    <row r="1729" spans="2:20">
      <c r="B1729"/>
      <c r="C1729"/>
      <c r="D1729"/>
      <c r="E1729"/>
      <c r="G1729"/>
      <c r="H1729"/>
      <c r="I1729" s="5"/>
      <c r="J1729"/>
      <c r="K1729"/>
      <c r="L1729"/>
      <c r="N1729"/>
      <c r="P1729"/>
      <c r="R1729"/>
      <c r="S1729"/>
      <c r="T1729"/>
    </row>
    <row r="1730" spans="2:20">
      <c r="B1730"/>
      <c r="C1730"/>
      <c r="D1730"/>
      <c r="E1730"/>
      <c r="G1730"/>
      <c r="H1730"/>
      <c r="I1730" s="5"/>
      <c r="J1730"/>
      <c r="K1730"/>
      <c r="L1730"/>
      <c r="N1730"/>
      <c r="P1730"/>
      <c r="R1730"/>
      <c r="S1730"/>
      <c r="T1730"/>
    </row>
    <row r="1731" spans="2:20">
      <c r="B1731"/>
      <c r="C1731"/>
      <c r="D1731"/>
      <c r="E1731"/>
      <c r="G1731"/>
      <c r="H1731"/>
      <c r="I1731" s="5"/>
      <c r="J1731"/>
      <c r="K1731"/>
      <c r="L1731"/>
      <c r="N1731"/>
      <c r="P1731"/>
      <c r="R1731"/>
      <c r="S1731"/>
      <c r="T1731"/>
    </row>
    <row r="1732" spans="2:20">
      <c r="B1732"/>
      <c r="C1732"/>
      <c r="D1732"/>
      <c r="E1732"/>
      <c r="G1732"/>
      <c r="H1732"/>
      <c r="I1732" s="5"/>
      <c r="J1732"/>
      <c r="K1732"/>
      <c r="L1732"/>
      <c r="N1732"/>
      <c r="P1732"/>
      <c r="R1732"/>
      <c r="S1732"/>
      <c r="T1732"/>
    </row>
    <row r="1733" spans="2:20">
      <c r="B1733"/>
      <c r="C1733"/>
      <c r="D1733"/>
      <c r="E1733"/>
      <c r="G1733"/>
      <c r="H1733"/>
      <c r="I1733" s="5"/>
      <c r="J1733"/>
      <c r="K1733"/>
      <c r="L1733"/>
      <c r="N1733"/>
      <c r="P1733"/>
      <c r="R1733"/>
      <c r="S1733"/>
      <c r="T1733"/>
    </row>
    <row r="1734" spans="2:20">
      <c r="B1734"/>
      <c r="C1734"/>
      <c r="D1734"/>
      <c r="E1734"/>
      <c r="G1734"/>
      <c r="H1734"/>
      <c r="I1734" s="5"/>
      <c r="J1734"/>
      <c r="K1734"/>
      <c r="L1734"/>
      <c r="N1734"/>
      <c r="P1734"/>
      <c r="R1734"/>
      <c r="S1734"/>
      <c r="T1734"/>
    </row>
    <row r="1735" spans="2:20">
      <c r="B1735"/>
      <c r="C1735"/>
      <c r="D1735"/>
      <c r="E1735"/>
      <c r="G1735"/>
      <c r="H1735"/>
      <c r="I1735" s="5"/>
      <c r="J1735"/>
      <c r="K1735"/>
      <c r="L1735"/>
      <c r="N1735"/>
      <c r="P1735"/>
      <c r="R1735"/>
      <c r="S1735"/>
      <c r="T1735"/>
    </row>
    <row r="1736" spans="2:20">
      <c r="B1736"/>
      <c r="C1736"/>
      <c r="D1736"/>
      <c r="E1736"/>
      <c r="G1736"/>
      <c r="H1736"/>
      <c r="I1736" s="5"/>
      <c r="J1736"/>
      <c r="K1736"/>
      <c r="L1736"/>
      <c r="N1736"/>
      <c r="P1736"/>
      <c r="R1736"/>
      <c r="S1736"/>
      <c r="T1736"/>
    </row>
    <row r="1737" spans="2:20">
      <c r="B1737"/>
      <c r="C1737"/>
      <c r="D1737"/>
      <c r="E1737"/>
      <c r="G1737"/>
      <c r="H1737"/>
      <c r="I1737" s="5"/>
      <c r="J1737"/>
      <c r="K1737"/>
      <c r="L1737"/>
      <c r="N1737"/>
      <c r="P1737"/>
      <c r="R1737"/>
      <c r="S1737"/>
      <c r="T1737"/>
    </row>
    <row r="1738" spans="2:20">
      <c r="B1738"/>
      <c r="C1738"/>
      <c r="D1738"/>
      <c r="E1738"/>
      <c r="G1738"/>
      <c r="H1738"/>
      <c r="I1738" s="5"/>
      <c r="J1738"/>
      <c r="K1738"/>
      <c r="L1738"/>
      <c r="N1738"/>
      <c r="P1738"/>
      <c r="R1738"/>
      <c r="S1738"/>
      <c r="T1738"/>
    </row>
    <row r="1739" spans="2:20">
      <c r="B1739"/>
      <c r="C1739"/>
      <c r="D1739"/>
      <c r="E1739"/>
      <c r="G1739"/>
      <c r="H1739"/>
      <c r="I1739" s="5"/>
      <c r="J1739"/>
      <c r="K1739"/>
      <c r="L1739"/>
      <c r="N1739"/>
      <c r="P1739"/>
      <c r="R1739"/>
      <c r="S1739"/>
      <c r="T1739"/>
    </row>
    <row r="1740" spans="2:20">
      <c r="B1740"/>
      <c r="C1740"/>
      <c r="D1740"/>
      <c r="E1740"/>
      <c r="G1740"/>
      <c r="H1740"/>
      <c r="I1740" s="5"/>
      <c r="J1740"/>
      <c r="K1740"/>
      <c r="L1740"/>
      <c r="N1740"/>
      <c r="P1740"/>
      <c r="R1740"/>
      <c r="S1740"/>
      <c r="T1740"/>
    </row>
    <row r="1741" spans="2:20">
      <c r="B1741"/>
      <c r="C1741"/>
      <c r="D1741"/>
      <c r="E1741"/>
      <c r="G1741"/>
      <c r="H1741"/>
      <c r="I1741" s="5"/>
      <c r="J1741"/>
      <c r="K1741"/>
      <c r="L1741"/>
      <c r="N1741"/>
      <c r="P1741"/>
      <c r="R1741"/>
      <c r="S1741"/>
      <c r="T1741"/>
    </row>
    <row r="1742" spans="2:20">
      <c r="B1742"/>
      <c r="C1742"/>
      <c r="D1742"/>
      <c r="E1742"/>
      <c r="G1742"/>
      <c r="H1742"/>
      <c r="I1742" s="5"/>
      <c r="J1742"/>
      <c r="K1742"/>
      <c r="L1742"/>
      <c r="N1742"/>
      <c r="P1742"/>
      <c r="R1742"/>
      <c r="S1742"/>
      <c r="T1742"/>
    </row>
    <row r="1743" spans="2:20">
      <c r="B1743"/>
      <c r="C1743"/>
      <c r="D1743"/>
      <c r="E1743"/>
      <c r="G1743"/>
      <c r="H1743"/>
      <c r="I1743" s="5"/>
      <c r="J1743"/>
      <c r="K1743"/>
      <c r="L1743"/>
      <c r="N1743"/>
      <c r="P1743"/>
      <c r="R1743"/>
      <c r="S1743"/>
      <c r="T1743"/>
    </row>
    <row r="1744" spans="2:20">
      <c r="B1744"/>
      <c r="C1744"/>
      <c r="D1744"/>
      <c r="E1744"/>
      <c r="G1744"/>
      <c r="H1744"/>
      <c r="I1744" s="5"/>
      <c r="J1744"/>
      <c r="K1744"/>
      <c r="L1744"/>
      <c r="N1744"/>
      <c r="P1744"/>
      <c r="R1744"/>
      <c r="S1744"/>
      <c r="T1744"/>
    </row>
    <row r="1745" spans="2:20">
      <c r="B1745"/>
      <c r="C1745"/>
      <c r="D1745"/>
      <c r="E1745"/>
      <c r="G1745"/>
      <c r="H1745"/>
      <c r="I1745" s="5"/>
      <c r="J1745"/>
      <c r="K1745"/>
      <c r="L1745"/>
      <c r="N1745"/>
      <c r="P1745"/>
      <c r="R1745"/>
      <c r="S1745"/>
      <c r="T1745"/>
    </row>
    <row r="1746" spans="2:20">
      <c r="B1746"/>
      <c r="C1746"/>
      <c r="D1746"/>
      <c r="E1746"/>
      <c r="G1746"/>
      <c r="H1746"/>
      <c r="I1746" s="5"/>
      <c r="J1746"/>
      <c r="K1746"/>
      <c r="L1746"/>
      <c r="N1746"/>
      <c r="P1746"/>
      <c r="R1746"/>
      <c r="S1746"/>
      <c r="T1746"/>
    </row>
    <row r="1747" spans="2:20">
      <c r="B1747"/>
      <c r="C1747"/>
      <c r="D1747"/>
      <c r="E1747"/>
      <c r="G1747"/>
      <c r="H1747"/>
      <c r="I1747" s="5"/>
      <c r="J1747"/>
      <c r="K1747"/>
      <c r="L1747"/>
      <c r="N1747"/>
      <c r="P1747"/>
      <c r="R1747"/>
      <c r="S1747"/>
      <c r="T1747"/>
    </row>
    <row r="1748" spans="2:20">
      <c r="B1748"/>
      <c r="C1748"/>
      <c r="D1748"/>
      <c r="E1748"/>
      <c r="G1748"/>
      <c r="H1748"/>
      <c r="I1748" s="5"/>
      <c r="J1748"/>
      <c r="K1748"/>
      <c r="L1748"/>
      <c r="N1748"/>
      <c r="P1748"/>
      <c r="R1748"/>
      <c r="S1748"/>
      <c r="T1748"/>
    </row>
    <row r="1749" spans="2:20">
      <c r="B1749"/>
      <c r="C1749"/>
      <c r="D1749"/>
      <c r="E1749"/>
      <c r="G1749"/>
      <c r="H1749"/>
      <c r="I1749" s="5"/>
      <c r="J1749"/>
      <c r="K1749"/>
      <c r="L1749"/>
      <c r="N1749"/>
      <c r="P1749"/>
      <c r="R1749"/>
      <c r="S1749"/>
      <c r="T1749"/>
    </row>
    <row r="1750" spans="2:20">
      <c r="B1750"/>
      <c r="C1750"/>
      <c r="D1750"/>
      <c r="E1750"/>
      <c r="G1750"/>
      <c r="H1750"/>
      <c r="I1750" s="5"/>
      <c r="J1750"/>
      <c r="K1750"/>
      <c r="L1750"/>
      <c r="N1750"/>
      <c r="P1750"/>
      <c r="R1750"/>
      <c r="S1750"/>
      <c r="T1750"/>
    </row>
    <row r="1751" spans="2:20">
      <c r="B1751"/>
      <c r="C1751"/>
      <c r="D1751"/>
      <c r="E1751"/>
      <c r="G1751"/>
      <c r="H1751"/>
      <c r="I1751" s="5"/>
      <c r="J1751"/>
      <c r="K1751"/>
      <c r="L1751"/>
      <c r="N1751"/>
      <c r="P1751"/>
      <c r="R1751"/>
      <c r="S1751"/>
      <c r="T1751"/>
    </row>
    <row r="1752" spans="2:20">
      <c r="B1752"/>
      <c r="C1752"/>
      <c r="D1752"/>
      <c r="E1752"/>
      <c r="G1752"/>
      <c r="H1752"/>
      <c r="I1752" s="5"/>
      <c r="J1752"/>
      <c r="K1752"/>
      <c r="L1752"/>
      <c r="N1752"/>
      <c r="P1752"/>
      <c r="R1752"/>
      <c r="S1752"/>
      <c r="T1752"/>
    </row>
    <row r="1753" spans="2:20">
      <c r="B1753"/>
      <c r="C1753"/>
      <c r="D1753"/>
      <c r="E1753"/>
      <c r="G1753"/>
      <c r="H1753"/>
      <c r="I1753" s="5"/>
      <c r="J1753"/>
      <c r="K1753"/>
      <c r="L1753"/>
      <c r="N1753"/>
      <c r="P1753"/>
      <c r="R1753"/>
      <c r="S1753"/>
      <c r="T1753"/>
    </row>
    <row r="1754" spans="2:20">
      <c r="B1754"/>
      <c r="C1754"/>
      <c r="D1754"/>
      <c r="E1754"/>
      <c r="G1754"/>
      <c r="H1754"/>
      <c r="I1754" s="5"/>
      <c r="J1754"/>
      <c r="K1754"/>
      <c r="L1754"/>
      <c r="N1754"/>
      <c r="P1754"/>
      <c r="R1754"/>
      <c r="S1754"/>
      <c r="T1754"/>
    </row>
    <row r="1755" spans="2:20">
      <c r="B1755"/>
      <c r="C1755"/>
      <c r="D1755"/>
      <c r="E1755"/>
      <c r="G1755"/>
      <c r="H1755"/>
      <c r="I1755" s="5"/>
      <c r="J1755"/>
      <c r="K1755"/>
      <c r="L1755"/>
      <c r="N1755"/>
      <c r="P1755"/>
      <c r="R1755"/>
      <c r="S1755"/>
      <c r="T1755"/>
    </row>
    <row r="1756" spans="2:20">
      <c r="B1756"/>
      <c r="C1756"/>
      <c r="D1756"/>
      <c r="E1756"/>
      <c r="G1756"/>
      <c r="H1756"/>
      <c r="I1756" s="5"/>
      <c r="J1756"/>
      <c r="K1756"/>
      <c r="L1756"/>
      <c r="N1756"/>
      <c r="P1756"/>
      <c r="R1756"/>
      <c r="S1756"/>
      <c r="T1756"/>
    </row>
    <row r="1757" spans="2:20">
      <c r="B1757"/>
      <c r="C1757"/>
      <c r="D1757"/>
      <c r="E1757"/>
      <c r="G1757"/>
      <c r="H1757"/>
      <c r="I1757" s="5"/>
      <c r="J1757"/>
      <c r="K1757"/>
      <c r="L1757"/>
      <c r="N1757"/>
      <c r="P1757"/>
      <c r="R1757"/>
      <c r="S1757"/>
      <c r="T1757"/>
    </row>
    <row r="1758" spans="2:20">
      <c r="B1758"/>
      <c r="C1758"/>
      <c r="D1758"/>
      <c r="E1758"/>
      <c r="G1758"/>
      <c r="H1758"/>
      <c r="I1758" s="5"/>
      <c r="J1758"/>
      <c r="K1758"/>
      <c r="L1758"/>
      <c r="N1758"/>
      <c r="P1758"/>
      <c r="R1758"/>
      <c r="S1758"/>
      <c r="T1758"/>
    </row>
    <row r="1759" spans="2:20">
      <c r="B1759"/>
      <c r="C1759"/>
      <c r="D1759"/>
      <c r="E1759"/>
      <c r="G1759"/>
      <c r="H1759"/>
      <c r="I1759" s="5"/>
      <c r="J1759"/>
      <c r="K1759"/>
      <c r="L1759"/>
      <c r="N1759"/>
      <c r="P1759"/>
      <c r="R1759"/>
      <c r="S1759"/>
      <c r="T1759"/>
    </row>
    <row r="1760" spans="2:20">
      <c r="B1760"/>
      <c r="C1760"/>
      <c r="D1760"/>
      <c r="E1760"/>
      <c r="G1760"/>
      <c r="H1760"/>
      <c r="I1760" s="5"/>
      <c r="J1760"/>
      <c r="K1760"/>
      <c r="L1760"/>
      <c r="N1760"/>
      <c r="P1760"/>
      <c r="R1760"/>
      <c r="S1760"/>
      <c r="T1760"/>
    </row>
    <row r="1761" spans="2:20">
      <c r="B1761"/>
      <c r="C1761"/>
      <c r="D1761"/>
      <c r="E1761"/>
      <c r="G1761"/>
      <c r="H1761"/>
      <c r="I1761" s="5"/>
      <c r="J1761"/>
      <c r="K1761"/>
      <c r="L1761"/>
      <c r="N1761"/>
      <c r="P1761"/>
      <c r="R1761"/>
      <c r="S1761"/>
      <c r="T1761"/>
    </row>
    <row r="1762" spans="2:20">
      <c r="B1762"/>
      <c r="C1762"/>
      <c r="D1762"/>
      <c r="E1762"/>
      <c r="G1762"/>
      <c r="H1762"/>
      <c r="I1762" s="5"/>
      <c r="J1762"/>
      <c r="K1762"/>
      <c r="L1762"/>
      <c r="N1762"/>
      <c r="P1762"/>
      <c r="R1762"/>
      <c r="S1762"/>
      <c r="T1762"/>
    </row>
    <row r="1763" spans="2:20">
      <c r="B1763"/>
      <c r="C1763"/>
      <c r="D1763"/>
      <c r="E1763"/>
      <c r="G1763"/>
      <c r="H1763"/>
      <c r="I1763" s="5"/>
      <c r="J1763"/>
      <c r="K1763"/>
      <c r="L1763"/>
      <c r="N1763"/>
      <c r="P1763"/>
      <c r="R1763"/>
      <c r="S1763"/>
      <c r="T1763"/>
    </row>
    <row r="1764" spans="2:20">
      <c r="B1764"/>
      <c r="C1764"/>
      <c r="D1764"/>
      <c r="E1764"/>
      <c r="G1764"/>
      <c r="H1764"/>
      <c r="I1764" s="5"/>
      <c r="J1764"/>
      <c r="K1764"/>
      <c r="L1764"/>
      <c r="N1764"/>
      <c r="P1764"/>
      <c r="R1764"/>
      <c r="S1764"/>
      <c r="T1764"/>
    </row>
    <row r="1765" spans="2:20">
      <c r="B1765"/>
      <c r="C1765"/>
      <c r="D1765"/>
      <c r="E1765"/>
      <c r="G1765"/>
      <c r="H1765"/>
      <c r="I1765" s="5"/>
      <c r="J1765"/>
      <c r="K1765"/>
      <c r="L1765"/>
      <c r="N1765"/>
      <c r="P1765"/>
      <c r="R1765"/>
      <c r="S1765"/>
      <c r="T1765"/>
    </row>
    <row r="1766" spans="2:20">
      <c r="B1766"/>
      <c r="C1766"/>
      <c r="D1766"/>
      <c r="E1766"/>
      <c r="G1766"/>
      <c r="H1766"/>
      <c r="I1766" s="5"/>
      <c r="J1766"/>
      <c r="K1766"/>
      <c r="L1766"/>
      <c r="N1766"/>
      <c r="P1766"/>
      <c r="R1766"/>
      <c r="S1766"/>
      <c r="T1766"/>
    </row>
    <row r="1767" spans="2:20">
      <c r="B1767"/>
      <c r="C1767"/>
      <c r="D1767"/>
      <c r="E1767"/>
      <c r="G1767"/>
      <c r="H1767"/>
      <c r="I1767" s="5"/>
      <c r="J1767"/>
      <c r="K1767"/>
      <c r="L1767"/>
      <c r="N1767"/>
      <c r="P1767"/>
      <c r="R1767"/>
      <c r="S1767"/>
      <c r="T1767"/>
    </row>
    <row r="1768" spans="2:20">
      <c r="B1768"/>
      <c r="C1768"/>
      <c r="D1768"/>
      <c r="E1768"/>
      <c r="G1768"/>
      <c r="H1768"/>
      <c r="I1768" s="5"/>
      <c r="J1768"/>
      <c r="K1768"/>
      <c r="L1768"/>
      <c r="N1768"/>
      <c r="P1768"/>
      <c r="R1768"/>
      <c r="S1768"/>
      <c r="T1768"/>
    </row>
    <row r="1769" spans="2:20">
      <c r="B1769"/>
      <c r="C1769"/>
      <c r="D1769"/>
      <c r="E1769"/>
      <c r="G1769"/>
      <c r="H1769"/>
      <c r="I1769" s="5"/>
      <c r="J1769"/>
      <c r="K1769"/>
      <c r="L1769"/>
      <c r="N1769"/>
      <c r="P1769"/>
      <c r="R1769"/>
      <c r="S1769"/>
      <c r="T1769"/>
    </row>
    <row r="1770" spans="2:20">
      <c r="B1770"/>
      <c r="C1770"/>
      <c r="D1770"/>
      <c r="E1770"/>
      <c r="G1770"/>
      <c r="H1770"/>
      <c r="I1770" s="5"/>
      <c r="J1770"/>
      <c r="K1770"/>
      <c r="L1770"/>
      <c r="N1770"/>
      <c r="P1770"/>
      <c r="R1770"/>
      <c r="S1770"/>
      <c r="T1770"/>
    </row>
    <row r="1771" spans="2:20">
      <c r="B1771"/>
      <c r="C1771"/>
      <c r="D1771"/>
      <c r="E1771"/>
      <c r="G1771"/>
      <c r="H1771"/>
      <c r="I1771" s="5"/>
      <c r="J1771"/>
      <c r="K1771"/>
      <c r="L1771"/>
      <c r="N1771"/>
      <c r="P1771"/>
      <c r="R1771"/>
      <c r="S1771"/>
      <c r="T1771"/>
    </row>
    <row r="1772" spans="2:20">
      <c r="B1772"/>
      <c r="C1772"/>
      <c r="D1772"/>
      <c r="E1772"/>
      <c r="G1772"/>
      <c r="H1772"/>
      <c r="I1772" s="5"/>
      <c r="J1772"/>
      <c r="K1772"/>
      <c r="L1772"/>
      <c r="N1772"/>
      <c r="P1772"/>
      <c r="R1772"/>
      <c r="S1772"/>
      <c r="T1772"/>
    </row>
    <row r="1773" spans="2:20">
      <c r="B1773"/>
      <c r="C1773"/>
      <c r="D1773"/>
      <c r="E1773"/>
      <c r="G1773"/>
      <c r="H1773"/>
      <c r="I1773" s="5"/>
      <c r="J1773"/>
      <c r="K1773"/>
      <c r="L1773"/>
      <c r="N1773"/>
      <c r="P1773"/>
      <c r="R1773"/>
      <c r="S1773"/>
      <c r="T1773"/>
    </row>
    <row r="1774" spans="2:20">
      <c r="B1774"/>
      <c r="C1774"/>
      <c r="D1774"/>
      <c r="E1774"/>
      <c r="G1774"/>
      <c r="H1774"/>
      <c r="I1774" s="5"/>
      <c r="J1774"/>
      <c r="K1774"/>
      <c r="L1774"/>
      <c r="N1774"/>
      <c r="P1774"/>
      <c r="R1774"/>
      <c r="S1774"/>
      <c r="T1774"/>
    </row>
    <row r="1775" spans="2:20">
      <c r="B1775"/>
      <c r="C1775"/>
      <c r="D1775"/>
      <c r="E1775"/>
      <c r="G1775"/>
      <c r="H1775"/>
      <c r="I1775" s="5"/>
      <c r="J1775"/>
      <c r="K1775"/>
      <c r="L1775"/>
      <c r="N1775"/>
      <c r="P1775"/>
      <c r="R1775"/>
      <c r="S1775"/>
      <c r="T1775"/>
    </row>
    <row r="1776" spans="2:20">
      <c r="B1776"/>
      <c r="C1776"/>
      <c r="D1776"/>
      <c r="E1776"/>
      <c r="G1776"/>
      <c r="H1776"/>
      <c r="I1776" s="5"/>
      <c r="J1776"/>
      <c r="K1776"/>
      <c r="L1776"/>
      <c r="N1776"/>
      <c r="P1776"/>
      <c r="R1776"/>
      <c r="S1776"/>
      <c r="T1776"/>
    </row>
    <row r="1777" spans="2:20">
      <c r="B1777"/>
      <c r="C1777"/>
      <c r="D1777"/>
      <c r="E1777"/>
      <c r="G1777"/>
      <c r="H1777"/>
      <c r="I1777" s="5"/>
      <c r="J1777"/>
      <c r="K1777"/>
      <c r="L1777"/>
      <c r="N1777"/>
      <c r="P1777"/>
      <c r="R1777"/>
      <c r="S1777"/>
      <c r="T1777"/>
    </row>
    <row r="1778" spans="2:20">
      <c r="B1778"/>
      <c r="C1778"/>
      <c r="D1778"/>
      <c r="E1778"/>
      <c r="G1778"/>
      <c r="H1778"/>
      <c r="I1778" s="5"/>
      <c r="J1778"/>
      <c r="K1778"/>
      <c r="L1778"/>
      <c r="N1778"/>
      <c r="P1778"/>
      <c r="R1778"/>
      <c r="S1778"/>
      <c r="T1778"/>
    </row>
    <row r="1779" spans="2:20">
      <c r="B1779"/>
      <c r="C1779"/>
      <c r="D1779"/>
      <c r="E1779"/>
      <c r="G1779"/>
      <c r="H1779"/>
      <c r="I1779" s="5"/>
      <c r="J1779"/>
      <c r="K1779"/>
      <c r="L1779"/>
      <c r="N1779"/>
      <c r="P1779"/>
      <c r="R1779"/>
      <c r="S1779"/>
      <c r="T1779"/>
    </row>
    <row r="1780" spans="2:20">
      <c r="B1780"/>
      <c r="C1780"/>
      <c r="D1780"/>
      <c r="E1780"/>
      <c r="G1780"/>
      <c r="H1780"/>
      <c r="I1780" s="5"/>
      <c r="J1780"/>
      <c r="K1780"/>
      <c r="L1780"/>
      <c r="N1780"/>
      <c r="P1780"/>
      <c r="R1780"/>
      <c r="S1780"/>
      <c r="T1780"/>
    </row>
    <row r="1781" spans="2:20">
      <c r="B1781"/>
      <c r="C1781"/>
      <c r="D1781"/>
      <c r="E1781"/>
      <c r="G1781"/>
      <c r="H1781"/>
      <c r="I1781" s="5"/>
      <c r="J1781"/>
      <c r="K1781"/>
      <c r="L1781"/>
      <c r="N1781"/>
      <c r="P1781"/>
      <c r="R1781"/>
      <c r="S1781"/>
      <c r="T1781"/>
    </row>
    <row r="1782" spans="2:20">
      <c r="B1782"/>
      <c r="C1782"/>
      <c r="D1782"/>
      <c r="E1782"/>
      <c r="G1782"/>
      <c r="H1782"/>
      <c r="I1782" s="5"/>
      <c r="J1782"/>
      <c r="K1782"/>
      <c r="L1782"/>
      <c r="N1782"/>
      <c r="P1782"/>
      <c r="R1782"/>
      <c r="S1782"/>
      <c r="T1782"/>
    </row>
    <row r="1783" spans="2:20">
      <c r="B1783"/>
      <c r="C1783"/>
      <c r="D1783"/>
      <c r="E1783"/>
      <c r="G1783"/>
      <c r="H1783"/>
      <c r="I1783" s="5"/>
      <c r="J1783"/>
      <c r="K1783"/>
      <c r="L1783"/>
      <c r="N1783"/>
      <c r="P1783"/>
      <c r="R1783"/>
      <c r="S1783"/>
      <c r="T1783"/>
    </row>
    <row r="1784" spans="2:20">
      <c r="B1784"/>
      <c r="C1784"/>
      <c r="D1784"/>
      <c r="E1784"/>
      <c r="G1784"/>
      <c r="H1784"/>
      <c r="I1784" s="5"/>
      <c r="J1784"/>
      <c r="K1784"/>
      <c r="L1784"/>
      <c r="N1784"/>
      <c r="P1784"/>
      <c r="R1784"/>
      <c r="S1784"/>
      <c r="T1784"/>
    </row>
    <row r="1785" spans="2:20">
      <c r="B1785"/>
      <c r="C1785"/>
      <c r="D1785"/>
      <c r="E1785"/>
      <c r="G1785"/>
      <c r="H1785"/>
      <c r="I1785" s="5"/>
      <c r="J1785"/>
      <c r="K1785"/>
      <c r="L1785"/>
      <c r="N1785"/>
      <c r="P1785"/>
      <c r="R1785"/>
      <c r="S1785"/>
      <c r="T1785"/>
    </row>
    <row r="1786" spans="2:20">
      <c r="B1786"/>
      <c r="C1786"/>
      <c r="D1786"/>
      <c r="E1786"/>
      <c r="G1786"/>
      <c r="H1786"/>
      <c r="I1786" s="5"/>
      <c r="J1786"/>
      <c r="K1786"/>
      <c r="L1786"/>
      <c r="N1786"/>
      <c r="P1786"/>
      <c r="R1786"/>
      <c r="S1786"/>
      <c r="T1786"/>
    </row>
    <row r="1787" spans="2:20">
      <c r="B1787"/>
      <c r="C1787"/>
      <c r="D1787"/>
      <c r="E1787"/>
      <c r="G1787"/>
      <c r="H1787"/>
      <c r="I1787" s="5"/>
      <c r="J1787"/>
      <c r="K1787"/>
      <c r="L1787"/>
      <c r="N1787"/>
      <c r="P1787"/>
      <c r="R1787"/>
      <c r="S1787"/>
      <c r="T1787"/>
    </row>
    <row r="1788" spans="2:20">
      <c r="B1788"/>
      <c r="C1788"/>
      <c r="D1788"/>
      <c r="E1788"/>
      <c r="G1788"/>
      <c r="H1788"/>
      <c r="I1788" s="5"/>
      <c r="J1788"/>
      <c r="K1788"/>
      <c r="L1788"/>
      <c r="N1788"/>
      <c r="P1788"/>
      <c r="R1788"/>
      <c r="S1788"/>
      <c r="T1788"/>
    </row>
    <row r="1789" spans="2:20">
      <c r="B1789"/>
      <c r="C1789"/>
      <c r="D1789"/>
      <c r="E1789"/>
      <c r="G1789"/>
      <c r="H1789"/>
      <c r="I1789" s="5"/>
      <c r="J1789"/>
      <c r="K1789"/>
      <c r="L1789"/>
      <c r="N1789"/>
      <c r="P1789"/>
      <c r="R1789"/>
      <c r="S1789"/>
      <c r="T1789"/>
    </row>
    <row r="1790" spans="2:20">
      <c r="B1790"/>
      <c r="C1790"/>
      <c r="D1790"/>
      <c r="E1790"/>
      <c r="G1790"/>
      <c r="H1790"/>
      <c r="I1790" s="5"/>
      <c r="J1790"/>
      <c r="K1790"/>
      <c r="L1790"/>
      <c r="N1790"/>
      <c r="P1790"/>
      <c r="R1790"/>
      <c r="S1790"/>
      <c r="T1790"/>
    </row>
    <row r="1791" spans="2:20">
      <c r="B1791"/>
      <c r="C1791"/>
      <c r="D1791"/>
      <c r="E1791"/>
      <c r="G1791"/>
      <c r="H1791"/>
      <c r="I1791" s="5"/>
      <c r="J1791"/>
      <c r="K1791"/>
      <c r="L1791"/>
      <c r="N1791"/>
      <c r="P1791"/>
      <c r="R1791"/>
      <c r="S1791"/>
      <c r="T1791"/>
    </row>
    <row r="1792" spans="2:20">
      <c r="B1792"/>
      <c r="C1792"/>
      <c r="D1792"/>
      <c r="E1792"/>
      <c r="G1792"/>
      <c r="H1792"/>
      <c r="I1792" s="5"/>
      <c r="J1792"/>
      <c r="K1792"/>
      <c r="L1792"/>
      <c r="N1792"/>
      <c r="P1792"/>
      <c r="R1792"/>
      <c r="S1792"/>
      <c r="T1792"/>
    </row>
    <row r="1793" spans="2:20">
      <c r="B1793"/>
      <c r="C1793"/>
      <c r="D1793"/>
      <c r="E1793"/>
      <c r="G1793"/>
      <c r="H1793"/>
      <c r="I1793" s="5"/>
      <c r="J1793"/>
      <c r="K1793"/>
      <c r="L1793"/>
      <c r="N1793"/>
      <c r="P1793"/>
      <c r="R1793"/>
      <c r="S1793"/>
      <c r="T1793"/>
    </row>
    <row r="1794" spans="2:20">
      <c r="B1794"/>
      <c r="C1794"/>
      <c r="D1794"/>
      <c r="E1794"/>
      <c r="G1794"/>
      <c r="H1794"/>
      <c r="I1794" s="5"/>
      <c r="J1794"/>
      <c r="K1794"/>
      <c r="L1794"/>
      <c r="N1794"/>
      <c r="P1794"/>
      <c r="R1794"/>
      <c r="S1794"/>
      <c r="T1794"/>
    </row>
    <row r="1795" spans="2:20">
      <c r="B1795"/>
      <c r="C1795"/>
      <c r="D1795"/>
      <c r="E1795"/>
      <c r="G1795"/>
      <c r="H1795"/>
      <c r="I1795" s="5"/>
      <c r="J1795"/>
      <c r="K1795"/>
      <c r="L1795"/>
      <c r="N1795"/>
      <c r="P1795"/>
      <c r="R1795"/>
      <c r="S1795"/>
      <c r="T1795"/>
    </row>
    <row r="1796" spans="2:20">
      <c r="B1796"/>
      <c r="C1796"/>
      <c r="D1796"/>
      <c r="E1796"/>
      <c r="G1796"/>
      <c r="H1796"/>
      <c r="I1796" s="5"/>
      <c r="J1796"/>
      <c r="K1796"/>
      <c r="L1796"/>
      <c r="N1796"/>
      <c r="P1796"/>
      <c r="R1796"/>
      <c r="S1796"/>
      <c r="T1796"/>
    </row>
    <row r="1797" spans="2:20">
      <c r="B1797"/>
      <c r="C1797"/>
      <c r="D1797"/>
      <c r="E1797"/>
      <c r="G1797"/>
      <c r="H1797"/>
      <c r="I1797" s="5"/>
      <c r="J1797"/>
      <c r="K1797"/>
      <c r="L1797"/>
      <c r="N1797"/>
      <c r="P1797"/>
      <c r="R1797"/>
      <c r="S1797"/>
      <c r="T1797"/>
    </row>
    <row r="1798" spans="2:20">
      <c r="B1798"/>
      <c r="C1798"/>
      <c r="D1798"/>
      <c r="E1798"/>
      <c r="G1798"/>
      <c r="H1798"/>
      <c r="I1798" s="5"/>
      <c r="J1798"/>
      <c r="K1798"/>
      <c r="L1798"/>
      <c r="N1798"/>
      <c r="P1798"/>
      <c r="R1798"/>
      <c r="S1798"/>
      <c r="T1798"/>
    </row>
    <row r="1799" spans="2:20">
      <c r="B1799"/>
      <c r="C1799"/>
      <c r="D1799"/>
      <c r="E1799"/>
      <c r="G1799"/>
      <c r="H1799"/>
      <c r="I1799" s="5"/>
      <c r="J1799"/>
      <c r="K1799"/>
      <c r="L1799"/>
      <c r="N1799"/>
      <c r="P1799"/>
      <c r="R1799"/>
      <c r="S1799"/>
      <c r="T1799"/>
    </row>
    <row r="1800" spans="2:20">
      <c r="B1800"/>
      <c r="C1800"/>
      <c r="D1800"/>
      <c r="E1800"/>
      <c r="G1800"/>
      <c r="H1800"/>
      <c r="I1800" s="5"/>
      <c r="J1800"/>
      <c r="K1800"/>
      <c r="L1800"/>
      <c r="N1800"/>
      <c r="P1800"/>
      <c r="R1800"/>
      <c r="S1800"/>
      <c r="T1800"/>
    </row>
    <row r="1801" spans="2:20">
      <c r="B1801"/>
      <c r="C1801"/>
      <c r="D1801"/>
      <c r="E1801"/>
      <c r="G1801"/>
      <c r="H1801"/>
      <c r="I1801" s="5"/>
      <c r="J1801"/>
      <c r="K1801"/>
      <c r="L1801"/>
      <c r="N1801"/>
      <c r="P1801"/>
      <c r="R1801"/>
      <c r="S1801"/>
      <c r="T1801"/>
    </row>
    <row r="1802" spans="2:20">
      <c r="B1802"/>
      <c r="C1802"/>
      <c r="D1802"/>
      <c r="E1802"/>
      <c r="G1802"/>
      <c r="H1802"/>
      <c r="I1802" s="5"/>
      <c r="J1802"/>
      <c r="K1802"/>
      <c r="L1802"/>
      <c r="N1802"/>
      <c r="P1802"/>
      <c r="R1802"/>
      <c r="S1802"/>
      <c r="T1802"/>
    </row>
    <row r="1803" spans="2:20">
      <c r="B1803"/>
      <c r="C1803"/>
      <c r="D1803"/>
      <c r="E1803"/>
      <c r="G1803"/>
      <c r="H1803"/>
      <c r="I1803" s="5"/>
      <c r="J1803"/>
      <c r="K1803"/>
      <c r="L1803"/>
      <c r="N1803"/>
      <c r="P1803"/>
      <c r="R1803"/>
      <c r="S1803"/>
      <c r="T1803"/>
    </row>
    <row r="1804" spans="2:20">
      <c r="B1804"/>
      <c r="C1804"/>
      <c r="D1804"/>
      <c r="E1804"/>
      <c r="G1804"/>
      <c r="H1804"/>
      <c r="I1804" s="5"/>
      <c r="J1804"/>
      <c r="K1804"/>
      <c r="L1804"/>
      <c r="N1804"/>
      <c r="P1804"/>
      <c r="R1804"/>
      <c r="S1804"/>
      <c r="T1804"/>
    </row>
    <row r="1805" spans="2:20">
      <c r="B1805"/>
      <c r="C1805"/>
      <c r="D1805"/>
      <c r="E1805"/>
      <c r="G1805"/>
      <c r="H1805"/>
      <c r="I1805" s="5"/>
      <c r="J1805"/>
      <c r="K1805"/>
      <c r="L1805"/>
      <c r="N1805"/>
      <c r="P1805"/>
      <c r="R1805"/>
      <c r="S1805"/>
      <c r="T1805"/>
    </row>
    <row r="1806" spans="2:20">
      <c r="B1806"/>
      <c r="C1806"/>
      <c r="D1806"/>
      <c r="E1806"/>
      <c r="G1806"/>
      <c r="H1806"/>
      <c r="I1806" s="5"/>
      <c r="J1806"/>
      <c r="K1806"/>
      <c r="L1806"/>
      <c r="N1806"/>
      <c r="P1806"/>
      <c r="R1806"/>
      <c r="S1806"/>
      <c r="T1806"/>
    </row>
    <row r="1807" spans="2:20">
      <c r="B1807"/>
      <c r="C1807"/>
      <c r="D1807"/>
      <c r="E1807"/>
      <c r="G1807"/>
      <c r="H1807"/>
      <c r="I1807" s="5"/>
      <c r="J1807"/>
      <c r="K1807"/>
      <c r="L1807"/>
      <c r="N1807"/>
      <c r="P1807"/>
      <c r="R1807"/>
      <c r="S1807"/>
      <c r="T1807"/>
    </row>
    <row r="1808" spans="2:20">
      <c r="B1808"/>
      <c r="C1808"/>
      <c r="D1808"/>
      <c r="E1808"/>
      <c r="G1808"/>
      <c r="H1808"/>
      <c r="I1808" s="5"/>
      <c r="J1808"/>
      <c r="K1808"/>
      <c r="L1808"/>
      <c r="N1808"/>
      <c r="P1808"/>
      <c r="R1808"/>
      <c r="S1808"/>
      <c r="T1808"/>
    </row>
    <row r="1809" spans="2:20">
      <c r="B1809"/>
      <c r="C1809"/>
      <c r="D1809"/>
      <c r="E1809"/>
      <c r="G1809"/>
      <c r="H1809"/>
      <c r="I1809" s="5"/>
      <c r="J1809"/>
      <c r="K1809"/>
      <c r="L1809"/>
      <c r="N1809"/>
      <c r="P1809"/>
      <c r="R1809"/>
      <c r="S1809"/>
      <c r="T1809"/>
    </row>
    <row r="1810" spans="2:20">
      <c r="B1810"/>
      <c r="C1810"/>
      <c r="D1810"/>
      <c r="E1810"/>
      <c r="G1810"/>
      <c r="H1810"/>
      <c r="I1810" s="5"/>
      <c r="J1810"/>
      <c r="K1810"/>
      <c r="L1810"/>
      <c r="N1810"/>
      <c r="P1810"/>
      <c r="R1810"/>
      <c r="S1810"/>
      <c r="T1810"/>
    </row>
    <row r="1811" spans="2:20">
      <c r="B1811"/>
      <c r="C1811"/>
      <c r="D1811"/>
      <c r="E1811"/>
      <c r="G1811"/>
      <c r="H1811"/>
      <c r="I1811" s="5"/>
      <c r="J1811"/>
      <c r="K1811"/>
      <c r="L1811"/>
      <c r="N1811"/>
      <c r="P1811"/>
      <c r="R1811"/>
      <c r="S1811"/>
      <c r="T1811"/>
    </row>
    <row r="1812" spans="2:20">
      <c r="B1812"/>
      <c r="C1812"/>
      <c r="D1812"/>
      <c r="E1812"/>
      <c r="G1812"/>
      <c r="H1812"/>
      <c r="I1812" s="5"/>
      <c r="J1812"/>
      <c r="K1812"/>
      <c r="L1812"/>
      <c r="N1812"/>
      <c r="P1812"/>
      <c r="R1812"/>
      <c r="S1812"/>
      <c r="T1812"/>
    </row>
    <row r="1813" spans="2:20">
      <c r="B1813"/>
      <c r="C1813"/>
      <c r="D1813"/>
      <c r="E1813"/>
      <c r="G1813"/>
      <c r="H1813"/>
      <c r="I1813" s="5"/>
      <c r="J1813"/>
      <c r="K1813"/>
      <c r="L1813"/>
      <c r="N1813"/>
      <c r="P1813"/>
      <c r="R1813"/>
      <c r="S1813"/>
      <c r="T1813"/>
    </row>
    <row r="1814" spans="2:20">
      <c r="B1814"/>
      <c r="C1814"/>
      <c r="D1814"/>
      <c r="E1814"/>
      <c r="G1814"/>
      <c r="H1814"/>
      <c r="I1814" s="5"/>
      <c r="J1814"/>
      <c r="K1814"/>
      <c r="L1814"/>
      <c r="N1814"/>
      <c r="P1814"/>
      <c r="R1814"/>
      <c r="S1814"/>
      <c r="T1814"/>
    </row>
    <row r="1815" spans="2:20">
      <c r="B1815"/>
      <c r="C1815"/>
      <c r="D1815"/>
      <c r="E1815"/>
      <c r="G1815"/>
      <c r="H1815"/>
      <c r="I1815" s="5"/>
      <c r="J1815"/>
      <c r="K1815"/>
      <c r="L1815"/>
      <c r="N1815"/>
      <c r="P1815"/>
      <c r="R1815"/>
      <c r="S1815"/>
      <c r="T1815"/>
    </row>
    <row r="1816" spans="2:20">
      <c r="B1816"/>
      <c r="C1816"/>
      <c r="D1816"/>
      <c r="E1816"/>
      <c r="G1816"/>
      <c r="H1816"/>
      <c r="I1816" s="5"/>
      <c r="J1816"/>
      <c r="K1816"/>
      <c r="L1816"/>
      <c r="N1816"/>
      <c r="P1816"/>
      <c r="R1816"/>
      <c r="S1816"/>
      <c r="T1816"/>
    </row>
    <row r="1817" spans="2:20">
      <c r="B1817"/>
      <c r="C1817"/>
      <c r="D1817"/>
      <c r="E1817"/>
      <c r="G1817"/>
      <c r="H1817"/>
      <c r="I1817" s="5"/>
      <c r="J1817"/>
      <c r="K1817"/>
      <c r="L1817"/>
      <c r="N1817"/>
      <c r="P1817"/>
      <c r="R1817"/>
      <c r="S1817"/>
      <c r="T1817"/>
    </row>
    <row r="1818" spans="2:20">
      <c r="B1818"/>
      <c r="C1818"/>
      <c r="D1818"/>
      <c r="E1818"/>
      <c r="G1818"/>
      <c r="H1818"/>
      <c r="I1818" s="5"/>
      <c r="J1818"/>
      <c r="K1818"/>
      <c r="L1818"/>
      <c r="N1818"/>
      <c r="P1818"/>
      <c r="R1818"/>
      <c r="S1818"/>
      <c r="T1818"/>
    </row>
    <row r="1819" spans="2:20">
      <c r="B1819"/>
      <c r="C1819"/>
      <c r="D1819"/>
      <c r="E1819"/>
      <c r="G1819"/>
      <c r="H1819"/>
      <c r="I1819" s="5"/>
      <c r="J1819"/>
      <c r="K1819"/>
      <c r="L1819"/>
      <c r="N1819"/>
      <c r="P1819"/>
      <c r="R1819"/>
      <c r="S1819"/>
      <c r="T1819"/>
    </row>
    <row r="1820" spans="2:20">
      <c r="B1820"/>
      <c r="C1820"/>
      <c r="D1820"/>
      <c r="E1820"/>
      <c r="G1820"/>
      <c r="H1820"/>
      <c r="I1820" s="5"/>
      <c r="J1820"/>
      <c r="K1820"/>
      <c r="L1820"/>
      <c r="N1820"/>
      <c r="P1820"/>
      <c r="R1820"/>
      <c r="S1820"/>
      <c r="T1820"/>
    </row>
    <row r="1821" spans="2:20">
      <c r="B1821"/>
      <c r="C1821"/>
      <c r="D1821"/>
      <c r="E1821"/>
      <c r="G1821"/>
      <c r="H1821"/>
      <c r="I1821" s="5"/>
      <c r="J1821"/>
      <c r="K1821"/>
      <c r="L1821"/>
      <c r="N1821"/>
      <c r="P1821"/>
      <c r="R1821"/>
      <c r="S1821"/>
      <c r="T1821"/>
    </row>
    <row r="1822" spans="2:20">
      <c r="B1822"/>
      <c r="C1822"/>
      <c r="D1822"/>
      <c r="E1822"/>
      <c r="G1822"/>
      <c r="H1822"/>
      <c r="I1822" s="5"/>
      <c r="J1822"/>
      <c r="K1822"/>
      <c r="L1822"/>
      <c r="N1822"/>
      <c r="P1822"/>
      <c r="R1822"/>
      <c r="S1822"/>
      <c r="T1822"/>
    </row>
    <row r="1823" spans="2:20">
      <c r="B1823"/>
      <c r="C1823"/>
      <c r="D1823"/>
      <c r="E1823"/>
      <c r="G1823"/>
      <c r="H1823"/>
      <c r="I1823" s="5"/>
      <c r="J1823"/>
      <c r="K1823"/>
      <c r="L1823"/>
      <c r="N1823"/>
      <c r="P1823"/>
      <c r="R1823"/>
      <c r="S1823"/>
      <c r="T1823"/>
    </row>
    <row r="1824" spans="2:20">
      <c r="B1824"/>
      <c r="C1824"/>
      <c r="D1824"/>
      <c r="E1824"/>
      <c r="G1824"/>
      <c r="H1824"/>
      <c r="I1824" s="5"/>
      <c r="J1824"/>
      <c r="K1824"/>
      <c r="L1824"/>
      <c r="N1824"/>
      <c r="P1824"/>
      <c r="R1824"/>
      <c r="S1824"/>
      <c r="T1824"/>
    </row>
    <row r="1825" spans="2:20">
      <c r="B1825"/>
      <c r="C1825"/>
      <c r="D1825"/>
      <c r="E1825"/>
      <c r="G1825"/>
      <c r="H1825"/>
      <c r="I1825" s="5"/>
      <c r="J1825"/>
      <c r="K1825"/>
      <c r="L1825"/>
      <c r="N1825"/>
      <c r="P1825"/>
      <c r="R1825"/>
      <c r="S1825"/>
      <c r="T1825"/>
    </row>
    <row r="1826" spans="2:20">
      <c r="B1826"/>
      <c r="C1826"/>
      <c r="D1826"/>
      <c r="E1826"/>
      <c r="G1826"/>
      <c r="H1826"/>
      <c r="I1826" s="5"/>
      <c r="J1826"/>
      <c r="K1826"/>
      <c r="L1826"/>
      <c r="N1826"/>
      <c r="P1826"/>
      <c r="R1826"/>
      <c r="S1826"/>
      <c r="T1826"/>
    </row>
    <row r="1827" spans="2:20">
      <c r="B1827"/>
      <c r="C1827"/>
      <c r="D1827"/>
      <c r="E1827"/>
      <c r="G1827"/>
      <c r="H1827"/>
      <c r="I1827" s="5"/>
      <c r="J1827"/>
      <c r="K1827"/>
      <c r="L1827"/>
      <c r="N1827"/>
      <c r="P1827"/>
      <c r="R1827"/>
      <c r="S1827"/>
      <c r="T1827"/>
    </row>
    <row r="1828" spans="2:20">
      <c r="B1828"/>
      <c r="C1828"/>
      <c r="D1828"/>
      <c r="E1828"/>
      <c r="G1828"/>
      <c r="H1828"/>
      <c r="I1828" s="5"/>
      <c r="J1828"/>
      <c r="K1828"/>
      <c r="L1828"/>
      <c r="N1828"/>
      <c r="P1828"/>
      <c r="R1828"/>
      <c r="S1828"/>
      <c r="T1828"/>
    </row>
    <row r="1829" spans="2:20">
      <c r="B1829"/>
      <c r="C1829"/>
      <c r="D1829"/>
      <c r="E1829"/>
      <c r="G1829"/>
      <c r="H1829"/>
      <c r="I1829" s="5"/>
      <c r="J1829"/>
      <c r="K1829"/>
      <c r="L1829"/>
      <c r="N1829"/>
      <c r="P1829"/>
      <c r="R1829"/>
      <c r="S1829"/>
      <c r="T1829"/>
    </row>
    <row r="1830" spans="2:20">
      <c r="B1830"/>
      <c r="C1830"/>
      <c r="D1830"/>
      <c r="E1830"/>
      <c r="G1830"/>
      <c r="H1830"/>
      <c r="I1830" s="5"/>
      <c r="J1830"/>
      <c r="K1830"/>
      <c r="L1830"/>
      <c r="N1830"/>
      <c r="P1830"/>
      <c r="R1830"/>
      <c r="S1830"/>
      <c r="T1830"/>
    </row>
    <row r="1831" spans="2:20">
      <c r="B1831"/>
      <c r="C1831"/>
      <c r="D1831"/>
      <c r="E1831"/>
      <c r="G1831"/>
      <c r="H1831"/>
      <c r="I1831" s="5"/>
      <c r="J1831"/>
      <c r="K1831"/>
      <c r="L1831"/>
      <c r="N1831"/>
      <c r="P1831"/>
      <c r="R1831"/>
      <c r="S1831"/>
      <c r="T1831"/>
    </row>
    <row r="1832" spans="2:20">
      <c r="B1832"/>
      <c r="C1832"/>
      <c r="D1832"/>
      <c r="E1832"/>
      <c r="G1832"/>
      <c r="H1832"/>
      <c r="I1832" s="5"/>
      <c r="J1832"/>
      <c r="K1832"/>
      <c r="L1832"/>
      <c r="N1832"/>
      <c r="P1832"/>
      <c r="R1832"/>
      <c r="S1832"/>
      <c r="T1832"/>
    </row>
    <row r="1833" spans="2:20">
      <c r="B1833"/>
      <c r="C1833"/>
      <c r="D1833"/>
      <c r="E1833"/>
      <c r="G1833"/>
      <c r="H1833"/>
      <c r="I1833" s="5"/>
      <c r="J1833"/>
      <c r="K1833"/>
      <c r="L1833"/>
      <c r="N1833"/>
      <c r="P1833"/>
      <c r="R1833"/>
      <c r="S1833"/>
      <c r="T1833"/>
    </row>
    <row r="1834" spans="2:20">
      <c r="B1834"/>
      <c r="C1834"/>
      <c r="D1834"/>
      <c r="E1834"/>
      <c r="G1834"/>
      <c r="H1834"/>
      <c r="I1834" s="5"/>
      <c r="J1834"/>
      <c r="K1834"/>
      <c r="L1834"/>
      <c r="N1834"/>
      <c r="P1834"/>
      <c r="R1834"/>
      <c r="S1834"/>
      <c r="T1834"/>
    </row>
    <row r="1835" spans="2:20">
      <c r="B1835"/>
      <c r="C1835"/>
      <c r="D1835"/>
      <c r="E1835"/>
      <c r="G1835"/>
      <c r="H1835"/>
      <c r="I1835" s="5"/>
      <c r="J1835"/>
      <c r="K1835"/>
      <c r="L1835"/>
      <c r="N1835"/>
      <c r="P1835"/>
      <c r="R1835"/>
      <c r="S1835"/>
      <c r="T1835"/>
    </row>
    <row r="1836" spans="2:20">
      <c r="B1836"/>
      <c r="C1836"/>
      <c r="D1836"/>
      <c r="E1836"/>
      <c r="G1836"/>
      <c r="H1836"/>
      <c r="I1836" s="5"/>
      <c r="J1836"/>
      <c r="K1836"/>
      <c r="L1836"/>
      <c r="N1836"/>
      <c r="P1836"/>
      <c r="R1836"/>
      <c r="S1836"/>
      <c r="T1836"/>
    </row>
    <row r="1837" spans="2:20">
      <c r="B1837"/>
      <c r="C1837"/>
      <c r="D1837"/>
      <c r="E1837"/>
      <c r="G1837"/>
      <c r="H1837"/>
      <c r="I1837" s="5"/>
      <c r="J1837"/>
      <c r="K1837"/>
      <c r="L1837"/>
      <c r="N1837"/>
      <c r="P1837"/>
      <c r="R1837"/>
      <c r="S1837"/>
      <c r="T1837"/>
    </row>
    <row r="1838" spans="2:20">
      <c r="B1838"/>
      <c r="C1838"/>
      <c r="D1838"/>
      <c r="E1838"/>
      <c r="G1838"/>
      <c r="H1838"/>
      <c r="I1838" s="5"/>
      <c r="J1838"/>
      <c r="K1838"/>
      <c r="L1838"/>
      <c r="N1838"/>
      <c r="P1838"/>
      <c r="R1838"/>
      <c r="S1838"/>
      <c r="T1838"/>
    </row>
    <row r="1839" spans="2:20">
      <c r="B1839"/>
      <c r="C1839"/>
      <c r="D1839"/>
      <c r="E1839"/>
      <c r="G1839"/>
      <c r="H1839"/>
      <c r="I1839" s="5"/>
      <c r="J1839"/>
      <c r="K1839"/>
      <c r="L1839"/>
      <c r="N1839"/>
      <c r="P1839"/>
      <c r="R1839"/>
      <c r="S1839"/>
      <c r="T1839"/>
    </row>
    <row r="1840" spans="2:20">
      <c r="B1840"/>
      <c r="C1840"/>
      <c r="D1840"/>
      <c r="E1840"/>
      <c r="G1840"/>
      <c r="H1840"/>
      <c r="I1840" s="5"/>
      <c r="J1840"/>
      <c r="K1840"/>
      <c r="L1840"/>
      <c r="N1840"/>
      <c r="P1840"/>
      <c r="R1840"/>
      <c r="S1840"/>
      <c r="T1840"/>
    </row>
    <row r="1841" spans="2:20">
      <c r="B1841"/>
      <c r="C1841"/>
      <c r="D1841"/>
      <c r="E1841"/>
      <c r="G1841"/>
      <c r="H1841"/>
      <c r="I1841" s="5"/>
      <c r="J1841"/>
      <c r="K1841"/>
      <c r="L1841"/>
      <c r="N1841"/>
      <c r="P1841"/>
      <c r="R1841"/>
      <c r="S1841"/>
      <c r="T1841"/>
    </row>
    <row r="1842" spans="2:20">
      <c r="B1842"/>
      <c r="C1842"/>
      <c r="D1842"/>
      <c r="E1842"/>
      <c r="G1842"/>
      <c r="H1842"/>
      <c r="I1842" s="5"/>
      <c r="J1842"/>
      <c r="K1842"/>
      <c r="L1842"/>
      <c r="N1842"/>
      <c r="P1842"/>
      <c r="R1842"/>
      <c r="S1842"/>
      <c r="T1842"/>
    </row>
    <row r="1843" spans="2:20">
      <c r="B1843"/>
      <c r="C1843"/>
      <c r="D1843"/>
      <c r="E1843"/>
      <c r="G1843"/>
      <c r="H1843"/>
      <c r="I1843" s="5"/>
      <c r="J1843"/>
      <c r="K1843"/>
      <c r="L1843"/>
      <c r="N1843"/>
      <c r="P1843"/>
      <c r="R1843"/>
      <c r="S1843"/>
      <c r="T1843"/>
    </row>
    <row r="1844" spans="2:20">
      <c r="B1844"/>
      <c r="C1844"/>
      <c r="D1844"/>
      <c r="E1844"/>
      <c r="G1844"/>
      <c r="H1844"/>
      <c r="I1844" s="5"/>
      <c r="J1844"/>
      <c r="K1844"/>
      <c r="L1844"/>
      <c r="N1844"/>
      <c r="P1844"/>
      <c r="R1844"/>
      <c r="S1844"/>
      <c r="T1844"/>
    </row>
    <row r="1845" spans="2:20">
      <c r="B1845"/>
      <c r="C1845"/>
      <c r="D1845"/>
      <c r="E1845"/>
      <c r="G1845"/>
      <c r="H1845"/>
      <c r="I1845" s="5"/>
      <c r="J1845"/>
      <c r="K1845"/>
      <c r="L1845"/>
      <c r="N1845"/>
      <c r="P1845"/>
      <c r="R1845"/>
      <c r="S1845"/>
      <c r="T1845"/>
    </row>
    <row r="1846" spans="2:20">
      <c r="B1846"/>
      <c r="C1846"/>
      <c r="D1846"/>
      <c r="E1846"/>
      <c r="G1846"/>
      <c r="H1846"/>
      <c r="I1846" s="5"/>
      <c r="J1846"/>
      <c r="K1846"/>
      <c r="L1846"/>
      <c r="N1846"/>
      <c r="P1846"/>
      <c r="R1846"/>
      <c r="S1846"/>
      <c r="T1846"/>
    </row>
    <row r="1847" spans="2:20">
      <c r="B1847"/>
      <c r="C1847"/>
      <c r="D1847"/>
      <c r="E1847"/>
      <c r="G1847"/>
      <c r="H1847"/>
      <c r="I1847" s="5"/>
      <c r="J1847"/>
      <c r="K1847"/>
      <c r="L1847"/>
      <c r="N1847"/>
      <c r="P1847"/>
      <c r="R1847"/>
      <c r="S1847"/>
      <c r="T1847"/>
    </row>
    <row r="1848" spans="2:20">
      <c r="B1848"/>
      <c r="C1848"/>
      <c r="D1848"/>
      <c r="E1848"/>
      <c r="G1848"/>
      <c r="H1848"/>
      <c r="I1848" s="5"/>
      <c r="J1848"/>
      <c r="K1848"/>
      <c r="L1848"/>
      <c r="N1848"/>
      <c r="P1848"/>
      <c r="R1848"/>
      <c r="S1848"/>
      <c r="T1848"/>
    </row>
    <row r="1849" spans="2:20">
      <c r="B1849"/>
      <c r="C1849"/>
      <c r="D1849"/>
      <c r="E1849"/>
      <c r="G1849"/>
      <c r="H1849"/>
      <c r="I1849" s="5"/>
      <c r="J1849"/>
      <c r="K1849"/>
      <c r="L1849"/>
      <c r="N1849"/>
      <c r="P1849"/>
      <c r="R1849"/>
      <c r="S1849"/>
      <c r="T1849"/>
    </row>
    <row r="1850" spans="2:20">
      <c r="B1850"/>
      <c r="C1850"/>
      <c r="D1850"/>
      <c r="E1850"/>
      <c r="G1850"/>
      <c r="H1850"/>
      <c r="I1850" s="5"/>
      <c r="J1850"/>
      <c r="K1850"/>
      <c r="L1850"/>
      <c r="N1850"/>
      <c r="P1850"/>
      <c r="R1850"/>
      <c r="S1850"/>
      <c r="T1850"/>
    </row>
    <row r="1851" spans="2:20">
      <c r="B1851"/>
      <c r="C1851"/>
      <c r="D1851"/>
      <c r="E1851"/>
      <c r="G1851"/>
      <c r="H1851"/>
      <c r="I1851" s="5"/>
      <c r="J1851"/>
      <c r="K1851"/>
      <c r="L1851"/>
      <c r="N1851"/>
      <c r="P1851"/>
      <c r="R1851"/>
      <c r="S1851"/>
      <c r="T1851"/>
    </row>
    <row r="1852" spans="2:20">
      <c r="B1852"/>
      <c r="C1852"/>
      <c r="D1852"/>
      <c r="E1852"/>
      <c r="G1852"/>
      <c r="H1852"/>
      <c r="I1852" s="5"/>
      <c r="J1852"/>
      <c r="K1852"/>
      <c r="L1852"/>
      <c r="N1852"/>
      <c r="P1852"/>
      <c r="R1852"/>
      <c r="S1852"/>
      <c r="T1852"/>
    </row>
    <row r="1853" spans="2:20">
      <c r="B1853"/>
      <c r="C1853"/>
      <c r="D1853"/>
      <c r="E1853"/>
      <c r="G1853"/>
      <c r="H1853"/>
      <c r="I1853" s="5"/>
      <c r="J1853"/>
      <c r="K1853"/>
      <c r="L1853"/>
      <c r="N1853"/>
      <c r="P1853"/>
      <c r="R1853"/>
      <c r="S1853"/>
      <c r="T1853"/>
    </row>
    <row r="1854" spans="2:20">
      <c r="B1854"/>
      <c r="C1854"/>
      <c r="D1854"/>
      <c r="E1854"/>
      <c r="G1854"/>
      <c r="H1854"/>
      <c r="I1854" s="5"/>
      <c r="J1854"/>
      <c r="K1854"/>
      <c r="L1854"/>
      <c r="N1854"/>
      <c r="P1854"/>
      <c r="R1854"/>
      <c r="S1854"/>
      <c r="T1854"/>
    </row>
    <row r="1855" spans="2:20">
      <c r="B1855"/>
      <c r="C1855"/>
      <c r="D1855"/>
      <c r="E1855"/>
      <c r="G1855"/>
      <c r="H1855"/>
      <c r="I1855" s="5"/>
      <c r="J1855"/>
      <c r="K1855"/>
      <c r="L1855"/>
      <c r="N1855"/>
      <c r="P1855"/>
      <c r="R1855"/>
      <c r="S1855"/>
      <c r="T1855"/>
    </row>
    <row r="1856" spans="2:20">
      <c r="B1856"/>
      <c r="C1856"/>
      <c r="D1856"/>
      <c r="E1856"/>
      <c r="G1856"/>
      <c r="H1856"/>
      <c r="I1856" s="5"/>
      <c r="J1856"/>
      <c r="K1856"/>
      <c r="L1856"/>
      <c r="N1856"/>
      <c r="P1856"/>
      <c r="R1856"/>
      <c r="S1856"/>
      <c r="T1856"/>
    </row>
    <row r="1857" spans="2:20">
      <c r="B1857"/>
      <c r="C1857"/>
      <c r="D1857"/>
      <c r="E1857"/>
      <c r="G1857"/>
      <c r="H1857"/>
      <c r="I1857" s="5"/>
      <c r="J1857"/>
      <c r="K1857"/>
      <c r="L1857"/>
      <c r="N1857"/>
      <c r="P1857"/>
      <c r="R1857"/>
      <c r="S1857"/>
      <c r="T1857"/>
    </row>
    <row r="1858" spans="2:20">
      <c r="B1858"/>
      <c r="C1858"/>
      <c r="D1858"/>
      <c r="E1858"/>
      <c r="G1858"/>
      <c r="H1858"/>
      <c r="I1858" s="5"/>
      <c r="J1858"/>
      <c r="K1858"/>
      <c r="L1858"/>
      <c r="N1858"/>
      <c r="P1858"/>
      <c r="R1858"/>
      <c r="S1858"/>
      <c r="T1858"/>
    </row>
    <row r="1859" spans="2:20">
      <c r="B1859"/>
      <c r="C1859"/>
      <c r="D1859"/>
      <c r="E1859"/>
      <c r="G1859"/>
      <c r="H1859"/>
      <c r="I1859" s="5"/>
      <c r="J1859"/>
      <c r="K1859"/>
      <c r="L1859"/>
      <c r="N1859"/>
      <c r="P1859"/>
      <c r="R1859"/>
      <c r="S1859"/>
      <c r="T1859"/>
    </row>
    <row r="1860" spans="2:20">
      <c r="B1860"/>
      <c r="C1860"/>
      <c r="D1860"/>
      <c r="E1860"/>
      <c r="G1860"/>
      <c r="H1860"/>
      <c r="I1860" s="5"/>
      <c r="J1860"/>
      <c r="K1860"/>
      <c r="L1860"/>
      <c r="N1860"/>
      <c r="P1860"/>
      <c r="R1860"/>
      <c r="S1860"/>
      <c r="T1860"/>
    </row>
    <row r="1861" spans="2:20">
      <c r="B1861"/>
      <c r="C1861"/>
      <c r="D1861"/>
      <c r="E1861"/>
      <c r="G1861"/>
      <c r="H1861"/>
      <c r="I1861" s="5"/>
      <c r="J1861"/>
      <c r="K1861"/>
      <c r="L1861"/>
      <c r="N1861"/>
      <c r="P1861"/>
      <c r="R1861"/>
      <c r="S1861"/>
      <c r="T1861"/>
    </row>
    <row r="1862" spans="2:20">
      <c r="B1862"/>
      <c r="C1862"/>
      <c r="D1862"/>
      <c r="E1862"/>
      <c r="G1862"/>
      <c r="H1862"/>
      <c r="I1862" s="5"/>
      <c r="J1862"/>
      <c r="K1862"/>
      <c r="L1862"/>
      <c r="N1862"/>
      <c r="P1862"/>
      <c r="R1862"/>
      <c r="S1862"/>
      <c r="T1862"/>
    </row>
    <row r="1863" spans="2:20">
      <c r="B1863"/>
      <c r="C1863"/>
      <c r="D1863"/>
      <c r="E1863"/>
      <c r="G1863"/>
      <c r="H1863"/>
      <c r="I1863" s="5"/>
      <c r="J1863"/>
      <c r="K1863"/>
      <c r="L1863"/>
      <c r="N1863"/>
      <c r="P1863"/>
      <c r="R1863"/>
      <c r="S1863"/>
      <c r="T1863"/>
    </row>
    <row r="1864" spans="2:20">
      <c r="B1864"/>
      <c r="C1864"/>
      <c r="D1864"/>
      <c r="E1864"/>
      <c r="G1864"/>
      <c r="H1864"/>
      <c r="I1864" s="5"/>
      <c r="J1864"/>
      <c r="K1864"/>
      <c r="L1864"/>
      <c r="N1864"/>
      <c r="P1864"/>
      <c r="R1864"/>
      <c r="S1864"/>
      <c r="T1864"/>
    </row>
    <row r="1865" spans="2:20">
      <c r="B1865"/>
      <c r="C1865"/>
      <c r="D1865"/>
      <c r="E1865"/>
      <c r="G1865"/>
      <c r="H1865"/>
      <c r="I1865" s="5"/>
      <c r="J1865"/>
      <c r="K1865"/>
      <c r="L1865"/>
      <c r="N1865"/>
      <c r="P1865"/>
      <c r="R1865"/>
      <c r="S1865"/>
      <c r="T1865"/>
    </row>
    <row r="1866" spans="2:20">
      <c r="B1866"/>
      <c r="C1866"/>
      <c r="D1866"/>
      <c r="E1866"/>
      <c r="G1866"/>
      <c r="H1866"/>
      <c r="I1866" s="5"/>
      <c r="J1866"/>
      <c r="K1866"/>
      <c r="L1866"/>
      <c r="N1866"/>
      <c r="P1866"/>
      <c r="R1866"/>
      <c r="S1866"/>
      <c r="T1866"/>
    </row>
    <row r="1867" spans="2:20">
      <c r="B1867"/>
      <c r="C1867"/>
      <c r="D1867"/>
      <c r="E1867"/>
      <c r="G1867"/>
      <c r="H1867"/>
      <c r="I1867" s="5"/>
      <c r="J1867"/>
      <c r="K1867"/>
      <c r="L1867"/>
      <c r="N1867"/>
      <c r="P1867"/>
      <c r="R1867"/>
      <c r="S1867"/>
      <c r="T1867"/>
    </row>
    <row r="1868" spans="2:20">
      <c r="B1868"/>
      <c r="C1868"/>
      <c r="D1868"/>
      <c r="E1868"/>
      <c r="G1868"/>
      <c r="H1868"/>
      <c r="I1868" s="5"/>
      <c r="J1868"/>
      <c r="K1868"/>
      <c r="L1868"/>
      <c r="N1868"/>
      <c r="P1868"/>
      <c r="R1868"/>
      <c r="S1868"/>
      <c r="T1868"/>
    </row>
    <row r="1869" spans="2:20">
      <c r="B1869"/>
      <c r="C1869"/>
      <c r="D1869"/>
      <c r="E1869"/>
      <c r="G1869"/>
      <c r="H1869"/>
      <c r="I1869" s="5"/>
      <c r="J1869"/>
      <c r="K1869"/>
      <c r="L1869"/>
      <c r="N1869"/>
      <c r="P1869"/>
      <c r="R1869"/>
      <c r="S1869"/>
      <c r="T1869"/>
    </row>
    <row r="1870" spans="2:20">
      <c r="B1870"/>
      <c r="C1870"/>
      <c r="D1870"/>
      <c r="E1870"/>
      <c r="G1870"/>
      <c r="H1870"/>
      <c r="I1870" s="5"/>
      <c r="J1870"/>
      <c r="K1870"/>
      <c r="L1870"/>
      <c r="N1870"/>
      <c r="P1870"/>
      <c r="R1870"/>
      <c r="S1870"/>
      <c r="T1870"/>
    </row>
    <row r="1871" spans="2:20">
      <c r="B1871"/>
      <c r="C1871"/>
      <c r="D1871"/>
      <c r="E1871"/>
      <c r="G1871"/>
      <c r="H1871"/>
      <c r="I1871" s="5"/>
      <c r="J1871"/>
      <c r="K1871"/>
      <c r="L1871"/>
      <c r="N1871"/>
      <c r="P1871"/>
      <c r="R1871"/>
      <c r="S1871"/>
      <c r="T1871"/>
    </row>
    <row r="1872" spans="2:20">
      <c r="B1872"/>
      <c r="C1872"/>
      <c r="D1872"/>
      <c r="E1872"/>
      <c r="G1872"/>
      <c r="H1872"/>
      <c r="I1872" s="5"/>
      <c r="J1872"/>
      <c r="K1872"/>
      <c r="L1872"/>
      <c r="N1872"/>
      <c r="P1872"/>
      <c r="R1872"/>
      <c r="S1872"/>
      <c r="T1872"/>
    </row>
    <row r="1873" spans="2:20">
      <c r="B1873"/>
      <c r="C1873"/>
      <c r="D1873"/>
      <c r="E1873"/>
      <c r="G1873"/>
      <c r="H1873"/>
      <c r="I1873" s="5"/>
      <c r="J1873"/>
      <c r="K1873"/>
      <c r="L1873"/>
      <c r="N1873"/>
      <c r="P1873"/>
      <c r="R1873"/>
      <c r="S1873"/>
      <c r="T1873"/>
    </row>
    <row r="1874" spans="2:20">
      <c r="B1874"/>
      <c r="C1874"/>
      <c r="D1874"/>
      <c r="E1874"/>
      <c r="G1874"/>
      <c r="H1874"/>
      <c r="I1874" s="5"/>
      <c r="J1874"/>
      <c r="K1874"/>
      <c r="L1874"/>
      <c r="N1874"/>
      <c r="P1874"/>
      <c r="R1874"/>
      <c r="S1874"/>
      <c r="T1874"/>
    </row>
    <row r="1875" spans="2:20">
      <c r="B1875"/>
      <c r="C1875"/>
      <c r="D1875"/>
      <c r="E1875"/>
      <c r="G1875"/>
      <c r="H1875"/>
      <c r="I1875" s="5"/>
      <c r="J1875"/>
      <c r="K1875"/>
      <c r="L1875"/>
      <c r="N1875"/>
      <c r="P1875"/>
      <c r="R1875"/>
      <c r="S1875"/>
      <c r="T1875"/>
    </row>
    <row r="1876" spans="2:20">
      <c r="B1876"/>
      <c r="C1876"/>
      <c r="D1876"/>
      <c r="E1876"/>
      <c r="G1876"/>
      <c r="H1876"/>
      <c r="I1876" s="5"/>
      <c r="J1876"/>
      <c r="K1876"/>
      <c r="L1876"/>
      <c r="N1876"/>
      <c r="P1876"/>
      <c r="R1876"/>
      <c r="S1876"/>
      <c r="T1876"/>
    </row>
    <row r="1877" spans="2:20">
      <c r="B1877"/>
      <c r="C1877"/>
      <c r="D1877"/>
      <c r="E1877"/>
      <c r="G1877"/>
      <c r="H1877"/>
      <c r="I1877" s="5"/>
      <c r="J1877"/>
      <c r="K1877"/>
      <c r="L1877"/>
      <c r="N1877"/>
      <c r="P1877"/>
      <c r="R1877"/>
      <c r="S1877"/>
      <c r="T1877"/>
    </row>
    <row r="1878" spans="2:20">
      <c r="B1878"/>
      <c r="C1878"/>
      <c r="D1878"/>
      <c r="E1878"/>
      <c r="G1878"/>
      <c r="H1878"/>
      <c r="I1878" s="5"/>
      <c r="J1878"/>
      <c r="K1878"/>
      <c r="L1878"/>
      <c r="N1878"/>
      <c r="P1878"/>
      <c r="R1878"/>
      <c r="S1878"/>
      <c r="T1878"/>
    </row>
    <row r="1879" spans="2:20">
      <c r="B1879"/>
      <c r="C1879"/>
      <c r="D1879"/>
      <c r="E1879"/>
      <c r="G1879"/>
      <c r="H1879"/>
      <c r="I1879" s="5"/>
      <c r="J1879"/>
      <c r="K1879"/>
      <c r="L1879"/>
      <c r="N1879"/>
      <c r="P1879"/>
      <c r="R1879"/>
      <c r="S1879"/>
      <c r="T1879"/>
    </row>
    <row r="1880" spans="2:20">
      <c r="B1880"/>
      <c r="C1880"/>
      <c r="D1880"/>
      <c r="E1880"/>
      <c r="G1880"/>
      <c r="H1880"/>
      <c r="I1880" s="5"/>
      <c r="J1880"/>
      <c r="K1880"/>
      <c r="L1880"/>
      <c r="N1880"/>
      <c r="P1880"/>
      <c r="R1880"/>
      <c r="S1880"/>
      <c r="T1880"/>
    </row>
    <row r="1881" spans="2:20">
      <c r="B1881"/>
      <c r="C1881"/>
      <c r="D1881"/>
      <c r="E1881"/>
      <c r="G1881"/>
      <c r="H1881"/>
      <c r="I1881" s="5"/>
      <c r="J1881"/>
      <c r="K1881"/>
      <c r="L1881"/>
      <c r="N1881"/>
      <c r="P1881"/>
      <c r="R1881"/>
      <c r="S1881"/>
      <c r="T1881"/>
    </row>
    <row r="1882" spans="2:20">
      <c r="B1882"/>
      <c r="C1882"/>
      <c r="D1882"/>
      <c r="E1882"/>
      <c r="G1882"/>
      <c r="H1882"/>
      <c r="I1882" s="5"/>
      <c r="J1882"/>
      <c r="K1882"/>
      <c r="L1882"/>
      <c r="N1882"/>
      <c r="P1882"/>
      <c r="R1882"/>
      <c r="S1882"/>
      <c r="T1882"/>
    </row>
    <row r="1883" spans="2:20">
      <c r="B1883"/>
      <c r="C1883"/>
      <c r="D1883"/>
      <c r="E1883"/>
      <c r="G1883"/>
      <c r="H1883"/>
      <c r="I1883" s="5"/>
      <c r="J1883"/>
      <c r="K1883"/>
      <c r="L1883"/>
      <c r="N1883"/>
      <c r="P1883"/>
      <c r="R1883"/>
      <c r="S1883"/>
      <c r="T1883"/>
    </row>
    <row r="1884" spans="2:20">
      <c r="B1884"/>
      <c r="C1884"/>
      <c r="D1884"/>
      <c r="E1884"/>
      <c r="G1884"/>
      <c r="H1884"/>
      <c r="I1884" s="5"/>
      <c r="J1884"/>
      <c r="K1884"/>
      <c r="L1884"/>
      <c r="N1884"/>
      <c r="P1884"/>
      <c r="R1884"/>
      <c r="S1884"/>
      <c r="T1884"/>
    </row>
    <row r="1885" spans="2:20">
      <c r="B1885"/>
      <c r="C1885"/>
      <c r="D1885"/>
      <c r="E1885"/>
      <c r="G1885"/>
      <c r="H1885"/>
      <c r="I1885" s="5"/>
      <c r="J1885"/>
      <c r="K1885"/>
      <c r="L1885"/>
      <c r="N1885"/>
      <c r="P1885"/>
      <c r="R1885"/>
      <c r="S1885"/>
      <c r="T1885"/>
    </row>
    <row r="1886" spans="2:20">
      <c r="B1886"/>
      <c r="C1886"/>
      <c r="D1886"/>
      <c r="E1886"/>
      <c r="G1886"/>
      <c r="H1886"/>
      <c r="I1886" s="5"/>
      <c r="J1886"/>
      <c r="K1886"/>
      <c r="L1886"/>
      <c r="N1886"/>
      <c r="P1886"/>
      <c r="R1886"/>
      <c r="S1886"/>
      <c r="T1886"/>
    </row>
    <row r="1887" spans="2:20">
      <c r="B1887"/>
      <c r="C1887"/>
      <c r="D1887"/>
      <c r="E1887"/>
      <c r="G1887"/>
      <c r="H1887"/>
      <c r="I1887" s="5"/>
      <c r="J1887"/>
      <c r="K1887"/>
      <c r="L1887"/>
      <c r="N1887"/>
      <c r="P1887"/>
      <c r="R1887"/>
      <c r="S1887"/>
      <c r="T1887"/>
    </row>
    <row r="1888" spans="2:20">
      <c r="B1888"/>
      <c r="C1888"/>
      <c r="D1888"/>
      <c r="E1888"/>
      <c r="G1888"/>
      <c r="H1888"/>
      <c r="I1888" s="5"/>
      <c r="J1888"/>
      <c r="K1888"/>
      <c r="L1888"/>
      <c r="N1888"/>
      <c r="P1888"/>
      <c r="R1888"/>
      <c r="S1888"/>
      <c r="T1888"/>
    </row>
    <row r="1889" spans="2:20">
      <c r="B1889"/>
      <c r="C1889"/>
      <c r="D1889"/>
      <c r="E1889"/>
      <c r="G1889"/>
      <c r="H1889"/>
      <c r="I1889" s="5"/>
      <c r="J1889"/>
      <c r="K1889"/>
      <c r="L1889"/>
      <c r="N1889"/>
      <c r="P1889"/>
      <c r="R1889"/>
      <c r="S1889"/>
      <c r="T1889"/>
    </row>
    <row r="1890" spans="2:20">
      <c r="B1890"/>
      <c r="C1890"/>
      <c r="D1890"/>
      <c r="E1890"/>
      <c r="G1890"/>
      <c r="H1890"/>
      <c r="I1890" s="5"/>
      <c r="J1890"/>
      <c r="K1890"/>
      <c r="L1890"/>
      <c r="N1890"/>
      <c r="P1890"/>
      <c r="R1890"/>
      <c r="S1890"/>
      <c r="T1890"/>
    </row>
    <row r="1891" spans="2:20">
      <c r="B1891"/>
      <c r="C1891"/>
      <c r="D1891"/>
      <c r="E1891"/>
      <c r="G1891"/>
      <c r="H1891"/>
      <c r="I1891" s="5"/>
      <c r="J1891"/>
      <c r="K1891"/>
      <c r="L1891"/>
      <c r="N1891"/>
      <c r="P1891"/>
      <c r="R1891"/>
      <c r="S1891"/>
      <c r="T1891"/>
    </row>
    <row r="1892" spans="2:20">
      <c r="B1892"/>
      <c r="C1892"/>
      <c r="D1892"/>
      <c r="E1892"/>
      <c r="G1892"/>
      <c r="H1892"/>
      <c r="I1892" s="5"/>
      <c r="J1892"/>
      <c r="K1892"/>
      <c r="L1892"/>
      <c r="N1892"/>
      <c r="P1892"/>
      <c r="R1892"/>
      <c r="S1892"/>
      <c r="T1892"/>
    </row>
    <row r="1893" spans="2:20">
      <c r="B1893"/>
      <c r="C1893"/>
      <c r="D1893"/>
      <c r="E1893"/>
      <c r="G1893"/>
      <c r="H1893"/>
      <c r="I1893" s="5"/>
      <c r="J1893"/>
      <c r="K1893"/>
      <c r="L1893"/>
      <c r="N1893"/>
      <c r="P1893"/>
      <c r="R1893"/>
      <c r="S1893"/>
      <c r="T1893"/>
    </row>
    <row r="1894" spans="2:20">
      <c r="B1894"/>
      <c r="C1894"/>
      <c r="D1894"/>
      <c r="E1894"/>
      <c r="G1894"/>
      <c r="H1894"/>
      <c r="I1894" s="5"/>
      <c r="J1894"/>
      <c r="K1894"/>
      <c r="L1894"/>
      <c r="N1894"/>
      <c r="P1894"/>
      <c r="R1894"/>
      <c r="S1894"/>
      <c r="T1894"/>
    </row>
    <row r="1895" spans="2:20">
      <c r="B1895"/>
      <c r="C1895"/>
      <c r="D1895"/>
      <c r="E1895"/>
      <c r="G1895"/>
      <c r="H1895"/>
      <c r="I1895" s="5"/>
      <c r="J1895"/>
      <c r="K1895"/>
      <c r="L1895"/>
      <c r="N1895"/>
      <c r="P1895"/>
      <c r="R1895"/>
      <c r="S1895"/>
      <c r="T1895"/>
    </row>
    <row r="1896" spans="2:20">
      <c r="B1896"/>
      <c r="C1896"/>
      <c r="D1896"/>
      <c r="E1896"/>
      <c r="G1896"/>
      <c r="H1896"/>
      <c r="I1896" s="5"/>
      <c r="J1896"/>
      <c r="K1896"/>
      <c r="L1896"/>
      <c r="N1896"/>
      <c r="P1896"/>
      <c r="R1896"/>
      <c r="S1896"/>
      <c r="T1896"/>
    </row>
    <row r="1897" spans="2:20">
      <c r="B1897"/>
      <c r="C1897"/>
      <c r="D1897"/>
      <c r="E1897"/>
      <c r="G1897"/>
      <c r="H1897"/>
      <c r="I1897" s="5"/>
      <c r="J1897"/>
      <c r="K1897"/>
      <c r="L1897"/>
      <c r="N1897"/>
      <c r="P1897"/>
      <c r="R1897"/>
      <c r="S1897"/>
      <c r="T1897"/>
    </row>
    <row r="1898" spans="2:20">
      <c r="B1898"/>
      <c r="C1898"/>
      <c r="D1898"/>
      <c r="E1898"/>
      <c r="G1898"/>
      <c r="H1898"/>
      <c r="I1898" s="5"/>
      <c r="J1898"/>
      <c r="K1898"/>
      <c r="L1898"/>
      <c r="N1898"/>
      <c r="P1898"/>
      <c r="R1898"/>
      <c r="S1898"/>
      <c r="T1898"/>
    </row>
    <row r="1899" spans="2:20">
      <c r="B1899"/>
      <c r="C1899"/>
      <c r="D1899"/>
      <c r="E1899"/>
      <c r="G1899"/>
      <c r="H1899"/>
      <c r="I1899" s="5"/>
      <c r="J1899"/>
      <c r="K1899"/>
      <c r="L1899"/>
      <c r="N1899"/>
      <c r="P1899"/>
      <c r="R1899"/>
      <c r="S1899"/>
      <c r="T1899"/>
    </row>
    <row r="1900" spans="2:20">
      <c r="B1900"/>
      <c r="C1900"/>
      <c r="D1900"/>
      <c r="E1900"/>
      <c r="G1900"/>
      <c r="H1900"/>
      <c r="I1900" s="5"/>
      <c r="J1900"/>
      <c r="K1900"/>
      <c r="L1900"/>
      <c r="N1900"/>
      <c r="P1900"/>
      <c r="R1900"/>
      <c r="S1900"/>
      <c r="T1900"/>
    </row>
    <row r="1901" spans="2:20">
      <c r="B1901"/>
      <c r="C1901"/>
      <c r="D1901"/>
      <c r="E1901"/>
      <c r="G1901"/>
      <c r="H1901"/>
      <c r="I1901" s="5"/>
      <c r="J1901"/>
      <c r="K1901"/>
      <c r="L1901"/>
      <c r="N1901"/>
      <c r="P1901"/>
      <c r="R1901"/>
      <c r="S1901"/>
      <c r="T1901"/>
    </row>
    <row r="1902" spans="2:20">
      <c r="B1902"/>
      <c r="C1902"/>
      <c r="D1902"/>
      <c r="E1902"/>
      <c r="G1902"/>
      <c r="H1902"/>
      <c r="I1902" s="5"/>
      <c r="J1902"/>
      <c r="K1902"/>
      <c r="L1902"/>
      <c r="N1902"/>
      <c r="P1902"/>
      <c r="R1902"/>
      <c r="S1902"/>
      <c r="T1902"/>
    </row>
    <row r="1903" spans="2:20">
      <c r="B1903"/>
      <c r="C1903"/>
      <c r="D1903"/>
      <c r="E1903"/>
      <c r="G1903"/>
      <c r="H1903"/>
      <c r="I1903" s="5"/>
      <c r="J1903"/>
      <c r="K1903"/>
      <c r="L1903"/>
      <c r="N1903"/>
      <c r="P1903"/>
      <c r="R1903"/>
      <c r="S1903"/>
      <c r="T1903"/>
    </row>
    <row r="1904" spans="2:20">
      <c r="B1904"/>
      <c r="C1904"/>
      <c r="D1904"/>
      <c r="E1904"/>
      <c r="G1904"/>
      <c r="H1904"/>
      <c r="I1904" s="5"/>
      <c r="J1904"/>
      <c r="K1904"/>
      <c r="L1904"/>
      <c r="N1904"/>
      <c r="P1904"/>
      <c r="R1904"/>
      <c r="S1904"/>
      <c r="T1904"/>
    </row>
    <row r="1905" spans="2:20">
      <c r="B1905"/>
      <c r="C1905"/>
      <c r="D1905"/>
      <c r="E1905"/>
      <c r="G1905"/>
      <c r="H1905"/>
      <c r="I1905" s="5"/>
      <c r="J1905"/>
      <c r="K1905"/>
      <c r="L1905"/>
      <c r="N1905"/>
      <c r="P1905"/>
      <c r="R1905"/>
      <c r="S1905"/>
      <c r="T1905"/>
    </row>
    <row r="1906" spans="2:20">
      <c r="B1906"/>
      <c r="C1906"/>
      <c r="D1906"/>
      <c r="E1906"/>
      <c r="G1906"/>
      <c r="H1906"/>
      <c r="I1906" s="5"/>
      <c r="J1906"/>
      <c r="K1906"/>
      <c r="L1906"/>
      <c r="N1906"/>
      <c r="P1906"/>
      <c r="R1906"/>
      <c r="S1906"/>
      <c r="T1906"/>
    </row>
    <row r="1907" spans="2:20">
      <c r="B1907"/>
      <c r="C1907"/>
      <c r="D1907"/>
      <c r="E1907"/>
      <c r="G1907"/>
      <c r="H1907"/>
      <c r="I1907" s="5"/>
      <c r="J1907"/>
      <c r="K1907"/>
      <c r="L1907"/>
      <c r="N1907"/>
      <c r="P1907"/>
      <c r="R1907"/>
      <c r="S1907"/>
      <c r="T1907"/>
    </row>
    <row r="1908" spans="2:20">
      <c r="B1908"/>
      <c r="C1908"/>
      <c r="D1908"/>
      <c r="E1908"/>
      <c r="G1908"/>
      <c r="H1908"/>
      <c r="I1908" s="5"/>
      <c r="J1908"/>
      <c r="K1908"/>
      <c r="L1908"/>
      <c r="N1908"/>
      <c r="P1908"/>
      <c r="R1908"/>
      <c r="S1908"/>
      <c r="T1908"/>
    </row>
    <row r="1909" spans="2:20">
      <c r="B1909"/>
      <c r="C1909"/>
      <c r="D1909"/>
      <c r="E1909"/>
      <c r="G1909"/>
      <c r="H1909"/>
      <c r="I1909" s="5"/>
      <c r="J1909"/>
      <c r="K1909"/>
      <c r="L1909"/>
      <c r="N1909"/>
      <c r="P1909"/>
      <c r="R1909"/>
      <c r="S1909"/>
      <c r="T1909"/>
    </row>
    <row r="1910" spans="2:20">
      <c r="B1910"/>
      <c r="C1910"/>
      <c r="D1910"/>
      <c r="E1910"/>
      <c r="G1910"/>
      <c r="H1910"/>
      <c r="I1910" s="5"/>
      <c r="J1910"/>
      <c r="K1910"/>
      <c r="L1910"/>
      <c r="N1910"/>
      <c r="P1910"/>
      <c r="R1910"/>
      <c r="S1910"/>
      <c r="T1910"/>
    </row>
    <row r="1911" spans="2:20">
      <c r="B1911"/>
      <c r="C1911"/>
      <c r="D1911"/>
      <c r="E1911"/>
      <c r="G1911"/>
      <c r="H1911"/>
      <c r="I1911" s="5"/>
      <c r="J1911"/>
      <c r="K1911"/>
      <c r="L1911"/>
      <c r="N1911"/>
      <c r="P1911"/>
      <c r="R1911"/>
      <c r="S1911"/>
      <c r="T1911"/>
    </row>
    <row r="1912" spans="2:20">
      <c r="B1912"/>
      <c r="C1912"/>
      <c r="D1912"/>
      <c r="E1912"/>
      <c r="G1912"/>
      <c r="H1912"/>
      <c r="I1912" s="5"/>
      <c r="J1912"/>
      <c r="K1912"/>
      <c r="L1912"/>
      <c r="N1912"/>
      <c r="P1912"/>
      <c r="R1912"/>
      <c r="S1912"/>
      <c r="T1912"/>
    </row>
    <row r="1913" spans="2:20">
      <c r="B1913"/>
      <c r="C1913"/>
      <c r="D1913"/>
      <c r="E1913"/>
      <c r="G1913"/>
      <c r="H1913"/>
      <c r="I1913" s="5"/>
      <c r="J1913"/>
      <c r="K1913"/>
      <c r="L1913"/>
      <c r="N1913"/>
      <c r="P1913"/>
      <c r="R1913"/>
      <c r="S1913"/>
      <c r="T1913"/>
    </row>
    <row r="1914" spans="2:20">
      <c r="B1914"/>
      <c r="C1914"/>
      <c r="D1914"/>
      <c r="E1914"/>
      <c r="G1914"/>
      <c r="H1914"/>
      <c r="I1914" s="5"/>
      <c r="J1914"/>
      <c r="K1914"/>
      <c r="L1914"/>
      <c r="N1914"/>
      <c r="P1914"/>
      <c r="R1914"/>
      <c r="S1914"/>
      <c r="T1914"/>
    </row>
    <row r="1915" spans="2:20">
      <c r="B1915"/>
      <c r="C1915"/>
      <c r="D1915"/>
      <c r="E1915"/>
      <c r="G1915"/>
      <c r="H1915"/>
      <c r="I1915" s="5"/>
      <c r="J1915"/>
      <c r="K1915"/>
      <c r="L1915"/>
      <c r="N1915"/>
      <c r="P1915"/>
      <c r="R1915"/>
      <c r="S1915"/>
      <c r="T1915"/>
    </row>
    <row r="1916" spans="2:20">
      <c r="B1916"/>
      <c r="C1916"/>
      <c r="D1916"/>
      <c r="E1916"/>
      <c r="G1916"/>
      <c r="H1916"/>
      <c r="I1916" s="5"/>
      <c r="J1916"/>
      <c r="K1916"/>
      <c r="L1916"/>
      <c r="N1916"/>
      <c r="P1916"/>
      <c r="R1916"/>
      <c r="S1916"/>
      <c r="T1916"/>
    </row>
    <row r="1917" spans="2:20">
      <c r="B1917"/>
      <c r="C1917"/>
      <c r="D1917"/>
      <c r="E1917"/>
      <c r="G1917"/>
      <c r="H1917"/>
      <c r="I1917" s="5"/>
      <c r="J1917"/>
      <c r="K1917"/>
      <c r="L1917"/>
      <c r="N1917"/>
      <c r="P1917"/>
      <c r="R1917"/>
      <c r="S1917"/>
      <c r="T1917"/>
    </row>
    <row r="1918" spans="2:20">
      <c r="B1918"/>
      <c r="C1918"/>
      <c r="D1918"/>
      <c r="E1918"/>
      <c r="G1918"/>
      <c r="H1918"/>
      <c r="I1918" s="5"/>
      <c r="J1918"/>
      <c r="K1918"/>
      <c r="L1918"/>
      <c r="N1918"/>
      <c r="P1918"/>
      <c r="R1918"/>
      <c r="S1918"/>
      <c r="T1918"/>
    </row>
    <row r="1919" spans="2:20">
      <c r="B1919"/>
      <c r="C1919"/>
      <c r="D1919"/>
      <c r="E1919"/>
      <c r="G1919"/>
      <c r="H1919"/>
      <c r="I1919" s="5"/>
      <c r="J1919"/>
      <c r="K1919"/>
      <c r="L1919"/>
      <c r="N1919"/>
      <c r="P1919"/>
      <c r="R1919"/>
      <c r="S1919"/>
      <c r="T1919"/>
    </row>
    <row r="1920" spans="2:20">
      <c r="B1920"/>
      <c r="C1920"/>
      <c r="D1920"/>
      <c r="E1920"/>
      <c r="G1920"/>
      <c r="H1920"/>
      <c r="I1920" s="5"/>
      <c r="J1920"/>
      <c r="K1920"/>
      <c r="L1920"/>
      <c r="N1920"/>
      <c r="P1920"/>
      <c r="R1920"/>
      <c r="S1920"/>
      <c r="T1920"/>
    </row>
    <row r="1921" spans="2:20">
      <c r="B1921"/>
      <c r="C1921"/>
      <c r="D1921"/>
      <c r="E1921"/>
      <c r="G1921"/>
      <c r="H1921"/>
      <c r="I1921" s="5"/>
      <c r="J1921"/>
      <c r="K1921"/>
      <c r="L1921"/>
      <c r="N1921"/>
      <c r="P1921"/>
      <c r="R1921"/>
      <c r="S1921"/>
      <c r="T1921"/>
    </row>
    <row r="1922" spans="2:20">
      <c r="B1922"/>
      <c r="C1922"/>
      <c r="D1922"/>
      <c r="E1922"/>
      <c r="G1922"/>
      <c r="H1922"/>
      <c r="I1922" s="5"/>
      <c r="J1922"/>
      <c r="K1922"/>
      <c r="L1922"/>
      <c r="N1922"/>
      <c r="P1922"/>
      <c r="R1922"/>
      <c r="S1922"/>
      <c r="T1922"/>
    </row>
    <row r="1923" spans="2:20">
      <c r="B1923"/>
      <c r="C1923"/>
      <c r="D1923"/>
      <c r="E1923"/>
      <c r="G1923"/>
      <c r="H1923"/>
      <c r="I1923" s="5"/>
      <c r="J1923"/>
      <c r="K1923"/>
      <c r="L1923"/>
      <c r="N1923"/>
      <c r="P1923"/>
      <c r="R1923"/>
      <c r="S1923"/>
      <c r="T1923"/>
    </row>
    <row r="1924" spans="2:20">
      <c r="B1924"/>
      <c r="C1924"/>
      <c r="D1924"/>
      <c r="E1924"/>
      <c r="G1924"/>
      <c r="H1924"/>
      <c r="I1924" s="5"/>
      <c r="J1924"/>
      <c r="K1924"/>
      <c r="L1924"/>
      <c r="N1924"/>
      <c r="P1924"/>
      <c r="R1924"/>
      <c r="S1924"/>
      <c r="T1924"/>
    </row>
    <row r="1925" spans="2:20">
      <c r="B1925"/>
      <c r="C1925"/>
      <c r="D1925"/>
      <c r="E1925"/>
      <c r="G1925"/>
      <c r="H1925"/>
      <c r="I1925" s="5"/>
      <c r="J1925"/>
      <c r="K1925"/>
      <c r="L1925"/>
      <c r="N1925"/>
      <c r="P1925"/>
      <c r="R1925"/>
      <c r="S1925"/>
      <c r="T1925"/>
    </row>
    <row r="1926" spans="2:20">
      <c r="B1926"/>
      <c r="C1926"/>
      <c r="D1926"/>
      <c r="E1926"/>
      <c r="G1926"/>
      <c r="H1926"/>
      <c r="I1926" s="5"/>
      <c r="J1926"/>
      <c r="K1926"/>
      <c r="L1926"/>
      <c r="N1926"/>
      <c r="P1926"/>
      <c r="R1926"/>
      <c r="S1926"/>
      <c r="T1926"/>
    </row>
    <row r="1927" spans="2:20">
      <c r="B1927"/>
      <c r="C1927"/>
      <c r="D1927"/>
      <c r="E1927"/>
      <c r="G1927"/>
      <c r="H1927"/>
      <c r="I1927" s="5"/>
      <c r="J1927"/>
      <c r="K1927"/>
      <c r="L1927"/>
      <c r="N1927"/>
      <c r="P1927"/>
      <c r="R1927"/>
      <c r="S1927"/>
      <c r="T1927"/>
    </row>
    <row r="1928" spans="2:20">
      <c r="B1928"/>
      <c r="C1928"/>
      <c r="D1928"/>
      <c r="E1928"/>
      <c r="G1928"/>
      <c r="H1928"/>
      <c r="I1928" s="5"/>
      <c r="J1928"/>
      <c r="K1928"/>
      <c r="L1928"/>
      <c r="N1928"/>
      <c r="P1928"/>
      <c r="R1928"/>
      <c r="S1928"/>
      <c r="T1928"/>
    </row>
    <row r="1929" spans="2:20">
      <c r="B1929"/>
      <c r="C1929"/>
      <c r="D1929"/>
      <c r="E1929"/>
      <c r="G1929"/>
      <c r="H1929"/>
      <c r="I1929" s="5"/>
      <c r="J1929"/>
      <c r="K1929"/>
      <c r="L1929"/>
      <c r="N1929"/>
      <c r="P1929"/>
      <c r="R1929"/>
      <c r="S1929"/>
      <c r="T1929"/>
    </row>
    <row r="1930" spans="2:20">
      <c r="B1930"/>
      <c r="C1930"/>
      <c r="D1930"/>
      <c r="E1930"/>
      <c r="G1930"/>
      <c r="H1930"/>
      <c r="I1930" s="5"/>
      <c r="J1930"/>
      <c r="K1930"/>
      <c r="L1930"/>
      <c r="N1930"/>
      <c r="P1930"/>
      <c r="R1930"/>
      <c r="S1930"/>
      <c r="T1930"/>
    </row>
    <row r="1931" spans="2:20">
      <c r="B1931"/>
      <c r="C1931"/>
      <c r="D1931"/>
      <c r="E1931"/>
      <c r="G1931"/>
      <c r="H1931"/>
      <c r="I1931" s="5"/>
      <c r="J1931"/>
      <c r="K1931"/>
      <c r="L1931"/>
      <c r="N1931"/>
      <c r="P1931"/>
      <c r="R1931"/>
      <c r="S1931"/>
      <c r="T1931"/>
    </row>
    <row r="1932" spans="2:20">
      <c r="B1932"/>
      <c r="C1932"/>
      <c r="D1932"/>
      <c r="E1932"/>
      <c r="G1932"/>
      <c r="H1932"/>
      <c r="I1932" s="5"/>
      <c r="J1932"/>
      <c r="K1932"/>
      <c r="L1932"/>
      <c r="N1932"/>
      <c r="P1932"/>
      <c r="R1932"/>
      <c r="S1932"/>
      <c r="T1932"/>
    </row>
    <row r="1933" spans="2:20">
      <c r="B1933"/>
      <c r="C1933"/>
      <c r="D1933"/>
      <c r="E1933"/>
      <c r="G1933"/>
      <c r="H1933"/>
      <c r="I1933" s="5"/>
      <c r="J1933"/>
      <c r="K1933"/>
      <c r="L1933"/>
      <c r="N1933"/>
      <c r="P1933"/>
      <c r="R1933"/>
      <c r="S1933"/>
      <c r="T1933"/>
    </row>
    <row r="1934" spans="2:20">
      <c r="B1934"/>
      <c r="C1934"/>
      <c r="D1934"/>
      <c r="E1934"/>
      <c r="G1934"/>
      <c r="H1934"/>
      <c r="I1934" s="5"/>
      <c r="J1934"/>
      <c r="K1934"/>
      <c r="L1934"/>
      <c r="N1934"/>
      <c r="P1934"/>
      <c r="R1934"/>
      <c r="S1934"/>
      <c r="T1934"/>
    </row>
    <row r="1935" spans="2:20">
      <c r="B1935"/>
      <c r="C1935"/>
      <c r="D1935"/>
      <c r="E1935"/>
      <c r="G1935"/>
      <c r="H1935"/>
      <c r="I1935" s="5"/>
      <c r="J1935"/>
      <c r="K1935"/>
      <c r="L1935"/>
      <c r="N1935"/>
      <c r="P1935"/>
      <c r="R1935"/>
      <c r="S1935"/>
      <c r="T1935"/>
    </row>
    <row r="1936" spans="2:20">
      <c r="B1936"/>
      <c r="C1936"/>
      <c r="D1936"/>
      <c r="E1936"/>
      <c r="G1936"/>
      <c r="H1936"/>
      <c r="I1936" s="5"/>
      <c r="J1936"/>
      <c r="K1936"/>
      <c r="L1936"/>
      <c r="N1936"/>
      <c r="P1936"/>
      <c r="R1936"/>
      <c r="S1936"/>
      <c r="T1936"/>
    </row>
    <row r="1937" spans="2:20">
      <c r="B1937"/>
      <c r="C1937"/>
      <c r="D1937"/>
      <c r="E1937"/>
      <c r="G1937"/>
      <c r="H1937"/>
      <c r="I1937" s="5"/>
      <c r="J1937"/>
      <c r="K1937"/>
      <c r="L1937"/>
      <c r="N1937"/>
      <c r="P1937"/>
      <c r="R1937"/>
      <c r="S1937"/>
      <c r="T1937"/>
    </row>
    <row r="1938" spans="2:20">
      <c r="B1938"/>
      <c r="C1938"/>
      <c r="D1938"/>
      <c r="E1938"/>
      <c r="G1938"/>
      <c r="H1938"/>
      <c r="I1938" s="5"/>
      <c r="J1938"/>
      <c r="K1938"/>
      <c r="L1938"/>
      <c r="N1938"/>
      <c r="P1938"/>
      <c r="R1938"/>
      <c r="S1938"/>
      <c r="T1938"/>
    </row>
    <row r="1939" spans="2:20">
      <c r="B1939"/>
      <c r="C1939"/>
      <c r="D1939"/>
      <c r="E1939"/>
      <c r="G1939"/>
      <c r="H1939"/>
      <c r="I1939" s="5"/>
      <c r="J1939"/>
      <c r="K1939"/>
      <c r="L1939"/>
      <c r="N1939"/>
      <c r="P1939"/>
      <c r="R1939"/>
      <c r="S1939"/>
      <c r="T1939"/>
    </row>
    <row r="1940" spans="2:20">
      <c r="B1940"/>
      <c r="C1940"/>
      <c r="D1940"/>
      <c r="E1940"/>
      <c r="G1940"/>
      <c r="H1940"/>
      <c r="I1940" s="5"/>
      <c r="J1940"/>
      <c r="K1940"/>
      <c r="L1940"/>
      <c r="N1940"/>
      <c r="P1940"/>
      <c r="R1940"/>
      <c r="S1940"/>
      <c r="T1940"/>
    </row>
    <row r="1941" spans="2:20">
      <c r="B1941"/>
      <c r="C1941"/>
      <c r="D1941"/>
      <c r="E1941"/>
      <c r="G1941"/>
      <c r="H1941"/>
      <c r="I1941" s="5"/>
      <c r="J1941"/>
      <c r="K1941"/>
      <c r="L1941"/>
      <c r="N1941"/>
      <c r="P1941"/>
      <c r="R1941"/>
      <c r="S1941"/>
      <c r="T1941"/>
    </row>
    <row r="1942" spans="2:20">
      <c r="B1942"/>
      <c r="C1942"/>
      <c r="D1942"/>
      <c r="E1942"/>
      <c r="G1942"/>
      <c r="H1942"/>
      <c r="I1942" s="5"/>
      <c r="J1942"/>
      <c r="K1942"/>
      <c r="L1942"/>
      <c r="N1942"/>
      <c r="P1942"/>
      <c r="R1942"/>
      <c r="S1942"/>
      <c r="T1942"/>
    </row>
    <row r="1943" spans="2:20">
      <c r="B1943"/>
      <c r="C1943"/>
      <c r="D1943"/>
      <c r="E1943"/>
      <c r="G1943"/>
      <c r="H1943"/>
      <c r="I1943" s="5"/>
      <c r="J1943"/>
      <c r="K1943"/>
      <c r="L1943"/>
      <c r="N1943"/>
      <c r="P1943"/>
      <c r="R1943"/>
      <c r="S1943"/>
      <c r="T1943"/>
    </row>
    <row r="1944" spans="2:20">
      <c r="B1944"/>
      <c r="C1944"/>
      <c r="D1944"/>
      <c r="E1944"/>
      <c r="G1944"/>
      <c r="H1944"/>
      <c r="I1944" s="5"/>
      <c r="J1944"/>
      <c r="K1944"/>
      <c r="L1944"/>
      <c r="N1944"/>
      <c r="P1944"/>
      <c r="R1944"/>
      <c r="S1944"/>
      <c r="T1944"/>
    </row>
    <row r="1945" spans="2:20">
      <c r="B1945"/>
      <c r="C1945"/>
      <c r="D1945"/>
      <c r="E1945"/>
      <c r="G1945"/>
      <c r="H1945"/>
      <c r="I1945" s="5"/>
      <c r="J1945"/>
      <c r="K1945"/>
      <c r="L1945"/>
      <c r="N1945"/>
      <c r="P1945"/>
      <c r="R1945"/>
      <c r="S1945"/>
      <c r="T1945"/>
    </row>
    <row r="1946" spans="2:20">
      <c r="B1946"/>
      <c r="C1946"/>
      <c r="D1946"/>
      <c r="E1946"/>
      <c r="G1946"/>
      <c r="H1946"/>
      <c r="I1946" s="5"/>
      <c r="J1946"/>
      <c r="K1946"/>
      <c r="L1946"/>
      <c r="N1946"/>
      <c r="P1946"/>
      <c r="R1946"/>
      <c r="S1946"/>
      <c r="T1946"/>
    </row>
    <row r="1947" spans="2:20">
      <c r="B1947"/>
      <c r="C1947"/>
      <c r="D1947"/>
      <c r="E1947"/>
      <c r="G1947"/>
      <c r="H1947"/>
      <c r="I1947" s="5"/>
      <c r="J1947"/>
      <c r="K1947"/>
      <c r="L1947"/>
      <c r="N1947"/>
      <c r="P1947"/>
      <c r="R1947"/>
      <c r="S1947"/>
      <c r="T1947"/>
    </row>
    <row r="1948" spans="2:20">
      <c r="B1948"/>
      <c r="C1948"/>
      <c r="D1948"/>
      <c r="E1948"/>
      <c r="G1948"/>
      <c r="H1948"/>
      <c r="I1948" s="5"/>
      <c r="J1948"/>
      <c r="K1948"/>
      <c r="L1948"/>
      <c r="N1948"/>
      <c r="P1948"/>
      <c r="R1948"/>
      <c r="S1948"/>
      <c r="T1948"/>
    </row>
    <row r="1949" spans="2:20">
      <c r="B1949"/>
      <c r="C1949"/>
      <c r="D1949"/>
      <c r="E1949"/>
      <c r="G1949"/>
      <c r="H1949"/>
      <c r="I1949" s="5"/>
      <c r="J1949"/>
      <c r="K1949"/>
      <c r="L1949"/>
      <c r="N1949"/>
      <c r="P1949"/>
      <c r="R1949"/>
      <c r="S1949"/>
      <c r="T1949"/>
    </row>
    <row r="1950" spans="2:20">
      <c r="B1950"/>
      <c r="C1950"/>
      <c r="D1950"/>
      <c r="E1950"/>
      <c r="G1950"/>
      <c r="H1950"/>
      <c r="I1950" s="5"/>
      <c r="J1950"/>
      <c r="K1950"/>
      <c r="L1950"/>
      <c r="N1950"/>
      <c r="P1950"/>
      <c r="R1950"/>
      <c r="S1950"/>
      <c r="T1950"/>
    </row>
    <row r="1951" spans="2:20">
      <c r="B1951"/>
      <c r="C1951"/>
      <c r="D1951"/>
      <c r="E1951"/>
      <c r="G1951"/>
      <c r="H1951"/>
      <c r="I1951" s="5"/>
      <c r="J1951"/>
      <c r="K1951"/>
      <c r="L1951"/>
      <c r="N1951"/>
      <c r="P1951"/>
      <c r="R1951"/>
      <c r="S1951"/>
      <c r="T1951"/>
    </row>
    <row r="1952" spans="2:20">
      <c r="B1952"/>
      <c r="C1952"/>
      <c r="D1952"/>
      <c r="E1952"/>
      <c r="G1952"/>
      <c r="H1952"/>
      <c r="I1952" s="5"/>
      <c r="J1952"/>
      <c r="K1952"/>
      <c r="L1952"/>
      <c r="N1952"/>
      <c r="P1952"/>
      <c r="R1952"/>
      <c r="S1952"/>
      <c r="T1952"/>
    </row>
    <row r="1953" spans="2:20">
      <c r="B1953"/>
      <c r="C1953"/>
      <c r="D1953"/>
      <c r="E1953"/>
      <c r="G1953"/>
      <c r="H1953"/>
      <c r="I1953" s="5"/>
      <c r="J1953"/>
      <c r="K1953"/>
      <c r="L1953"/>
      <c r="N1953"/>
      <c r="P1953"/>
      <c r="R1953"/>
      <c r="S1953"/>
      <c r="T1953"/>
    </row>
    <row r="1954" spans="2:20">
      <c r="B1954"/>
      <c r="C1954"/>
      <c r="D1954"/>
      <c r="E1954"/>
      <c r="G1954"/>
      <c r="H1954"/>
      <c r="I1954" s="5"/>
      <c r="J1954"/>
      <c r="K1954"/>
      <c r="L1954"/>
      <c r="N1954"/>
      <c r="P1954"/>
      <c r="R1954"/>
      <c r="S1954"/>
      <c r="T1954"/>
    </row>
    <row r="1955" spans="2:20">
      <c r="B1955"/>
      <c r="C1955"/>
      <c r="D1955"/>
      <c r="E1955"/>
      <c r="G1955"/>
      <c r="H1955"/>
      <c r="I1955" s="5"/>
      <c r="J1955"/>
      <c r="K1955"/>
      <c r="L1955"/>
      <c r="N1955"/>
      <c r="P1955"/>
      <c r="R1955"/>
      <c r="S1955"/>
      <c r="T1955"/>
    </row>
    <row r="1956" spans="2:20">
      <c r="B1956"/>
      <c r="C1956"/>
      <c r="D1956"/>
      <c r="E1956"/>
      <c r="G1956"/>
      <c r="H1956"/>
      <c r="I1956" s="5"/>
      <c r="J1956"/>
      <c r="K1956"/>
      <c r="L1956"/>
      <c r="N1956"/>
      <c r="P1956"/>
      <c r="R1956"/>
      <c r="S1956"/>
      <c r="T1956"/>
    </row>
    <row r="1957" spans="2:20">
      <c r="B1957"/>
      <c r="C1957"/>
      <c r="D1957"/>
      <c r="E1957"/>
      <c r="G1957"/>
      <c r="H1957"/>
      <c r="I1957" s="5"/>
      <c r="J1957"/>
      <c r="K1957"/>
      <c r="L1957"/>
      <c r="N1957"/>
      <c r="P1957"/>
      <c r="R1957"/>
      <c r="S1957"/>
      <c r="T1957"/>
    </row>
    <row r="1958" spans="2:20">
      <c r="B1958"/>
      <c r="C1958"/>
      <c r="D1958"/>
      <c r="E1958"/>
      <c r="G1958"/>
      <c r="H1958"/>
      <c r="I1958" s="5"/>
      <c r="J1958"/>
      <c r="K1958"/>
      <c r="L1958"/>
      <c r="N1958"/>
      <c r="P1958"/>
      <c r="R1958"/>
      <c r="S1958"/>
      <c r="T1958"/>
    </row>
    <row r="1959" spans="2:20">
      <c r="B1959"/>
      <c r="C1959"/>
      <c r="D1959"/>
      <c r="E1959"/>
      <c r="G1959"/>
      <c r="H1959"/>
      <c r="I1959" s="5"/>
      <c r="J1959"/>
      <c r="K1959"/>
      <c r="L1959"/>
      <c r="N1959"/>
      <c r="P1959"/>
      <c r="R1959"/>
      <c r="S1959"/>
      <c r="T1959"/>
    </row>
    <row r="1960" spans="2:20">
      <c r="B1960"/>
      <c r="C1960"/>
      <c r="D1960"/>
      <c r="E1960"/>
      <c r="G1960"/>
      <c r="H1960"/>
      <c r="I1960" s="5"/>
      <c r="J1960"/>
      <c r="K1960"/>
      <c r="L1960"/>
      <c r="N1960"/>
      <c r="P1960"/>
      <c r="R1960"/>
      <c r="S1960"/>
      <c r="T1960"/>
    </row>
    <row r="1961" spans="2:20">
      <c r="B1961"/>
      <c r="C1961"/>
      <c r="D1961"/>
      <c r="E1961"/>
      <c r="G1961"/>
      <c r="H1961"/>
      <c r="I1961" s="5"/>
      <c r="J1961"/>
      <c r="K1961"/>
      <c r="L1961"/>
      <c r="N1961"/>
      <c r="P1961"/>
      <c r="R1961"/>
      <c r="S1961"/>
      <c r="T1961"/>
    </row>
    <row r="1962" spans="2:20">
      <c r="B1962"/>
      <c r="C1962"/>
      <c r="D1962"/>
      <c r="E1962"/>
      <c r="G1962"/>
      <c r="H1962"/>
      <c r="I1962" s="5"/>
      <c r="J1962"/>
      <c r="K1962"/>
      <c r="L1962"/>
      <c r="N1962"/>
      <c r="P1962"/>
      <c r="R1962"/>
      <c r="S1962"/>
      <c r="T1962"/>
    </row>
    <row r="1963" spans="2:20">
      <c r="B1963"/>
      <c r="C1963"/>
      <c r="D1963"/>
      <c r="E1963"/>
      <c r="G1963"/>
      <c r="H1963"/>
      <c r="I1963" s="5"/>
      <c r="J1963"/>
      <c r="K1963"/>
      <c r="L1963"/>
      <c r="N1963"/>
      <c r="P1963"/>
      <c r="R1963"/>
      <c r="S1963"/>
      <c r="T1963"/>
    </row>
    <row r="1964" spans="2:20">
      <c r="B1964"/>
      <c r="C1964"/>
      <c r="D1964"/>
      <c r="E1964"/>
      <c r="G1964"/>
      <c r="H1964"/>
      <c r="I1964" s="5"/>
      <c r="J1964"/>
      <c r="K1964"/>
      <c r="L1964"/>
      <c r="N1964"/>
      <c r="P1964"/>
      <c r="R1964"/>
      <c r="S1964"/>
      <c r="T1964"/>
    </row>
    <row r="1965" spans="2:20">
      <c r="B1965"/>
      <c r="C1965"/>
      <c r="D1965"/>
      <c r="E1965"/>
      <c r="G1965"/>
      <c r="H1965"/>
      <c r="I1965" s="5"/>
      <c r="J1965"/>
      <c r="K1965"/>
      <c r="L1965"/>
      <c r="N1965"/>
      <c r="P1965"/>
      <c r="R1965"/>
      <c r="S1965"/>
      <c r="T1965"/>
    </row>
    <row r="1966" spans="2:20">
      <c r="B1966"/>
      <c r="C1966"/>
      <c r="D1966"/>
      <c r="E1966"/>
      <c r="G1966"/>
      <c r="H1966"/>
      <c r="I1966" s="5"/>
      <c r="J1966"/>
      <c r="K1966"/>
      <c r="L1966"/>
      <c r="N1966"/>
      <c r="P1966"/>
      <c r="R1966"/>
      <c r="S1966"/>
      <c r="T1966"/>
    </row>
    <row r="1967" spans="2:20">
      <c r="B1967"/>
      <c r="C1967"/>
      <c r="D1967"/>
      <c r="E1967"/>
      <c r="G1967"/>
      <c r="H1967"/>
      <c r="I1967" s="5"/>
      <c r="J1967"/>
      <c r="K1967"/>
      <c r="L1967"/>
      <c r="N1967"/>
      <c r="P1967"/>
      <c r="R1967"/>
      <c r="S1967"/>
      <c r="T1967"/>
    </row>
    <row r="1968" spans="2:20">
      <c r="B1968"/>
      <c r="C1968"/>
      <c r="D1968"/>
      <c r="E1968"/>
      <c r="G1968"/>
      <c r="H1968"/>
      <c r="I1968" s="5"/>
      <c r="J1968"/>
      <c r="K1968"/>
      <c r="L1968"/>
      <c r="N1968"/>
      <c r="P1968"/>
      <c r="R1968"/>
      <c r="S1968"/>
      <c r="T1968"/>
    </row>
    <row r="1969" spans="2:20">
      <c r="B1969"/>
      <c r="C1969"/>
      <c r="D1969"/>
      <c r="E1969"/>
      <c r="G1969"/>
      <c r="H1969"/>
      <c r="I1969" s="5"/>
      <c r="J1969"/>
      <c r="K1969"/>
      <c r="L1969"/>
      <c r="N1969"/>
      <c r="P1969"/>
      <c r="R1969"/>
      <c r="S1969"/>
      <c r="T1969"/>
    </row>
    <row r="1970" spans="2:20">
      <c r="B1970"/>
      <c r="C1970"/>
      <c r="D1970"/>
      <c r="E1970"/>
      <c r="G1970"/>
      <c r="H1970"/>
      <c r="I1970" s="5"/>
      <c r="J1970"/>
      <c r="K1970"/>
      <c r="L1970"/>
      <c r="N1970"/>
      <c r="P1970"/>
      <c r="R1970"/>
      <c r="S1970"/>
      <c r="T1970"/>
    </row>
    <row r="1971" spans="2:20">
      <c r="B1971"/>
      <c r="C1971"/>
      <c r="D1971"/>
      <c r="E1971"/>
      <c r="G1971"/>
      <c r="H1971"/>
      <c r="I1971" s="5"/>
      <c r="J1971"/>
      <c r="K1971"/>
      <c r="L1971"/>
      <c r="N1971"/>
      <c r="P1971"/>
      <c r="R1971"/>
      <c r="S1971"/>
      <c r="T1971"/>
    </row>
    <row r="1972" spans="2:20">
      <c r="B1972"/>
      <c r="C1972"/>
      <c r="D1972"/>
      <c r="E1972"/>
      <c r="G1972"/>
      <c r="H1972"/>
      <c r="I1972" s="5"/>
      <c r="J1972"/>
      <c r="K1972"/>
      <c r="L1972"/>
      <c r="N1972"/>
      <c r="P1972"/>
      <c r="R1972"/>
      <c r="S1972"/>
      <c r="T1972"/>
    </row>
    <row r="1973" spans="2:20">
      <c r="B1973"/>
      <c r="C1973"/>
      <c r="D1973"/>
      <c r="E1973"/>
      <c r="G1973"/>
      <c r="H1973"/>
      <c r="I1973" s="5"/>
      <c r="J1973"/>
      <c r="K1973"/>
      <c r="L1973"/>
      <c r="N1973"/>
      <c r="P1973"/>
      <c r="R1973"/>
      <c r="S1973"/>
      <c r="T1973"/>
    </row>
    <row r="1974" spans="2:20">
      <c r="B1974"/>
      <c r="C1974"/>
      <c r="D1974"/>
      <c r="E1974"/>
      <c r="G1974"/>
      <c r="H1974"/>
      <c r="I1974" s="5"/>
      <c r="J1974"/>
      <c r="K1974"/>
      <c r="L1974"/>
      <c r="N1974"/>
      <c r="P1974"/>
      <c r="R1974"/>
      <c r="S1974"/>
      <c r="T1974"/>
    </row>
    <row r="1975" spans="2:20">
      <c r="B1975"/>
      <c r="C1975"/>
      <c r="D1975"/>
      <c r="E1975"/>
      <c r="G1975"/>
      <c r="H1975"/>
      <c r="I1975" s="5"/>
      <c r="J1975"/>
      <c r="K1975"/>
      <c r="L1975"/>
      <c r="N1975"/>
      <c r="P1975"/>
      <c r="R1975"/>
      <c r="S1975"/>
      <c r="T1975"/>
    </row>
    <row r="1976" spans="2:20">
      <c r="B1976"/>
      <c r="C1976"/>
      <c r="D1976"/>
      <c r="E1976"/>
      <c r="G1976"/>
      <c r="H1976"/>
      <c r="I1976" s="5"/>
      <c r="J1976"/>
      <c r="K1976"/>
      <c r="L1976"/>
      <c r="N1976"/>
      <c r="P1976"/>
      <c r="R1976"/>
      <c r="S1976"/>
      <c r="T1976"/>
    </row>
    <row r="1977" spans="2:20">
      <c r="B1977"/>
      <c r="C1977"/>
      <c r="D1977"/>
      <c r="E1977"/>
      <c r="G1977"/>
      <c r="H1977"/>
      <c r="I1977" s="5"/>
      <c r="J1977"/>
      <c r="K1977"/>
      <c r="L1977"/>
      <c r="N1977"/>
      <c r="P1977"/>
      <c r="R1977"/>
      <c r="S1977"/>
      <c r="T1977"/>
    </row>
    <row r="1978" spans="2:20">
      <c r="B1978"/>
      <c r="C1978"/>
      <c r="D1978"/>
      <c r="E1978"/>
      <c r="G1978"/>
      <c r="H1978"/>
      <c r="I1978" s="5"/>
      <c r="J1978"/>
      <c r="K1978"/>
      <c r="L1978"/>
      <c r="N1978"/>
      <c r="P1978"/>
      <c r="R1978"/>
      <c r="S1978"/>
      <c r="T1978"/>
    </row>
    <row r="1979" spans="2:20">
      <c r="B1979"/>
      <c r="C1979"/>
      <c r="D1979"/>
      <c r="E1979"/>
      <c r="G1979"/>
      <c r="H1979"/>
      <c r="I1979" s="5"/>
      <c r="J1979"/>
      <c r="K1979"/>
      <c r="L1979"/>
      <c r="N1979"/>
      <c r="P1979"/>
      <c r="R1979"/>
      <c r="S1979"/>
      <c r="T1979"/>
    </row>
    <row r="1980" spans="2:20">
      <c r="B1980"/>
      <c r="C1980"/>
      <c r="D1980"/>
      <c r="E1980"/>
      <c r="G1980"/>
      <c r="H1980"/>
      <c r="I1980" s="5"/>
      <c r="J1980"/>
      <c r="K1980"/>
      <c r="L1980"/>
      <c r="N1980"/>
      <c r="P1980"/>
      <c r="R1980"/>
      <c r="S1980"/>
      <c r="T1980"/>
    </row>
    <row r="1981" spans="2:20">
      <c r="B1981"/>
      <c r="C1981"/>
      <c r="D1981"/>
      <c r="E1981"/>
      <c r="G1981"/>
      <c r="H1981"/>
      <c r="I1981" s="5"/>
      <c r="J1981"/>
      <c r="K1981"/>
      <c r="L1981"/>
      <c r="N1981"/>
      <c r="P1981"/>
      <c r="R1981"/>
      <c r="S1981"/>
      <c r="T1981"/>
    </row>
    <row r="1982" spans="2:20">
      <c r="B1982"/>
      <c r="C1982"/>
      <c r="D1982"/>
      <c r="E1982"/>
      <c r="G1982"/>
      <c r="H1982"/>
      <c r="I1982" s="5"/>
      <c r="J1982"/>
      <c r="K1982"/>
      <c r="L1982"/>
      <c r="N1982"/>
      <c r="P1982"/>
      <c r="R1982"/>
      <c r="S1982"/>
      <c r="T1982"/>
    </row>
    <row r="1983" spans="2:20">
      <c r="B1983"/>
      <c r="C1983"/>
      <c r="D1983"/>
      <c r="E1983"/>
      <c r="G1983"/>
      <c r="H1983"/>
      <c r="I1983" s="5"/>
      <c r="J1983"/>
      <c r="K1983"/>
      <c r="L1983"/>
      <c r="N1983"/>
      <c r="P1983"/>
      <c r="R1983"/>
      <c r="S1983"/>
      <c r="T1983"/>
    </row>
    <row r="1984" spans="2:20">
      <c r="B1984"/>
      <c r="C1984"/>
      <c r="D1984"/>
      <c r="E1984"/>
      <c r="G1984"/>
      <c r="H1984"/>
      <c r="I1984" s="5"/>
      <c r="J1984"/>
      <c r="K1984"/>
      <c r="L1984"/>
      <c r="N1984"/>
      <c r="P1984"/>
      <c r="R1984"/>
      <c r="S1984"/>
      <c r="T1984"/>
    </row>
    <row r="1985" spans="2:20">
      <c r="B1985"/>
      <c r="C1985"/>
      <c r="D1985"/>
      <c r="E1985"/>
      <c r="G1985"/>
      <c r="H1985"/>
      <c r="I1985" s="5"/>
      <c r="J1985"/>
      <c r="K1985"/>
      <c r="L1985"/>
      <c r="N1985"/>
      <c r="P1985"/>
      <c r="R1985"/>
      <c r="S1985"/>
      <c r="T1985"/>
    </row>
    <row r="1986" spans="2:20">
      <c r="B1986"/>
      <c r="C1986"/>
      <c r="D1986"/>
      <c r="E1986"/>
      <c r="G1986"/>
      <c r="H1986"/>
      <c r="I1986" s="5"/>
      <c r="J1986"/>
      <c r="K1986"/>
      <c r="L1986"/>
      <c r="N1986"/>
      <c r="P1986"/>
      <c r="R1986"/>
      <c r="S1986"/>
      <c r="T1986"/>
    </row>
    <row r="1987" spans="2:20">
      <c r="B1987"/>
      <c r="C1987"/>
      <c r="D1987"/>
      <c r="E1987"/>
      <c r="G1987"/>
      <c r="H1987"/>
      <c r="I1987" s="5"/>
      <c r="J1987"/>
      <c r="K1987"/>
      <c r="L1987"/>
      <c r="N1987"/>
      <c r="P1987"/>
      <c r="R1987"/>
      <c r="S1987"/>
      <c r="T1987"/>
    </row>
    <row r="1988" spans="2:20">
      <c r="B1988"/>
      <c r="C1988"/>
      <c r="D1988"/>
      <c r="E1988"/>
      <c r="G1988"/>
      <c r="H1988"/>
      <c r="I1988" s="5"/>
      <c r="J1988"/>
      <c r="K1988"/>
      <c r="L1988"/>
      <c r="N1988"/>
      <c r="P1988"/>
      <c r="R1988"/>
      <c r="S1988"/>
      <c r="T1988"/>
    </row>
    <row r="1989" spans="2:20">
      <c r="B1989"/>
      <c r="C1989"/>
      <c r="D1989"/>
      <c r="E1989"/>
      <c r="G1989"/>
      <c r="H1989"/>
      <c r="I1989" s="5"/>
      <c r="J1989"/>
      <c r="K1989"/>
      <c r="L1989"/>
      <c r="N1989"/>
      <c r="P1989"/>
      <c r="R1989"/>
      <c r="S1989"/>
      <c r="T1989"/>
    </row>
    <row r="1990" spans="2:20">
      <c r="B1990"/>
      <c r="C1990"/>
      <c r="D1990"/>
      <c r="E1990"/>
      <c r="G1990"/>
      <c r="H1990"/>
      <c r="I1990" s="5"/>
      <c r="J1990"/>
      <c r="K1990"/>
      <c r="L1990"/>
      <c r="N1990"/>
      <c r="P1990"/>
      <c r="R1990"/>
      <c r="S1990"/>
      <c r="T1990"/>
    </row>
    <row r="1991" spans="2:20">
      <c r="B1991"/>
      <c r="C1991"/>
      <c r="D1991"/>
      <c r="E1991"/>
      <c r="G1991"/>
      <c r="H1991"/>
      <c r="I1991" s="5"/>
      <c r="J1991"/>
      <c r="K1991"/>
      <c r="L1991"/>
      <c r="N1991"/>
      <c r="P1991"/>
      <c r="R1991"/>
      <c r="S1991"/>
      <c r="T1991"/>
    </row>
    <row r="1992" spans="2:20">
      <c r="B1992"/>
      <c r="C1992"/>
      <c r="D1992"/>
      <c r="E1992"/>
      <c r="G1992"/>
      <c r="H1992"/>
      <c r="I1992" s="5"/>
      <c r="J1992"/>
      <c r="K1992"/>
      <c r="L1992"/>
      <c r="N1992"/>
      <c r="P1992"/>
      <c r="R1992"/>
      <c r="S1992"/>
      <c r="T1992"/>
    </row>
    <row r="1993" spans="2:20">
      <c r="B1993"/>
      <c r="C1993"/>
      <c r="D1993"/>
      <c r="E1993"/>
      <c r="G1993"/>
      <c r="H1993"/>
      <c r="I1993" s="5"/>
      <c r="J1993"/>
      <c r="K1993"/>
      <c r="L1993"/>
      <c r="N1993"/>
      <c r="P1993"/>
      <c r="R1993"/>
      <c r="S1993"/>
      <c r="T1993"/>
    </row>
    <row r="1994" spans="2:20">
      <c r="B1994"/>
      <c r="C1994"/>
      <c r="D1994"/>
      <c r="E1994"/>
      <c r="G1994"/>
      <c r="H1994"/>
      <c r="I1994" s="5"/>
      <c r="J1994"/>
      <c r="K1994"/>
      <c r="L1994"/>
      <c r="N1994"/>
      <c r="P1994"/>
      <c r="R1994"/>
      <c r="S1994"/>
      <c r="T1994"/>
    </row>
    <row r="1995" spans="2:20">
      <c r="B1995"/>
      <c r="C1995"/>
      <c r="D1995"/>
      <c r="E1995"/>
      <c r="G1995"/>
      <c r="H1995"/>
      <c r="I1995" s="5"/>
      <c r="J1995"/>
      <c r="K1995"/>
      <c r="L1995"/>
      <c r="N1995"/>
      <c r="P1995"/>
      <c r="R1995"/>
      <c r="S1995"/>
      <c r="T1995"/>
    </row>
    <row r="1996" spans="2:20">
      <c r="B1996"/>
      <c r="C1996"/>
      <c r="D1996"/>
      <c r="E1996"/>
      <c r="G1996"/>
      <c r="H1996"/>
      <c r="I1996" s="5"/>
      <c r="J1996"/>
      <c r="K1996"/>
      <c r="L1996"/>
      <c r="N1996"/>
      <c r="P1996"/>
      <c r="R1996"/>
      <c r="S1996"/>
      <c r="T1996"/>
    </row>
    <row r="1997" spans="2:20">
      <c r="B1997"/>
      <c r="C1997"/>
      <c r="D1997"/>
      <c r="E1997"/>
      <c r="G1997"/>
      <c r="H1997"/>
      <c r="I1997" s="5"/>
      <c r="J1997"/>
      <c r="K1997"/>
      <c r="L1997"/>
      <c r="N1997"/>
      <c r="P1997"/>
      <c r="R1997"/>
      <c r="S1997"/>
      <c r="T1997"/>
    </row>
    <row r="1998" spans="2:20">
      <c r="B1998"/>
      <c r="C1998"/>
      <c r="D1998"/>
      <c r="E1998"/>
      <c r="G1998"/>
      <c r="H1998"/>
      <c r="I1998" s="5"/>
      <c r="J1998"/>
      <c r="K1998"/>
      <c r="L1998"/>
      <c r="N1998"/>
      <c r="P1998"/>
      <c r="R1998"/>
      <c r="S1998"/>
      <c r="T1998"/>
    </row>
    <row r="1999" spans="2:20">
      <c r="B1999"/>
      <c r="C1999"/>
      <c r="D1999"/>
      <c r="E1999"/>
      <c r="G1999"/>
      <c r="H1999"/>
      <c r="I1999" s="5"/>
      <c r="J1999"/>
      <c r="K1999"/>
      <c r="L1999"/>
      <c r="N1999"/>
      <c r="P1999"/>
      <c r="R1999"/>
      <c r="S1999"/>
      <c r="T1999"/>
    </row>
    <row r="2000" spans="2:20">
      <c r="B2000"/>
      <c r="C2000"/>
      <c r="D2000"/>
      <c r="E2000"/>
      <c r="G2000"/>
      <c r="H2000"/>
      <c r="I2000" s="5"/>
      <c r="J2000"/>
      <c r="K2000"/>
      <c r="L2000"/>
      <c r="N2000"/>
      <c r="P2000"/>
      <c r="R2000"/>
      <c r="S2000"/>
      <c r="T2000"/>
    </row>
    <row r="2001" spans="2:20">
      <c r="B2001"/>
      <c r="C2001"/>
      <c r="D2001"/>
      <c r="E2001"/>
      <c r="G2001"/>
      <c r="H2001"/>
      <c r="I2001" s="5"/>
      <c r="J2001"/>
      <c r="K2001"/>
      <c r="L2001"/>
      <c r="N2001"/>
      <c r="P2001"/>
      <c r="R2001"/>
      <c r="S2001"/>
      <c r="T2001"/>
    </row>
    <row r="2002" spans="2:20">
      <c r="B2002"/>
      <c r="C2002"/>
      <c r="D2002"/>
      <c r="E2002"/>
      <c r="G2002"/>
      <c r="H2002"/>
      <c r="I2002" s="5"/>
      <c r="J2002"/>
      <c r="K2002"/>
      <c r="L2002"/>
      <c r="N2002"/>
      <c r="P2002"/>
      <c r="R2002"/>
      <c r="S2002"/>
      <c r="T2002"/>
    </row>
    <row r="2003" spans="2:20">
      <c r="B2003"/>
      <c r="C2003"/>
      <c r="D2003"/>
      <c r="E2003"/>
      <c r="G2003"/>
      <c r="H2003"/>
      <c r="I2003" s="5"/>
      <c r="J2003"/>
      <c r="K2003"/>
      <c r="L2003"/>
      <c r="N2003"/>
      <c r="P2003"/>
      <c r="R2003"/>
      <c r="S2003"/>
      <c r="T2003"/>
    </row>
    <row r="2004" spans="2:20">
      <c r="B2004"/>
      <c r="C2004"/>
      <c r="D2004"/>
      <c r="E2004"/>
      <c r="G2004"/>
      <c r="H2004"/>
      <c r="I2004" s="5"/>
      <c r="J2004"/>
      <c r="K2004"/>
      <c r="L2004"/>
      <c r="N2004"/>
      <c r="P2004"/>
      <c r="R2004"/>
      <c r="S2004"/>
      <c r="T2004"/>
    </row>
    <row r="2005" spans="2:20">
      <c r="B2005"/>
      <c r="C2005"/>
      <c r="D2005"/>
      <c r="E2005"/>
      <c r="G2005"/>
      <c r="H2005"/>
      <c r="I2005" s="5"/>
      <c r="J2005"/>
      <c r="K2005"/>
      <c r="L2005"/>
      <c r="N2005"/>
      <c r="P2005"/>
      <c r="R2005"/>
      <c r="S2005"/>
      <c r="T2005"/>
    </row>
    <row r="2006" spans="2:20">
      <c r="B2006"/>
      <c r="C2006"/>
      <c r="D2006"/>
      <c r="E2006"/>
      <c r="G2006"/>
      <c r="H2006"/>
      <c r="I2006" s="5"/>
      <c r="J2006"/>
      <c r="K2006"/>
      <c r="L2006"/>
      <c r="N2006"/>
      <c r="P2006"/>
      <c r="R2006"/>
      <c r="S2006"/>
      <c r="T2006"/>
    </row>
    <row r="2007" spans="2:20">
      <c r="B2007"/>
      <c r="C2007"/>
      <c r="D2007"/>
      <c r="E2007"/>
      <c r="G2007"/>
      <c r="H2007"/>
      <c r="I2007" s="5"/>
      <c r="J2007"/>
      <c r="K2007"/>
      <c r="L2007"/>
      <c r="N2007"/>
      <c r="P2007"/>
      <c r="R2007"/>
      <c r="S2007"/>
      <c r="T2007"/>
    </row>
    <row r="2008" spans="2:20">
      <c r="B2008"/>
      <c r="C2008"/>
      <c r="D2008"/>
      <c r="E2008"/>
      <c r="G2008"/>
      <c r="H2008"/>
      <c r="I2008" s="5"/>
      <c r="J2008"/>
      <c r="K2008"/>
      <c r="L2008"/>
      <c r="N2008"/>
      <c r="P2008"/>
      <c r="R2008"/>
      <c r="S2008"/>
      <c r="T2008"/>
    </row>
    <row r="2009" spans="2:20">
      <c r="B2009"/>
      <c r="C2009"/>
      <c r="D2009"/>
      <c r="E2009"/>
      <c r="G2009"/>
      <c r="H2009"/>
      <c r="I2009" s="5"/>
      <c r="J2009"/>
      <c r="K2009"/>
      <c r="L2009"/>
      <c r="N2009"/>
      <c r="P2009"/>
      <c r="R2009"/>
      <c r="S2009"/>
      <c r="T2009"/>
    </row>
    <row r="2010" spans="2:20">
      <c r="B2010"/>
      <c r="C2010"/>
      <c r="D2010"/>
      <c r="E2010"/>
      <c r="G2010"/>
      <c r="H2010"/>
      <c r="I2010" s="5"/>
      <c r="J2010"/>
      <c r="K2010"/>
      <c r="L2010"/>
      <c r="N2010"/>
      <c r="P2010"/>
      <c r="R2010"/>
      <c r="S2010"/>
      <c r="T2010"/>
    </row>
    <row r="2011" spans="2:20">
      <c r="B2011"/>
      <c r="C2011"/>
      <c r="D2011"/>
      <c r="E2011"/>
      <c r="G2011"/>
      <c r="H2011"/>
      <c r="I2011" s="5"/>
      <c r="J2011"/>
      <c r="K2011"/>
      <c r="L2011"/>
      <c r="N2011"/>
      <c r="P2011"/>
      <c r="R2011"/>
      <c r="S2011"/>
      <c r="T2011"/>
    </row>
    <row r="2012" spans="2:20">
      <c r="B2012"/>
      <c r="C2012"/>
      <c r="D2012"/>
      <c r="E2012"/>
      <c r="G2012"/>
      <c r="H2012"/>
      <c r="I2012" s="5"/>
      <c r="J2012"/>
      <c r="K2012"/>
      <c r="L2012"/>
      <c r="N2012"/>
      <c r="P2012"/>
      <c r="R2012"/>
      <c r="S2012"/>
      <c r="T2012"/>
    </row>
    <row r="2013" spans="2:20">
      <c r="B2013"/>
      <c r="C2013"/>
      <c r="D2013"/>
      <c r="E2013"/>
      <c r="G2013"/>
      <c r="H2013"/>
      <c r="I2013" s="5"/>
      <c r="J2013"/>
      <c r="K2013"/>
      <c r="L2013"/>
      <c r="N2013"/>
      <c r="P2013"/>
      <c r="R2013"/>
      <c r="S2013"/>
      <c r="T2013"/>
    </row>
    <row r="2014" spans="2:20">
      <c r="B2014"/>
      <c r="C2014"/>
      <c r="D2014"/>
      <c r="E2014"/>
      <c r="G2014"/>
      <c r="H2014"/>
      <c r="I2014" s="5"/>
      <c r="J2014"/>
      <c r="K2014"/>
      <c r="L2014"/>
      <c r="N2014"/>
      <c r="P2014"/>
      <c r="R2014"/>
      <c r="S2014"/>
      <c r="T2014"/>
    </row>
    <row r="2015" spans="2:20">
      <c r="B2015"/>
      <c r="C2015"/>
      <c r="D2015"/>
      <c r="E2015"/>
      <c r="G2015"/>
      <c r="H2015"/>
      <c r="I2015" s="5"/>
      <c r="J2015"/>
      <c r="K2015"/>
      <c r="L2015"/>
      <c r="N2015"/>
      <c r="P2015"/>
      <c r="R2015"/>
      <c r="S2015"/>
      <c r="T2015"/>
    </row>
    <row r="2016" spans="2:20">
      <c r="B2016"/>
      <c r="C2016"/>
      <c r="D2016"/>
      <c r="E2016"/>
      <c r="G2016"/>
      <c r="H2016"/>
      <c r="I2016" s="5"/>
      <c r="J2016"/>
      <c r="K2016"/>
      <c r="L2016"/>
      <c r="N2016"/>
      <c r="P2016"/>
      <c r="R2016"/>
      <c r="S2016"/>
      <c r="T2016"/>
    </row>
    <row r="2017" spans="2:20">
      <c r="B2017"/>
      <c r="C2017"/>
      <c r="D2017"/>
      <c r="E2017"/>
      <c r="G2017"/>
      <c r="H2017"/>
      <c r="I2017" s="5"/>
      <c r="J2017"/>
      <c r="K2017"/>
      <c r="L2017"/>
      <c r="N2017"/>
      <c r="P2017"/>
      <c r="R2017"/>
      <c r="S2017"/>
      <c r="T2017"/>
    </row>
    <row r="2018" spans="2:20">
      <c r="B2018"/>
      <c r="C2018"/>
      <c r="D2018"/>
      <c r="E2018"/>
      <c r="G2018"/>
      <c r="H2018"/>
      <c r="I2018" s="5"/>
      <c r="J2018"/>
      <c r="K2018"/>
      <c r="L2018"/>
      <c r="N2018"/>
      <c r="P2018"/>
      <c r="R2018"/>
      <c r="S2018"/>
      <c r="T2018"/>
    </row>
    <row r="2019" spans="2:20">
      <c r="B2019"/>
      <c r="C2019"/>
      <c r="D2019"/>
      <c r="E2019"/>
      <c r="G2019"/>
      <c r="H2019"/>
      <c r="I2019" s="5"/>
      <c r="J2019"/>
      <c r="K2019"/>
      <c r="L2019"/>
      <c r="N2019"/>
      <c r="P2019"/>
      <c r="R2019"/>
      <c r="S2019"/>
      <c r="T2019"/>
    </row>
    <row r="2020" spans="2:20">
      <c r="B2020"/>
      <c r="C2020"/>
      <c r="D2020"/>
      <c r="E2020"/>
      <c r="G2020"/>
      <c r="H2020"/>
      <c r="I2020" s="5"/>
      <c r="J2020"/>
      <c r="K2020"/>
      <c r="L2020"/>
      <c r="N2020"/>
      <c r="P2020"/>
      <c r="R2020"/>
      <c r="S2020"/>
      <c r="T2020"/>
    </row>
    <row r="2021" spans="2:20">
      <c r="B2021"/>
      <c r="C2021"/>
      <c r="D2021"/>
      <c r="E2021"/>
      <c r="G2021"/>
      <c r="H2021"/>
      <c r="I2021" s="5"/>
      <c r="J2021"/>
      <c r="K2021"/>
      <c r="L2021"/>
      <c r="N2021"/>
      <c r="P2021"/>
      <c r="R2021"/>
      <c r="S2021"/>
      <c r="T2021"/>
    </row>
    <row r="2022" spans="2:20">
      <c r="B2022"/>
      <c r="C2022"/>
      <c r="D2022"/>
      <c r="E2022"/>
      <c r="G2022"/>
      <c r="H2022"/>
      <c r="I2022" s="5"/>
      <c r="J2022"/>
      <c r="K2022"/>
      <c r="L2022"/>
      <c r="N2022"/>
      <c r="P2022"/>
      <c r="R2022"/>
      <c r="S2022"/>
      <c r="T2022"/>
    </row>
    <row r="2023" spans="2:20">
      <c r="B2023"/>
      <c r="C2023"/>
      <c r="D2023"/>
      <c r="E2023"/>
      <c r="G2023"/>
      <c r="H2023"/>
      <c r="I2023" s="5"/>
      <c r="J2023"/>
      <c r="K2023"/>
      <c r="L2023"/>
      <c r="N2023"/>
      <c r="P2023"/>
      <c r="R2023"/>
      <c r="S2023"/>
      <c r="T2023"/>
    </row>
    <row r="2024" spans="2:20">
      <c r="B2024"/>
      <c r="C2024"/>
      <c r="D2024"/>
      <c r="E2024"/>
      <c r="G2024"/>
      <c r="H2024"/>
      <c r="I2024" s="5"/>
      <c r="J2024"/>
      <c r="K2024"/>
      <c r="L2024"/>
      <c r="N2024"/>
      <c r="P2024"/>
      <c r="R2024"/>
      <c r="S2024"/>
      <c r="T2024"/>
    </row>
    <row r="2025" spans="2:20">
      <c r="B2025"/>
      <c r="C2025"/>
      <c r="D2025"/>
      <c r="E2025"/>
      <c r="G2025"/>
      <c r="H2025"/>
      <c r="I2025" s="5"/>
      <c r="J2025"/>
      <c r="K2025"/>
      <c r="L2025"/>
      <c r="N2025"/>
      <c r="P2025"/>
      <c r="R2025"/>
      <c r="S2025"/>
      <c r="T2025"/>
    </row>
    <row r="2026" spans="2:20">
      <c r="B2026"/>
      <c r="C2026"/>
      <c r="D2026"/>
      <c r="E2026"/>
      <c r="G2026"/>
      <c r="H2026"/>
      <c r="I2026" s="5"/>
      <c r="J2026"/>
      <c r="K2026"/>
      <c r="L2026"/>
      <c r="N2026"/>
      <c r="P2026"/>
      <c r="R2026"/>
      <c r="S2026"/>
      <c r="T2026"/>
    </row>
    <row r="2027" spans="2:20">
      <c r="B2027"/>
      <c r="C2027"/>
      <c r="D2027"/>
      <c r="E2027"/>
      <c r="G2027"/>
      <c r="H2027"/>
      <c r="I2027" s="5"/>
      <c r="J2027"/>
      <c r="K2027"/>
      <c r="L2027"/>
      <c r="N2027"/>
      <c r="P2027"/>
      <c r="R2027"/>
      <c r="S2027"/>
      <c r="T2027"/>
    </row>
    <row r="2028" spans="2:20">
      <c r="B2028"/>
      <c r="C2028"/>
      <c r="D2028"/>
      <c r="E2028"/>
      <c r="G2028"/>
      <c r="H2028"/>
      <c r="I2028" s="5"/>
      <c r="J2028"/>
      <c r="K2028"/>
      <c r="L2028"/>
      <c r="N2028"/>
      <c r="P2028"/>
      <c r="R2028"/>
      <c r="S2028"/>
      <c r="T2028"/>
    </row>
    <row r="2029" spans="2:20">
      <c r="B2029"/>
      <c r="C2029"/>
      <c r="D2029"/>
      <c r="E2029"/>
      <c r="G2029"/>
      <c r="H2029"/>
      <c r="I2029" s="5"/>
      <c r="J2029"/>
      <c r="K2029"/>
      <c r="L2029"/>
      <c r="N2029"/>
      <c r="P2029"/>
      <c r="R2029"/>
      <c r="S2029"/>
      <c r="T2029"/>
    </row>
    <row r="2030" spans="2:20">
      <c r="B2030"/>
      <c r="C2030"/>
      <c r="D2030"/>
      <c r="E2030"/>
      <c r="G2030"/>
      <c r="H2030"/>
      <c r="I2030" s="5"/>
      <c r="J2030"/>
      <c r="K2030"/>
      <c r="L2030"/>
      <c r="N2030"/>
      <c r="P2030"/>
      <c r="R2030"/>
      <c r="S2030"/>
      <c r="T2030"/>
    </row>
    <row r="2031" spans="2:20">
      <c r="B2031"/>
      <c r="C2031"/>
      <c r="D2031"/>
      <c r="E2031"/>
      <c r="G2031"/>
      <c r="H2031"/>
      <c r="I2031" s="5"/>
      <c r="J2031"/>
      <c r="K2031"/>
      <c r="L2031"/>
      <c r="N2031"/>
      <c r="P2031"/>
      <c r="R2031"/>
      <c r="S2031"/>
      <c r="T2031"/>
    </row>
    <row r="2032" spans="2:20">
      <c r="B2032"/>
      <c r="C2032"/>
      <c r="D2032"/>
      <c r="E2032"/>
      <c r="G2032"/>
      <c r="H2032"/>
      <c r="I2032" s="5"/>
      <c r="J2032"/>
      <c r="K2032"/>
      <c r="L2032"/>
      <c r="N2032"/>
      <c r="P2032"/>
      <c r="R2032"/>
      <c r="S2032"/>
      <c r="T2032"/>
    </row>
    <row r="2033" spans="2:20">
      <c r="B2033"/>
      <c r="C2033"/>
      <c r="D2033"/>
      <c r="E2033"/>
      <c r="G2033"/>
      <c r="H2033"/>
      <c r="I2033" s="5"/>
      <c r="J2033"/>
      <c r="K2033"/>
      <c r="L2033"/>
      <c r="N2033"/>
      <c r="P2033"/>
      <c r="R2033"/>
      <c r="S2033"/>
      <c r="T2033"/>
    </row>
    <row r="2034" spans="2:20">
      <c r="B2034"/>
      <c r="C2034"/>
      <c r="D2034"/>
      <c r="E2034"/>
      <c r="G2034"/>
      <c r="H2034"/>
      <c r="I2034" s="5"/>
      <c r="J2034"/>
      <c r="K2034"/>
      <c r="L2034"/>
      <c r="N2034"/>
      <c r="P2034"/>
      <c r="R2034"/>
      <c r="S2034"/>
      <c r="T2034"/>
    </row>
    <row r="2035" spans="2:20">
      <c r="B2035"/>
      <c r="C2035"/>
      <c r="D2035"/>
      <c r="E2035"/>
      <c r="G2035"/>
      <c r="H2035"/>
      <c r="I2035" s="5"/>
      <c r="J2035"/>
      <c r="K2035"/>
      <c r="L2035"/>
      <c r="N2035"/>
      <c r="P2035"/>
      <c r="R2035"/>
      <c r="S2035"/>
      <c r="T2035"/>
    </row>
    <row r="2036" spans="2:20">
      <c r="B2036"/>
      <c r="C2036"/>
      <c r="D2036"/>
      <c r="E2036"/>
      <c r="G2036"/>
      <c r="H2036"/>
      <c r="I2036" s="5"/>
      <c r="J2036"/>
      <c r="K2036"/>
      <c r="L2036"/>
      <c r="N2036"/>
      <c r="P2036"/>
      <c r="R2036"/>
      <c r="S2036"/>
      <c r="T2036"/>
    </row>
    <row r="2037" spans="2:20">
      <c r="B2037"/>
      <c r="C2037"/>
      <c r="D2037"/>
      <c r="E2037"/>
      <c r="G2037"/>
      <c r="H2037"/>
      <c r="I2037" s="5"/>
      <c r="J2037"/>
      <c r="K2037"/>
      <c r="L2037"/>
      <c r="N2037"/>
      <c r="P2037"/>
      <c r="R2037"/>
      <c r="S2037"/>
      <c r="T2037"/>
    </row>
    <row r="2038" spans="2:20">
      <c r="B2038"/>
      <c r="C2038"/>
      <c r="D2038"/>
      <c r="E2038"/>
      <c r="G2038"/>
      <c r="H2038"/>
      <c r="I2038" s="5"/>
      <c r="J2038"/>
      <c r="K2038"/>
      <c r="L2038"/>
      <c r="N2038"/>
      <c r="P2038"/>
      <c r="R2038"/>
      <c r="S2038"/>
      <c r="T2038"/>
    </row>
    <row r="2039" spans="2:20">
      <c r="B2039"/>
      <c r="C2039"/>
      <c r="D2039"/>
      <c r="E2039"/>
      <c r="G2039"/>
      <c r="H2039"/>
      <c r="I2039" s="5"/>
      <c r="J2039"/>
      <c r="K2039"/>
      <c r="L2039"/>
      <c r="N2039"/>
      <c r="P2039"/>
      <c r="R2039"/>
      <c r="S2039"/>
      <c r="T2039"/>
    </row>
    <row r="2040" spans="2:20">
      <c r="B2040"/>
      <c r="C2040"/>
      <c r="D2040"/>
      <c r="E2040"/>
      <c r="G2040"/>
      <c r="H2040"/>
      <c r="I2040" s="5"/>
      <c r="J2040"/>
      <c r="K2040"/>
      <c r="L2040"/>
      <c r="N2040"/>
      <c r="P2040"/>
      <c r="R2040"/>
      <c r="S2040"/>
      <c r="T2040"/>
    </row>
    <row r="2041" spans="2:20">
      <c r="B2041"/>
      <c r="C2041"/>
      <c r="D2041"/>
      <c r="E2041"/>
      <c r="G2041"/>
      <c r="H2041"/>
      <c r="I2041" s="5"/>
      <c r="J2041"/>
      <c r="K2041"/>
      <c r="L2041"/>
      <c r="N2041"/>
      <c r="P2041"/>
      <c r="R2041"/>
      <c r="S2041"/>
      <c r="T2041"/>
    </row>
    <row r="2042" spans="2:20">
      <c r="B2042"/>
      <c r="C2042"/>
      <c r="D2042"/>
      <c r="E2042"/>
      <c r="G2042"/>
      <c r="H2042"/>
      <c r="I2042" s="5"/>
      <c r="J2042"/>
      <c r="K2042"/>
      <c r="L2042"/>
      <c r="N2042"/>
      <c r="P2042"/>
      <c r="R2042"/>
      <c r="S2042"/>
      <c r="T2042"/>
    </row>
    <row r="2043" spans="2:20">
      <c r="B2043"/>
      <c r="C2043"/>
      <c r="D2043"/>
      <c r="E2043"/>
      <c r="G2043"/>
      <c r="H2043"/>
      <c r="I2043" s="5"/>
      <c r="J2043"/>
      <c r="K2043"/>
      <c r="L2043"/>
      <c r="N2043"/>
      <c r="P2043"/>
      <c r="R2043"/>
      <c r="S2043"/>
      <c r="T2043"/>
    </row>
    <row r="2044" spans="2:20">
      <c r="B2044"/>
      <c r="C2044"/>
      <c r="D2044"/>
      <c r="E2044"/>
      <c r="G2044"/>
      <c r="H2044"/>
      <c r="I2044" s="5"/>
      <c r="J2044"/>
      <c r="K2044"/>
      <c r="L2044"/>
      <c r="N2044"/>
      <c r="P2044"/>
      <c r="R2044"/>
      <c r="S2044"/>
      <c r="T2044"/>
    </row>
    <row r="2045" spans="2:20">
      <c r="B2045"/>
      <c r="C2045"/>
      <c r="D2045"/>
      <c r="E2045"/>
      <c r="G2045"/>
      <c r="H2045"/>
      <c r="I2045" s="5"/>
      <c r="J2045"/>
      <c r="K2045"/>
      <c r="L2045"/>
      <c r="N2045"/>
      <c r="P2045"/>
      <c r="R2045"/>
      <c r="S2045"/>
      <c r="T2045"/>
    </row>
    <row r="2046" spans="2:20">
      <c r="B2046"/>
      <c r="C2046"/>
      <c r="D2046"/>
      <c r="E2046"/>
      <c r="G2046"/>
      <c r="H2046"/>
      <c r="I2046" s="5"/>
      <c r="J2046"/>
      <c r="K2046"/>
      <c r="L2046"/>
      <c r="N2046"/>
      <c r="P2046"/>
      <c r="R2046"/>
      <c r="S2046"/>
      <c r="T2046"/>
    </row>
    <row r="2047" spans="2:20">
      <c r="B2047"/>
      <c r="C2047"/>
      <c r="D2047"/>
      <c r="E2047"/>
      <c r="G2047"/>
      <c r="H2047"/>
      <c r="I2047" s="5"/>
      <c r="J2047"/>
      <c r="K2047"/>
      <c r="L2047"/>
      <c r="N2047"/>
      <c r="P2047"/>
      <c r="R2047"/>
      <c r="S2047"/>
      <c r="T2047"/>
    </row>
    <row r="2048" spans="2:20">
      <c r="B2048"/>
      <c r="C2048"/>
      <c r="D2048"/>
      <c r="E2048"/>
      <c r="G2048"/>
      <c r="H2048"/>
      <c r="I2048" s="5"/>
      <c r="J2048"/>
      <c r="K2048"/>
      <c r="L2048"/>
      <c r="N2048"/>
      <c r="P2048"/>
      <c r="R2048"/>
      <c r="S2048"/>
      <c r="T2048"/>
    </row>
    <row r="2049" spans="2:20">
      <c r="B2049"/>
      <c r="C2049"/>
      <c r="D2049"/>
      <c r="E2049"/>
      <c r="G2049"/>
      <c r="H2049"/>
      <c r="I2049" s="5"/>
      <c r="J2049"/>
      <c r="K2049"/>
      <c r="L2049"/>
      <c r="N2049"/>
      <c r="P2049"/>
      <c r="R2049"/>
      <c r="S2049"/>
      <c r="T2049"/>
    </row>
    <row r="2050" spans="2:20">
      <c r="B2050"/>
      <c r="C2050"/>
      <c r="D2050"/>
      <c r="E2050"/>
      <c r="G2050"/>
      <c r="H2050"/>
      <c r="I2050" s="5"/>
      <c r="J2050"/>
      <c r="K2050"/>
      <c r="L2050"/>
      <c r="N2050"/>
      <c r="P2050"/>
      <c r="R2050"/>
      <c r="S2050"/>
      <c r="T2050"/>
    </row>
    <row r="2051" spans="2:20">
      <c r="B2051"/>
      <c r="C2051"/>
      <c r="D2051"/>
      <c r="E2051"/>
      <c r="G2051"/>
      <c r="H2051"/>
      <c r="I2051" s="5"/>
      <c r="J2051"/>
      <c r="K2051"/>
      <c r="L2051"/>
      <c r="N2051"/>
      <c r="P2051"/>
      <c r="R2051"/>
      <c r="S2051"/>
      <c r="T2051"/>
    </row>
    <row r="2052" spans="2:20">
      <c r="B2052"/>
      <c r="C2052"/>
      <c r="D2052"/>
      <c r="E2052"/>
      <c r="G2052"/>
      <c r="H2052"/>
      <c r="I2052" s="5"/>
      <c r="J2052"/>
      <c r="K2052"/>
      <c r="L2052"/>
      <c r="N2052"/>
      <c r="P2052"/>
      <c r="R2052"/>
      <c r="S2052"/>
      <c r="T2052"/>
    </row>
    <row r="2053" spans="2:20">
      <c r="B2053"/>
      <c r="C2053"/>
      <c r="D2053"/>
      <c r="E2053"/>
      <c r="G2053"/>
      <c r="H2053"/>
      <c r="I2053" s="5"/>
      <c r="J2053"/>
      <c r="K2053"/>
      <c r="L2053"/>
      <c r="N2053"/>
      <c r="P2053"/>
      <c r="R2053"/>
      <c r="S2053"/>
      <c r="T2053"/>
    </row>
    <row r="2054" spans="2:20">
      <c r="B2054"/>
      <c r="C2054"/>
      <c r="D2054"/>
      <c r="E2054"/>
      <c r="G2054"/>
      <c r="H2054"/>
      <c r="I2054" s="5"/>
      <c r="J2054"/>
      <c r="K2054"/>
      <c r="L2054"/>
      <c r="N2054"/>
      <c r="P2054"/>
      <c r="R2054"/>
      <c r="S2054"/>
      <c r="T2054"/>
    </row>
    <row r="2055" spans="2:20">
      <c r="B2055"/>
      <c r="C2055"/>
      <c r="D2055"/>
      <c r="E2055"/>
      <c r="G2055"/>
      <c r="H2055"/>
      <c r="I2055" s="5"/>
      <c r="J2055"/>
      <c r="K2055"/>
      <c r="L2055"/>
      <c r="N2055"/>
      <c r="P2055"/>
      <c r="R2055"/>
      <c r="S2055"/>
      <c r="T2055"/>
    </row>
    <row r="2056" spans="2:20">
      <c r="B2056"/>
      <c r="C2056"/>
      <c r="D2056"/>
      <c r="E2056"/>
      <c r="G2056"/>
      <c r="H2056"/>
      <c r="I2056" s="5"/>
      <c r="J2056"/>
      <c r="K2056"/>
      <c r="L2056"/>
      <c r="N2056"/>
      <c r="P2056"/>
      <c r="R2056"/>
      <c r="S2056"/>
      <c r="T2056"/>
    </row>
    <row r="2057" spans="2:20">
      <c r="B2057"/>
      <c r="C2057"/>
      <c r="D2057"/>
      <c r="E2057"/>
      <c r="G2057"/>
      <c r="H2057"/>
      <c r="I2057" s="5"/>
      <c r="J2057"/>
      <c r="K2057"/>
      <c r="L2057"/>
      <c r="N2057"/>
      <c r="P2057"/>
      <c r="R2057"/>
      <c r="S2057"/>
      <c r="T2057"/>
    </row>
    <row r="2058" spans="2:20">
      <c r="B2058"/>
      <c r="C2058"/>
      <c r="D2058"/>
      <c r="E2058"/>
      <c r="G2058"/>
      <c r="H2058"/>
      <c r="I2058" s="5"/>
      <c r="J2058"/>
      <c r="K2058"/>
      <c r="L2058"/>
      <c r="N2058"/>
      <c r="P2058"/>
      <c r="R2058"/>
      <c r="S2058"/>
      <c r="T2058"/>
    </row>
    <row r="2059" spans="2:20">
      <c r="B2059"/>
      <c r="C2059"/>
      <c r="D2059"/>
      <c r="E2059"/>
      <c r="G2059"/>
      <c r="H2059"/>
      <c r="I2059" s="5"/>
      <c r="J2059"/>
      <c r="K2059"/>
      <c r="L2059"/>
      <c r="N2059"/>
      <c r="P2059"/>
      <c r="R2059"/>
      <c r="S2059"/>
      <c r="T2059"/>
    </row>
    <row r="2060" spans="2:20">
      <c r="B2060"/>
      <c r="C2060"/>
      <c r="D2060"/>
      <c r="E2060"/>
      <c r="G2060"/>
      <c r="H2060"/>
      <c r="I2060" s="5"/>
      <c r="J2060"/>
      <c r="K2060"/>
      <c r="L2060"/>
      <c r="N2060"/>
      <c r="P2060"/>
      <c r="R2060"/>
      <c r="S2060"/>
      <c r="T2060"/>
    </row>
    <row r="2061" spans="2:20">
      <c r="B2061"/>
      <c r="C2061"/>
      <c r="D2061"/>
      <c r="E2061"/>
      <c r="G2061"/>
      <c r="H2061"/>
      <c r="I2061" s="5"/>
      <c r="J2061"/>
      <c r="K2061"/>
      <c r="L2061"/>
      <c r="N2061"/>
      <c r="P2061"/>
      <c r="R2061"/>
      <c r="S2061"/>
      <c r="T2061"/>
    </row>
    <row r="2062" spans="2:20">
      <c r="B2062"/>
      <c r="C2062"/>
      <c r="D2062"/>
      <c r="E2062"/>
      <c r="G2062"/>
      <c r="H2062"/>
      <c r="I2062" s="5"/>
      <c r="J2062"/>
      <c r="K2062"/>
      <c r="L2062"/>
      <c r="N2062"/>
      <c r="P2062"/>
      <c r="R2062"/>
      <c r="S2062"/>
      <c r="T2062"/>
    </row>
    <row r="2063" spans="2:20">
      <c r="B2063"/>
      <c r="C2063"/>
      <c r="D2063"/>
      <c r="E2063"/>
      <c r="G2063"/>
      <c r="H2063"/>
      <c r="I2063" s="5"/>
      <c r="J2063"/>
      <c r="K2063"/>
      <c r="L2063"/>
      <c r="N2063"/>
      <c r="P2063"/>
      <c r="R2063"/>
      <c r="S2063"/>
      <c r="T2063"/>
    </row>
    <row r="2064" spans="2:20">
      <c r="B2064"/>
      <c r="C2064"/>
      <c r="D2064"/>
      <c r="E2064"/>
      <c r="G2064"/>
      <c r="H2064"/>
      <c r="I2064" s="5"/>
      <c r="J2064"/>
      <c r="K2064"/>
      <c r="L2064"/>
      <c r="N2064"/>
      <c r="P2064"/>
      <c r="R2064"/>
      <c r="S2064"/>
      <c r="T2064"/>
    </row>
    <row r="2065" spans="2:20">
      <c r="B2065"/>
      <c r="C2065"/>
      <c r="D2065"/>
      <c r="E2065"/>
      <c r="G2065"/>
      <c r="H2065"/>
      <c r="I2065" s="5"/>
      <c r="J2065"/>
      <c r="K2065"/>
      <c r="L2065"/>
      <c r="N2065"/>
      <c r="P2065"/>
      <c r="R2065"/>
      <c r="S2065"/>
      <c r="T2065"/>
    </row>
    <row r="2066" spans="2:20">
      <c r="B2066"/>
      <c r="C2066"/>
      <c r="D2066"/>
      <c r="E2066"/>
      <c r="G2066"/>
      <c r="H2066"/>
      <c r="I2066" s="5"/>
      <c r="J2066"/>
      <c r="K2066"/>
      <c r="L2066"/>
      <c r="N2066"/>
      <c r="P2066"/>
      <c r="R2066"/>
      <c r="S2066"/>
      <c r="T2066"/>
    </row>
    <row r="2067" spans="2:20">
      <c r="B2067"/>
      <c r="C2067"/>
      <c r="D2067"/>
      <c r="E2067"/>
      <c r="G2067"/>
      <c r="H2067"/>
      <c r="I2067" s="5"/>
      <c r="J2067"/>
      <c r="K2067"/>
      <c r="L2067"/>
      <c r="N2067"/>
      <c r="P2067"/>
      <c r="R2067"/>
      <c r="S2067"/>
      <c r="T2067"/>
    </row>
    <row r="2068" spans="2:20">
      <c r="B2068"/>
      <c r="C2068"/>
      <c r="D2068"/>
      <c r="E2068"/>
      <c r="G2068"/>
      <c r="H2068"/>
      <c r="I2068" s="5"/>
      <c r="J2068"/>
      <c r="K2068"/>
      <c r="L2068"/>
      <c r="N2068"/>
      <c r="P2068"/>
      <c r="R2068"/>
      <c r="S2068"/>
      <c r="T2068"/>
    </row>
    <row r="2069" spans="2:20">
      <c r="B2069"/>
      <c r="C2069"/>
      <c r="D2069"/>
      <c r="E2069"/>
      <c r="G2069"/>
      <c r="H2069"/>
      <c r="I2069" s="5"/>
      <c r="J2069"/>
      <c r="K2069"/>
      <c r="L2069"/>
      <c r="N2069"/>
      <c r="P2069"/>
      <c r="R2069"/>
      <c r="S2069"/>
      <c r="T2069"/>
    </row>
    <row r="2070" spans="2:20">
      <c r="B2070"/>
      <c r="C2070"/>
      <c r="D2070"/>
      <c r="E2070"/>
      <c r="G2070"/>
      <c r="H2070"/>
      <c r="I2070" s="5"/>
      <c r="J2070"/>
      <c r="K2070"/>
      <c r="L2070"/>
      <c r="N2070"/>
      <c r="P2070"/>
      <c r="R2070"/>
      <c r="S2070"/>
      <c r="T2070"/>
    </row>
    <row r="2071" spans="2:20">
      <c r="B2071"/>
      <c r="C2071"/>
      <c r="D2071"/>
      <c r="E2071"/>
      <c r="G2071"/>
      <c r="H2071"/>
      <c r="I2071" s="5"/>
      <c r="J2071"/>
      <c r="K2071"/>
      <c r="L2071"/>
      <c r="N2071"/>
      <c r="P2071"/>
      <c r="R2071"/>
      <c r="S2071"/>
      <c r="T2071"/>
    </row>
    <row r="2072" spans="2:20">
      <c r="B2072"/>
      <c r="C2072"/>
      <c r="D2072"/>
      <c r="E2072"/>
      <c r="G2072"/>
      <c r="H2072"/>
      <c r="I2072" s="5"/>
      <c r="J2072"/>
      <c r="K2072"/>
      <c r="L2072"/>
      <c r="N2072"/>
      <c r="P2072"/>
      <c r="R2072"/>
      <c r="S2072"/>
      <c r="T2072"/>
    </row>
    <row r="2073" spans="2:20">
      <c r="B2073"/>
      <c r="C2073"/>
      <c r="D2073"/>
      <c r="E2073"/>
      <c r="G2073"/>
      <c r="H2073"/>
      <c r="I2073" s="5"/>
      <c r="J2073"/>
      <c r="K2073"/>
      <c r="L2073"/>
      <c r="N2073"/>
      <c r="P2073"/>
      <c r="R2073"/>
      <c r="S2073"/>
      <c r="T2073"/>
    </row>
    <row r="2074" spans="2:20">
      <c r="B2074"/>
      <c r="C2074"/>
      <c r="D2074"/>
      <c r="E2074"/>
      <c r="G2074"/>
      <c r="H2074"/>
      <c r="I2074" s="5"/>
      <c r="J2074"/>
      <c r="K2074"/>
      <c r="L2074"/>
      <c r="N2074"/>
      <c r="P2074"/>
      <c r="R2074"/>
      <c r="S2074"/>
      <c r="T2074"/>
    </row>
    <row r="2075" spans="2:20">
      <c r="B2075"/>
      <c r="C2075"/>
      <c r="D2075"/>
      <c r="E2075"/>
      <c r="G2075"/>
      <c r="H2075"/>
      <c r="I2075" s="5"/>
      <c r="J2075"/>
      <c r="K2075"/>
      <c r="L2075"/>
      <c r="N2075"/>
      <c r="P2075"/>
      <c r="R2075"/>
      <c r="S2075"/>
      <c r="T2075"/>
    </row>
    <row r="2076" spans="2:20">
      <c r="B2076"/>
      <c r="C2076"/>
      <c r="D2076"/>
      <c r="E2076"/>
      <c r="G2076"/>
      <c r="H2076"/>
      <c r="I2076" s="5"/>
      <c r="J2076"/>
      <c r="K2076"/>
      <c r="L2076"/>
      <c r="N2076"/>
      <c r="P2076"/>
      <c r="R2076"/>
      <c r="S2076"/>
      <c r="T2076"/>
    </row>
    <row r="2077" spans="2:20">
      <c r="B2077"/>
      <c r="C2077"/>
      <c r="D2077"/>
      <c r="E2077"/>
      <c r="G2077"/>
      <c r="H2077"/>
      <c r="I2077" s="5"/>
      <c r="J2077"/>
      <c r="K2077"/>
      <c r="L2077"/>
      <c r="N2077"/>
      <c r="P2077"/>
      <c r="R2077"/>
      <c r="S2077"/>
      <c r="T2077"/>
    </row>
    <row r="2078" spans="2:20">
      <c r="B2078"/>
      <c r="C2078"/>
      <c r="D2078"/>
      <c r="E2078"/>
      <c r="G2078"/>
      <c r="H2078"/>
      <c r="I2078" s="5"/>
      <c r="J2078"/>
      <c r="K2078"/>
      <c r="L2078"/>
      <c r="N2078"/>
      <c r="P2078"/>
      <c r="R2078"/>
      <c r="S2078"/>
      <c r="T2078"/>
    </row>
    <row r="2079" spans="2:20">
      <c r="B2079"/>
      <c r="C2079"/>
      <c r="D2079"/>
      <c r="E2079"/>
      <c r="G2079"/>
      <c r="H2079"/>
      <c r="I2079" s="5"/>
      <c r="J2079"/>
      <c r="K2079"/>
      <c r="L2079"/>
      <c r="N2079"/>
      <c r="P2079"/>
      <c r="R2079"/>
      <c r="S2079"/>
      <c r="T2079"/>
    </row>
    <row r="2080" spans="2:20">
      <c r="B2080"/>
      <c r="C2080"/>
      <c r="D2080"/>
      <c r="E2080"/>
      <c r="G2080"/>
      <c r="H2080"/>
      <c r="I2080" s="5"/>
      <c r="J2080"/>
      <c r="K2080"/>
      <c r="L2080"/>
      <c r="N2080"/>
      <c r="P2080"/>
      <c r="R2080"/>
      <c r="S2080"/>
      <c r="T2080"/>
    </row>
    <row r="2081" spans="2:20">
      <c r="B2081"/>
      <c r="C2081"/>
      <c r="D2081"/>
      <c r="E2081"/>
      <c r="G2081"/>
      <c r="H2081"/>
      <c r="I2081" s="5"/>
      <c r="J2081"/>
      <c r="K2081"/>
      <c r="L2081"/>
      <c r="N2081"/>
      <c r="P2081"/>
      <c r="R2081"/>
      <c r="S2081"/>
      <c r="T2081"/>
    </row>
    <row r="2082" spans="2:20">
      <c r="B2082"/>
      <c r="C2082"/>
      <c r="D2082"/>
      <c r="E2082"/>
      <c r="G2082"/>
      <c r="H2082"/>
      <c r="I2082" s="5"/>
      <c r="J2082"/>
      <c r="K2082"/>
      <c r="L2082"/>
      <c r="N2082"/>
      <c r="P2082"/>
      <c r="R2082"/>
      <c r="S2082"/>
      <c r="T2082"/>
    </row>
    <row r="2083" spans="2:20">
      <c r="B2083"/>
      <c r="C2083"/>
      <c r="D2083"/>
      <c r="E2083"/>
      <c r="G2083"/>
      <c r="H2083"/>
      <c r="I2083" s="5"/>
      <c r="J2083"/>
      <c r="K2083"/>
      <c r="L2083"/>
      <c r="N2083"/>
      <c r="P2083"/>
      <c r="R2083"/>
      <c r="S2083"/>
      <c r="T2083"/>
    </row>
    <row r="2084" spans="2:20">
      <c r="B2084"/>
      <c r="C2084"/>
      <c r="D2084"/>
      <c r="E2084"/>
      <c r="G2084"/>
      <c r="H2084"/>
      <c r="I2084" s="5"/>
      <c r="J2084"/>
      <c r="K2084"/>
      <c r="L2084"/>
      <c r="N2084"/>
      <c r="P2084"/>
      <c r="R2084"/>
      <c r="S2084"/>
      <c r="T2084"/>
    </row>
    <row r="2085" spans="2:20">
      <c r="B2085"/>
      <c r="C2085"/>
      <c r="D2085"/>
      <c r="E2085"/>
      <c r="G2085"/>
      <c r="H2085"/>
      <c r="I2085" s="5"/>
      <c r="J2085"/>
      <c r="K2085"/>
      <c r="L2085"/>
      <c r="N2085"/>
      <c r="P2085"/>
      <c r="R2085"/>
      <c r="S2085"/>
      <c r="T2085"/>
    </row>
    <row r="2086" spans="2:20">
      <c r="B2086"/>
      <c r="C2086"/>
      <c r="D2086"/>
      <c r="E2086"/>
      <c r="G2086"/>
      <c r="H2086"/>
      <c r="I2086" s="5"/>
      <c r="J2086"/>
      <c r="K2086"/>
      <c r="L2086"/>
      <c r="N2086"/>
      <c r="P2086"/>
      <c r="R2086"/>
      <c r="S2086"/>
      <c r="T2086"/>
    </row>
    <row r="2087" spans="2:20">
      <c r="B2087"/>
      <c r="C2087"/>
      <c r="D2087"/>
      <c r="E2087"/>
      <c r="G2087"/>
      <c r="H2087"/>
      <c r="I2087" s="5"/>
      <c r="J2087"/>
      <c r="K2087"/>
      <c r="L2087"/>
      <c r="N2087"/>
      <c r="P2087"/>
      <c r="R2087"/>
      <c r="S2087"/>
      <c r="T2087"/>
    </row>
    <row r="2088" spans="2:20">
      <c r="B2088"/>
      <c r="C2088"/>
      <c r="D2088"/>
      <c r="E2088"/>
      <c r="G2088"/>
      <c r="H2088"/>
      <c r="I2088" s="5"/>
      <c r="J2088"/>
      <c r="K2088"/>
      <c r="L2088"/>
      <c r="N2088"/>
      <c r="P2088"/>
      <c r="R2088"/>
      <c r="S2088"/>
      <c r="T2088"/>
    </row>
    <row r="2089" spans="2:20">
      <c r="B2089"/>
      <c r="C2089"/>
      <c r="D2089"/>
      <c r="E2089"/>
      <c r="G2089"/>
      <c r="H2089"/>
      <c r="I2089" s="5"/>
      <c r="J2089"/>
      <c r="K2089"/>
      <c r="L2089"/>
      <c r="N2089"/>
      <c r="P2089"/>
      <c r="R2089"/>
      <c r="S2089"/>
      <c r="T2089"/>
    </row>
    <row r="2090" spans="2:20">
      <c r="B2090"/>
      <c r="C2090"/>
      <c r="D2090"/>
      <c r="E2090"/>
      <c r="G2090"/>
      <c r="H2090"/>
      <c r="I2090" s="5"/>
      <c r="J2090"/>
      <c r="K2090"/>
      <c r="L2090"/>
      <c r="N2090"/>
      <c r="P2090"/>
      <c r="R2090"/>
      <c r="S2090"/>
      <c r="T2090"/>
    </row>
    <row r="2091" spans="2:20">
      <c r="B2091"/>
      <c r="C2091"/>
      <c r="D2091"/>
      <c r="E2091"/>
      <c r="G2091"/>
      <c r="H2091"/>
      <c r="I2091" s="5"/>
      <c r="J2091"/>
      <c r="K2091"/>
      <c r="L2091"/>
      <c r="N2091"/>
      <c r="P2091"/>
      <c r="R2091"/>
      <c r="S2091"/>
      <c r="T2091"/>
    </row>
    <row r="2092" spans="2:20">
      <c r="B2092"/>
      <c r="C2092"/>
      <c r="D2092"/>
      <c r="E2092"/>
      <c r="G2092"/>
      <c r="H2092"/>
      <c r="I2092" s="5"/>
      <c r="J2092"/>
      <c r="K2092"/>
      <c r="L2092"/>
      <c r="N2092"/>
      <c r="P2092"/>
      <c r="R2092"/>
      <c r="S2092"/>
      <c r="T2092"/>
    </row>
    <row r="2093" spans="2:20">
      <c r="B2093"/>
      <c r="C2093"/>
      <c r="D2093"/>
      <c r="E2093"/>
      <c r="G2093"/>
      <c r="H2093"/>
      <c r="I2093" s="5"/>
      <c r="J2093"/>
      <c r="K2093"/>
      <c r="L2093"/>
      <c r="N2093"/>
      <c r="P2093"/>
      <c r="R2093"/>
      <c r="S2093"/>
      <c r="T2093"/>
    </row>
    <row r="2094" spans="2:20">
      <c r="B2094"/>
      <c r="C2094"/>
      <c r="D2094"/>
      <c r="E2094"/>
      <c r="G2094"/>
      <c r="H2094"/>
      <c r="I2094" s="5"/>
      <c r="J2094"/>
      <c r="K2094"/>
      <c r="L2094"/>
      <c r="N2094"/>
      <c r="P2094"/>
      <c r="R2094"/>
      <c r="S2094"/>
      <c r="T2094"/>
    </row>
    <row r="2095" spans="2:20">
      <c r="B2095"/>
      <c r="C2095"/>
      <c r="D2095"/>
      <c r="E2095"/>
      <c r="G2095"/>
      <c r="H2095"/>
      <c r="I2095" s="5"/>
      <c r="J2095"/>
      <c r="K2095"/>
      <c r="L2095"/>
      <c r="N2095"/>
      <c r="P2095"/>
      <c r="R2095"/>
      <c r="S2095"/>
      <c r="T2095"/>
    </row>
    <row r="2096" spans="2:20">
      <c r="B2096"/>
      <c r="C2096"/>
      <c r="D2096"/>
      <c r="E2096"/>
      <c r="G2096"/>
      <c r="H2096"/>
      <c r="I2096" s="5"/>
      <c r="J2096"/>
      <c r="K2096"/>
      <c r="L2096"/>
      <c r="N2096"/>
      <c r="P2096"/>
      <c r="R2096"/>
      <c r="S2096"/>
      <c r="T2096"/>
    </row>
    <row r="2097" spans="2:20">
      <c r="B2097"/>
      <c r="C2097"/>
      <c r="D2097"/>
      <c r="E2097"/>
      <c r="G2097"/>
      <c r="H2097"/>
      <c r="I2097" s="5"/>
      <c r="J2097"/>
      <c r="K2097"/>
      <c r="L2097"/>
      <c r="N2097"/>
      <c r="P2097"/>
      <c r="R2097"/>
      <c r="S2097"/>
      <c r="T2097"/>
    </row>
    <row r="2098" spans="2:20">
      <c r="C2098"/>
      <c r="D2098"/>
      <c r="E2098"/>
      <c r="G2098"/>
      <c r="H2098"/>
      <c r="I2098" s="5"/>
      <c r="J2098"/>
      <c r="K2098"/>
      <c r="L2098"/>
      <c r="N2098"/>
      <c r="P2098"/>
      <c r="R2098"/>
      <c r="S2098"/>
      <c r="T2098"/>
    </row>
    <row r="2099" spans="2:20">
      <c r="B2099"/>
      <c r="C2099"/>
      <c r="D2099"/>
      <c r="E2099"/>
      <c r="G2099"/>
      <c r="H2099"/>
      <c r="I2099" s="5"/>
      <c r="J2099"/>
      <c r="K2099"/>
      <c r="L2099"/>
      <c r="N2099"/>
      <c r="P2099"/>
      <c r="R2099"/>
      <c r="S2099"/>
      <c r="T2099"/>
    </row>
    <row r="2100" spans="2:20">
      <c r="B2100"/>
      <c r="C2100"/>
      <c r="D2100"/>
      <c r="E2100"/>
      <c r="G2100"/>
      <c r="H2100"/>
      <c r="I2100" s="5"/>
      <c r="J2100"/>
      <c r="K2100"/>
      <c r="L2100"/>
      <c r="N2100"/>
      <c r="P2100"/>
      <c r="R2100"/>
      <c r="S2100"/>
      <c r="T2100"/>
    </row>
    <row r="2101" spans="2:20">
      <c r="B2101"/>
      <c r="C2101"/>
      <c r="D2101"/>
      <c r="E2101"/>
      <c r="G2101"/>
      <c r="H2101"/>
      <c r="I2101" s="5"/>
      <c r="J2101"/>
      <c r="K2101"/>
      <c r="L2101"/>
      <c r="N2101"/>
      <c r="P2101"/>
      <c r="R2101"/>
      <c r="S2101"/>
      <c r="T2101"/>
    </row>
    <row r="2102" spans="2:20">
      <c r="B2102"/>
      <c r="C2102"/>
      <c r="D2102"/>
      <c r="E2102"/>
      <c r="G2102"/>
      <c r="H2102"/>
      <c r="I2102" s="5"/>
      <c r="J2102"/>
      <c r="K2102"/>
      <c r="L2102"/>
      <c r="N2102"/>
      <c r="P2102"/>
      <c r="R2102"/>
      <c r="S2102"/>
      <c r="T2102"/>
    </row>
    <row r="2103" spans="2:20">
      <c r="B2103"/>
      <c r="C2103"/>
      <c r="D2103"/>
      <c r="E2103"/>
      <c r="G2103"/>
      <c r="H2103"/>
      <c r="I2103" s="5"/>
      <c r="J2103"/>
      <c r="K2103"/>
      <c r="L2103"/>
      <c r="N2103"/>
      <c r="P2103"/>
      <c r="R2103"/>
      <c r="S2103"/>
      <c r="T2103"/>
    </row>
    <row r="2104" spans="2:20">
      <c r="B2104"/>
      <c r="C2104"/>
      <c r="D2104"/>
      <c r="E2104"/>
      <c r="G2104"/>
      <c r="H2104"/>
      <c r="I2104" s="5"/>
      <c r="J2104"/>
      <c r="K2104"/>
      <c r="L2104"/>
      <c r="N2104"/>
      <c r="P2104"/>
      <c r="R2104"/>
      <c r="S2104"/>
      <c r="T2104"/>
    </row>
    <row r="2105" spans="2:20">
      <c r="B2105"/>
      <c r="C2105"/>
      <c r="D2105"/>
      <c r="E2105"/>
      <c r="G2105"/>
      <c r="H2105"/>
      <c r="I2105" s="5"/>
      <c r="J2105"/>
      <c r="K2105"/>
      <c r="L2105"/>
      <c r="N2105"/>
      <c r="P2105"/>
      <c r="R2105"/>
      <c r="S2105"/>
      <c r="T2105"/>
    </row>
    <row r="2106" spans="2:20">
      <c r="B2106"/>
      <c r="C2106"/>
      <c r="D2106"/>
      <c r="E2106"/>
      <c r="G2106"/>
      <c r="H2106"/>
      <c r="I2106" s="5"/>
      <c r="J2106"/>
      <c r="K2106"/>
      <c r="L2106"/>
      <c r="N2106"/>
      <c r="P2106"/>
      <c r="R2106"/>
      <c r="S2106"/>
      <c r="T2106"/>
    </row>
    <row r="2107" spans="2:20">
      <c r="B2107"/>
      <c r="G2107"/>
      <c r="R2107"/>
      <c r="S2107"/>
      <c r="T2107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portfolio-mclimit</vt:lpstr>
      <vt:lpstr>latest data</vt:lpstr>
      <vt:lpstr>累计增幅仓位管理</vt:lpstr>
      <vt:lpstr>累计增幅合并对冲500</vt:lpstr>
      <vt:lpstr>累计增幅hs300对冲</vt:lpstr>
      <vt:lpstr>hsi</vt:lpstr>
      <vt:lpstr>000902</vt:lpstr>
      <vt:lpstr>累计增幅500对冲趋势--</vt:lpstr>
      <vt:lpstr>###正式运行模式50-50对冲</vt:lpstr>
      <vt:lpstr>##正式模型-趋势加减仓最大收益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huang</dc:creator>
  <cp:lastModifiedBy>jeff huang</cp:lastModifiedBy>
  <dcterms:created xsi:type="dcterms:W3CDTF">2015-07-27T08:33:28Z</dcterms:created>
  <dcterms:modified xsi:type="dcterms:W3CDTF">2015-11-17T01:13:18Z</dcterms:modified>
</cp:coreProperties>
</file>