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uicheng\Desktop\戴森球\"/>
    </mc:Choice>
  </mc:AlternateContent>
  <xr:revisionPtr revIDLastSave="0" documentId="13_ncr:1_{01AECEF0-CDA5-44C8-B2F8-D647E9F9C876}" xr6:coauthVersionLast="47" xr6:coauthVersionMax="47" xr10:uidLastSave="{00000000-0000-0000-0000-000000000000}"/>
  <bookViews>
    <workbookView xWindow="3454" yWindow="2040" windowWidth="18549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C8" i="1"/>
  <c r="C13" i="1"/>
  <c r="C5" i="1"/>
  <c r="C3" i="1"/>
  <c r="C11" i="1"/>
  <c r="C2" i="1"/>
  <c r="C15" i="1"/>
  <c r="C4" i="1"/>
  <c r="C7" i="1"/>
  <c r="C17" i="1"/>
  <c r="C10" i="1"/>
  <c r="C6" i="1"/>
  <c r="C12" i="1"/>
  <c r="C16" i="1"/>
  <c r="C19" i="1"/>
  <c r="C18" i="1"/>
  <c r="C9" i="1"/>
  <c r="D14" i="1" l="1"/>
  <c r="C21" i="1"/>
  <c r="D18" i="1"/>
  <c r="D16" i="1"/>
  <c r="D12" i="1"/>
  <c r="D9" i="1"/>
  <c r="D6" i="1"/>
  <c r="D10" i="1"/>
  <c r="D17" i="1"/>
  <c r="D7" i="1"/>
  <c r="D19" i="1"/>
  <c r="D4" i="1"/>
  <c r="D15" i="1"/>
  <c r="D8" i="1"/>
  <c r="D2" i="1"/>
  <c r="D11" i="1"/>
  <c r="D3" i="1"/>
  <c r="D5" i="1"/>
  <c r="D1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E1B059-A59F-46DB-8102-BC8B1847B462}" keepAlive="1" name="查询 - 表4" description="与工作簿中“表4”查询的连接。" type="5" refreshedVersion="0" background="1">
    <dbPr connection="Provider=Microsoft.Mashup.OleDb.1;Data Source=$Workbook$;Location=表4;Extended Properties=&quot;&quot;" command="SELECT * FROM [表4]"/>
  </connection>
</connections>
</file>

<file path=xl/sharedStrings.xml><?xml version="1.0" encoding="utf-8"?>
<sst xmlns="http://schemas.openxmlformats.org/spreadsheetml/2006/main" count="127" uniqueCount="78">
  <si>
    <t>总线占比</t>
    <phoneticPr fontId="1" type="noConversion"/>
  </si>
  <si>
    <t>每分消耗</t>
    <phoneticPr fontId="1" type="noConversion"/>
  </si>
  <si>
    <t>物品</t>
    <phoneticPr fontId="1" type="noConversion"/>
  </si>
  <si>
    <t>所需</t>
    <phoneticPr fontId="1" type="noConversion"/>
  </si>
  <si>
    <t>数量</t>
    <phoneticPr fontId="1" type="noConversion"/>
  </si>
  <si>
    <t>星际物流站</t>
    <phoneticPr fontId="1" type="noConversion"/>
  </si>
  <si>
    <t>钛合金</t>
  </si>
  <si>
    <t>钛合金</t>
    <phoneticPr fontId="1" type="noConversion"/>
  </si>
  <si>
    <t>粒子容器</t>
  </si>
  <si>
    <t>粒子容器</t>
    <phoneticPr fontId="1" type="noConversion"/>
  </si>
  <si>
    <t>行星物流站</t>
    <phoneticPr fontId="1" type="noConversion"/>
  </si>
  <si>
    <t>钢材</t>
  </si>
  <si>
    <t>钢材</t>
    <phoneticPr fontId="1" type="noConversion"/>
  </si>
  <si>
    <t>处理器</t>
  </si>
  <si>
    <t>处理器</t>
    <phoneticPr fontId="1" type="noConversion"/>
  </si>
  <si>
    <t>钛块</t>
  </si>
  <si>
    <t>钛块</t>
    <phoneticPr fontId="1" type="noConversion"/>
  </si>
  <si>
    <t>所需2</t>
  </si>
  <si>
    <t>数量3</t>
  </si>
  <si>
    <t>所需4</t>
  </si>
  <si>
    <t>数量5</t>
  </si>
  <si>
    <t>所需6</t>
  </si>
  <si>
    <t>数量7</t>
  </si>
  <si>
    <t>所需8</t>
  </si>
  <si>
    <t>数量9</t>
  </si>
  <si>
    <t>电力感应塔</t>
    <phoneticPr fontId="1" type="noConversion"/>
  </si>
  <si>
    <t>铁块</t>
  </si>
  <si>
    <t>铁块</t>
    <phoneticPr fontId="1" type="noConversion"/>
  </si>
  <si>
    <t>磁线圈</t>
  </si>
  <si>
    <t>磁线圈</t>
    <phoneticPr fontId="1" type="noConversion"/>
  </si>
  <si>
    <t>无线输电塔</t>
    <phoneticPr fontId="1" type="noConversion"/>
  </si>
  <si>
    <t>电浆激发器</t>
  </si>
  <si>
    <t>电浆激发器</t>
    <phoneticPr fontId="1" type="noConversion"/>
  </si>
  <si>
    <t>高速传送带</t>
    <phoneticPr fontId="1" type="noConversion"/>
  </si>
  <si>
    <t>齿轮</t>
  </si>
  <si>
    <t>齿轮</t>
    <phoneticPr fontId="1" type="noConversion"/>
  </si>
  <si>
    <t>电磁涡轮</t>
  </si>
  <si>
    <t>电磁涡轮</t>
    <phoneticPr fontId="1" type="noConversion"/>
  </si>
  <si>
    <t>备注</t>
    <phoneticPr fontId="1" type="noConversion"/>
  </si>
  <si>
    <t>极速传送带</t>
    <phoneticPr fontId="1" type="noConversion"/>
  </si>
  <si>
    <t>行星物流站1</t>
    <phoneticPr fontId="1" type="noConversion"/>
  </si>
  <si>
    <t>传送带1</t>
    <phoneticPr fontId="1" type="noConversion"/>
  </si>
  <si>
    <t>传送带1+高速传送带1</t>
    <phoneticPr fontId="1" type="noConversion"/>
  </si>
  <si>
    <t>石墨烯</t>
  </si>
  <si>
    <t>石墨烯</t>
    <phoneticPr fontId="1" type="noConversion"/>
  </si>
  <si>
    <t>超级磁场环</t>
  </si>
  <si>
    <t>超级磁场环</t>
    <phoneticPr fontId="1" type="noConversion"/>
  </si>
  <si>
    <t>制造台</t>
    <phoneticPr fontId="1" type="noConversion"/>
  </si>
  <si>
    <t>电路板</t>
  </si>
  <si>
    <t>电路板</t>
    <phoneticPr fontId="1" type="noConversion"/>
  </si>
  <si>
    <t>电弧熔炉</t>
    <phoneticPr fontId="1" type="noConversion"/>
  </si>
  <si>
    <t>石材</t>
  </si>
  <si>
    <t>石材</t>
    <phoneticPr fontId="1" type="noConversion"/>
  </si>
  <si>
    <t>化工厂</t>
    <phoneticPr fontId="1" type="noConversion"/>
  </si>
  <si>
    <t>玻璃</t>
  </si>
  <si>
    <t>玻璃</t>
    <phoneticPr fontId="1" type="noConversion"/>
  </si>
  <si>
    <t>四向分流器</t>
    <phoneticPr fontId="1" type="noConversion"/>
  </si>
  <si>
    <t>原油精炼厂</t>
    <phoneticPr fontId="1" type="noConversion"/>
  </si>
  <si>
    <t>采矿机</t>
    <phoneticPr fontId="1" type="noConversion"/>
  </si>
  <si>
    <t>储物仓</t>
    <phoneticPr fontId="1" type="noConversion"/>
  </si>
  <si>
    <t>分拣器</t>
    <phoneticPr fontId="1" type="noConversion"/>
  </si>
  <si>
    <t>高速分拣器</t>
    <phoneticPr fontId="1" type="noConversion"/>
  </si>
  <si>
    <t>电动机</t>
  </si>
  <si>
    <t>电动机</t>
    <phoneticPr fontId="1" type="noConversion"/>
  </si>
  <si>
    <t>分拣器2</t>
    <phoneticPr fontId="1" type="noConversion"/>
  </si>
  <si>
    <t>极速分拣器</t>
    <phoneticPr fontId="1" type="noConversion"/>
  </si>
  <si>
    <t>分拣器2+高速分拣器1</t>
    <phoneticPr fontId="1" type="noConversion"/>
  </si>
  <si>
    <t>矩阵研究所</t>
    <phoneticPr fontId="1" type="noConversion"/>
  </si>
  <si>
    <t>星际物流运输机</t>
    <phoneticPr fontId="1" type="noConversion"/>
  </si>
  <si>
    <t>电力感应塔1</t>
    <phoneticPr fontId="1" type="noConversion"/>
  </si>
  <si>
    <t>加力推进器</t>
  </si>
  <si>
    <t>加力推进器</t>
    <phoneticPr fontId="1" type="noConversion"/>
  </si>
  <si>
    <t>物流运输机</t>
    <phoneticPr fontId="1" type="noConversion"/>
  </si>
  <si>
    <t>推进器</t>
  </si>
  <si>
    <t>推进器</t>
    <phoneticPr fontId="1" type="noConversion"/>
  </si>
  <si>
    <t>带宽设置1</t>
    <phoneticPr fontId="1" type="noConversion"/>
  </si>
  <si>
    <t>极速/10带宽</t>
    <phoneticPr fontId="1" type="noConversion"/>
  </si>
  <si>
    <t>高速/20带宽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</si>
</sst>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9"/>
      <name val="等线"/>
      <family val="3"/>
      <charset val="134"/>
      <scheme val="minor"/>
    </font>
    <font>
      <sz val="11"/>
      <color theme="8"/>
      <name val="等线"/>
      <family val="3"/>
      <charset val="134"/>
      <scheme val="minor"/>
    </font>
    <font>
      <sz val="11"/>
      <color theme="8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10" fontId="0" fillId="0" borderId="0" xfId="0" applyNumberFormat="1"/>
    <xf numFmtId="0" fontId="3" fillId="0" borderId="0" xfId="0" applyFont="1"/>
    <xf numFmtId="10" fontId="3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2" xfId="0" applyFill="1" applyBorder="1"/>
    <xf numFmtId="0" fontId="0" fillId="2" borderId="0" xfId="0" applyFill="1" applyBorder="1"/>
    <xf numFmtId="0" fontId="3" fillId="2" borderId="0" xfId="0" applyFont="1" applyFill="1"/>
    <xf numFmtId="0" fontId="0" fillId="0" borderId="0" xfId="0" applyFill="1"/>
    <xf numFmtId="0" fontId="2" fillId="0" borderId="0" xfId="0" applyFont="1" applyFill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4" xfId="0" applyFont="1" applyBorder="1"/>
    <xf numFmtId="0" fontId="3" fillId="0" borderId="0" xfId="0" applyFont="1" applyFill="1"/>
    <xf numFmtId="0" fontId="5" fillId="0" borderId="0" xfId="0" applyFont="1" applyFill="1"/>
    <xf numFmtId="0" fontId="5" fillId="2" borderId="0" xfId="0" applyFont="1" applyFill="1"/>
    <xf numFmtId="0" fontId="5" fillId="0" borderId="0" xfId="0" applyFont="1"/>
    <xf numFmtId="10" fontId="5" fillId="0" borderId="0" xfId="0" applyNumberFormat="1" applyFont="1"/>
    <xf numFmtId="0" fontId="6" fillId="0" borderId="0" xfId="0" applyFont="1" applyFill="1"/>
    <xf numFmtId="0" fontId="6" fillId="2" borderId="0" xfId="0" applyFont="1" applyFill="1"/>
    <xf numFmtId="0" fontId="6" fillId="0" borderId="0" xfId="0" applyFont="1"/>
    <xf numFmtId="10" fontId="6" fillId="0" borderId="0" xfId="0" applyNumberFormat="1" applyFont="1"/>
    <xf numFmtId="0" fontId="0" fillId="0" borderId="5" xfId="0" applyBorder="1" applyAlignment="1">
      <alignment vertical="center"/>
    </xf>
    <xf numFmtId="0" fontId="6" fillId="0" borderId="4" xfId="0" applyFont="1" applyBorder="1"/>
    <xf numFmtId="0" fontId="8" fillId="0" borderId="4" xfId="0" applyFont="1" applyBorder="1"/>
    <xf numFmtId="0" fontId="9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CADFCB-3FA5-4154-A1DB-E666CEF3A7EB}" name="表4" displayName="表4" ref="L1:U1048576" totalsRowShown="0">
  <tableColumns count="10">
    <tableColumn id="1" xr3:uid="{CE5E1D31-B28C-42B9-AD0E-98888DC78520}" name="所需"/>
    <tableColumn id="2" xr3:uid="{720174B4-539F-48FE-A4DD-3308511444C1}" name="数量"/>
    <tableColumn id="3" xr3:uid="{B67596A5-F31D-43E1-AA7B-861B6DDF76C8}" name="所需2"/>
    <tableColumn id="4" xr3:uid="{DADA3328-7CF8-41B3-BE37-1413CCC2A449}" name="数量3"/>
    <tableColumn id="5" xr3:uid="{1DA39125-A6E9-4445-B692-A06063052B38}" name="所需4"/>
    <tableColumn id="6" xr3:uid="{07020590-9693-4EAC-A842-C52F98986866}" name="数量5"/>
    <tableColumn id="7" xr3:uid="{D5965C88-F420-4DD6-A637-264674BBE220}" name="所需6"/>
    <tableColumn id="8" xr3:uid="{D0495BEB-FD75-4B6F-859C-835D1A99BD22}" name="数量7"/>
    <tableColumn id="9" xr3:uid="{6EAB2CFD-84E8-4EE7-A7CB-D8F8AEFCD5A9}" name="所需8"/>
    <tableColumn id="10" xr3:uid="{4E954C3F-C2DF-493C-B7C9-EF36F353B01F}" name="数量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workbookViewId="0">
      <selection activeCell="E9" sqref="E9"/>
    </sheetView>
  </sheetViews>
  <sheetFormatPr defaultRowHeight="14.15" x14ac:dyDescent="0.35"/>
  <cols>
    <col min="1" max="1" width="9.0703125" style="14" customWidth="1"/>
    <col min="2" max="2" width="4.28515625" style="1" customWidth="1"/>
    <col min="4" max="4" width="10" customWidth="1"/>
    <col min="5" max="5" width="9.42578125" customWidth="1"/>
    <col min="6" max="6" width="11.92578125" customWidth="1"/>
    <col min="8" max="8" width="9.5" customWidth="1"/>
    <col min="10" max="10" width="10.78515625" style="8" customWidth="1"/>
    <col min="11" max="11" width="4.28515625" style="12" customWidth="1"/>
    <col min="12" max="15" width="9.140625" style="9"/>
    <col min="16" max="16" width="9.85546875" style="9" customWidth="1"/>
    <col min="17" max="22" width="9.140625" style="9"/>
    <col min="23" max="23" width="11.5" style="10" customWidth="1"/>
  </cols>
  <sheetData>
    <row r="1" spans="1:23" x14ac:dyDescent="0.35">
      <c r="A1" s="14" t="s">
        <v>2</v>
      </c>
      <c r="C1" t="s">
        <v>1</v>
      </c>
      <c r="D1" t="s">
        <v>0</v>
      </c>
      <c r="E1" t="s">
        <v>75</v>
      </c>
      <c r="I1" s="33">
        <v>1</v>
      </c>
      <c r="J1" s="5" t="s">
        <v>2</v>
      </c>
      <c r="K1" s="11"/>
      <c r="L1" s="6" t="s">
        <v>3</v>
      </c>
      <c r="M1" s="6" t="s">
        <v>4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/>
      <c r="W1" s="7" t="s">
        <v>38</v>
      </c>
    </row>
    <row r="2" spans="1:23" x14ac:dyDescent="0.35">
      <c r="A2" s="22" t="s">
        <v>26</v>
      </c>
      <c r="B2" s="23"/>
      <c r="C2" s="24">
        <f>SUMIF(L:L, A2, M:M) + SUMIF(N:N, A2, O:O) + SUMIF(P:P, A2, Q:Q) + SUMIF(R:R, A2, S:S) + SUMIF(T:T, A2, U:U)</f>
        <v>1068.75</v>
      </c>
      <c r="D2" s="25">
        <f>C2/SUM($C$2:$C$19)*100%</f>
        <v>0.26650458200860294</v>
      </c>
      <c r="E2" s="24">
        <v>5</v>
      </c>
      <c r="F2" s="17" t="s">
        <v>76</v>
      </c>
      <c r="G2" s="16"/>
      <c r="I2" s="34">
        <v>2</v>
      </c>
      <c r="J2" s="8" t="s">
        <v>5</v>
      </c>
      <c r="L2" s="9" t="s">
        <v>16</v>
      </c>
      <c r="M2" s="9">
        <v>60</v>
      </c>
      <c r="N2" s="9" t="s">
        <v>9</v>
      </c>
      <c r="O2" s="9">
        <v>60</v>
      </c>
      <c r="P2" s="9" t="s">
        <v>12</v>
      </c>
      <c r="Q2" s="9">
        <v>60</v>
      </c>
      <c r="R2" s="9" t="s">
        <v>14</v>
      </c>
      <c r="S2" s="9">
        <v>60</v>
      </c>
      <c r="T2" s="9" t="s">
        <v>7</v>
      </c>
      <c r="U2" s="9">
        <v>60</v>
      </c>
      <c r="W2" s="10" t="s">
        <v>40</v>
      </c>
    </row>
    <row r="3" spans="1:23" x14ac:dyDescent="0.35">
      <c r="A3" s="22" t="s">
        <v>13</v>
      </c>
      <c r="B3" s="23"/>
      <c r="C3" s="24">
        <f>SUMIF(L:L, A3, M:M) + SUMIF(N:N, A3, O:O) + SUMIF(P:P, A3, Q:Q) + SUMIF(R:R, A3, S:S) + SUMIF(T:T, A3, U:U)</f>
        <v>648</v>
      </c>
      <c r="D3" s="25">
        <f>C3/SUM($C$2:$C$19)*100%</f>
        <v>0.16158593603890031</v>
      </c>
      <c r="E3" s="24">
        <v>3</v>
      </c>
      <c r="F3" s="17"/>
      <c r="G3" s="16"/>
      <c r="I3" s="35">
        <v>3</v>
      </c>
      <c r="J3" s="8" t="s">
        <v>10</v>
      </c>
      <c r="L3" s="9" t="s">
        <v>12</v>
      </c>
      <c r="M3" s="9">
        <v>90</v>
      </c>
      <c r="N3" s="9" t="s">
        <v>16</v>
      </c>
      <c r="O3" s="9">
        <v>90</v>
      </c>
      <c r="P3" s="9" t="s">
        <v>14</v>
      </c>
      <c r="Q3" s="9">
        <v>90</v>
      </c>
      <c r="R3" s="9" t="s">
        <v>9</v>
      </c>
      <c r="S3" s="9">
        <v>45</v>
      </c>
    </row>
    <row r="4" spans="1:23" x14ac:dyDescent="0.35">
      <c r="A4" s="22" t="s">
        <v>34</v>
      </c>
      <c r="B4" s="23"/>
      <c r="C4" s="24">
        <f>SUMIF(L:L, A4, M:M) + SUMIF(N:N, A4, O:O) + SUMIF(P:P, A4, Q:Q) + SUMIF(R:R, A4, S:S) + SUMIF(T:T, A4, U:U)</f>
        <v>345</v>
      </c>
      <c r="D4" s="25">
        <f>C4/SUM($C$2:$C$19)*100%</f>
        <v>8.6029549279970072E-2</v>
      </c>
      <c r="E4" s="24">
        <v>2</v>
      </c>
      <c r="F4" s="17"/>
      <c r="G4" s="16"/>
      <c r="I4" s="36">
        <v>4</v>
      </c>
      <c r="J4" s="8" t="s">
        <v>25</v>
      </c>
      <c r="L4" s="9" t="s">
        <v>27</v>
      </c>
      <c r="M4" s="9">
        <v>90</v>
      </c>
      <c r="N4" s="9" t="s">
        <v>29</v>
      </c>
      <c r="O4" s="9">
        <v>45</v>
      </c>
    </row>
    <row r="5" spans="1:23" x14ac:dyDescent="0.35">
      <c r="A5" s="26" t="s">
        <v>11</v>
      </c>
      <c r="B5" s="27"/>
      <c r="C5" s="28">
        <f>SUMIF(L:L, A5, M:M) + SUMIF(N:N, A5, O:O) + SUMIF(P:P, A5, Q:Q) + SUMIF(R:R, A5, S:S) + SUMIF(T:T, A5, U:U)</f>
        <v>297</v>
      </c>
      <c r="D5" s="29">
        <f>C5/SUM($C$2:$C$19)*100%</f>
        <v>7.4060220684495984E-2</v>
      </c>
      <c r="E5" s="28">
        <v>7</v>
      </c>
      <c r="F5" s="18" t="s">
        <v>77</v>
      </c>
      <c r="G5" s="16"/>
      <c r="I5" s="30"/>
      <c r="J5" s="8" t="s">
        <v>30</v>
      </c>
      <c r="L5" s="9" t="s">
        <v>27</v>
      </c>
      <c r="M5" s="9">
        <v>30</v>
      </c>
      <c r="N5" s="9" t="s">
        <v>29</v>
      </c>
      <c r="O5" s="9">
        <v>15</v>
      </c>
      <c r="P5" s="9" t="s">
        <v>32</v>
      </c>
      <c r="Q5" s="9">
        <v>45</v>
      </c>
      <c r="W5" s="10" t="s">
        <v>69</v>
      </c>
    </row>
    <row r="6" spans="1:23" x14ac:dyDescent="0.35">
      <c r="A6" s="26" t="s">
        <v>51</v>
      </c>
      <c r="B6" s="27"/>
      <c r="C6" s="28">
        <f>SUMIF(L:L, A6, M:M) + SUMIF(N:N, A6, O:O) + SUMIF(P:P, A6, Q:Q) + SUMIF(R:R, A6, S:S) + SUMIF(T:T, A6, U:U)</f>
        <v>267</v>
      </c>
      <c r="D6" s="29">
        <f>C6/SUM($C$2:$C$19)*100%</f>
        <v>6.6579390312324668E-2</v>
      </c>
      <c r="E6" s="28">
        <v>7</v>
      </c>
      <c r="F6" s="18"/>
      <c r="G6" s="16"/>
      <c r="I6" s="30"/>
      <c r="J6" s="32" t="s">
        <v>33</v>
      </c>
      <c r="L6" s="9" t="s">
        <v>27</v>
      </c>
      <c r="M6" s="9">
        <v>90</v>
      </c>
      <c r="N6" s="9" t="s">
        <v>35</v>
      </c>
      <c r="O6" s="9">
        <v>45</v>
      </c>
      <c r="P6" s="9" t="s">
        <v>37</v>
      </c>
      <c r="Q6" s="9">
        <v>45</v>
      </c>
      <c r="W6" s="10" t="s">
        <v>41</v>
      </c>
    </row>
    <row r="7" spans="1:23" x14ac:dyDescent="0.35">
      <c r="A7" s="26" t="s">
        <v>36</v>
      </c>
      <c r="B7" s="27"/>
      <c r="C7" s="28">
        <f>SUMIF(L:L, A7, M:M) + SUMIF(N:N, A7, O:O) + SUMIF(P:P, A7, Q:Q) + SUMIF(R:R, A7, S:S) + SUMIF(T:T, A7, U:U)</f>
        <v>225</v>
      </c>
      <c r="D7" s="29">
        <f>C7/SUM($C$2:$C$19)*100%</f>
        <v>5.6106227791284831E-2</v>
      </c>
      <c r="E7" s="28">
        <v>6</v>
      </c>
      <c r="F7" s="18"/>
      <c r="G7" s="16"/>
      <c r="I7" s="30"/>
      <c r="J7" s="32" t="s">
        <v>39</v>
      </c>
      <c r="L7" s="9" t="s">
        <v>27</v>
      </c>
      <c r="M7" s="9">
        <v>90</v>
      </c>
      <c r="N7" s="9" t="s">
        <v>35</v>
      </c>
      <c r="O7" s="9">
        <v>45</v>
      </c>
      <c r="P7" s="9" t="s">
        <v>37</v>
      </c>
      <c r="Q7" s="9">
        <v>135</v>
      </c>
      <c r="R7" s="9" t="s">
        <v>44</v>
      </c>
      <c r="S7" s="9">
        <v>45</v>
      </c>
      <c r="T7" s="9" t="s">
        <v>46</v>
      </c>
      <c r="U7" s="9">
        <v>45</v>
      </c>
      <c r="W7" s="10" t="s">
        <v>42</v>
      </c>
    </row>
    <row r="8" spans="1:23" x14ac:dyDescent="0.35">
      <c r="A8" s="14" t="s">
        <v>28</v>
      </c>
      <c r="C8">
        <f>SUMIF(L:L, A8, M:M) + SUMIF(N:N, A8, O:O) + SUMIF(P:P, A8, Q:Q) + SUMIF(R:R, A8, S:S) + SUMIF(T:T, A8, U:U)</f>
        <v>180</v>
      </c>
      <c r="D8" s="2">
        <f>C8/SUM($C$2:$C$19)*100%</f>
        <v>4.4884982233027865E-2</v>
      </c>
      <c r="E8">
        <v>4</v>
      </c>
      <c r="F8" s="18" t="s">
        <v>77</v>
      </c>
      <c r="I8" s="30"/>
      <c r="J8" s="32" t="s">
        <v>47</v>
      </c>
      <c r="L8" s="9" t="s">
        <v>27</v>
      </c>
      <c r="M8" s="9">
        <v>90</v>
      </c>
      <c r="N8" s="9" t="s">
        <v>35</v>
      </c>
      <c r="O8" s="9">
        <v>180</v>
      </c>
      <c r="P8" s="9" t="s">
        <v>49</v>
      </c>
      <c r="Q8" s="9">
        <v>90</v>
      </c>
    </row>
    <row r="9" spans="1:23" x14ac:dyDescent="0.35">
      <c r="A9" s="14" t="s">
        <v>15</v>
      </c>
      <c r="C9">
        <f>SUMIF(L:L, A9, M:M) + SUMIF(N:N, A9, O:O) + SUMIF(P:P, A9, Q:Q) + SUMIF(R:R, A9, S:S) + SUMIF(T:T, A9, U:U)</f>
        <v>150</v>
      </c>
      <c r="D9" s="2">
        <f>C9/SUM($C$2:$C$19)*100%</f>
        <v>3.7404151860856556E-2</v>
      </c>
      <c r="E9">
        <v>3.5</v>
      </c>
      <c r="F9" s="18"/>
      <c r="I9" s="30"/>
      <c r="J9" s="32" t="s">
        <v>50</v>
      </c>
      <c r="L9" s="9" t="s">
        <v>27</v>
      </c>
      <c r="M9" s="9">
        <v>60</v>
      </c>
      <c r="N9" s="9" t="s">
        <v>52</v>
      </c>
      <c r="O9" s="9">
        <v>30</v>
      </c>
      <c r="P9" s="9" t="s">
        <v>14</v>
      </c>
      <c r="Q9" s="9">
        <v>60</v>
      </c>
      <c r="R9" s="9" t="s">
        <v>29</v>
      </c>
      <c r="S9" s="9">
        <v>30</v>
      </c>
    </row>
    <row r="10" spans="1:23" x14ac:dyDescent="0.35">
      <c r="A10" s="14" t="s">
        <v>48</v>
      </c>
      <c r="C10">
        <f>SUMIF(L:L, A10, M:M) + SUMIF(N:N, A10, O:O) + SUMIF(P:P, A10, Q:Q) + SUMIF(R:R, A10, S:S) + SUMIF(T:T, A10, U:U)</f>
        <v>150</v>
      </c>
      <c r="D10" s="2">
        <f>C10/SUM($C$2:$C$19)*100%</f>
        <v>3.7404151860856556E-2</v>
      </c>
      <c r="E10">
        <v>3.5</v>
      </c>
      <c r="F10" s="18"/>
      <c r="I10" s="30"/>
      <c r="J10" s="32" t="s">
        <v>53</v>
      </c>
      <c r="L10" s="9" t="s">
        <v>52</v>
      </c>
      <c r="M10" s="9">
        <v>72</v>
      </c>
      <c r="N10" s="9" t="s">
        <v>12</v>
      </c>
      <c r="O10" s="9">
        <v>72</v>
      </c>
      <c r="P10" s="9" t="s">
        <v>55</v>
      </c>
      <c r="Q10" s="9">
        <v>72</v>
      </c>
      <c r="R10" s="9" t="s">
        <v>14</v>
      </c>
      <c r="S10" s="9">
        <v>18</v>
      </c>
    </row>
    <row r="11" spans="1:23" x14ac:dyDescent="0.35">
      <c r="A11" s="14" t="s">
        <v>6</v>
      </c>
      <c r="C11">
        <f>SUMIF(L:L, A11, M:M) + SUMIF(N:N, A11, O:O) + SUMIF(P:P, A11, Q:Q) + SUMIF(R:R, A11, S:S) + SUMIF(T:T, A11, U:U)</f>
        <v>135</v>
      </c>
      <c r="D11" s="2">
        <f>C11/SUM($C$2:$C$19)*100%</f>
        <v>3.3663736674770899E-2</v>
      </c>
      <c r="E11">
        <v>3</v>
      </c>
      <c r="F11" s="18"/>
      <c r="I11" s="30"/>
      <c r="J11" s="37" t="s">
        <v>56</v>
      </c>
      <c r="L11" s="9" t="s">
        <v>27</v>
      </c>
      <c r="M11" s="9">
        <v>67.5</v>
      </c>
      <c r="N11" s="9" t="s">
        <v>35</v>
      </c>
      <c r="O11" s="9">
        <v>45</v>
      </c>
      <c r="P11" s="9" t="s">
        <v>14</v>
      </c>
      <c r="Q11" s="9">
        <v>22.5</v>
      </c>
    </row>
    <row r="12" spans="1:23" x14ac:dyDescent="0.35">
      <c r="A12" s="14" t="s">
        <v>54</v>
      </c>
      <c r="C12">
        <f>SUMIF(L:L, A12, M:M) + SUMIF(N:N, A12, O:O) + SUMIF(P:P, A12, Q:Q) + SUMIF(R:R, A12, S:S) + SUMIF(T:T, A12, U:U)</f>
        <v>132</v>
      </c>
      <c r="D12" s="2">
        <f>C12/SUM($C$2:$C$19)*100%</f>
        <v>3.291565363755377E-2</v>
      </c>
      <c r="E12">
        <v>3</v>
      </c>
      <c r="F12" s="18"/>
      <c r="I12" s="30"/>
      <c r="J12" s="20" t="s">
        <v>57</v>
      </c>
      <c r="L12" s="9" t="s">
        <v>32</v>
      </c>
      <c r="M12" s="9">
        <v>45</v>
      </c>
      <c r="N12" s="9" t="s">
        <v>12</v>
      </c>
      <c r="O12" s="9">
        <v>75</v>
      </c>
      <c r="P12" s="9" t="s">
        <v>52</v>
      </c>
      <c r="Q12" s="9">
        <v>75</v>
      </c>
      <c r="R12" s="9" t="s">
        <v>14</v>
      </c>
      <c r="S12" s="9">
        <v>45</v>
      </c>
    </row>
    <row r="13" spans="1:23" x14ac:dyDescent="0.35">
      <c r="A13" s="14" t="s">
        <v>8</v>
      </c>
      <c r="C13">
        <f>SUMIF(L:L, A13, M:M) + SUMIF(N:N, A13, O:O) + SUMIF(P:P, A13, Q:Q) + SUMIF(R:R, A13, S:S) + SUMIF(T:T, A13, U:U)</f>
        <v>105</v>
      </c>
      <c r="D13" s="2">
        <f>C13/SUM($C$2:$C$19)*100%</f>
        <v>2.618290630259959E-2</v>
      </c>
      <c r="E13">
        <v>2</v>
      </c>
      <c r="F13" s="18"/>
      <c r="I13" s="30"/>
      <c r="J13" s="20" t="s">
        <v>58</v>
      </c>
      <c r="L13" s="9" t="s">
        <v>27</v>
      </c>
      <c r="M13" s="9">
        <v>60</v>
      </c>
      <c r="N13" s="9" t="s">
        <v>14</v>
      </c>
      <c r="O13" s="9">
        <v>30</v>
      </c>
      <c r="P13" s="9" t="s">
        <v>29</v>
      </c>
      <c r="Q13" s="9">
        <v>30</v>
      </c>
      <c r="R13" s="9" t="s">
        <v>35</v>
      </c>
      <c r="S13" s="9">
        <v>30</v>
      </c>
    </row>
    <row r="14" spans="1:23" x14ac:dyDescent="0.35">
      <c r="A14" s="14" t="s">
        <v>45</v>
      </c>
      <c r="C14">
        <f>SUMIF(L:L, A14, M:M) + SUMIF(N:N, A14, O:O) + SUMIF(P:P, A14, Q:Q) + SUMIF(R:R, A14, S:S) + SUMIF(T:T, A14, U:U)</f>
        <v>45</v>
      </c>
      <c r="D14" s="2">
        <f>C14/SUM($C$2:$C$19)*100%</f>
        <v>1.1221245558256966E-2</v>
      </c>
      <c r="E14">
        <v>1</v>
      </c>
      <c r="F14" s="18"/>
      <c r="I14" s="30"/>
      <c r="J14" s="20" t="s">
        <v>59</v>
      </c>
      <c r="L14" s="9" t="s">
        <v>27</v>
      </c>
      <c r="M14" s="9">
        <v>90</v>
      </c>
      <c r="N14" s="9" t="s">
        <v>52</v>
      </c>
      <c r="O14" s="9">
        <v>90</v>
      </c>
    </row>
    <row r="15" spans="1:23" x14ac:dyDescent="0.35">
      <c r="A15" s="15" t="s">
        <v>31</v>
      </c>
      <c r="B15" s="13"/>
      <c r="C15" s="3">
        <f>SUMIF(L:L, A15, M:M) + SUMIF(N:N, A15, O:O) + SUMIF(P:P, A15, Q:Q) + SUMIF(R:R, A15, S:S) + SUMIF(T:T, A15, U:U)</f>
        <v>90</v>
      </c>
      <c r="D15" s="4">
        <f>C15/SUM($C$2:$C$19)*100%</f>
        <v>2.2442491116513932E-2</v>
      </c>
      <c r="E15" s="3">
        <v>2</v>
      </c>
      <c r="F15" s="19"/>
      <c r="I15" s="30"/>
      <c r="J15" s="31" t="s">
        <v>60</v>
      </c>
      <c r="L15" s="9" t="s">
        <v>27</v>
      </c>
      <c r="M15" s="9">
        <v>45</v>
      </c>
      <c r="N15" s="9" t="s">
        <v>14</v>
      </c>
      <c r="O15" s="9">
        <v>45</v>
      </c>
    </row>
    <row r="16" spans="1:23" x14ac:dyDescent="0.35">
      <c r="A16" s="21" t="s">
        <v>62</v>
      </c>
      <c r="B16" s="13"/>
      <c r="C16" s="3">
        <f>SUMIF(L:L, A16, M:M) + SUMIF(N:N, A16, O:O) + SUMIF(P:P, A16, Q:Q) + SUMIF(R:R, A16, S:S) + SUMIF(T:T, A16, U:U)</f>
        <v>90</v>
      </c>
      <c r="D16" s="4">
        <f>C16/SUM($C$2:$C$19)*100%</f>
        <v>2.2442491116513932E-2</v>
      </c>
      <c r="E16" s="3">
        <v>2</v>
      </c>
      <c r="F16" s="19"/>
      <c r="I16" s="30"/>
      <c r="J16" s="31" t="s">
        <v>61</v>
      </c>
      <c r="L16" s="9" t="s">
        <v>27</v>
      </c>
      <c r="M16" s="9">
        <v>90</v>
      </c>
      <c r="N16" s="9" t="s">
        <v>14</v>
      </c>
      <c r="O16" s="9">
        <v>90</v>
      </c>
      <c r="P16" s="9" t="s">
        <v>63</v>
      </c>
      <c r="Q16" s="9">
        <v>45</v>
      </c>
      <c r="W16" s="10" t="s">
        <v>64</v>
      </c>
    </row>
    <row r="17" spans="1:23" x14ac:dyDescent="0.35">
      <c r="A17" s="21" t="s">
        <v>43</v>
      </c>
      <c r="B17" s="13"/>
      <c r="C17" s="3">
        <f>SUMIF(L:L, A17, M:M) + SUMIF(N:N, A17, O:O) + SUMIF(P:P, A17, Q:Q) + SUMIF(R:R, A17, S:S) + SUMIF(T:T, A17, U:U)</f>
        <v>45</v>
      </c>
      <c r="D17" s="4">
        <f>C17/SUM($C$2:$C$19)*100%</f>
        <v>1.1221245558256966E-2</v>
      </c>
      <c r="E17" s="3">
        <v>1</v>
      </c>
      <c r="F17" s="19"/>
      <c r="I17" s="30"/>
      <c r="J17" s="31" t="s">
        <v>65</v>
      </c>
      <c r="L17" s="9" t="s">
        <v>37</v>
      </c>
      <c r="M17" s="9">
        <v>45</v>
      </c>
      <c r="N17" s="9" t="s">
        <v>27</v>
      </c>
      <c r="O17" s="9">
        <v>90</v>
      </c>
      <c r="P17" s="9" t="s">
        <v>14</v>
      </c>
      <c r="Q17" s="9">
        <v>90</v>
      </c>
      <c r="R17" s="9" t="s">
        <v>63</v>
      </c>
      <c r="S17" s="9">
        <v>45</v>
      </c>
      <c r="W17" s="10" t="s">
        <v>66</v>
      </c>
    </row>
    <row r="18" spans="1:23" x14ac:dyDescent="0.35">
      <c r="A18" s="15" t="s">
        <v>73</v>
      </c>
      <c r="B18" s="13"/>
      <c r="C18" s="3">
        <f>SUMIF(L:L, A18, M:M) + SUMIF(N:N, A18, O:O) + SUMIF(P:P, A18, Q:Q) + SUMIF(R:R, A18, S:S) + SUMIF(T:T, A18, U:U)</f>
        <v>22.5</v>
      </c>
      <c r="D18" s="4">
        <f>C18/SUM($C$2:$C$19)*100%</f>
        <v>5.6106227791284831E-3</v>
      </c>
      <c r="F18" s="19"/>
      <c r="I18" s="30"/>
      <c r="J18" s="37" t="s">
        <v>67</v>
      </c>
      <c r="L18" s="9" t="s">
        <v>27</v>
      </c>
      <c r="M18" s="9">
        <v>120</v>
      </c>
      <c r="N18" s="9" t="s">
        <v>55</v>
      </c>
      <c r="O18" s="9">
        <v>60</v>
      </c>
      <c r="P18" s="9" t="s">
        <v>49</v>
      </c>
      <c r="Q18" s="9">
        <v>60</v>
      </c>
      <c r="R18" s="9" t="s">
        <v>29</v>
      </c>
      <c r="S18" s="9">
        <v>60</v>
      </c>
    </row>
    <row r="19" spans="1:23" x14ac:dyDescent="0.35">
      <c r="A19" s="15" t="s">
        <v>70</v>
      </c>
      <c r="B19" s="13"/>
      <c r="C19" s="3">
        <f>SUMIF(L:L, A19, M:M) + SUMIF(N:N, A19, O:O) + SUMIF(P:P, A19, Q:Q) + SUMIF(R:R, A19, S:S) + SUMIF(T:T, A19, U:U)</f>
        <v>15</v>
      </c>
      <c r="D19" s="4">
        <f>C19/SUM($C$2:$C$19)*100%</f>
        <v>3.7404151860856555E-3</v>
      </c>
      <c r="J19" s="31" t="s">
        <v>68</v>
      </c>
      <c r="L19" s="9" t="s">
        <v>7</v>
      </c>
      <c r="M19" s="9">
        <v>75</v>
      </c>
      <c r="N19" s="9" t="s">
        <v>14</v>
      </c>
      <c r="O19" s="9">
        <v>75</v>
      </c>
      <c r="P19" s="9" t="s">
        <v>71</v>
      </c>
      <c r="Q19" s="9">
        <v>15</v>
      </c>
    </row>
    <row r="20" spans="1:23" x14ac:dyDescent="0.35">
      <c r="D20" s="2"/>
      <c r="J20" s="31" t="s">
        <v>72</v>
      </c>
      <c r="L20" s="9" t="s">
        <v>27</v>
      </c>
      <c r="M20" s="9">
        <v>56.25</v>
      </c>
      <c r="N20" s="9" t="s">
        <v>14</v>
      </c>
      <c r="O20" s="9">
        <v>22.5</v>
      </c>
      <c r="P20" s="9" t="s">
        <v>74</v>
      </c>
      <c r="Q20" s="9">
        <v>22.5</v>
      </c>
    </row>
    <row r="21" spans="1:23" x14ac:dyDescent="0.35">
      <c r="C21">
        <f>SUM(C2:C19)</f>
        <v>4010.25</v>
      </c>
    </row>
  </sheetData>
  <sortState xmlns:xlrd2="http://schemas.microsoft.com/office/spreadsheetml/2017/richdata2" ref="A2:D19">
    <sortCondition descending="1" ref="D2:D19"/>
  </sortState>
  <dataConsolidate/>
  <mergeCells count="3">
    <mergeCell ref="F2:F4"/>
    <mergeCell ref="F5:F7"/>
    <mergeCell ref="F8:F14"/>
  </mergeCells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23A93B-5967-49E8-8A3E-E6BF59F204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桂铖</dc:creator>
  <cp:lastModifiedBy>铖 桂</cp:lastModifiedBy>
  <dcterms:created xsi:type="dcterms:W3CDTF">2015-06-05T18:17:20Z</dcterms:created>
  <dcterms:modified xsi:type="dcterms:W3CDTF">2024-11-12T17:04:57Z</dcterms:modified>
</cp:coreProperties>
</file>