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8340\OneDrive - WBG\Documents\WB_FY2023\KPK Population Growth Analysis\KP_Pop_ServiceAccessibility_Project\xlsx\"/>
    </mc:Choice>
  </mc:AlternateContent>
  <xr:revisionPtr revIDLastSave="0" documentId="13_ncr:1_{B4904053-9AC9-4433-B84D-2A5ABA9C3621}" xr6:coauthVersionLast="47" xr6:coauthVersionMax="47" xr10:uidLastSave="{00000000-0000-0000-0000-000000000000}"/>
  <bookViews>
    <workbookView xWindow="-110" yWindow="-110" windowWidth="19420" windowHeight="10420" activeTab="3" xr2:uid="{B56CC521-9356-4CC0-A5A3-08903D8E1DA9}"/>
  </bookViews>
  <sheets>
    <sheet name="Sheet1" sheetId="1" r:id="rId1"/>
    <sheet name="FuzzyLookup_AddIn_Undo_Sheet" sheetId="4" state="hidden" r:id="rId2"/>
    <sheet name="Sheet2" sheetId="2" r:id="rId3"/>
    <sheet name="fuzzyjoin_adm3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5" i="2" l="1"/>
  <c r="J155" i="2"/>
  <c r="N2" i="2" a="1"/>
  <c r="O132" i="2" s="1"/>
  <c r="M2" i="2"/>
  <c r="M2" i="2" a="1"/>
  <c r="L2" i="2" a="1"/>
  <c r="S154" i="2" s="1"/>
  <c r="W154" i="2" l="1"/>
  <c r="Q6" i="2"/>
  <c r="U6" i="2" s="1"/>
  <c r="T10" i="2"/>
  <c r="X10" i="2" s="1"/>
  <c r="O19" i="2"/>
  <c r="S25" i="2"/>
  <c r="W25" i="2" s="1"/>
  <c r="Q4" i="2"/>
  <c r="U4" i="2" s="1"/>
  <c r="S7" i="2"/>
  <c r="W7" i="2" s="1"/>
  <c r="O17" i="2"/>
  <c r="Q20" i="2"/>
  <c r="U20" i="2" s="1"/>
  <c r="S23" i="2"/>
  <c r="W23" i="2" s="1"/>
  <c r="P30" i="2"/>
  <c r="O34" i="2"/>
  <c r="O39" i="2"/>
  <c r="T41" i="2"/>
  <c r="X41" i="2" s="1"/>
  <c r="S45" i="2"/>
  <c r="W45" i="2" s="1"/>
  <c r="T50" i="2"/>
  <c r="X50" i="2" s="1"/>
  <c r="S56" i="2"/>
  <c r="W56" i="2" s="1"/>
  <c r="P60" i="2"/>
  <c r="P64" i="2"/>
  <c r="Q68" i="2"/>
  <c r="U68" i="2" s="1"/>
  <c r="R100" i="2"/>
  <c r="V100" i="2" s="1"/>
  <c r="O109" i="2"/>
  <c r="P129" i="2"/>
  <c r="R3" i="2"/>
  <c r="V3" i="2" s="1"/>
  <c r="S4" i="2"/>
  <c r="W4" i="2" s="1"/>
  <c r="S5" i="2"/>
  <c r="W5" i="2" s="1"/>
  <c r="T6" i="2"/>
  <c r="X6" i="2" s="1"/>
  <c r="O14" i="2"/>
  <c r="O15" i="2"/>
  <c r="P16" i="2"/>
  <c r="Q17" i="2"/>
  <c r="U17" i="2" s="1"/>
  <c r="Q18" i="2"/>
  <c r="U18" i="2" s="1"/>
  <c r="R19" i="2"/>
  <c r="V19" i="2" s="1"/>
  <c r="S20" i="2"/>
  <c r="W20" i="2" s="1"/>
  <c r="S21" i="2"/>
  <c r="W21" i="2" s="1"/>
  <c r="T22" i="2"/>
  <c r="X22" i="2" s="1"/>
  <c r="Q30" i="2"/>
  <c r="U30" i="2" s="1"/>
  <c r="P34" i="2"/>
  <c r="R35" i="2"/>
  <c r="V35" i="2" s="1"/>
  <c r="O38" i="2"/>
  <c r="P39" i="2"/>
  <c r="T40" i="2"/>
  <c r="X40" i="2" s="1"/>
  <c r="O43" i="2"/>
  <c r="S44" i="2"/>
  <c r="W44" i="2" s="1"/>
  <c r="T45" i="2"/>
  <c r="X45" i="2" s="1"/>
  <c r="P48" i="2"/>
  <c r="S49" i="2"/>
  <c r="W49" i="2" s="1"/>
  <c r="R53" i="2"/>
  <c r="V53" i="2" s="1"/>
  <c r="T56" i="2"/>
  <c r="X56" i="2" s="1"/>
  <c r="T58" i="2"/>
  <c r="X58" i="2" s="1"/>
  <c r="Q60" i="2"/>
  <c r="U60" i="2" s="1"/>
  <c r="T62" i="2"/>
  <c r="X62" i="2" s="1"/>
  <c r="S64" i="2"/>
  <c r="W64" i="2" s="1"/>
  <c r="T66" i="2"/>
  <c r="X66" i="2" s="1"/>
  <c r="O69" i="2"/>
  <c r="O73" i="2"/>
  <c r="O77" i="2"/>
  <c r="R79" i="2"/>
  <c r="V79" i="2" s="1"/>
  <c r="O81" i="2"/>
  <c r="R83" i="2"/>
  <c r="V83" i="2" s="1"/>
  <c r="P85" i="2"/>
  <c r="R87" i="2"/>
  <c r="V87" i="2" s="1"/>
  <c r="O90" i="2"/>
  <c r="O93" i="2"/>
  <c r="P97" i="2"/>
  <c r="P101" i="2"/>
  <c r="P105" i="2"/>
  <c r="P113" i="2"/>
  <c r="S130" i="2"/>
  <c r="W130" i="2" s="1"/>
  <c r="S138" i="2"/>
  <c r="W138" i="2" s="1"/>
  <c r="S146" i="2"/>
  <c r="W146" i="2" s="1"/>
  <c r="R154" i="2"/>
  <c r="V154" i="2" s="1"/>
  <c r="T153" i="2"/>
  <c r="X153" i="2" s="1"/>
  <c r="R150" i="2"/>
  <c r="V150" i="2" s="1"/>
  <c r="T149" i="2"/>
  <c r="X149" i="2" s="1"/>
  <c r="R146" i="2"/>
  <c r="V146" i="2" s="1"/>
  <c r="T145" i="2"/>
  <c r="X145" i="2" s="1"/>
  <c r="R142" i="2"/>
  <c r="V142" i="2" s="1"/>
  <c r="T141" i="2"/>
  <c r="X141" i="2" s="1"/>
  <c r="R138" i="2"/>
  <c r="V138" i="2" s="1"/>
  <c r="T137" i="2"/>
  <c r="X137" i="2" s="1"/>
  <c r="R134" i="2"/>
  <c r="V134" i="2" s="1"/>
  <c r="T133" i="2"/>
  <c r="X133" i="2" s="1"/>
  <c r="R130" i="2"/>
  <c r="V130" i="2" s="1"/>
  <c r="T129" i="2"/>
  <c r="X129" i="2" s="1"/>
  <c r="R126" i="2"/>
  <c r="V126" i="2" s="1"/>
  <c r="T125" i="2"/>
  <c r="X125" i="2" s="1"/>
  <c r="R122" i="2"/>
  <c r="V122" i="2" s="1"/>
  <c r="T121" i="2"/>
  <c r="X121" i="2" s="1"/>
  <c r="R118" i="2"/>
  <c r="V118" i="2" s="1"/>
  <c r="T117" i="2"/>
  <c r="X117" i="2" s="1"/>
  <c r="R114" i="2"/>
  <c r="V114" i="2" s="1"/>
  <c r="T113" i="2"/>
  <c r="X113" i="2" s="1"/>
  <c r="R110" i="2"/>
  <c r="V110" i="2" s="1"/>
  <c r="T109" i="2"/>
  <c r="X109" i="2" s="1"/>
  <c r="R106" i="2"/>
  <c r="V106" i="2" s="1"/>
  <c r="T105" i="2"/>
  <c r="X105" i="2" s="1"/>
  <c r="R102" i="2"/>
  <c r="V102" i="2" s="1"/>
  <c r="T101" i="2"/>
  <c r="X101" i="2" s="1"/>
  <c r="R98" i="2"/>
  <c r="V98" i="2" s="1"/>
  <c r="T97" i="2"/>
  <c r="X97" i="2" s="1"/>
  <c r="R94" i="2"/>
  <c r="V94" i="2" s="1"/>
  <c r="T93" i="2"/>
  <c r="X93" i="2" s="1"/>
  <c r="R90" i="2"/>
  <c r="V90" i="2" s="1"/>
  <c r="T89" i="2"/>
  <c r="X89" i="2" s="1"/>
  <c r="Q154" i="2"/>
  <c r="U154" i="2" s="1"/>
  <c r="S153" i="2"/>
  <c r="W153" i="2" s="1"/>
  <c r="Q150" i="2"/>
  <c r="U150" i="2" s="1"/>
  <c r="S149" i="2"/>
  <c r="W149" i="2" s="1"/>
  <c r="Q146" i="2"/>
  <c r="U146" i="2" s="1"/>
  <c r="S145" i="2"/>
  <c r="W145" i="2" s="1"/>
  <c r="Q142" i="2"/>
  <c r="U142" i="2" s="1"/>
  <c r="S141" i="2"/>
  <c r="W141" i="2" s="1"/>
  <c r="Q138" i="2"/>
  <c r="U138" i="2" s="1"/>
  <c r="S137" i="2"/>
  <c r="W137" i="2" s="1"/>
  <c r="Q134" i="2"/>
  <c r="U134" i="2" s="1"/>
  <c r="S133" i="2"/>
  <c r="W133" i="2" s="1"/>
  <c r="Q130" i="2"/>
  <c r="U130" i="2" s="1"/>
  <c r="S129" i="2"/>
  <c r="W129" i="2" s="1"/>
  <c r="Q126" i="2"/>
  <c r="U126" i="2" s="1"/>
  <c r="S125" i="2"/>
  <c r="W125" i="2" s="1"/>
  <c r="Q122" i="2"/>
  <c r="U122" i="2" s="1"/>
  <c r="S121" i="2"/>
  <c r="W121" i="2" s="1"/>
  <c r="Q118" i="2"/>
  <c r="U118" i="2" s="1"/>
  <c r="S117" i="2"/>
  <c r="W117" i="2" s="1"/>
  <c r="Q114" i="2"/>
  <c r="U114" i="2" s="1"/>
  <c r="S113" i="2"/>
  <c r="W113" i="2" s="1"/>
  <c r="Q110" i="2"/>
  <c r="U110" i="2" s="1"/>
  <c r="S109" i="2"/>
  <c r="W109" i="2" s="1"/>
  <c r="Q106" i="2"/>
  <c r="U106" i="2" s="1"/>
  <c r="S105" i="2"/>
  <c r="W105" i="2" s="1"/>
  <c r="Q102" i="2"/>
  <c r="U102" i="2" s="1"/>
  <c r="S101" i="2"/>
  <c r="W101" i="2" s="1"/>
  <c r="Q98" i="2"/>
  <c r="U98" i="2" s="1"/>
  <c r="S97" i="2"/>
  <c r="W97" i="2" s="1"/>
  <c r="Q94" i="2"/>
  <c r="U94" i="2" s="1"/>
  <c r="S93" i="2"/>
  <c r="W93" i="2" s="1"/>
  <c r="R153" i="2"/>
  <c r="V153" i="2" s="1"/>
  <c r="T152" i="2"/>
  <c r="X152" i="2" s="1"/>
  <c r="R149" i="2"/>
  <c r="V149" i="2" s="1"/>
  <c r="T148" i="2"/>
  <c r="X148" i="2" s="1"/>
  <c r="R145" i="2"/>
  <c r="V145" i="2" s="1"/>
  <c r="T144" i="2"/>
  <c r="X144" i="2" s="1"/>
  <c r="R141" i="2"/>
  <c r="V141" i="2" s="1"/>
  <c r="T140" i="2"/>
  <c r="X140" i="2" s="1"/>
  <c r="R137" i="2"/>
  <c r="V137" i="2" s="1"/>
  <c r="T136" i="2"/>
  <c r="X136" i="2" s="1"/>
  <c r="R133" i="2"/>
  <c r="V133" i="2" s="1"/>
  <c r="T132" i="2"/>
  <c r="X132" i="2" s="1"/>
  <c r="R129" i="2"/>
  <c r="V129" i="2" s="1"/>
  <c r="T128" i="2"/>
  <c r="X128" i="2" s="1"/>
  <c r="R125" i="2"/>
  <c r="V125" i="2" s="1"/>
  <c r="T124" i="2"/>
  <c r="X124" i="2" s="1"/>
  <c r="R121" i="2"/>
  <c r="V121" i="2" s="1"/>
  <c r="T120" i="2"/>
  <c r="X120" i="2" s="1"/>
  <c r="R117" i="2"/>
  <c r="V117" i="2" s="1"/>
  <c r="T116" i="2"/>
  <c r="X116" i="2" s="1"/>
  <c r="R113" i="2"/>
  <c r="V113" i="2" s="1"/>
  <c r="T112" i="2"/>
  <c r="X112" i="2" s="1"/>
  <c r="R109" i="2"/>
  <c r="V109" i="2" s="1"/>
  <c r="T108" i="2"/>
  <c r="X108" i="2" s="1"/>
  <c r="R105" i="2"/>
  <c r="V105" i="2" s="1"/>
  <c r="T104" i="2"/>
  <c r="X104" i="2" s="1"/>
  <c r="R101" i="2"/>
  <c r="V101" i="2" s="1"/>
  <c r="T100" i="2"/>
  <c r="X100" i="2" s="1"/>
  <c r="R97" i="2"/>
  <c r="V97" i="2" s="1"/>
  <c r="T96" i="2"/>
  <c r="X96" i="2" s="1"/>
  <c r="R93" i="2"/>
  <c r="V93" i="2" s="1"/>
  <c r="T92" i="2"/>
  <c r="X92" i="2" s="1"/>
  <c r="R89" i="2"/>
  <c r="V89" i="2" s="1"/>
  <c r="T88" i="2"/>
  <c r="X88" i="2" s="1"/>
  <c r="Q153" i="2"/>
  <c r="U153" i="2" s="1"/>
  <c r="S152" i="2"/>
  <c r="W152" i="2" s="1"/>
  <c r="Q149" i="2"/>
  <c r="U149" i="2" s="1"/>
  <c r="S148" i="2"/>
  <c r="W148" i="2" s="1"/>
  <c r="Q145" i="2"/>
  <c r="U145" i="2" s="1"/>
  <c r="S144" i="2"/>
  <c r="W144" i="2" s="1"/>
  <c r="Q141" i="2"/>
  <c r="U141" i="2" s="1"/>
  <c r="S140" i="2"/>
  <c r="W140" i="2" s="1"/>
  <c r="Q137" i="2"/>
  <c r="U137" i="2" s="1"/>
  <c r="S136" i="2"/>
  <c r="W136" i="2" s="1"/>
  <c r="Q133" i="2"/>
  <c r="U133" i="2" s="1"/>
  <c r="S132" i="2"/>
  <c r="W132" i="2" s="1"/>
  <c r="Q129" i="2"/>
  <c r="U129" i="2" s="1"/>
  <c r="S128" i="2"/>
  <c r="W128" i="2" s="1"/>
  <c r="Q125" i="2"/>
  <c r="U125" i="2" s="1"/>
  <c r="S124" i="2"/>
  <c r="W124" i="2" s="1"/>
  <c r="Q121" i="2"/>
  <c r="U121" i="2" s="1"/>
  <c r="S120" i="2"/>
  <c r="W120" i="2" s="1"/>
  <c r="Q117" i="2"/>
  <c r="U117" i="2" s="1"/>
  <c r="S116" i="2"/>
  <c r="W116" i="2" s="1"/>
  <c r="Q113" i="2"/>
  <c r="U113" i="2" s="1"/>
  <c r="S112" i="2"/>
  <c r="W112" i="2" s="1"/>
  <c r="Q109" i="2"/>
  <c r="U109" i="2" s="1"/>
  <c r="S108" i="2"/>
  <c r="W108" i="2" s="1"/>
  <c r="Q105" i="2"/>
  <c r="U105" i="2" s="1"/>
  <c r="S104" i="2"/>
  <c r="W104" i="2" s="1"/>
  <c r="Q101" i="2"/>
  <c r="U101" i="2" s="1"/>
  <c r="S100" i="2"/>
  <c r="W100" i="2" s="1"/>
  <c r="Q97" i="2"/>
  <c r="U97" i="2" s="1"/>
  <c r="S96" i="2"/>
  <c r="W96" i="2" s="1"/>
  <c r="Q93" i="2"/>
  <c r="U93" i="2" s="1"/>
  <c r="S92" i="2"/>
  <c r="W92" i="2" s="1"/>
  <c r="T150" i="2"/>
  <c r="X150" i="2" s="1"/>
  <c r="R147" i="2"/>
  <c r="V147" i="2" s="1"/>
  <c r="T142" i="2"/>
  <c r="X142" i="2" s="1"/>
  <c r="R139" i="2"/>
  <c r="V139" i="2" s="1"/>
  <c r="T134" i="2"/>
  <c r="X134" i="2" s="1"/>
  <c r="R131" i="2"/>
  <c r="V131" i="2" s="1"/>
  <c r="T126" i="2"/>
  <c r="X126" i="2" s="1"/>
  <c r="R123" i="2"/>
  <c r="V123" i="2" s="1"/>
  <c r="T118" i="2"/>
  <c r="X118" i="2" s="1"/>
  <c r="R115" i="2"/>
  <c r="V115" i="2" s="1"/>
  <c r="T110" i="2"/>
  <c r="X110" i="2" s="1"/>
  <c r="R107" i="2"/>
  <c r="V107" i="2" s="1"/>
  <c r="T102" i="2"/>
  <c r="X102" i="2" s="1"/>
  <c r="R99" i="2"/>
  <c r="V99" i="2" s="1"/>
  <c r="T94" i="2"/>
  <c r="X94" i="2" s="1"/>
  <c r="S91" i="2"/>
  <c r="W91" i="2" s="1"/>
  <c r="S90" i="2"/>
  <c r="W90" i="2" s="1"/>
  <c r="Q89" i="2"/>
  <c r="U89" i="2" s="1"/>
  <c r="Q88" i="2"/>
  <c r="U88" i="2" s="1"/>
  <c r="Q87" i="2"/>
  <c r="U87" i="2" s="1"/>
  <c r="S86" i="2"/>
  <c r="W86" i="2" s="1"/>
  <c r="Q83" i="2"/>
  <c r="U83" i="2" s="1"/>
  <c r="S82" i="2"/>
  <c r="W82" i="2" s="1"/>
  <c r="Q79" i="2"/>
  <c r="U79" i="2" s="1"/>
  <c r="S78" i="2"/>
  <c r="W78" i="2" s="1"/>
  <c r="Q75" i="2"/>
  <c r="U75" i="2" s="1"/>
  <c r="S74" i="2"/>
  <c r="W74" i="2" s="1"/>
  <c r="Q71" i="2"/>
  <c r="U71" i="2" s="1"/>
  <c r="S70" i="2"/>
  <c r="W70" i="2" s="1"/>
  <c r="Q66" i="2"/>
  <c r="U66" i="2" s="1"/>
  <c r="S65" i="2"/>
  <c r="W65" i="2" s="1"/>
  <c r="Q62" i="2"/>
  <c r="U62" i="2" s="1"/>
  <c r="S61" i="2"/>
  <c r="W61" i="2" s="1"/>
  <c r="Q58" i="2"/>
  <c r="U58" i="2" s="1"/>
  <c r="S57" i="2"/>
  <c r="W57" i="2" s="1"/>
  <c r="Q54" i="2"/>
  <c r="U54" i="2" s="1"/>
  <c r="S150" i="2"/>
  <c r="W150" i="2" s="1"/>
  <c r="Q147" i="2"/>
  <c r="U147" i="2" s="1"/>
  <c r="S142" i="2"/>
  <c r="W142" i="2" s="1"/>
  <c r="Q139" i="2"/>
  <c r="U139" i="2" s="1"/>
  <c r="S134" i="2"/>
  <c r="W134" i="2" s="1"/>
  <c r="Q131" i="2"/>
  <c r="U131" i="2" s="1"/>
  <c r="S126" i="2"/>
  <c r="W126" i="2" s="1"/>
  <c r="Q123" i="2"/>
  <c r="U123" i="2" s="1"/>
  <c r="S118" i="2"/>
  <c r="W118" i="2" s="1"/>
  <c r="Q115" i="2"/>
  <c r="U115" i="2" s="1"/>
  <c r="S110" i="2"/>
  <c r="W110" i="2" s="1"/>
  <c r="Q107" i="2"/>
  <c r="U107" i="2" s="1"/>
  <c r="S102" i="2"/>
  <c r="W102" i="2" s="1"/>
  <c r="Q99" i="2"/>
  <c r="U99" i="2" s="1"/>
  <c r="S94" i="2"/>
  <c r="W94" i="2" s="1"/>
  <c r="R91" i="2"/>
  <c r="V91" i="2" s="1"/>
  <c r="Q90" i="2"/>
  <c r="U90" i="2" s="1"/>
  <c r="R86" i="2"/>
  <c r="V86" i="2" s="1"/>
  <c r="T85" i="2"/>
  <c r="X85" i="2" s="1"/>
  <c r="R82" i="2"/>
  <c r="V82" i="2" s="1"/>
  <c r="T81" i="2"/>
  <c r="X81" i="2" s="1"/>
  <c r="R78" i="2"/>
  <c r="V78" i="2" s="1"/>
  <c r="T77" i="2"/>
  <c r="X77" i="2" s="1"/>
  <c r="R74" i="2"/>
  <c r="V74" i="2" s="1"/>
  <c r="T73" i="2"/>
  <c r="X73" i="2" s="1"/>
  <c r="R70" i="2"/>
  <c r="V70" i="2" s="1"/>
  <c r="T69" i="2"/>
  <c r="X69" i="2" s="1"/>
  <c r="R65" i="2"/>
  <c r="V65" i="2" s="1"/>
  <c r="T64" i="2"/>
  <c r="X64" i="2" s="1"/>
  <c r="R61" i="2"/>
  <c r="V61" i="2" s="1"/>
  <c r="T60" i="2"/>
  <c r="X60" i="2" s="1"/>
  <c r="S151" i="2"/>
  <c r="W151" i="2" s="1"/>
  <c r="Q148" i="2"/>
  <c r="U148" i="2" s="1"/>
  <c r="S143" i="2"/>
  <c r="W143" i="2" s="1"/>
  <c r="Q140" i="2"/>
  <c r="U140" i="2" s="1"/>
  <c r="S135" i="2"/>
  <c r="W135" i="2" s="1"/>
  <c r="Q132" i="2"/>
  <c r="U132" i="2" s="1"/>
  <c r="S127" i="2"/>
  <c r="W127" i="2" s="1"/>
  <c r="Q124" i="2"/>
  <c r="U124" i="2" s="1"/>
  <c r="S119" i="2"/>
  <c r="W119" i="2" s="1"/>
  <c r="Q116" i="2"/>
  <c r="U116" i="2" s="1"/>
  <c r="S111" i="2"/>
  <c r="W111" i="2" s="1"/>
  <c r="Q108" i="2"/>
  <c r="U108" i="2" s="1"/>
  <c r="S103" i="2"/>
  <c r="W103" i="2" s="1"/>
  <c r="Q100" i="2"/>
  <c r="U100" i="2" s="1"/>
  <c r="S95" i="2"/>
  <c r="W95" i="2" s="1"/>
  <c r="Q92" i="2"/>
  <c r="U92" i="2" s="1"/>
  <c r="R85" i="2"/>
  <c r="V85" i="2" s="1"/>
  <c r="T84" i="2"/>
  <c r="X84" i="2" s="1"/>
  <c r="R81" i="2"/>
  <c r="V81" i="2" s="1"/>
  <c r="T80" i="2"/>
  <c r="X80" i="2" s="1"/>
  <c r="R77" i="2"/>
  <c r="V77" i="2" s="1"/>
  <c r="T76" i="2"/>
  <c r="X76" i="2" s="1"/>
  <c r="R73" i="2"/>
  <c r="V73" i="2" s="1"/>
  <c r="T72" i="2"/>
  <c r="X72" i="2" s="1"/>
  <c r="R69" i="2"/>
  <c r="V69" i="2" s="1"/>
  <c r="R68" i="2"/>
  <c r="V68" i="2" s="1"/>
  <c r="T67" i="2"/>
  <c r="X67" i="2" s="1"/>
  <c r="R64" i="2"/>
  <c r="V64" i="2" s="1"/>
  <c r="T63" i="2"/>
  <c r="X63" i="2" s="1"/>
  <c r="R60" i="2"/>
  <c r="V60" i="2" s="1"/>
  <c r="T59" i="2"/>
  <c r="X59" i="2" s="1"/>
  <c r="R56" i="2"/>
  <c r="V56" i="2" s="1"/>
  <c r="T55" i="2"/>
  <c r="X55" i="2" s="1"/>
  <c r="Q135" i="2"/>
  <c r="U135" i="2" s="1"/>
  <c r="R132" i="2"/>
  <c r="V132" i="2" s="1"/>
  <c r="R127" i="2"/>
  <c r="V127" i="2" s="1"/>
  <c r="S122" i="2"/>
  <c r="W122" i="2" s="1"/>
  <c r="T119" i="2"/>
  <c r="X119" i="2" s="1"/>
  <c r="T114" i="2"/>
  <c r="X114" i="2" s="1"/>
  <c r="Q112" i="2"/>
  <c r="U112" i="2" s="1"/>
  <c r="R104" i="2"/>
  <c r="V104" i="2" s="1"/>
  <c r="S99" i="2"/>
  <c r="W99" i="2" s="1"/>
  <c r="R88" i="2"/>
  <c r="V88" i="2" s="1"/>
  <c r="S85" i="2"/>
  <c r="W85" i="2" s="1"/>
  <c r="Q84" i="2"/>
  <c r="U84" i="2" s="1"/>
  <c r="R80" i="2"/>
  <c r="V80" i="2" s="1"/>
  <c r="S76" i="2"/>
  <c r="W76" i="2" s="1"/>
  <c r="R75" i="2"/>
  <c r="V75" i="2" s="1"/>
  <c r="S71" i="2"/>
  <c r="W71" i="2" s="1"/>
  <c r="R67" i="2"/>
  <c r="V67" i="2" s="1"/>
  <c r="S63" i="2"/>
  <c r="W63" i="2" s="1"/>
  <c r="R62" i="2"/>
  <c r="V62" i="2" s="1"/>
  <c r="S58" i="2"/>
  <c r="W58" i="2" s="1"/>
  <c r="Q57" i="2"/>
  <c r="U57" i="2" s="1"/>
  <c r="R52" i="2"/>
  <c r="V52" i="2" s="1"/>
  <c r="T51" i="2"/>
  <c r="X51" i="2" s="1"/>
  <c r="R48" i="2"/>
  <c r="V48" i="2" s="1"/>
  <c r="T47" i="2"/>
  <c r="X47" i="2" s="1"/>
  <c r="R44" i="2"/>
  <c r="V44" i="2" s="1"/>
  <c r="T43" i="2"/>
  <c r="X43" i="2" s="1"/>
  <c r="R40" i="2"/>
  <c r="V40" i="2" s="1"/>
  <c r="T39" i="2"/>
  <c r="X39" i="2" s="1"/>
  <c r="R36" i="2"/>
  <c r="V36" i="2" s="1"/>
  <c r="T35" i="2"/>
  <c r="X35" i="2" s="1"/>
  <c r="R32" i="2"/>
  <c r="V32" i="2" s="1"/>
  <c r="T31" i="2"/>
  <c r="X31" i="2" s="1"/>
  <c r="R28" i="2"/>
  <c r="V28" i="2" s="1"/>
  <c r="T27" i="2"/>
  <c r="X27" i="2" s="1"/>
  <c r="R24" i="2"/>
  <c r="V24" i="2" s="1"/>
  <c r="T23" i="2"/>
  <c r="X23" i="2" s="1"/>
  <c r="R20" i="2"/>
  <c r="V20" i="2" s="1"/>
  <c r="T19" i="2"/>
  <c r="X19" i="2" s="1"/>
  <c r="R16" i="2"/>
  <c r="V16" i="2" s="1"/>
  <c r="T15" i="2"/>
  <c r="X15" i="2" s="1"/>
  <c r="R12" i="2"/>
  <c r="V12" i="2" s="1"/>
  <c r="T11" i="2"/>
  <c r="X11" i="2" s="1"/>
  <c r="R8" i="2"/>
  <c r="V8" i="2" s="1"/>
  <c r="T7" i="2"/>
  <c r="X7" i="2" s="1"/>
  <c r="R4" i="2"/>
  <c r="V4" i="2" s="1"/>
  <c r="T3" i="2"/>
  <c r="X3" i="2" s="1"/>
  <c r="T147" i="2"/>
  <c r="X147" i="2" s="1"/>
  <c r="Q127" i="2"/>
  <c r="U127" i="2" s="1"/>
  <c r="R124" i="2"/>
  <c r="V124" i="2" s="1"/>
  <c r="R119" i="2"/>
  <c r="V119" i="2" s="1"/>
  <c r="S114" i="2"/>
  <c r="W114" i="2" s="1"/>
  <c r="T111" i="2"/>
  <c r="X111" i="2" s="1"/>
  <c r="T106" i="2"/>
  <c r="X106" i="2" s="1"/>
  <c r="Q104" i="2"/>
  <c r="U104" i="2" s="1"/>
  <c r="R96" i="2"/>
  <c r="V96" i="2" s="1"/>
  <c r="T91" i="2"/>
  <c r="X91" i="2" s="1"/>
  <c r="Q85" i="2"/>
  <c r="U85" i="2" s="1"/>
  <c r="S81" i="2"/>
  <c r="W81" i="2" s="1"/>
  <c r="Q80" i="2"/>
  <c r="U80" i="2" s="1"/>
  <c r="R76" i="2"/>
  <c r="V76" i="2" s="1"/>
  <c r="S72" i="2"/>
  <c r="W72" i="2" s="1"/>
  <c r="R71" i="2"/>
  <c r="V71" i="2" s="1"/>
  <c r="Q67" i="2"/>
  <c r="U67" i="2" s="1"/>
  <c r="R63" i="2"/>
  <c r="V63" i="2" s="1"/>
  <c r="S59" i="2"/>
  <c r="W59" i="2" s="1"/>
  <c r="R58" i="2"/>
  <c r="V58" i="2" s="1"/>
  <c r="Q52" i="2"/>
  <c r="U52" i="2" s="1"/>
  <c r="S51" i="2"/>
  <c r="W51" i="2" s="1"/>
  <c r="Q48" i="2"/>
  <c r="U48" i="2" s="1"/>
  <c r="S47" i="2"/>
  <c r="W47" i="2" s="1"/>
  <c r="Q44" i="2"/>
  <c r="U44" i="2" s="1"/>
  <c r="S43" i="2"/>
  <c r="W43" i="2" s="1"/>
  <c r="Q40" i="2"/>
  <c r="U40" i="2" s="1"/>
  <c r="S39" i="2"/>
  <c r="W39" i="2" s="1"/>
  <c r="Q36" i="2"/>
  <c r="U36" i="2" s="1"/>
  <c r="S35" i="2"/>
  <c r="W35" i="2" s="1"/>
  <c r="Q32" i="2"/>
  <c r="U32" i="2" s="1"/>
  <c r="S31" i="2"/>
  <c r="W31" i="2" s="1"/>
  <c r="T154" i="2"/>
  <c r="X154" i="2" s="1"/>
  <c r="Q152" i="2"/>
  <c r="U152" i="2" s="1"/>
  <c r="R144" i="2"/>
  <c r="V144" i="2" s="1"/>
  <c r="S139" i="2"/>
  <c r="W139" i="2" s="1"/>
  <c r="T131" i="2"/>
  <c r="X131" i="2" s="1"/>
  <c r="Q111" i="2"/>
  <c r="U111" i="2" s="1"/>
  <c r="R108" i="2"/>
  <c r="V108" i="2" s="1"/>
  <c r="R103" i="2"/>
  <c r="V103" i="2" s="1"/>
  <c r="S98" i="2"/>
  <c r="W98" i="2" s="1"/>
  <c r="T95" i="2"/>
  <c r="X95" i="2" s="1"/>
  <c r="S89" i="2"/>
  <c r="W89" i="2" s="1"/>
  <c r="T87" i="2"/>
  <c r="X87" i="2" s="1"/>
  <c r="Q86" i="2"/>
  <c r="U86" i="2" s="1"/>
  <c r="T82" i="2"/>
  <c r="X82" i="2" s="1"/>
  <c r="Q77" i="2"/>
  <c r="U77" i="2" s="1"/>
  <c r="S73" i="2"/>
  <c r="W73" i="2" s="1"/>
  <c r="Q72" i="2"/>
  <c r="U72" i="2" s="1"/>
  <c r="Q64" i="2"/>
  <c r="U64" i="2" s="1"/>
  <c r="S60" i="2"/>
  <c r="W60" i="2" s="1"/>
  <c r="Q59" i="2"/>
  <c r="U59" i="2" s="1"/>
  <c r="Q51" i="2"/>
  <c r="U51" i="2" s="1"/>
  <c r="S50" i="2"/>
  <c r="W50" i="2" s="1"/>
  <c r="Q47" i="2"/>
  <c r="U47" i="2" s="1"/>
  <c r="S46" i="2"/>
  <c r="W46" i="2" s="1"/>
  <c r="Q43" i="2"/>
  <c r="U43" i="2" s="1"/>
  <c r="S42" i="2"/>
  <c r="W42" i="2" s="1"/>
  <c r="Q39" i="2"/>
  <c r="U39" i="2" s="1"/>
  <c r="S38" i="2"/>
  <c r="W38" i="2" s="1"/>
  <c r="Q35" i="2"/>
  <c r="U35" i="2" s="1"/>
  <c r="S34" i="2"/>
  <c r="W34" i="2" s="1"/>
  <c r="Q31" i="2"/>
  <c r="U31" i="2" s="1"/>
  <c r="S30" i="2"/>
  <c r="W30" i="2" s="1"/>
  <c r="Q27" i="2"/>
  <c r="U27" i="2" s="1"/>
  <c r="S26" i="2"/>
  <c r="W26" i="2" s="1"/>
  <c r="Q23" i="2"/>
  <c r="U23" i="2" s="1"/>
  <c r="S22" i="2"/>
  <c r="W22" i="2" s="1"/>
  <c r="Q19" i="2"/>
  <c r="U19" i="2" s="1"/>
  <c r="S18" i="2"/>
  <c r="W18" i="2" s="1"/>
  <c r="Q15" i="2"/>
  <c r="U15" i="2" s="1"/>
  <c r="S14" i="2"/>
  <c r="W14" i="2" s="1"/>
  <c r="Q11" i="2"/>
  <c r="U11" i="2" s="1"/>
  <c r="S10" i="2"/>
  <c r="W10" i="2" s="1"/>
  <c r="Q7" i="2"/>
  <c r="U7" i="2" s="1"/>
  <c r="S6" i="2"/>
  <c r="W6" i="2" s="1"/>
  <c r="Q3" i="2"/>
  <c r="U3" i="2" s="1"/>
  <c r="S3" i="2"/>
  <c r="W3" i="2" s="1"/>
  <c r="T4" i="2"/>
  <c r="X4" i="2" s="1"/>
  <c r="T5" i="2"/>
  <c r="X5" i="2" s="1"/>
  <c r="O13" i="2"/>
  <c r="P14" i="2"/>
  <c r="P15" i="2"/>
  <c r="Q16" i="2"/>
  <c r="U16" i="2" s="1"/>
  <c r="R17" i="2"/>
  <c r="V17" i="2" s="1"/>
  <c r="R18" i="2"/>
  <c r="V18" i="2" s="1"/>
  <c r="S19" i="2"/>
  <c r="W19" i="2" s="1"/>
  <c r="T20" i="2"/>
  <c r="X20" i="2" s="1"/>
  <c r="T21" i="2"/>
  <c r="X21" i="2" s="1"/>
  <c r="Q29" i="2"/>
  <c r="U29" i="2" s="1"/>
  <c r="R30" i="2"/>
  <c r="V30" i="2" s="1"/>
  <c r="Q34" i="2"/>
  <c r="U34" i="2" s="1"/>
  <c r="P38" i="2"/>
  <c r="R39" i="2"/>
  <c r="V39" i="2" s="1"/>
  <c r="O42" i="2"/>
  <c r="P43" i="2"/>
  <c r="T44" i="2"/>
  <c r="X44" i="2" s="1"/>
  <c r="O47" i="2"/>
  <c r="S48" i="2"/>
  <c r="W48" i="2" s="1"/>
  <c r="T49" i="2"/>
  <c r="X49" i="2" s="1"/>
  <c r="P52" i="2"/>
  <c r="S53" i="2"/>
  <c r="W53" i="2" s="1"/>
  <c r="Q55" i="2"/>
  <c r="U55" i="2" s="1"/>
  <c r="P69" i="2"/>
  <c r="O71" i="2"/>
  <c r="P73" i="2"/>
  <c r="S75" i="2"/>
  <c r="W75" i="2" s="1"/>
  <c r="P77" i="2"/>
  <c r="S79" i="2"/>
  <c r="W79" i="2" s="1"/>
  <c r="Q81" i="2"/>
  <c r="U81" i="2" s="1"/>
  <c r="S83" i="2"/>
  <c r="W83" i="2" s="1"/>
  <c r="S87" i="2"/>
  <c r="W87" i="2" s="1"/>
  <c r="T90" i="2"/>
  <c r="X90" i="2" s="1"/>
  <c r="T122" i="2"/>
  <c r="X122" i="2" s="1"/>
  <c r="T130" i="2"/>
  <c r="X130" i="2" s="1"/>
  <c r="T138" i="2"/>
  <c r="X138" i="2" s="1"/>
  <c r="Q143" i="2"/>
  <c r="U143" i="2" s="1"/>
  <c r="T146" i="2"/>
  <c r="X146" i="2" s="1"/>
  <c r="Q151" i="2"/>
  <c r="U151" i="2" s="1"/>
  <c r="O3" i="2"/>
  <c r="S8" i="2"/>
  <c r="W8" i="2" s="1"/>
  <c r="Q22" i="2"/>
  <c r="U22" i="2" s="1"/>
  <c r="T26" i="2"/>
  <c r="X26" i="2" s="1"/>
  <c r="R45" i="2"/>
  <c r="V45" i="2" s="1"/>
  <c r="R6" i="2"/>
  <c r="V6" i="2" s="1"/>
  <c r="T9" i="2"/>
  <c r="X9" i="2" s="1"/>
  <c r="P18" i="2"/>
  <c r="R21" i="2"/>
  <c r="V21" i="2" s="1"/>
  <c r="T24" i="2"/>
  <c r="X24" i="2" s="1"/>
  <c r="R31" i="2"/>
  <c r="V31" i="2" s="1"/>
  <c r="T36" i="2"/>
  <c r="X36" i="2" s="1"/>
  <c r="S40" i="2"/>
  <c r="W40" i="2" s="1"/>
  <c r="P44" i="2"/>
  <c r="R49" i="2"/>
  <c r="V49" i="2" s="1"/>
  <c r="T54" i="2"/>
  <c r="X54" i="2" s="1"/>
  <c r="O58" i="2"/>
  <c r="S62" i="2"/>
  <c r="W62" i="2" s="1"/>
  <c r="S66" i="2"/>
  <c r="W66" i="2" s="1"/>
  <c r="O83" i="2"/>
  <c r="O87" i="2"/>
  <c r="R92" i="2"/>
  <c r="V92" i="2" s="1"/>
  <c r="L2" i="2"/>
  <c r="O10" i="2"/>
  <c r="O11" i="2"/>
  <c r="P12" i="2"/>
  <c r="Q13" i="2"/>
  <c r="U13" i="2" s="1"/>
  <c r="Q14" i="2"/>
  <c r="U14" i="2" s="1"/>
  <c r="R15" i="2"/>
  <c r="V15" i="2" s="1"/>
  <c r="S16" i="2"/>
  <c r="W16" i="2" s="1"/>
  <c r="S17" i="2"/>
  <c r="W17" i="2" s="1"/>
  <c r="T18" i="2"/>
  <c r="X18" i="2" s="1"/>
  <c r="O26" i="2"/>
  <c r="O27" i="2"/>
  <c r="P28" i="2"/>
  <c r="R29" i="2"/>
  <c r="V29" i="2" s="1"/>
  <c r="T30" i="2"/>
  <c r="X30" i="2" s="1"/>
  <c r="Q33" i="2"/>
  <c r="U33" i="2" s="1"/>
  <c r="R34" i="2"/>
  <c r="V34" i="2" s="1"/>
  <c r="Q38" i="2"/>
  <c r="U38" i="2" s="1"/>
  <c r="P42" i="2"/>
  <c r="R43" i="2"/>
  <c r="V43" i="2" s="1"/>
  <c r="O46" i="2"/>
  <c r="P47" i="2"/>
  <c r="T48" i="2"/>
  <c r="X48" i="2" s="1"/>
  <c r="O51" i="2"/>
  <c r="S52" i="2"/>
  <c r="W52" i="2" s="1"/>
  <c r="T53" i="2"/>
  <c r="X53" i="2" s="1"/>
  <c r="R55" i="2"/>
  <c r="V55" i="2" s="1"/>
  <c r="O61" i="2"/>
  <c r="O65" i="2"/>
  <c r="P67" i="2"/>
  <c r="Q69" i="2"/>
  <c r="U69" i="2" s="1"/>
  <c r="T71" i="2"/>
  <c r="X71" i="2" s="1"/>
  <c r="Q73" i="2"/>
  <c r="U73" i="2" s="1"/>
  <c r="T75" i="2"/>
  <c r="X75" i="2" s="1"/>
  <c r="S77" i="2"/>
  <c r="W77" i="2" s="1"/>
  <c r="T79" i="2"/>
  <c r="X79" i="2" s="1"/>
  <c r="T83" i="2"/>
  <c r="X83" i="2" s="1"/>
  <c r="S106" i="2"/>
  <c r="W106" i="2" s="1"/>
  <c r="R135" i="2"/>
  <c r="V135" i="2" s="1"/>
  <c r="R143" i="2"/>
  <c r="V143" i="2" s="1"/>
  <c r="S147" i="2"/>
  <c r="W147" i="2" s="1"/>
  <c r="R151" i="2"/>
  <c r="V151" i="2" s="1"/>
  <c r="P4" i="2"/>
  <c r="R7" i="2"/>
  <c r="V7" i="2" s="1"/>
  <c r="S9" i="2"/>
  <c r="W9" i="2" s="1"/>
  <c r="O18" i="2"/>
  <c r="Q21" i="2"/>
  <c r="U21" i="2" s="1"/>
  <c r="R23" i="2"/>
  <c r="V23" i="2" s="1"/>
  <c r="T46" i="2"/>
  <c r="X46" i="2" s="1"/>
  <c r="P3" i="2"/>
  <c r="R5" i="2"/>
  <c r="V5" i="2" s="1"/>
  <c r="T8" i="2"/>
  <c r="X8" i="2" s="1"/>
  <c r="P19" i="2"/>
  <c r="R22" i="2"/>
  <c r="V22" i="2" s="1"/>
  <c r="T25" i="2"/>
  <c r="X25" i="2" s="1"/>
  <c r="P35" i="2"/>
  <c r="Q53" i="2"/>
  <c r="U53" i="2" s="1"/>
  <c r="O9" i="2"/>
  <c r="P10" i="2"/>
  <c r="P11" i="2"/>
  <c r="Q12" i="2"/>
  <c r="U12" i="2" s="1"/>
  <c r="R13" i="2"/>
  <c r="V13" i="2" s="1"/>
  <c r="R14" i="2"/>
  <c r="V14" i="2" s="1"/>
  <c r="S15" i="2"/>
  <c r="W15" i="2" s="1"/>
  <c r="T16" i="2"/>
  <c r="X16" i="2" s="1"/>
  <c r="T17" i="2"/>
  <c r="X17" i="2" s="1"/>
  <c r="O25" i="2"/>
  <c r="P26" i="2"/>
  <c r="P27" i="2"/>
  <c r="Q28" i="2"/>
  <c r="U28" i="2" s="1"/>
  <c r="S29" i="2"/>
  <c r="W29" i="2" s="1"/>
  <c r="R33" i="2"/>
  <c r="V33" i="2" s="1"/>
  <c r="T34" i="2"/>
  <c r="X34" i="2" s="1"/>
  <c r="Q37" i="2"/>
  <c r="U37" i="2" s="1"/>
  <c r="R38" i="2"/>
  <c r="V38" i="2" s="1"/>
  <c r="Q42" i="2"/>
  <c r="U42" i="2" s="1"/>
  <c r="P46" i="2"/>
  <c r="R47" i="2"/>
  <c r="V47" i="2" s="1"/>
  <c r="O50" i="2"/>
  <c r="P51" i="2"/>
  <c r="T52" i="2"/>
  <c r="X52" i="2" s="1"/>
  <c r="S55" i="2"/>
  <c r="W55" i="2" s="1"/>
  <c r="R57" i="2"/>
  <c r="V57" i="2" s="1"/>
  <c r="P59" i="2"/>
  <c r="Q61" i="2"/>
  <c r="U61" i="2" s="1"/>
  <c r="Q63" i="2"/>
  <c r="U63" i="2" s="1"/>
  <c r="Q65" i="2"/>
  <c r="U65" i="2" s="1"/>
  <c r="S67" i="2"/>
  <c r="W67" i="2" s="1"/>
  <c r="S69" i="2"/>
  <c r="W69" i="2" s="1"/>
  <c r="S88" i="2"/>
  <c r="W88" i="2" s="1"/>
  <c r="T98" i="2"/>
  <c r="X98" i="2" s="1"/>
  <c r="S107" i="2"/>
  <c r="W107" i="2" s="1"/>
  <c r="S115" i="2"/>
  <c r="W115" i="2" s="1"/>
  <c r="Q119" i="2"/>
  <c r="U119" i="2" s="1"/>
  <c r="S123" i="2"/>
  <c r="W123" i="2" s="1"/>
  <c r="T127" i="2"/>
  <c r="X127" i="2" s="1"/>
  <c r="S131" i="2"/>
  <c r="W131" i="2" s="1"/>
  <c r="T135" i="2"/>
  <c r="X135" i="2" s="1"/>
  <c r="T139" i="2"/>
  <c r="X139" i="2" s="1"/>
  <c r="T143" i="2"/>
  <c r="X143" i="2" s="1"/>
  <c r="P148" i="2"/>
  <c r="T151" i="2"/>
  <c r="X151" i="2" s="1"/>
  <c r="O6" i="2"/>
  <c r="O7" i="2"/>
  <c r="P8" i="2"/>
  <c r="Q9" i="2"/>
  <c r="U9" i="2" s="1"/>
  <c r="Q10" i="2"/>
  <c r="U10" i="2" s="1"/>
  <c r="R11" i="2"/>
  <c r="V11" i="2" s="1"/>
  <c r="S12" i="2"/>
  <c r="W12" i="2" s="1"/>
  <c r="S13" i="2"/>
  <c r="W13" i="2" s="1"/>
  <c r="T14" i="2"/>
  <c r="X14" i="2" s="1"/>
  <c r="O22" i="2"/>
  <c r="O23" i="2"/>
  <c r="P24" i="2"/>
  <c r="Q25" i="2"/>
  <c r="U25" i="2" s="1"/>
  <c r="Q26" i="2"/>
  <c r="U26" i="2" s="1"/>
  <c r="R27" i="2"/>
  <c r="V27" i="2" s="1"/>
  <c r="S28" i="2"/>
  <c r="W28" i="2" s="1"/>
  <c r="T29" i="2"/>
  <c r="X29" i="2" s="1"/>
  <c r="P32" i="2"/>
  <c r="S33" i="2"/>
  <c r="W33" i="2" s="1"/>
  <c r="R37" i="2"/>
  <c r="V37" i="2" s="1"/>
  <c r="T38" i="2"/>
  <c r="X38" i="2" s="1"/>
  <c r="Q41" i="2"/>
  <c r="U41" i="2" s="1"/>
  <c r="R42" i="2"/>
  <c r="V42" i="2" s="1"/>
  <c r="Q46" i="2"/>
  <c r="U46" i="2" s="1"/>
  <c r="P50" i="2"/>
  <c r="R51" i="2"/>
  <c r="V51" i="2" s="1"/>
  <c r="P54" i="2"/>
  <c r="T57" i="2"/>
  <c r="X57" i="2" s="1"/>
  <c r="R59" i="2"/>
  <c r="V59" i="2" s="1"/>
  <c r="T61" i="2"/>
  <c r="X61" i="2" s="1"/>
  <c r="T65" i="2"/>
  <c r="X65" i="2" s="1"/>
  <c r="O74" i="2"/>
  <c r="O78" i="2"/>
  <c r="P80" i="2"/>
  <c r="O82" i="2"/>
  <c r="R84" i="2"/>
  <c r="V84" i="2" s="1"/>
  <c r="O86" i="2"/>
  <c r="Q91" i="2"/>
  <c r="U91" i="2" s="1"/>
  <c r="Q95" i="2"/>
  <c r="U95" i="2" s="1"/>
  <c r="T99" i="2"/>
  <c r="X99" i="2" s="1"/>
  <c r="Q103" i="2"/>
  <c r="U103" i="2" s="1"/>
  <c r="T107" i="2"/>
  <c r="X107" i="2" s="1"/>
  <c r="R111" i="2"/>
  <c r="V111" i="2" s="1"/>
  <c r="T115" i="2"/>
  <c r="X115" i="2" s="1"/>
  <c r="Q120" i="2"/>
  <c r="U120" i="2" s="1"/>
  <c r="T123" i="2"/>
  <c r="X123" i="2" s="1"/>
  <c r="Q128" i="2"/>
  <c r="U128" i="2" s="1"/>
  <c r="Q136" i="2"/>
  <c r="U136" i="2" s="1"/>
  <c r="R140" i="2"/>
  <c r="V140" i="2" s="1"/>
  <c r="Q144" i="2"/>
  <c r="U144" i="2" s="1"/>
  <c r="R148" i="2"/>
  <c r="V148" i="2" s="1"/>
  <c r="R152" i="2"/>
  <c r="V152" i="2" s="1"/>
  <c r="P151" i="2"/>
  <c r="P147" i="2"/>
  <c r="P143" i="2"/>
  <c r="P139" i="2"/>
  <c r="P135" i="2"/>
  <c r="P131" i="2"/>
  <c r="P127" i="2"/>
  <c r="P123" i="2"/>
  <c r="P119" i="2"/>
  <c r="P115" i="2"/>
  <c r="P111" i="2"/>
  <c r="P107" i="2"/>
  <c r="P103" i="2"/>
  <c r="P99" i="2"/>
  <c r="P95" i="2"/>
  <c r="P91" i="2"/>
  <c r="O151" i="2"/>
  <c r="O147" i="2"/>
  <c r="O143" i="2"/>
  <c r="O139" i="2"/>
  <c r="O135" i="2"/>
  <c r="O131" i="2"/>
  <c r="O127" i="2"/>
  <c r="O123" i="2"/>
  <c r="O119" i="2"/>
  <c r="O115" i="2"/>
  <c r="O111" i="2"/>
  <c r="O107" i="2"/>
  <c r="O103" i="2"/>
  <c r="O99" i="2"/>
  <c r="O95" i="2"/>
  <c r="P154" i="2"/>
  <c r="P150" i="2"/>
  <c r="P146" i="2"/>
  <c r="P142" i="2"/>
  <c r="P138" i="2"/>
  <c r="P134" i="2"/>
  <c r="P130" i="2"/>
  <c r="P126" i="2"/>
  <c r="P122" i="2"/>
  <c r="P118" i="2"/>
  <c r="P114" i="2"/>
  <c r="P110" i="2"/>
  <c r="P106" i="2"/>
  <c r="P102" i="2"/>
  <c r="P98" i="2"/>
  <c r="P94" i="2"/>
  <c r="P90" i="2"/>
  <c r="O154" i="2"/>
  <c r="O150" i="2"/>
  <c r="O146" i="2"/>
  <c r="O142" i="2"/>
  <c r="O138" i="2"/>
  <c r="O134" i="2"/>
  <c r="O130" i="2"/>
  <c r="O126" i="2"/>
  <c r="O122" i="2"/>
  <c r="O118" i="2"/>
  <c r="O114" i="2"/>
  <c r="O110" i="2"/>
  <c r="O106" i="2"/>
  <c r="O102" i="2"/>
  <c r="O98" i="2"/>
  <c r="O94" i="2"/>
  <c r="P152" i="2"/>
  <c r="P144" i="2"/>
  <c r="P136" i="2"/>
  <c r="P128" i="2"/>
  <c r="P120" i="2"/>
  <c r="P112" i="2"/>
  <c r="P104" i="2"/>
  <c r="P96" i="2"/>
  <c r="O84" i="2"/>
  <c r="O80" i="2"/>
  <c r="O76" i="2"/>
  <c r="O72" i="2"/>
  <c r="W68" i="2"/>
  <c r="O67" i="2"/>
  <c r="O63" i="2"/>
  <c r="O59" i="2"/>
  <c r="O55" i="2"/>
  <c r="O152" i="2"/>
  <c r="O144" i="2"/>
  <c r="O136" i="2"/>
  <c r="O128" i="2"/>
  <c r="O120" i="2"/>
  <c r="O112" i="2"/>
  <c r="O104" i="2"/>
  <c r="O96" i="2"/>
  <c r="P89" i="2"/>
  <c r="P88" i="2"/>
  <c r="P87" i="2"/>
  <c r="P83" i="2"/>
  <c r="P79" i="2"/>
  <c r="P75" i="2"/>
  <c r="P71" i="2"/>
  <c r="P66" i="2"/>
  <c r="P62" i="2"/>
  <c r="P58" i="2"/>
  <c r="O153" i="2"/>
  <c r="O145" i="2"/>
  <c r="O137" i="2"/>
  <c r="O129" i="2"/>
  <c r="O121" i="2"/>
  <c r="O113" i="2"/>
  <c r="O105" i="2"/>
  <c r="O97" i="2"/>
  <c r="O91" i="2"/>
  <c r="P86" i="2"/>
  <c r="P82" i="2"/>
  <c r="P78" i="2"/>
  <c r="P74" i="2"/>
  <c r="P70" i="2"/>
  <c r="P65" i="2"/>
  <c r="P61" i="2"/>
  <c r="P57" i="2"/>
  <c r="O148" i="2"/>
  <c r="P145" i="2"/>
  <c r="P140" i="2"/>
  <c r="O125" i="2"/>
  <c r="P117" i="2"/>
  <c r="O79" i="2"/>
  <c r="O70" i="2"/>
  <c r="X68" i="2"/>
  <c r="O66" i="2"/>
  <c r="P56" i="2"/>
  <c r="P55" i="2"/>
  <c r="O54" i="2"/>
  <c r="P53" i="2"/>
  <c r="P49" i="2"/>
  <c r="P45" i="2"/>
  <c r="P41" i="2"/>
  <c r="P37" i="2"/>
  <c r="P33" i="2"/>
  <c r="P29" i="2"/>
  <c r="P25" i="2"/>
  <c r="P21" i="2"/>
  <c r="P17" i="2"/>
  <c r="P13" i="2"/>
  <c r="P9" i="2"/>
  <c r="P5" i="2"/>
  <c r="N2" i="2"/>
  <c r="O140" i="2"/>
  <c r="P137" i="2"/>
  <c r="P132" i="2"/>
  <c r="O117" i="2"/>
  <c r="P109" i="2"/>
  <c r="O88" i="2"/>
  <c r="P84" i="2"/>
  <c r="O75" i="2"/>
  <c r="O62" i="2"/>
  <c r="O57" i="2"/>
  <c r="O56" i="2"/>
  <c r="O53" i="2"/>
  <c r="O49" i="2"/>
  <c r="O45" i="2"/>
  <c r="O41" i="2"/>
  <c r="O37" i="2"/>
  <c r="O33" i="2"/>
  <c r="O29" i="2"/>
  <c r="O124" i="2"/>
  <c r="P121" i="2"/>
  <c r="P116" i="2"/>
  <c r="O101" i="2"/>
  <c r="P93" i="2"/>
  <c r="O85" i="2"/>
  <c r="P81" i="2"/>
  <c r="P76" i="2"/>
  <c r="P68" i="2"/>
  <c r="P63" i="2"/>
  <c r="O52" i="2"/>
  <c r="O48" i="2"/>
  <c r="O44" i="2"/>
  <c r="O40" i="2"/>
  <c r="O36" i="2"/>
  <c r="O32" i="2"/>
  <c r="O28" i="2"/>
  <c r="O24" i="2"/>
  <c r="O20" i="2"/>
  <c r="O16" i="2"/>
  <c r="O12" i="2"/>
  <c r="O8" i="2"/>
  <c r="O4" i="2"/>
  <c r="O5" i="2"/>
  <c r="P6" i="2"/>
  <c r="P7" i="2"/>
  <c r="Q8" i="2"/>
  <c r="U8" i="2" s="1"/>
  <c r="R9" i="2"/>
  <c r="V9" i="2" s="1"/>
  <c r="R10" i="2"/>
  <c r="V10" i="2" s="1"/>
  <c r="S11" i="2"/>
  <c r="W11" i="2" s="1"/>
  <c r="T12" i="2"/>
  <c r="X12" i="2" s="1"/>
  <c r="T13" i="2"/>
  <c r="X13" i="2" s="1"/>
  <c r="O21" i="2"/>
  <c r="P22" i="2"/>
  <c r="P23" i="2"/>
  <c r="Q24" i="2"/>
  <c r="U24" i="2" s="1"/>
  <c r="R25" i="2"/>
  <c r="V25" i="2" s="1"/>
  <c r="R26" i="2"/>
  <c r="V26" i="2" s="1"/>
  <c r="S27" i="2"/>
  <c r="W27" i="2" s="1"/>
  <c r="T28" i="2"/>
  <c r="X28" i="2" s="1"/>
  <c r="O31" i="2"/>
  <c r="S32" i="2"/>
  <c r="W32" i="2" s="1"/>
  <c r="T33" i="2"/>
  <c r="X33" i="2" s="1"/>
  <c r="P36" i="2"/>
  <c r="S37" i="2"/>
  <c r="W37" i="2" s="1"/>
  <c r="R41" i="2"/>
  <c r="V41" i="2" s="1"/>
  <c r="T42" i="2"/>
  <c r="X42" i="2" s="1"/>
  <c r="Q45" i="2"/>
  <c r="U45" i="2" s="1"/>
  <c r="R46" i="2"/>
  <c r="V46" i="2" s="1"/>
  <c r="Q50" i="2"/>
  <c r="U50" i="2" s="1"/>
  <c r="R54" i="2"/>
  <c r="V54" i="2" s="1"/>
  <c r="Q70" i="2"/>
  <c r="U70" i="2" s="1"/>
  <c r="P72" i="2"/>
  <c r="Q74" i="2"/>
  <c r="U74" i="2" s="1"/>
  <c r="Q76" i="2"/>
  <c r="U76" i="2" s="1"/>
  <c r="Q78" i="2"/>
  <c r="U78" i="2" s="1"/>
  <c r="S80" i="2"/>
  <c r="W80" i="2" s="1"/>
  <c r="Q82" i="2"/>
  <c r="U82" i="2" s="1"/>
  <c r="S84" i="2"/>
  <c r="W84" i="2" s="1"/>
  <c r="T86" i="2"/>
  <c r="X86" i="2" s="1"/>
  <c r="O92" i="2"/>
  <c r="R95" i="2"/>
  <c r="V95" i="2" s="1"/>
  <c r="O100" i="2"/>
  <c r="T103" i="2"/>
  <c r="X103" i="2" s="1"/>
  <c r="O108" i="2"/>
  <c r="R112" i="2"/>
  <c r="V112" i="2" s="1"/>
  <c r="O116" i="2"/>
  <c r="R120" i="2"/>
  <c r="V120" i="2" s="1"/>
  <c r="P124" i="2"/>
  <c r="R128" i="2"/>
  <c r="V128" i="2" s="1"/>
  <c r="O133" i="2"/>
  <c r="R136" i="2"/>
  <c r="V136" i="2" s="1"/>
  <c r="O141" i="2"/>
  <c r="O149" i="2"/>
  <c r="P153" i="2"/>
  <c r="Q5" i="2"/>
  <c r="U5" i="2" s="1"/>
  <c r="P20" i="2"/>
  <c r="S24" i="2"/>
  <c r="W24" i="2" s="1"/>
  <c r="O30" i="2"/>
  <c r="P31" i="2"/>
  <c r="T32" i="2"/>
  <c r="X32" i="2" s="1"/>
  <c r="O35" i="2"/>
  <c r="S36" i="2"/>
  <c r="W36" i="2" s="1"/>
  <c r="T37" i="2"/>
  <c r="X37" i="2" s="1"/>
  <c r="P40" i="2"/>
  <c r="S41" i="2"/>
  <c r="W41" i="2" s="1"/>
  <c r="Q49" i="2"/>
  <c r="U49" i="2" s="1"/>
  <c r="R50" i="2"/>
  <c r="V50" i="2" s="1"/>
  <c r="S54" i="2"/>
  <c r="W54" i="2" s="1"/>
  <c r="Q56" i="2"/>
  <c r="U56" i="2" s="1"/>
  <c r="O60" i="2"/>
  <c r="O64" i="2"/>
  <c r="R66" i="2"/>
  <c r="V66" i="2" s="1"/>
  <c r="O68" i="2"/>
  <c r="T70" i="2"/>
  <c r="X70" i="2" s="1"/>
  <c r="R72" i="2"/>
  <c r="V72" i="2" s="1"/>
  <c r="T74" i="2"/>
  <c r="X74" i="2" s="1"/>
  <c r="T78" i="2"/>
  <c r="X78" i="2" s="1"/>
  <c r="O89" i="2"/>
  <c r="P92" i="2"/>
  <c r="Q96" i="2"/>
  <c r="U96" i="2" s="1"/>
  <c r="P100" i="2"/>
  <c r="P108" i="2"/>
  <c r="R116" i="2"/>
  <c r="V116" i="2" s="1"/>
  <c r="P125" i="2"/>
  <c r="P133" i="2"/>
  <c r="P141" i="2"/>
  <c r="P149" i="2"/>
  <c r="S2" i="2" l="1"/>
  <c r="T2" i="2"/>
  <c r="R2" i="2"/>
  <c r="Q2" i="2"/>
  <c r="P2" i="2"/>
  <c r="O2" i="2"/>
  <c r="S155" i="2" l="1"/>
  <c r="W2" i="2"/>
  <c r="Q155" i="2"/>
  <c r="U2" i="2"/>
  <c r="V2" i="2"/>
  <c r="R155" i="2"/>
  <c r="T155" i="2"/>
  <c r="X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<sst xmlns="http://schemas.openxmlformats.org/spreadsheetml/2006/main" count="1517" uniqueCount="301">
  <si>
    <t xml:space="preserve">Abbottabad </t>
  </si>
  <si>
    <t>Adenzai sub-division</t>
  </si>
  <si>
    <t>Allai</t>
  </si>
  <si>
    <t>Alpuri</t>
  </si>
  <si>
    <t xml:space="preserve">Ambar utman khel </t>
  </si>
  <si>
    <t>Babuzai</t>
  </si>
  <si>
    <t>Baffa pakhal</t>
  </si>
  <si>
    <t>Baka khel</t>
  </si>
  <si>
    <t>Bala kot</t>
  </si>
  <si>
    <t>Banda daud shah</t>
  </si>
  <si>
    <t>Bankad</t>
  </si>
  <si>
    <t>Bannu</t>
  </si>
  <si>
    <t xml:space="preserve">Bar chamer kand </t>
  </si>
  <si>
    <t xml:space="preserve">Bara </t>
  </si>
  <si>
    <t xml:space="preserve">Barang </t>
  </si>
  <si>
    <t>Barikot</t>
  </si>
  <si>
    <t>Batagram</t>
  </si>
  <si>
    <t>Batera</t>
  </si>
  <si>
    <t>Batkhela</t>
  </si>
  <si>
    <t>Behrain</t>
  </si>
  <si>
    <t xml:space="preserve">Birmil </t>
  </si>
  <si>
    <t>Bisham</t>
  </si>
  <si>
    <t xml:space="preserve">Central </t>
  </si>
  <si>
    <t>Central kurram f.r</t>
  </si>
  <si>
    <t>Charbagh</t>
  </si>
  <si>
    <t>Charsadda</t>
  </si>
  <si>
    <t xml:space="preserve">Chitral </t>
  </si>
  <si>
    <t xml:space="preserve">D.i.khan </t>
  </si>
  <si>
    <t>Daggar (buner)</t>
  </si>
  <si>
    <t xml:space="preserve">Daraban </t>
  </si>
  <si>
    <t>Darband</t>
  </si>
  <si>
    <t>Dargai</t>
  </si>
  <si>
    <t>Dassu</t>
  </si>
  <si>
    <t xml:space="preserve">Datta khel </t>
  </si>
  <si>
    <t>Dir sub-division</t>
  </si>
  <si>
    <t>Domel</t>
  </si>
  <si>
    <t xml:space="preserve">Dossali </t>
  </si>
  <si>
    <t>Drazanda sub-division</t>
  </si>
  <si>
    <t xml:space="preserve">Drosh </t>
  </si>
  <si>
    <t>Gagra</t>
  </si>
  <si>
    <t>Garhi kapura</t>
  </si>
  <si>
    <t xml:space="preserve">Gharyum </t>
  </si>
  <si>
    <t>Ghazi</t>
  </si>
  <si>
    <t xml:space="preserve">Ghulam khan </t>
  </si>
  <si>
    <t xml:space="preserve">Halim zai </t>
  </si>
  <si>
    <t>Hangu</t>
  </si>
  <si>
    <t>Harban bhasha</t>
  </si>
  <si>
    <t>Haripur</t>
  </si>
  <si>
    <t>Hassan khel sub-division</t>
  </si>
  <si>
    <t>Havelian</t>
  </si>
  <si>
    <t xml:space="preserve">Ismail zai </t>
  </si>
  <si>
    <t xml:space="preserve">Jamrud </t>
  </si>
  <si>
    <t>Jandola sub-division</t>
  </si>
  <si>
    <t>Jehangira</t>
  </si>
  <si>
    <t xml:space="preserve">Judba </t>
  </si>
  <si>
    <t>Kabal</t>
  </si>
  <si>
    <t xml:space="preserve">Kander </t>
  </si>
  <si>
    <t>Kandia</t>
  </si>
  <si>
    <t>Karak</t>
  </si>
  <si>
    <t>Katlang</t>
  </si>
  <si>
    <t>Khado khel</t>
  </si>
  <si>
    <t>Khanpur</t>
  </si>
  <si>
    <t xml:space="preserve">Khar bajaur </t>
  </si>
  <si>
    <t>Khawazakhela</t>
  </si>
  <si>
    <t xml:space="preserve">Kohat </t>
  </si>
  <si>
    <t xml:space="preserve">Kulachi </t>
  </si>
  <si>
    <t>Lachi</t>
  </si>
  <si>
    <t xml:space="preserve">Ladha </t>
  </si>
  <si>
    <t>Lahore (chouta)</t>
  </si>
  <si>
    <t>Lakki marwat</t>
  </si>
  <si>
    <t>Lal qila sub-division</t>
  </si>
  <si>
    <t xml:space="preserve">Landi kotal </t>
  </si>
  <si>
    <t>Lora</t>
  </si>
  <si>
    <t xml:space="preserve">Lower </t>
  </si>
  <si>
    <t xml:space="preserve">Lower kurram </t>
  </si>
  <si>
    <t>Lower tanawal</t>
  </si>
  <si>
    <t xml:space="preserve">Makin </t>
  </si>
  <si>
    <t xml:space="preserve">Mamund </t>
  </si>
  <si>
    <t>Mandanr</t>
  </si>
  <si>
    <t>Mansehra</t>
  </si>
  <si>
    <t>Mardan</t>
  </si>
  <si>
    <t xml:space="preserve">Mastuj </t>
  </si>
  <si>
    <t>Matta</t>
  </si>
  <si>
    <t>Mattani</t>
  </si>
  <si>
    <t xml:space="preserve">Mir ali </t>
  </si>
  <si>
    <t xml:space="preserve">Miran shah </t>
  </si>
  <si>
    <t>Miryan</t>
  </si>
  <si>
    <t>Mohmand agency</t>
  </si>
  <si>
    <t xml:space="preserve">Mulla gori </t>
  </si>
  <si>
    <t xml:space="preserve">Nawagai </t>
  </si>
  <si>
    <t xml:space="preserve">Nowshera </t>
  </si>
  <si>
    <t>Oghi</t>
  </si>
  <si>
    <t>Pabbi</t>
  </si>
  <si>
    <t xml:space="preserve">Pahar pur </t>
  </si>
  <si>
    <t>Palas</t>
  </si>
  <si>
    <t>Paroa</t>
  </si>
  <si>
    <t>Pattan</t>
  </si>
  <si>
    <t>Peshawar cantt</t>
  </si>
  <si>
    <t>Peshawar city</t>
  </si>
  <si>
    <t xml:space="preserve">Pindiali </t>
  </si>
  <si>
    <t xml:space="preserve">Prang ghar </t>
  </si>
  <si>
    <t>Puran</t>
  </si>
  <si>
    <t>Razar</t>
  </si>
  <si>
    <t xml:space="preserve">Razmak </t>
  </si>
  <si>
    <t>Rustam sudham</t>
  </si>
  <si>
    <t xml:space="preserve">Safi </t>
  </si>
  <si>
    <t xml:space="preserve">Salarzai </t>
  </si>
  <si>
    <t>Samarbagh sub-division</t>
  </si>
  <si>
    <t>Sarai naurang</t>
  </si>
  <si>
    <t xml:space="preserve">Sararogha </t>
  </si>
  <si>
    <t>Seo</t>
  </si>
  <si>
    <t xml:space="preserve">Serwekai </t>
  </si>
  <si>
    <t>Shabqadar</t>
  </si>
  <si>
    <t>Shah alam</t>
  </si>
  <si>
    <t>Sharingal sub-division</t>
  </si>
  <si>
    <t xml:space="preserve">Shewa </t>
  </si>
  <si>
    <t xml:space="preserve">Spinwam </t>
  </si>
  <si>
    <t>Sub-division  bhettani lakki marwat</t>
  </si>
  <si>
    <t>Sub-division wazir bannu</t>
  </si>
  <si>
    <t>Swabi</t>
  </si>
  <si>
    <t>Swat</t>
  </si>
  <si>
    <t>Takht bhai</t>
  </si>
  <si>
    <t>Takht-e-nasrati</t>
  </si>
  <si>
    <t>Tal</t>
  </si>
  <si>
    <t>Tangi</t>
  </si>
  <si>
    <t>Tank</t>
  </si>
  <si>
    <t>Temergara sub-division</t>
  </si>
  <si>
    <t>Thana baizai</t>
  </si>
  <si>
    <t xml:space="preserve">Tiarza </t>
  </si>
  <si>
    <t xml:space="preserve">Toi khulla </t>
  </si>
  <si>
    <t>Topi</t>
  </si>
  <si>
    <t xml:space="preserve">Torkhow/mulkhow </t>
  </si>
  <si>
    <t xml:space="preserve">Tribal area adj. kohat </t>
  </si>
  <si>
    <t xml:space="preserve">Upper </t>
  </si>
  <si>
    <t xml:space="preserve">Upper kurram </t>
  </si>
  <si>
    <t xml:space="preserve">Upper mohmand </t>
  </si>
  <si>
    <t xml:space="preserve">Utman khel </t>
  </si>
  <si>
    <t xml:space="preserve">Wana </t>
  </si>
  <si>
    <t>Wari sub-division</t>
  </si>
  <si>
    <t xml:space="preserve">Yake ghund </t>
  </si>
  <si>
    <t>tehsil_mouza</t>
  </si>
  <si>
    <t>ADM3_NAME</t>
  </si>
  <si>
    <t>ADM3_CODE</t>
  </si>
  <si>
    <t>ADM2_NAME</t>
  </si>
  <si>
    <t>ADM2_CODE</t>
  </si>
  <si>
    <t>ADM1_NAME</t>
  </si>
  <si>
    <t>ADM1_CODE</t>
  </si>
  <si>
    <t>ADM0_NAME</t>
  </si>
  <si>
    <t>ADM0_CODE</t>
  </si>
  <si>
    <t>DISP_AREA</t>
  </si>
  <si>
    <t>WPOP20 [#]</t>
  </si>
  <si>
    <t>WSF19POP17 [#]</t>
  </si>
  <si>
    <t>Cen2017_AvgPopGrRates</t>
  </si>
  <si>
    <t>Adm2_Area_sqkm</t>
  </si>
  <si>
    <t>Adm3_Area_sqkm</t>
  </si>
  <si>
    <t>WSF19_Pop_density/sqkm</t>
  </si>
  <si>
    <t>WPOP20_Pop_density/sqkm</t>
  </si>
  <si>
    <t>WSF19_TehsilPop_2025</t>
  </si>
  <si>
    <t>WSF19_TehsilPop_2030</t>
  </si>
  <si>
    <t>WPOP20_TehsilPop_2025</t>
  </si>
  <si>
    <t>WPOP20_TehsilPop_2030</t>
  </si>
  <si>
    <t>WSF19_Pop_density/sqkm_2025</t>
  </si>
  <si>
    <t>WSF19_Pop_density/sqkm_2030</t>
  </si>
  <si>
    <t>WPOP20_Pop_density/sqkm_2025</t>
  </si>
  <si>
    <t>WPOP20_Pop_density/sqkm_2030</t>
  </si>
  <si>
    <t>Abbottabad</t>
  </si>
  <si>
    <t>Khyber Pakhtunkhwa</t>
  </si>
  <si>
    <t>Pakistan</t>
  </si>
  <si>
    <t>PK</t>
  </si>
  <si>
    <t>NO</t>
  </si>
  <si>
    <t>Lower Tanawal</t>
  </si>
  <si>
    <t>Bar Chamarkand</t>
  </si>
  <si>
    <t>Bajaur</t>
  </si>
  <si>
    <t>Barang</t>
  </si>
  <si>
    <t>Khar</t>
  </si>
  <si>
    <t>Mamund</t>
  </si>
  <si>
    <t>Nawagai</t>
  </si>
  <si>
    <t>Salarzai</t>
  </si>
  <si>
    <t>Utman Khel</t>
  </si>
  <si>
    <t>Baka Khel</t>
  </si>
  <si>
    <t>Kakki</t>
  </si>
  <si>
    <t>Wazir</t>
  </si>
  <si>
    <t>Daggar</t>
  </si>
  <si>
    <t>Buner</t>
  </si>
  <si>
    <t>Khado Khel</t>
  </si>
  <si>
    <t>Chitral</t>
  </si>
  <si>
    <t>Chitral Lower</t>
  </si>
  <si>
    <t>Drosh</t>
  </si>
  <si>
    <t>Lotkoh</t>
  </si>
  <si>
    <t>Mastuj</t>
  </si>
  <si>
    <t>Chitral Upper</t>
  </si>
  <si>
    <t>Mulkhow</t>
  </si>
  <si>
    <t>D. I. Khan</t>
  </si>
  <si>
    <t>Daraban</t>
  </si>
  <si>
    <t>Kulachi</t>
  </si>
  <si>
    <t>Paharpur</t>
  </si>
  <si>
    <t>Darazinda</t>
  </si>
  <si>
    <t>Tall</t>
  </si>
  <si>
    <t>Banda Daud Shah</t>
  </si>
  <si>
    <t>Takht-E-Nasrati</t>
  </si>
  <si>
    <t>Bara</t>
  </si>
  <si>
    <t>Khyber</t>
  </si>
  <si>
    <t>Jamrud</t>
  </si>
  <si>
    <t>Landi Kotal</t>
  </si>
  <si>
    <t>Mulagori</t>
  </si>
  <si>
    <t>Kohat</t>
  </si>
  <si>
    <t>Gumbat</t>
  </si>
  <si>
    <t>Darra Adam Khel</t>
  </si>
  <si>
    <t>Kohistan Lower</t>
  </si>
  <si>
    <t>Kohistan Upper</t>
  </si>
  <si>
    <t>Harban Basha</t>
  </si>
  <si>
    <t>Kolai Palas Kohistan</t>
  </si>
  <si>
    <t>Battera Kolai</t>
  </si>
  <si>
    <t>Central Kurram</t>
  </si>
  <si>
    <t>Kurram</t>
  </si>
  <si>
    <t>Lower Kurram</t>
  </si>
  <si>
    <t>Upper Kurram</t>
  </si>
  <si>
    <t>Lakki Marwat</t>
  </si>
  <si>
    <t>Sarai Naurang</t>
  </si>
  <si>
    <t>Bettani</t>
  </si>
  <si>
    <t xml:space="preserve"> -   </t>
  </si>
  <si>
    <t>Adenzai</t>
  </si>
  <si>
    <t>Lower Dir</t>
  </si>
  <si>
    <t>Balambat</t>
  </si>
  <si>
    <t>Lalqila</t>
  </si>
  <si>
    <t>Munda</t>
  </si>
  <si>
    <t>Samarbagh</t>
  </si>
  <si>
    <t>Timergara</t>
  </si>
  <si>
    <t>Bat Khela</t>
  </si>
  <si>
    <t>Malakand</t>
  </si>
  <si>
    <t>Bala Kot</t>
  </si>
  <si>
    <t>Baffa Pakhal</t>
  </si>
  <si>
    <t>Takht Bhai</t>
  </si>
  <si>
    <t>Rustam</t>
  </si>
  <si>
    <t>Garhi Kapura</t>
  </si>
  <si>
    <t>Ambar</t>
  </si>
  <si>
    <t>Mohmand</t>
  </si>
  <si>
    <t>Baizai</t>
  </si>
  <si>
    <t>Halimzai</t>
  </si>
  <si>
    <t>Khwazai</t>
  </si>
  <si>
    <t>Pandiali</t>
  </si>
  <si>
    <t>Prang Ghar</t>
  </si>
  <si>
    <t>Safi</t>
  </si>
  <si>
    <t>Yaka Ghund</t>
  </si>
  <si>
    <t>Data Khel</t>
  </si>
  <si>
    <t>North Waziristan</t>
  </si>
  <si>
    <t>Dossali</t>
  </si>
  <si>
    <t>Garyum</t>
  </si>
  <si>
    <t>Ghulam Khan</t>
  </si>
  <si>
    <t>Mir Ali</t>
  </si>
  <si>
    <t>Miran Shah</t>
  </si>
  <si>
    <t>Razmak</t>
  </si>
  <si>
    <t>Shewa</t>
  </si>
  <si>
    <t>Spinwam</t>
  </si>
  <si>
    <t>Shawal</t>
  </si>
  <si>
    <t>Nowshera</t>
  </si>
  <si>
    <t>Central Orakzai</t>
  </si>
  <si>
    <t>Orakzai</t>
  </si>
  <si>
    <t>Ismailzai</t>
  </si>
  <si>
    <t>Lower Orakzai</t>
  </si>
  <si>
    <t>Upper Orakzai</t>
  </si>
  <si>
    <t>Town-I</t>
  </si>
  <si>
    <t>Peshawar</t>
  </si>
  <si>
    <t>Town-Ii</t>
  </si>
  <si>
    <t>Town-Iii</t>
  </si>
  <si>
    <t>Town-Iv</t>
  </si>
  <si>
    <t>Hassan Khel</t>
  </si>
  <si>
    <t>Shangla</t>
  </si>
  <si>
    <t>Chakisar</t>
  </si>
  <si>
    <t>Makhuzai</t>
  </si>
  <si>
    <t>Martoong</t>
  </si>
  <si>
    <t>Birmal</t>
  </si>
  <si>
    <t>South Waziristan</t>
  </si>
  <si>
    <t>Ladha</t>
  </si>
  <si>
    <t>Makin</t>
  </si>
  <si>
    <t>Sararogha</t>
  </si>
  <si>
    <t>Serwakai</t>
  </si>
  <si>
    <t>Tiarza</t>
  </si>
  <si>
    <t>Toi Khulla</t>
  </si>
  <si>
    <t>Wana</t>
  </si>
  <si>
    <t>Lahor</t>
  </si>
  <si>
    <t>Bahrain</t>
  </si>
  <si>
    <t>Kalam</t>
  </si>
  <si>
    <t>Khwaza Khela</t>
  </si>
  <si>
    <t>Matta Kharirai</t>
  </si>
  <si>
    <t>Matta Sebujni</t>
  </si>
  <si>
    <t>Jandola</t>
  </si>
  <si>
    <t>Judba</t>
  </si>
  <si>
    <t>Tor Ghar</t>
  </si>
  <si>
    <t>Khander</t>
  </si>
  <si>
    <t>Barawal</t>
  </si>
  <si>
    <t>Upper Dir</t>
  </si>
  <si>
    <t>Dir</t>
  </si>
  <si>
    <t>Kalkot</t>
  </si>
  <si>
    <t>Khall</t>
  </si>
  <si>
    <t>Shrengal</t>
  </si>
  <si>
    <t>Wari</t>
  </si>
  <si>
    <t>Larjam</t>
  </si>
  <si>
    <t>Totals</t>
  </si>
  <si>
    <t>Similarity</t>
  </si>
  <si>
    <t>khel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</si>
</sst>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vertical="center"/>
    </xf>
    <xf numFmtId="0" fontId="2" fillId="0" borderId="0" xfId="0" applyFont="1"/>
    <xf numFmtId="3" fontId="2" fillId="0" borderId="0" xfId="0" applyNumberFormat="1" applyFont="1"/>
    <xf numFmtId="10" fontId="2" fillId="0" borderId="0" xfId="2" applyNumberFormat="1" applyFont="1"/>
    <xf numFmtId="10" fontId="2" fillId="0" borderId="1" xfId="2" applyNumberFormat="1" applyFont="1" applyBorder="1"/>
    <xf numFmtId="2" fontId="2" fillId="0" borderId="0" xfId="2" applyNumberFormat="1" applyFont="1"/>
    <xf numFmtId="2" fontId="2" fillId="0" borderId="1" xfId="2" applyNumberFormat="1" applyFont="1" applyBorder="1"/>
    <xf numFmtId="2" fontId="2" fillId="0" borderId="0" xfId="0" applyNumberFormat="1" applyFont="1"/>
    <xf numFmtId="2" fontId="2" fillId="0" borderId="1" xfId="0" applyNumberFormat="1" applyFont="1" applyBorder="1"/>
    <xf numFmtId="164" fontId="2" fillId="0" borderId="0" xfId="1" applyNumberFormat="1" applyFont="1"/>
    <xf numFmtId="43" fontId="2" fillId="0" borderId="0" xfId="0" applyNumberFormat="1" applyFont="1"/>
    <xf numFmtId="0" fontId="2" fillId="3" borderId="0" xfId="0" applyFont="1" applyFill="1"/>
    <xf numFmtId="164" fontId="2" fillId="3" borderId="0" xfId="1" applyNumberFormat="1" applyFont="1" applyFill="1"/>
    <xf numFmtId="0" fontId="2" fillId="0" borderId="1" xfId="0" applyFont="1" applyBorder="1"/>
    <xf numFmtId="3" fontId="2" fillId="0" borderId="1" xfId="0" applyNumberFormat="1" applyFont="1" applyBorder="1"/>
    <xf numFmtId="164" fontId="2" fillId="0" borderId="1" xfId="1" applyNumberFormat="1" applyFont="1" applyBorder="1"/>
    <xf numFmtId="4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3" xfId="0" applyFont="1" applyBorder="1"/>
    <xf numFmtId="0" fontId="2" fillId="0" borderId="0" xfId="0" applyFont="1" applyBorder="1"/>
    <xf numFmtId="0" fontId="4" fillId="0" borderId="0" xfId="3"/>
    <xf numFmtId="165" fontId="0" fillId="0" borderId="0" xfId="0" applyNumberFormat="1"/>
  </cellXfs>
  <cellStyles count="4">
    <cellStyle name="Comma" xfId="1" builtinId="3"/>
    <cellStyle name="Heading 4" xfId="3" builtinId="19"/>
    <cellStyle name="Normal" xfId="0" builtinId="0"/>
    <cellStyle name="Percent" xfId="2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border outline="0">
        <bottom style="double">
          <color indexed="64"/>
        </bottom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pulation/KP_WSF_adm3_P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SF_adm3_Pop"/>
      <sheetName val="districts_census2017_KP"/>
      <sheetName val="tehsil_area_shp2022_GIS"/>
    </sheetNames>
    <sheetDataSet>
      <sheetData sheetId="0">
        <row r="2">
          <cell r="C2" t="str">
            <v>Abbottabad</v>
          </cell>
        </row>
        <row r="3">
          <cell r="C3" t="str">
            <v>Abbottabad</v>
          </cell>
        </row>
        <row r="4">
          <cell r="C4" t="str">
            <v>Abbottabad</v>
          </cell>
        </row>
        <row r="5">
          <cell r="C5" t="str">
            <v>Abbottabad</v>
          </cell>
        </row>
        <row r="6">
          <cell r="C6" t="str">
            <v>Bajaur</v>
          </cell>
        </row>
        <row r="7">
          <cell r="C7" t="str">
            <v>Bajaur</v>
          </cell>
        </row>
        <row r="8">
          <cell r="C8" t="str">
            <v>Bajaur</v>
          </cell>
        </row>
        <row r="9">
          <cell r="C9" t="str">
            <v>Bajaur</v>
          </cell>
        </row>
        <row r="10">
          <cell r="C10" t="str">
            <v>Bajaur</v>
          </cell>
        </row>
        <row r="11">
          <cell r="C11" t="str">
            <v>Bajaur</v>
          </cell>
        </row>
        <row r="12">
          <cell r="C12" t="str">
            <v>Bajaur</v>
          </cell>
        </row>
        <row r="13">
          <cell r="C13" t="str">
            <v>Bannu</v>
          </cell>
        </row>
        <row r="14">
          <cell r="C14" t="str">
            <v>Bannu</v>
          </cell>
        </row>
        <row r="15">
          <cell r="C15" t="str">
            <v>Bannu</v>
          </cell>
        </row>
        <row r="16">
          <cell r="C16" t="str">
            <v>Bannu</v>
          </cell>
        </row>
        <row r="17">
          <cell r="C17" t="str">
            <v>Bannu</v>
          </cell>
        </row>
        <row r="18">
          <cell r="C18" t="str">
            <v>Bannu</v>
          </cell>
        </row>
        <row r="19">
          <cell r="C19" t="str">
            <v>Batagram</v>
          </cell>
        </row>
        <row r="20">
          <cell r="C20" t="str">
            <v>Batagram</v>
          </cell>
        </row>
        <row r="21">
          <cell r="C21" t="str">
            <v>Buner</v>
          </cell>
        </row>
        <row r="22">
          <cell r="C22" t="str">
            <v>Buner</v>
          </cell>
        </row>
        <row r="23">
          <cell r="C23" t="str">
            <v>Buner</v>
          </cell>
        </row>
        <row r="24">
          <cell r="C24" t="str">
            <v>Buner</v>
          </cell>
        </row>
        <row r="25">
          <cell r="C25" t="str">
            <v>Charsadda</v>
          </cell>
        </row>
        <row r="26">
          <cell r="C26" t="str">
            <v>Charsadda</v>
          </cell>
        </row>
        <row r="27">
          <cell r="C27" t="str">
            <v>Charsadda</v>
          </cell>
        </row>
        <row r="28">
          <cell r="C28" t="str">
            <v>Chitral Lower</v>
          </cell>
        </row>
        <row r="29">
          <cell r="C29" t="str">
            <v>Chitral Lower</v>
          </cell>
        </row>
        <row r="30">
          <cell r="C30" t="str">
            <v>Chitral Lower</v>
          </cell>
        </row>
        <row r="31">
          <cell r="C31" t="str">
            <v>Chitral Upper</v>
          </cell>
        </row>
        <row r="32">
          <cell r="C32" t="str">
            <v>Chitral Upper</v>
          </cell>
        </row>
        <row r="33">
          <cell r="C33" t="str">
            <v>D. I. Khan</v>
          </cell>
        </row>
        <row r="34">
          <cell r="C34" t="str">
            <v>D. I. Khan</v>
          </cell>
        </row>
        <row r="35">
          <cell r="C35" t="str">
            <v>D. I. Khan</v>
          </cell>
        </row>
        <row r="36">
          <cell r="C36" t="str">
            <v>D. I. Khan</v>
          </cell>
        </row>
        <row r="37">
          <cell r="C37" t="str">
            <v>D. I. Khan</v>
          </cell>
        </row>
        <row r="38">
          <cell r="C38" t="str">
            <v>D. I. Khan</v>
          </cell>
        </row>
        <row r="39">
          <cell r="C39" t="str">
            <v>Hangu</v>
          </cell>
        </row>
        <row r="40">
          <cell r="C40" t="str">
            <v>Hangu</v>
          </cell>
        </row>
        <row r="41">
          <cell r="C41" t="str">
            <v>Haripur</v>
          </cell>
        </row>
        <row r="42">
          <cell r="C42" t="str">
            <v>Haripur</v>
          </cell>
        </row>
        <row r="43">
          <cell r="C43" t="str">
            <v>Haripur</v>
          </cell>
        </row>
        <row r="44">
          <cell r="C44" t="str">
            <v>Karak</v>
          </cell>
        </row>
        <row r="45">
          <cell r="C45" t="str">
            <v>Karak</v>
          </cell>
        </row>
        <row r="46">
          <cell r="C46" t="str">
            <v>Karak</v>
          </cell>
        </row>
        <row r="47">
          <cell r="C47" t="str">
            <v>Khyber</v>
          </cell>
        </row>
        <row r="48">
          <cell r="C48" t="str">
            <v>Khyber</v>
          </cell>
        </row>
        <row r="49">
          <cell r="C49" t="str">
            <v>Khyber</v>
          </cell>
        </row>
        <row r="50">
          <cell r="C50" t="str">
            <v>Khyber</v>
          </cell>
        </row>
        <row r="51">
          <cell r="C51" t="str">
            <v>Kohat</v>
          </cell>
        </row>
        <row r="52">
          <cell r="C52" t="str">
            <v>Kohat</v>
          </cell>
        </row>
        <row r="53">
          <cell r="C53" t="str">
            <v>Kohat</v>
          </cell>
        </row>
        <row r="54">
          <cell r="C54" t="str">
            <v>Kohat</v>
          </cell>
        </row>
        <row r="55">
          <cell r="C55" t="str">
            <v>Kohistan Lower</v>
          </cell>
        </row>
        <row r="56">
          <cell r="C56" t="str">
            <v>Kohistan Lower</v>
          </cell>
        </row>
        <row r="57">
          <cell r="C57" t="str">
            <v>Kohistan Upper</v>
          </cell>
        </row>
        <row r="58">
          <cell r="C58" t="str">
            <v>Kohistan Upper</v>
          </cell>
        </row>
        <row r="59">
          <cell r="C59" t="str">
            <v>Kohistan Upper</v>
          </cell>
        </row>
        <row r="60">
          <cell r="C60" t="str">
            <v>Kohistan Upper</v>
          </cell>
        </row>
        <row r="61">
          <cell r="C61" t="str">
            <v>Kolai Palas Kohistan</v>
          </cell>
        </row>
        <row r="62">
          <cell r="C62" t="str">
            <v>Kolai Palas Kohistan</v>
          </cell>
        </row>
        <row r="63">
          <cell r="C63" t="str">
            <v>Kurram</v>
          </cell>
        </row>
        <row r="64">
          <cell r="C64" t="str">
            <v>Kurram</v>
          </cell>
        </row>
        <row r="65">
          <cell r="C65" t="str">
            <v>Kurram</v>
          </cell>
        </row>
        <row r="66">
          <cell r="C66" t="str">
            <v>Lakki Marwat</v>
          </cell>
        </row>
        <row r="67">
          <cell r="C67" t="str">
            <v>Lakki Marwat</v>
          </cell>
        </row>
        <row r="68">
          <cell r="C68" t="str">
            <v>Lakki Marwat</v>
          </cell>
        </row>
        <row r="69">
          <cell r="C69" t="str">
            <v>Lower Dir</v>
          </cell>
        </row>
        <row r="70">
          <cell r="C70" t="str">
            <v>Lower Dir</v>
          </cell>
        </row>
        <row r="71">
          <cell r="C71" t="str">
            <v>Lower Dir</v>
          </cell>
        </row>
        <row r="72">
          <cell r="C72" t="str">
            <v>Lower Dir</v>
          </cell>
        </row>
        <row r="73">
          <cell r="C73" t="str">
            <v>Lower Dir</v>
          </cell>
        </row>
        <row r="74">
          <cell r="C74" t="str">
            <v>Lower Dir</v>
          </cell>
        </row>
        <row r="75">
          <cell r="C75" t="str">
            <v>Malakand</v>
          </cell>
        </row>
        <row r="76">
          <cell r="C76" t="str">
            <v>Malakand</v>
          </cell>
        </row>
        <row r="77">
          <cell r="C77" t="str">
            <v>Mansehra</v>
          </cell>
        </row>
        <row r="78">
          <cell r="C78" t="str">
            <v>Mansehra</v>
          </cell>
        </row>
        <row r="79">
          <cell r="C79" t="str">
            <v>Mansehra</v>
          </cell>
        </row>
        <row r="80">
          <cell r="C80" t="str">
            <v>Mansehra</v>
          </cell>
        </row>
        <row r="81">
          <cell r="C81" t="str">
            <v>Mansehra</v>
          </cell>
        </row>
        <row r="82">
          <cell r="C82" t="str">
            <v>Mardan</v>
          </cell>
        </row>
        <row r="83">
          <cell r="C83" t="str">
            <v>Mardan</v>
          </cell>
        </row>
        <row r="84">
          <cell r="C84" t="str">
            <v>Mardan</v>
          </cell>
        </row>
        <row r="85">
          <cell r="C85" t="str">
            <v>Mardan</v>
          </cell>
        </row>
        <row r="86">
          <cell r="C86" t="str">
            <v>Mardan</v>
          </cell>
        </row>
        <row r="87">
          <cell r="C87" t="str">
            <v>Mohmand</v>
          </cell>
        </row>
        <row r="88">
          <cell r="C88" t="str">
            <v>Mohmand</v>
          </cell>
        </row>
        <row r="89">
          <cell r="C89" t="str">
            <v>Mohmand</v>
          </cell>
        </row>
        <row r="90">
          <cell r="C90" t="str">
            <v>Mohmand</v>
          </cell>
        </row>
        <row r="91">
          <cell r="C91" t="str">
            <v>Mohmand</v>
          </cell>
        </row>
        <row r="92">
          <cell r="C92" t="str">
            <v>Mohmand</v>
          </cell>
        </row>
        <row r="93">
          <cell r="C93" t="str">
            <v>Mohmand</v>
          </cell>
        </row>
        <row r="94">
          <cell r="C94" t="str">
            <v>Mohmand</v>
          </cell>
        </row>
        <row r="95">
          <cell r="C95" t="str">
            <v>North Waziristan</v>
          </cell>
        </row>
        <row r="96">
          <cell r="C96" t="str">
            <v>North Waziristan</v>
          </cell>
        </row>
        <row r="97">
          <cell r="C97" t="str">
            <v>North Waziristan</v>
          </cell>
        </row>
        <row r="98">
          <cell r="C98" t="str">
            <v>North Waziristan</v>
          </cell>
        </row>
        <row r="99">
          <cell r="C99" t="str">
            <v>North Waziristan</v>
          </cell>
        </row>
        <row r="100">
          <cell r="C100" t="str">
            <v>North Waziristan</v>
          </cell>
        </row>
        <row r="101">
          <cell r="C101" t="str">
            <v>North Waziristan</v>
          </cell>
        </row>
        <row r="102">
          <cell r="C102" t="str">
            <v>North Waziristan</v>
          </cell>
        </row>
        <row r="103">
          <cell r="C103" t="str">
            <v>North Waziristan</v>
          </cell>
        </row>
        <row r="104">
          <cell r="C104" t="str">
            <v>North Waziristan</v>
          </cell>
        </row>
        <row r="105">
          <cell r="C105" t="str">
            <v>Nowshera</v>
          </cell>
        </row>
        <row r="106">
          <cell r="C106" t="str">
            <v>Nowshera</v>
          </cell>
        </row>
        <row r="107">
          <cell r="C107" t="str">
            <v>Nowshera</v>
          </cell>
        </row>
        <row r="108">
          <cell r="C108" t="str">
            <v>Orakzai</v>
          </cell>
        </row>
        <row r="109">
          <cell r="C109" t="str">
            <v>Orakzai</v>
          </cell>
        </row>
        <row r="110">
          <cell r="C110" t="str">
            <v>Orakzai</v>
          </cell>
        </row>
        <row r="111">
          <cell r="C111" t="str">
            <v>Orakzai</v>
          </cell>
        </row>
        <row r="112">
          <cell r="C112" t="str">
            <v>Peshawar</v>
          </cell>
        </row>
        <row r="113">
          <cell r="C113" t="str">
            <v>Peshawar</v>
          </cell>
        </row>
        <row r="114">
          <cell r="C114" t="str">
            <v>Peshawar</v>
          </cell>
        </row>
        <row r="115">
          <cell r="C115" t="str">
            <v>Peshawar</v>
          </cell>
        </row>
        <row r="116">
          <cell r="C116" t="str">
            <v>Peshawar</v>
          </cell>
        </row>
        <row r="117">
          <cell r="C117" t="str">
            <v>Shangla</v>
          </cell>
        </row>
        <row r="118">
          <cell r="C118" t="str">
            <v>Shangla</v>
          </cell>
        </row>
        <row r="119">
          <cell r="C119" t="str">
            <v>Shangla</v>
          </cell>
        </row>
        <row r="120">
          <cell r="C120" t="str">
            <v>Shangla</v>
          </cell>
        </row>
        <row r="121">
          <cell r="C121" t="str">
            <v>Shangla</v>
          </cell>
        </row>
        <row r="122">
          <cell r="C122" t="str">
            <v>Shangla</v>
          </cell>
        </row>
        <row r="123">
          <cell r="C123" t="str">
            <v>South Waziristan</v>
          </cell>
        </row>
        <row r="124">
          <cell r="C124" t="str">
            <v>South Waziristan</v>
          </cell>
        </row>
        <row r="125">
          <cell r="C125" t="str">
            <v>South Waziristan</v>
          </cell>
        </row>
        <row r="126">
          <cell r="C126" t="str">
            <v>South Waziristan</v>
          </cell>
        </row>
        <row r="127">
          <cell r="C127" t="str">
            <v>South Waziristan</v>
          </cell>
        </row>
        <row r="128">
          <cell r="C128" t="str">
            <v>South Waziristan</v>
          </cell>
        </row>
        <row r="129">
          <cell r="C129" t="str">
            <v>South Waziristan</v>
          </cell>
        </row>
        <row r="130">
          <cell r="C130" t="str">
            <v>South Waziristan</v>
          </cell>
        </row>
        <row r="131">
          <cell r="C131" t="str">
            <v>Swabi</v>
          </cell>
        </row>
        <row r="132">
          <cell r="C132" t="str">
            <v>Swabi</v>
          </cell>
        </row>
        <row r="133">
          <cell r="C133" t="str">
            <v>Swabi</v>
          </cell>
        </row>
        <row r="134">
          <cell r="C134" t="str">
            <v>Swabi</v>
          </cell>
        </row>
        <row r="135">
          <cell r="C135" t="str">
            <v>Swat</v>
          </cell>
        </row>
        <row r="136">
          <cell r="C136" t="str">
            <v>Swat</v>
          </cell>
        </row>
        <row r="137">
          <cell r="C137" t="str">
            <v>Swat</v>
          </cell>
        </row>
        <row r="138">
          <cell r="C138" t="str">
            <v>Swat</v>
          </cell>
        </row>
        <row r="139">
          <cell r="C139" t="str">
            <v>Swat</v>
          </cell>
        </row>
        <row r="140">
          <cell r="C140" t="str">
            <v>Swat</v>
          </cell>
        </row>
        <row r="141">
          <cell r="C141" t="str">
            <v>Swat</v>
          </cell>
        </row>
        <row r="142">
          <cell r="C142" t="str">
            <v>Swat</v>
          </cell>
        </row>
        <row r="143">
          <cell r="C143" t="str">
            <v>Swat</v>
          </cell>
        </row>
        <row r="144">
          <cell r="C144" t="str">
            <v>Tank</v>
          </cell>
        </row>
        <row r="145">
          <cell r="C145" t="str">
            <v>Tank</v>
          </cell>
        </row>
        <row r="146">
          <cell r="C146" t="str">
            <v>Tor Ghar</v>
          </cell>
        </row>
        <row r="147">
          <cell r="C147" t="str">
            <v>Tor Ghar</v>
          </cell>
        </row>
        <row r="148">
          <cell r="C148" t="str">
            <v>Upper Dir</v>
          </cell>
        </row>
        <row r="149">
          <cell r="C149" t="str">
            <v>Upper Dir</v>
          </cell>
        </row>
        <row r="150">
          <cell r="C150" t="str">
            <v>Upper Dir</v>
          </cell>
        </row>
        <row r="151">
          <cell r="C151" t="str">
            <v>Upper Dir</v>
          </cell>
        </row>
        <row r="152">
          <cell r="C152" t="str">
            <v>Upper Dir</v>
          </cell>
        </row>
        <row r="153">
          <cell r="C153" t="str">
            <v>Upper Dir</v>
          </cell>
        </row>
        <row r="154">
          <cell r="C154" t="str">
            <v>Upper Dir</v>
          </cell>
        </row>
      </sheetData>
      <sheetData sheetId="1">
        <row r="2">
          <cell r="A2" t="str">
            <v>Abbottabad</v>
          </cell>
          <cell r="B2">
            <v>1967</v>
          </cell>
          <cell r="C2">
            <v>1333089</v>
          </cell>
          <cell r="D2">
            <v>677857</v>
          </cell>
          <cell r="E2">
            <v>655196</v>
          </cell>
          <cell r="F2">
            <v>103.46</v>
          </cell>
          <cell r="G2">
            <v>677.73</v>
          </cell>
          <cell r="H2">
            <v>22.05</v>
          </cell>
          <cell r="I2">
            <v>6.08</v>
          </cell>
          <cell r="J2">
            <v>880666</v>
          </cell>
          <cell r="K2">
            <v>2.2000000000000002</v>
          </cell>
        </row>
        <row r="3">
          <cell r="A3" t="str">
            <v>Bajaur</v>
          </cell>
          <cell r="B3">
            <v>1290</v>
          </cell>
          <cell r="C3">
            <v>1090987</v>
          </cell>
          <cell r="D3">
            <v>556036</v>
          </cell>
          <cell r="E3">
            <v>534895</v>
          </cell>
          <cell r="F3">
            <v>103.95</v>
          </cell>
          <cell r="G3">
            <v>845.73</v>
          </cell>
          <cell r="H3" t="str">
            <v>NA</v>
          </cell>
          <cell r="I3">
            <v>8.86</v>
          </cell>
          <cell r="J3">
            <v>595227</v>
          </cell>
          <cell r="K3">
            <v>3.23</v>
          </cell>
        </row>
        <row r="4">
          <cell r="A4" t="str">
            <v>Bannu</v>
          </cell>
          <cell r="B4">
            <v>1227</v>
          </cell>
          <cell r="C4">
            <v>1167071</v>
          </cell>
          <cell r="D4">
            <v>592625</v>
          </cell>
          <cell r="E4">
            <v>574422</v>
          </cell>
          <cell r="F4">
            <v>103.17</v>
          </cell>
          <cell r="G4">
            <v>951.16</v>
          </cell>
          <cell r="H4">
            <v>4.28</v>
          </cell>
          <cell r="I4">
            <v>9.34</v>
          </cell>
          <cell r="J4">
            <v>675667</v>
          </cell>
          <cell r="K4">
            <v>2.91</v>
          </cell>
        </row>
        <row r="5">
          <cell r="A5" t="str">
            <v>Batagram</v>
          </cell>
          <cell r="B5">
            <v>1301</v>
          </cell>
          <cell r="C5">
            <v>476749</v>
          </cell>
          <cell r="D5">
            <v>238402</v>
          </cell>
          <cell r="E5">
            <v>238312</v>
          </cell>
          <cell r="F5">
            <v>100.04</v>
          </cell>
          <cell r="G5">
            <v>366.45</v>
          </cell>
          <cell r="H5" t="str">
            <v>NA</v>
          </cell>
          <cell r="I5">
            <v>6.88</v>
          </cell>
          <cell r="J5">
            <v>307278</v>
          </cell>
          <cell r="K5">
            <v>2.33</v>
          </cell>
        </row>
        <row r="6">
          <cell r="A6" t="str">
            <v>Buner</v>
          </cell>
          <cell r="B6">
            <v>1865</v>
          </cell>
          <cell r="C6">
            <v>895460</v>
          </cell>
          <cell r="D6">
            <v>445872</v>
          </cell>
          <cell r="E6">
            <v>449555</v>
          </cell>
          <cell r="F6">
            <v>99.18</v>
          </cell>
          <cell r="G6">
            <v>480.14</v>
          </cell>
          <cell r="H6" t="str">
            <v>NA</v>
          </cell>
          <cell r="I6">
            <v>9.36</v>
          </cell>
          <cell r="J6">
            <v>506048</v>
          </cell>
          <cell r="K6">
            <v>3.04</v>
          </cell>
        </row>
        <row r="7">
          <cell r="A7" t="str">
            <v>Charsadda</v>
          </cell>
          <cell r="B7">
            <v>996</v>
          </cell>
          <cell r="C7">
            <v>1610960</v>
          </cell>
          <cell r="D7">
            <v>817651</v>
          </cell>
          <cell r="E7">
            <v>793298</v>
          </cell>
          <cell r="F7">
            <v>103.07</v>
          </cell>
          <cell r="G7">
            <v>1617.43</v>
          </cell>
          <cell r="H7">
            <v>16.77</v>
          </cell>
          <cell r="I7">
            <v>7.3</v>
          </cell>
          <cell r="J7">
            <v>1022364</v>
          </cell>
          <cell r="K7">
            <v>2.42</v>
          </cell>
        </row>
        <row r="8">
          <cell r="A8" t="str">
            <v>Chitral Lower</v>
          </cell>
          <cell r="B8">
            <v>14850</v>
          </cell>
          <cell r="C8">
            <v>447625</v>
          </cell>
          <cell r="D8">
            <v>225669</v>
          </cell>
          <cell r="E8">
            <v>221934</v>
          </cell>
          <cell r="F8">
            <v>101.68</v>
          </cell>
          <cell r="G8">
            <v>30.14</v>
          </cell>
          <cell r="H8">
            <v>11.12</v>
          </cell>
          <cell r="I8">
            <v>7.23</v>
          </cell>
          <cell r="J8">
            <v>318689</v>
          </cell>
          <cell r="K8">
            <v>1.8</v>
          </cell>
        </row>
        <row r="9">
          <cell r="A9" t="str">
            <v>Chitral Upper</v>
          </cell>
          <cell r="B9">
            <v>14850</v>
          </cell>
          <cell r="C9">
            <v>447625</v>
          </cell>
          <cell r="D9">
            <v>225669</v>
          </cell>
          <cell r="E9">
            <v>221934</v>
          </cell>
          <cell r="F9">
            <v>101.68</v>
          </cell>
          <cell r="G9">
            <v>30.14</v>
          </cell>
          <cell r="H9">
            <v>11.12</v>
          </cell>
          <cell r="I9">
            <v>7.23</v>
          </cell>
          <cell r="J9">
            <v>318689</v>
          </cell>
          <cell r="K9">
            <v>1.8</v>
          </cell>
        </row>
        <row r="10">
          <cell r="A10" t="str">
            <v>D. I. Khan</v>
          </cell>
          <cell r="B10">
            <v>7326</v>
          </cell>
          <cell r="C10">
            <v>1625088</v>
          </cell>
          <cell r="D10">
            <v>837685</v>
          </cell>
          <cell r="E10">
            <v>787301</v>
          </cell>
          <cell r="F10">
            <v>106.4</v>
          </cell>
          <cell r="G10">
            <v>221.82</v>
          </cell>
          <cell r="H10">
            <v>22.17</v>
          </cell>
          <cell r="I10">
            <v>7.96</v>
          </cell>
          <cell r="J10">
            <v>852995</v>
          </cell>
          <cell r="K10">
            <v>3.44</v>
          </cell>
        </row>
        <row r="11">
          <cell r="A11" t="str">
            <v>Hangu</v>
          </cell>
          <cell r="B11">
            <v>1097</v>
          </cell>
          <cell r="C11">
            <v>518811</v>
          </cell>
          <cell r="D11">
            <v>249044</v>
          </cell>
          <cell r="E11">
            <v>269732</v>
          </cell>
          <cell r="F11">
            <v>92.33</v>
          </cell>
          <cell r="G11">
            <v>472.94</v>
          </cell>
          <cell r="H11">
            <v>19.760000000000002</v>
          </cell>
          <cell r="I11">
            <v>10.29</v>
          </cell>
          <cell r="J11">
            <v>314529</v>
          </cell>
          <cell r="K11">
            <v>2.66</v>
          </cell>
        </row>
        <row r="12">
          <cell r="A12" t="str">
            <v>Haripur</v>
          </cell>
          <cell r="B12">
            <v>1725</v>
          </cell>
          <cell r="C12">
            <v>1001515</v>
          </cell>
          <cell r="D12">
            <v>498202</v>
          </cell>
          <cell r="E12">
            <v>503266</v>
          </cell>
          <cell r="F12">
            <v>98.99</v>
          </cell>
          <cell r="G12">
            <v>580.59</v>
          </cell>
          <cell r="H12">
            <v>13.29</v>
          </cell>
          <cell r="I12">
            <v>6.07</v>
          </cell>
          <cell r="J12">
            <v>692228</v>
          </cell>
          <cell r="K12">
            <v>1.96</v>
          </cell>
        </row>
        <row r="13">
          <cell r="A13" t="str">
            <v>Karak</v>
          </cell>
          <cell r="B13">
            <v>3371</v>
          </cell>
          <cell r="C13">
            <v>705362</v>
          </cell>
          <cell r="D13">
            <v>348315</v>
          </cell>
          <cell r="E13">
            <v>357004</v>
          </cell>
          <cell r="F13">
            <v>97.57</v>
          </cell>
          <cell r="G13">
            <v>209.24</v>
          </cell>
          <cell r="H13">
            <v>7.24</v>
          </cell>
          <cell r="I13">
            <v>9.3800000000000008</v>
          </cell>
          <cell r="J13">
            <v>430796</v>
          </cell>
          <cell r="K13">
            <v>2.62</v>
          </cell>
        </row>
        <row r="14">
          <cell r="A14" t="str">
            <v>Khyber</v>
          </cell>
          <cell r="B14">
            <v>2576</v>
          </cell>
          <cell r="C14">
            <v>984246</v>
          </cell>
          <cell r="D14">
            <v>504502</v>
          </cell>
          <cell r="E14">
            <v>479669</v>
          </cell>
          <cell r="F14">
            <v>105.18</v>
          </cell>
          <cell r="G14">
            <v>382.08</v>
          </cell>
          <cell r="H14">
            <v>9.9</v>
          </cell>
          <cell r="I14">
            <v>8.49</v>
          </cell>
          <cell r="J14">
            <v>546730</v>
          </cell>
          <cell r="K14">
            <v>3.14</v>
          </cell>
        </row>
        <row r="15">
          <cell r="A15" t="str">
            <v>Kohat</v>
          </cell>
          <cell r="B15">
            <v>2545</v>
          </cell>
          <cell r="C15">
            <v>992427</v>
          </cell>
          <cell r="D15">
            <v>495782</v>
          </cell>
          <cell r="E15">
            <v>496539</v>
          </cell>
          <cell r="F15">
            <v>99.85</v>
          </cell>
          <cell r="G15">
            <v>389.95</v>
          </cell>
          <cell r="H15">
            <v>27.2</v>
          </cell>
          <cell r="I15">
            <v>8</v>
          </cell>
          <cell r="J15">
            <v>562644</v>
          </cell>
          <cell r="K15">
            <v>3.03</v>
          </cell>
        </row>
        <row r="16">
          <cell r="A16" t="str">
            <v>Kohistan Lower</v>
          </cell>
          <cell r="B16">
            <v>7492</v>
          </cell>
          <cell r="C16">
            <v>784711</v>
          </cell>
          <cell r="D16">
            <v>424643</v>
          </cell>
          <cell r="E16">
            <v>360055</v>
          </cell>
          <cell r="F16">
            <v>117.94</v>
          </cell>
          <cell r="G16">
            <v>104.74</v>
          </cell>
          <cell r="H16" t="str">
            <v>NA</v>
          </cell>
          <cell r="I16">
            <v>7.84</v>
          </cell>
          <cell r="J16">
            <v>472570</v>
          </cell>
          <cell r="K16">
            <v>2.7</v>
          </cell>
        </row>
        <row r="17">
          <cell r="A17" t="str">
            <v>Kohistan Upper</v>
          </cell>
          <cell r="B17">
            <v>7492</v>
          </cell>
          <cell r="C17">
            <v>784711</v>
          </cell>
          <cell r="D17">
            <v>424643</v>
          </cell>
          <cell r="E17">
            <v>360055</v>
          </cell>
          <cell r="F17">
            <v>117.94</v>
          </cell>
          <cell r="G17">
            <v>104.74</v>
          </cell>
          <cell r="H17" t="str">
            <v>NA</v>
          </cell>
          <cell r="I17">
            <v>7.84</v>
          </cell>
          <cell r="J17">
            <v>472570</v>
          </cell>
          <cell r="K17">
            <v>2.7</v>
          </cell>
        </row>
        <row r="18">
          <cell r="A18" t="str">
            <v>Kolai Palas Kohistan</v>
          </cell>
          <cell r="B18">
            <v>7492</v>
          </cell>
          <cell r="C18">
            <v>784711</v>
          </cell>
          <cell r="D18">
            <v>424643</v>
          </cell>
          <cell r="E18">
            <v>360055</v>
          </cell>
          <cell r="F18">
            <v>117.94</v>
          </cell>
          <cell r="G18">
            <v>104.74</v>
          </cell>
          <cell r="H18" t="str">
            <v>NA</v>
          </cell>
          <cell r="I18">
            <v>7.84</v>
          </cell>
          <cell r="J18">
            <v>472570</v>
          </cell>
          <cell r="K18">
            <v>2.7</v>
          </cell>
        </row>
        <row r="19">
          <cell r="A19" t="str">
            <v>Kurram</v>
          </cell>
          <cell r="B19">
            <v>3380</v>
          </cell>
          <cell r="C19">
            <v>615372</v>
          </cell>
          <cell r="D19">
            <v>306935</v>
          </cell>
          <cell r="E19">
            <v>308393</v>
          </cell>
          <cell r="F19">
            <v>99.53</v>
          </cell>
          <cell r="G19">
            <v>182.06</v>
          </cell>
          <cell r="H19">
            <v>6.18</v>
          </cell>
          <cell r="I19">
            <v>8.81</v>
          </cell>
          <cell r="J19">
            <v>448310</v>
          </cell>
          <cell r="K19">
            <v>1.68</v>
          </cell>
        </row>
        <row r="20">
          <cell r="A20" t="str">
            <v>Lakki Marwat</v>
          </cell>
          <cell r="B20">
            <v>3164</v>
          </cell>
          <cell r="C20">
            <v>875744</v>
          </cell>
          <cell r="D20">
            <v>441717</v>
          </cell>
          <cell r="E20">
            <v>434023</v>
          </cell>
          <cell r="F20">
            <v>101.77</v>
          </cell>
          <cell r="G20">
            <v>276.77999999999997</v>
          </cell>
          <cell r="H20">
            <v>10.19</v>
          </cell>
          <cell r="I20">
            <v>8.7100000000000009</v>
          </cell>
          <cell r="J20">
            <v>490025</v>
          </cell>
          <cell r="K20">
            <v>3.1</v>
          </cell>
        </row>
        <row r="21">
          <cell r="A21" t="str">
            <v>Lower Dir</v>
          </cell>
          <cell r="B21">
            <v>1583</v>
          </cell>
          <cell r="C21">
            <v>1436082</v>
          </cell>
          <cell r="D21">
            <v>709829</v>
          </cell>
          <cell r="E21">
            <v>726203</v>
          </cell>
          <cell r="F21">
            <v>97.75</v>
          </cell>
          <cell r="G21">
            <v>907.19</v>
          </cell>
          <cell r="H21">
            <v>2.81</v>
          </cell>
          <cell r="I21">
            <v>9.17</v>
          </cell>
          <cell r="J21">
            <v>779056</v>
          </cell>
          <cell r="K21">
            <v>3.27</v>
          </cell>
        </row>
        <row r="22">
          <cell r="A22" t="str">
            <v>Malakand</v>
          </cell>
          <cell r="B22">
            <v>952</v>
          </cell>
          <cell r="C22">
            <v>717806</v>
          </cell>
          <cell r="D22">
            <v>360440</v>
          </cell>
          <cell r="E22">
            <v>357333</v>
          </cell>
          <cell r="F22">
            <v>100.87</v>
          </cell>
          <cell r="G22">
            <v>754</v>
          </cell>
          <cell r="H22">
            <v>9.43</v>
          </cell>
          <cell r="I22">
            <v>7.85</v>
          </cell>
          <cell r="J22">
            <v>452291</v>
          </cell>
          <cell r="K22">
            <v>2.46</v>
          </cell>
        </row>
        <row r="23">
          <cell r="A23" t="str">
            <v>Mansehra</v>
          </cell>
          <cell r="B23">
            <v>4125</v>
          </cell>
          <cell r="C23">
            <v>1555742</v>
          </cell>
          <cell r="D23">
            <v>771976</v>
          </cell>
          <cell r="E23">
            <v>783509</v>
          </cell>
          <cell r="F23">
            <v>98.53</v>
          </cell>
          <cell r="G23">
            <v>377.15</v>
          </cell>
          <cell r="H23">
            <v>9.31</v>
          </cell>
          <cell r="I23">
            <v>6.51</v>
          </cell>
          <cell r="J23">
            <v>978157</v>
          </cell>
          <cell r="K23">
            <v>2.4700000000000002</v>
          </cell>
        </row>
        <row r="24">
          <cell r="A24" t="str">
            <v>Mardan</v>
          </cell>
          <cell r="B24">
            <v>1632</v>
          </cell>
          <cell r="C24">
            <v>2373399</v>
          </cell>
          <cell r="D24">
            <v>1201122</v>
          </cell>
          <cell r="E24">
            <v>1172215</v>
          </cell>
          <cell r="F24">
            <v>102.47</v>
          </cell>
          <cell r="G24">
            <v>1454.29</v>
          </cell>
          <cell r="H24">
            <v>18.55</v>
          </cell>
          <cell r="I24">
            <v>7.57</v>
          </cell>
          <cell r="J24">
            <v>1460100</v>
          </cell>
          <cell r="K24">
            <v>2.59</v>
          </cell>
        </row>
        <row r="25">
          <cell r="A25" t="str">
            <v>Mohmand</v>
          </cell>
          <cell r="B25">
            <v>2296</v>
          </cell>
          <cell r="C25">
            <v>474345</v>
          </cell>
          <cell r="D25">
            <v>241549</v>
          </cell>
          <cell r="E25">
            <v>232755</v>
          </cell>
          <cell r="F25">
            <v>103.78</v>
          </cell>
          <cell r="G25">
            <v>206.6</v>
          </cell>
          <cell r="H25" t="str">
            <v>NA</v>
          </cell>
          <cell r="I25">
            <v>9.3699999999999992</v>
          </cell>
          <cell r="J25">
            <v>334453</v>
          </cell>
          <cell r="K25">
            <v>1.85</v>
          </cell>
        </row>
        <row r="26">
          <cell r="A26" t="str">
            <v>North Waziristan</v>
          </cell>
          <cell r="B26">
            <v>4707</v>
          </cell>
          <cell r="C26">
            <v>540546</v>
          </cell>
          <cell r="D26">
            <v>277749</v>
          </cell>
          <cell r="E26">
            <v>262764</v>
          </cell>
          <cell r="F26">
            <v>105.7</v>
          </cell>
          <cell r="G26">
            <v>114.84</v>
          </cell>
          <cell r="H26">
            <v>0.81</v>
          </cell>
          <cell r="I26">
            <v>8.4600000000000009</v>
          </cell>
          <cell r="J26">
            <v>361246</v>
          </cell>
          <cell r="K26">
            <v>2.14</v>
          </cell>
        </row>
        <row r="27">
          <cell r="A27" t="str">
            <v>Nowshera</v>
          </cell>
          <cell r="B27">
            <v>1748</v>
          </cell>
          <cell r="C27">
            <v>1520995</v>
          </cell>
          <cell r="D27">
            <v>783035</v>
          </cell>
          <cell r="E27">
            <v>737834</v>
          </cell>
          <cell r="F27">
            <v>106.13</v>
          </cell>
          <cell r="G27">
            <v>870.13</v>
          </cell>
          <cell r="H27">
            <v>22.32</v>
          </cell>
          <cell r="I27">
            <v>7.52</v>
          </cell>
          <cell r="J27">
            <v>874373</v>
          </cell>
          <cell r="K27">
            <v>2.95</v>
          </cell>
        </row>
        <row r="28">
          <cell r="A28" t="str">
            <v>Orakzai</v>
          </cell>
          <cell r="B28">
            <v>1538</v>
          </cell>
          <cell r="C28">
            <v>254303</v>
          </cell>
          <cell r="D28">
            <v>127564</v>
          </cell>
          <cell r="E28">
            <v>126728</v>
          </cell>
          <cell r="F28">
            <v>100.66</v>
          </cell>
          <cell r="G28">
            <v>165.35</v>
          </cell>
          <cell r="H28" t="str">
            <v>NA</v>
          </cell>
          <cell r="I28">
            <v>8</v>
          </cell>
          <cell r="J28">
            <v>225441</v>
          </cell>
          <cell r="K28">
            <v>0.63</v>
          </cell>
        </row>
        <row r="29">
          <cell r="A29" t="str">
            <v>Peshawar</v>
          </cell>
          <cell r="B29">
            <v>1257</v>
          </cell>
          <cell r="C29">
            <v>4267198</v>
          </cell>
          <cell r="D29">
            <v>2198005</v>
          </cell>
          <cell r="E29">
            <v>2068568</v>
          </cell>
          <cell r="F29">
            <v>106.26</v>
          </cell>
          <cell r="G29">
            <v>3394.75</v>
          </cell>
          <cell r="H29">
            <v>46.16</v>
          </cell>
          <cell r="I29">
            <v>8.3699999999999992</v>
          </cell>
          <cell r="J29">
            <v>2026851</v>
          </cell>
          <cell r="K29">
            <v>3.99</v>
          </cell>
        </row>
        <row r="30">
          <cell r="A30" t="str">
            <v>Shangla</v>
          </cell>
          <cell r="B30">
            <v>1586</v>
          </cell>
          <cell r="C30">
            <v>759609</v>
          </cell>
          <cell r="D30">
            <v>386082</v>
          </cell>
          <cell r="E30">
            <v>373508</v>
          </cell>
          <cell r="F30">
            <v>103.37</v>
          </cell>
          <cell r="G30">
            <v>478.95</v>
          </cell>
          <cell r="H30">
            <v>0</v>
          </cell>
          <cell r="I30">
            <v>8.44</v>
          </cell>
          <cell r="J30">
            <v>434563</v>
          </cell>
          <cell r="K30">
            <v>2.98</v>
          </cell>
        </row>
        <row r="31">
          <cell r="A31" t="str">
            <v>South Waziristan</v>
          </cell>
          <cell r="B31">
            <v>6620</v>
          </cell>
          <cell r="C31">
            <v>675215</v>
          </cell>
          <cell r="D31">
            <v>355611</v>
          </cell>
          <cell r="E31">
            <v>319554</v>
          </cell>
          <cell r="F31">
            <v>111.28</v>
          </cell>
          <cell r="G31">
            <v>102</v>
          </cell>
          <cell r="H31" t="str">
            <v>NA</v>
          </cell>
          <cell r="I31">
            <v>7.98</v>
          </cell>
          <cell r="J31">
            <v>429841</v>
          </cell>
          <cell r="K31">
            <v>2.4</v>
          </cell>
        </row>
        <row r="32">
          <cell r="A32" t="str">
            <v>Swabi</v>
          </cell>
          <cell r="B32">
            <v>1543</v>
          </cell>
          <cell r="C32">
            <v>1625477</v>
          </cell>
          <cell r="D32">
            <v>815828</v>
          </cell>
          <cell r="E32">
            <v>809550</v>
          </cell>
          <cell r="F32">
            <v>100.78</v>
          </cell>
          <cell r="G32">
            <v>1053.45</v>
          </cell>
          <cell r="H32">
            <v>16.98</v>
          </cell>
          <cell r="I32">
            <v>7.56</v>
          </cell>
          <cell r="J32">
            <v>1026804</v>
          </cell>
          <cell r="K32">
            <v>2.44</v>
          </cell>
        </row>
        <row r="33">
          <cell r="A33" t="str">
            <v>Swat</v>
          </cell>
          <cell r="B33">
            <v>5337</v>
          </cell>
          <cell r="C33">
            <v>2308624</v>
          </cell>
          <cell r="D33">
            <v>1171947</v>
          </cell>
          <cell r="E33">
            <v>1136544</v>
          </cell>
          <cell r="F33">
            <v>103.11</v>
          </cell>
          <cell r="G33">
            <v>432.57</v>
          </cell>
          <cell r="H33">
            <v>30.14</v>
          </cell>
          <cell r="I33">
            <v>8.3699999999999992</v>
          </cell>
          <cell r="J33">
            <v>1257602</v>
          </cell>
          <cell r="K33">
            <v>3.24</v>
          </cell>
        </row>
        <row r="34">
          <cell r="A34" t="str">
            <v>Tank</v>
          </cell>
          <cell r="B34">
            <v>1679</v>
          </cell>
          <cell r="C34">
            <v>390626</v>
          </cell>
          <cell r="D34">
            <v>200100</v>
          </cell>
          <cell r="E34">
            <v>190499</v>
          </cell>
          <cell r="F34">
            <v>105.04</v>
          </cell>
          <cell r="G34">
            <v>232.65</v>
          </cell>
          <cell r="H34">
            <v>12.05</v>
          </cell>
          <cell r="I34">
            <v>8.85</v>
          </cell>
          <cell r="J34">
            <v>238216</v>
          </cell>
          <cell r="K34">
            <v>2.63</v>
          </cell>
        </row>
        <row r="35">
          <cell r="A35" t="str">
            <v>Tor Ghar</v>
          </cell>
          <cell r="B35">
            <v>454</v>
          </cell>
          <cell r="C35">
            <v>171349</v>
          </cell>
          <cell r="D35">
            <v>86059</v>
          </cell>
          <cell r="E35">
            <v>85274</v>
          </cell>
          <cell r="F35">
            <v>100.92</v>
          </cell>
          <cell r="G35">
            <v>377.42</v>
          </cell>
          <cell r="H35" t="str">
            <v>NA</v>
          </cell>
          <cell r="I35">
            <v>6.49</v>
          </cell>
          <cell r="J35">
            <v>174682</v>
          </cell>
          <cell r="K35">
            <v>-0.1</v>
          </cell>
        </row>
        <row r="36">
          <cell r="A36" t="str">
            <v>Upper Dir</v>
          </cell>
          <cell r="B36">
            <v>3699</v>
          </cell>
          <cell r="C36">
            <v>947401</v>
          </cell>
          <cell r="D36">
            <v>466594</v>
          </cell>
          <cell r="E36">
            <v>480766</v>
          </cell>
          <cell r="F36">
            <v>97.05</v>
          </cell>
          <cell r="G36">
            <v>256.12</v>
          </cell>
          <cell r="H36">
            <v>4.6500000000000004</v>
          </cell>
          <cell r="I36">
            <v>7.86</v>
          </cell>
          <cell r="J36">
            <v>514451</v>
          </cell>
          <cell r="K36">
            <v>3.26</v>
          </cell>
        </row>
      </sheetData>
      <sheetData sheetId="2">
        <row r="2">
          <cell r="A2" t="str">
            <v>Abbottabad</v>
          </cell>
          <cell r="B2">
            <v>1.8455829070500001</v>
          </cell>
          <cell r="C2">
            <v>8.6843000160500006E-2</v>
          </cell>
          <cell r="D2" t="str">
            <v>PK50101</v>
          </cell>
          <cell r="E2" t="str">
            <v>PK501</v>
          </cell>
          <cell r="F2" t="str">
            <v>PK5</v>
          </cell>
          <cell r="G2" t="str">
            <v>Pakistan</v>
          </cell>
          <cell r="H2" t="str">
            <v>PK</v>
          </cell>
          <cell r="I2">
            <v>888.22638614488596</v>
          </cell>
        </row>
        <row r="3">
          <cell r="A3" t="str">
            <v>Havelian</v>
          </cell>
          <cell r="B3">
            <v>1.24024508231</v>
          </cell>
          <cell r="C3">
            <v>3.43073836834E-2</v>
          </cell>
          <cell r="D3" t="str">
            <v>PK50102</v>
          </cell>
          <cell r="E3" t="str">
            <v>PK501</v>
          </cell>
          <cell r="F3" t="str">
            <v>PK5</v>
          </cell>
          <cell r="G3" t="str">
            <v>Pakistan</v>
          </cell>
          <cell r="H3" t="str">
            <v>PK</v>
          </cell>
          <cell r="I3">
            <v>351.52055286226101</v>
          </cell>
        </row>
        <row r="4">
          <cell r="A4" t="str">
            <v>Lora</v>
          </cell>
          <cell r="B4">
            <v>0.926336008027</v>
          </cell>
          <cell r="C4">
            <v>2.08332223499E-2</v>
          </cell>
          <cell r="D4" t="str">
            <v>PK50103</v>
          </cell>
          <cell r="E4" t="str">
            <v>PK501</v>
          </cell>
          <cell r="F4" t="str">
            <v>PK5</v>
          </cell>
          <cell r="G4" t="str">
            <v>Pakistan</v>
          </cell>
          <cell r="H4" t="str">
            <v>PK</v>
          </cell>
          <cell r="I4">
            <v>213.67637906069899</v>
          </cell>
        </row>
        <row r="5">
          <cell r="A5" t="str">
            <v>Lower Tanawal</v>
          </cell>
          <cell r="B5">
            <v>0.76548670081000003</v>
          </cell>
          <cell r="C5">
            <v>1.8201021798000001E-2</v>
          </cell>
          <cell r="D5" t="str">
            <v>PK50104</v>
          </cell>
          <cell r="E5" t="str">
            <v>PK501</v>
          </cell>
          <cell r="F5" t="str">
            <v>PK5</v>
          </cell>
          <cell r="G5" t="str">
            <v>Pakistan</v>
          </cell>
          <cell r="H5" t="str">
            <v>PK</v>
          </cell>
          <cell r="I5">
            <v>186.093818524905</v>
          </cell>
        </row>
        <row r="6">
          <cell r="A6" t="str">
            <v>Bar Chamarkand</v>
          </cell>
          <cell r="B6">
            <v>0.16289718057800001</v>
          </cell>
          <cell r="C6">
            <v>1.63904031312E-3</v>
          </cell>
          <cell r="D6" t="str">
            <v>PK50201</v>
          </cell>
          <cell r="E6" t="str">
            <v>PK502</v>
          </cell>
          <cell r="F6" t="str">
            <v>PK5</v>
          </cell>
          <cell r="G6" t="str">
            <v>Pakistan</v>
          </cell>
          <cell r="H6" t="str">
            <v>PK</v>
          </cell>
          <cell r="I6">
            <v>16.653470334994498</v>
          </cell>
        </row>
        <row r="7">
          <cell r="A7" t="str">
            <v>Barang</v>
          </cell>
          <cell r="B7">
            <v>0.86235971279099999</v>
          </cell>
          <cell r="C7">
            <v>2.6254552235399999E-2</v>
          </cell>
          <cell r="D7" t="str">
            <v>PK50202</v>
          </cell>
          <cell r="E7" t="str">
            <v>PK502</v>
          </cell>
          <cell r="F7" t="str">
            <v>PK5</v>
          </cell>
          <cell r="G7" t="str">
            <v>Pakistan</v>
          </cell>
          <cell r="H7" t="str">
            <v>PK</v>
          </cell>
          <cell r="I7">
            <v>267.09656557431998</v>
          </cell>
        </row>
        <row r="8">
          <cell r="A8" t="str">
            <v>Khar</v>
          </cell>
          <cell r="B8">
            <v>1.12087233392</v>
          </cell>
          <cell r="C8">
            <v>2.7197037439399999E-2</v>
          </cell>
          <cell r="D8" t="str">
            <v>PK50203</v>
          </cell>
          <cell r="E8" t="str">
            <v>PK502</v>
          </cell>
          <cell r="F8" t="str">
            <v>PK5</v>
          </cell>
          <cell r="G8" t="str">
            <v>Pakistan</v>
          </cell>
          <cell r="H8" t="str">
            <v>PK</v>
          </cell>
          <cell r="I8">
            <v>276.34639493433002</v>
          </cell>
        </row>
        <row r="9">
          <cell r="A9" t="str">
            <v>Mamund</v>
          </cell>
          <cell r="B9">
            <v>0.75713277304299997</v>
          </cell>
          <cell r="C9">
            <v>2.62721239924E-2</v>
          </cell>
          <cell r="D9" t="str">
            <v>PK50204</v>
          </cell>
          <cell r="E9" t="str">
            <v>PK502</v>
          </cell>
          <cell r="F9" t="str">
            <v>PK5</v>
          </cell>
          <cell r="G9" t="str">
            <v>Pakistan</v>
          </cell>
          <cell r="H9" t="str">
            <v>PK</v>
          </cell>
          <cell r="I9">
            <v>266.62080877780699</v>
          </cell>
        </row>
        <row r="10">
          <cell r="A10" t="str">
            <v>Nawagai</v>
          </cell>
          <cell r="B10">
            <v>0.52727956546499999</v>
          </cell>
          <cell r="C10">
            <v>1.2566708688699999E-2</v>
          </cell>
          <cell r="D10" t="str">
            <v>PK50205</v>
          </cell>
          <cell r="E10" t="str">
            <v>PK502</v>
          </cell>
          <cell r="F10" t="str">
            <v>PK5</v>
          </cell>
          <cell r="G10" t="str">
            <v>Pakistan</v>
          </cell>
          <cell r="H10" t="str">
            <v>PK</v>
          </cell>
          <cell r="I10">
            <v>127.67592983062799</v>
          </cell>
        </row>
        <row r="11">
          <cell r="A11" t="str">
            <v>Salarzai</v>
          </cell>
          <cell r="B11">
            <v>0.70202193661599999</v>
          </cell>
          <cell r="C11">
            <v>2.3727900328600001E-2</v>
          </cell>
          <cell r="D11" t="str">
            <v>PK50206</v>
          </cell>
          <cell r="E11" t="str">
            <v>PK502</v>
          </cell>
          <cell r="F11" t="str">
            <v>PK5</v>
          </cell>
          <cell r="G11" t="str">
            <v>Pakistan</v>
          </cell>
          <cell r="H11" t="str">
            <v>PK</v>
          </cell>
          <cell r="I11">
            <v>240.67819928396</v>
          </cell>
        </row>
        <row r="12">
          <cell r="A12" t="str">
            <v>Utman Khel</v>
          </cell>
          <cell r="B12">
            <v>0.71520643529399996</v>
          </cell>
          <cell r="C12">
            <v>1.6856367738099998E-2</v>
          </cell>
          <cell r="D12" t="str">
            <v>PK50207</v>
          </cell>
          <cell r="E12" t="str">
            <v>PK502</v>
          </cell>
          <cell r="F12" t="str">
            <v>PK5</v>
          </cell>
          <cell r="G12" t="str">
            <v>Pakistan</v>
          </cell>
          <cell r="H12" t="str">
            <v>PK</v>
          </cell>
          <cell r="I12">
            <v>171.24014867915099</v>
          </cell>
        </row>
        <row r="13">
          <cell r="A13" t="str">
            <v>Bannu</v>
          </cell>
          <cell r="B13">
            <v>1.2004996996399999</v>
          </cell>
          <cell r="C13">
            <v>2.5927608585200001E-2</v>
          </cell>
          <cell r="D13" t="str">
            <v>PK50301</v>
          </cell>
          <cell r="E13" t="str">
            <v>PK503</v>
          </cell>
          <cell r="F13" t="str">
            <v>PK5</v>
          </cell>
          <cell r="G13" t="str">
            <v>Pakistan</v>
          </cell>
          <cell r="H13" t="str">
            <v>PK</v>
          </cell>
          <cell r="I13">
            <v>268.87703862366499</v>
          </cell>
        </row>
        <row r="14">
          <cell r="A14" t="str">
            <v>Baka Khel</v>
          </cell>
          <cell r="B14">
            <v>1.0545326636500001</v>
          </cell>
          <cell r="C14">
            <v>3.24546715167E-2</v>
          </cell>
          <cell r="D14" t="str">
            <v>PK50302</v>
          </cell>
          <cell r="E14" t="str">
            <v>PK503</v>
          </cell>
          <cell r="F14" t="str">
            <v>PK5</v>
          </cell>
          <cell r="G14" t="str">
            <v>Pakistan</v>
          </cell>
          <cell r="H14" t="str">
            <v>PK</v>
          </cell>
          <cell r="I14">
            <v>336.894585416393</v>
          </cell>
        </row>
        <row r="15">
          <cell r="A15" t="str">
            <v>Domel</v>
          </cell>
          <cell r="B15">
            <v>0.95352396524399996</v>
          </cell>
          <cell r="C15">
            <v>3.9705722487200001E-2</v>
          </cell>
          <cell r="D15" t="str">
            <v>PK50303</v>
          </cell>
          <cell r="E15" t="str">
            <v>PK503</v>
          </cell>
          <cell r="F15" t="str">
            <v>PK5</v>
          </cell>
          <cell r="G15" t="str">
            <v>Pakistan</v>
          </cell>
          <cell r="H15" t="str">
            <v>PK</v>
          </cell>
          <cell r="I15">
            <v>411.68595989487397</v>
          </cell>
        </row>
        <row r="16">
          <cell r="A16" t="str">
            <v>Kakki</v>
          </cell>
          <cell r="B16">
            <v>0.50991598324099996</v>
          </cell>
          <cell r="C16">
            <v>6.1331242231899997E-3</v>
          </cell>
          <cell r="D16" t="str">
            <v>PK50304</v>
          </cell>
          <cell r="E16" t="str">
            <v>PK503</v>
          </cell>
          <cell r="F16" t="str">
            <v>PK5</v>
          </cell>
          <cell r="G16" t="str">
            <v>Pakistan</v>
          </cell>
          <cell r="H16" t="str">
            <v>PK</v>
          </cell>
          <cell r="I16">
            <v>63.664766289896498</v>
          </cell>
        </row>
        <row r="17">
          <cell r="A17" t="str">
            <v>Miryan</v>
          </cell>
          <cell r="B17">
            <v>0.59862706176299996</v>
          </cell>
          <cell r="C17">
            <v>1.2536414973200001E-2</v>
          </cell>
          <cell r="D17" t="str">
            <v>PK50305</v>
          </cell>
          <cell r="E17" t="str">
            <v>PK503</v>
          </cell>
          <cell r="F17" t="str">
            <v>PK5</v>
          </cell>
          <cell r="G17" t="str">
            <v>Pakistan</v>
          </cell>
          <cell r="H17" t="str">
            <v>PK</v>
          </cell>
          <cell r="I17">
            <v>130.08272686500001</v>
          </cell>
        </row>
        <row r="18">
          <cell r="A18" t="str">
            <v>Wazir</v>
          </cell>
          <cell r="B18">
            <v>2.14578584693</v>
          </cell>
          <cell r="C18">
            <v>7.8854279819800005E-2</v>
          </cell>
          <cell r="D18" t="str">
            <v>PK50306</v>
          </cell>
          <cell r="E18" t="str">
            <v>PK503</v>
          </cell>
          <cell r="F18" t="str">
            <v>PK5</v>
          </cell>
          <cell r="G18" t="str">
            <v>Pakistan</v>
          </cell>
          <cell r="H18" t="str">
            <v>PK</v>
          </cell>
          <cell r="I18">
            <v>816.54529772881904</v>
          </cell>
        </row>
        <row r="19">
          <cell r="A19" t="str">
            <v>Allai</v>
          </cell>
          <cell r="B19">
            <v>1.89450087611</v>
          </cell>
          <cell r="C19">
            <v>9.5690721848799995E-2</v>
          </cell>
          <cell r="D19" t="str">
            <v>PK50401</v>
          </cell>
          <cell r="E19" t="str">
            <v>PK504</v>
          </cell>
          <cell r="F19" t="str">
            <v>PK5</v>
          </cell>
          <cell r="G19" t="str">
            <v>Pakistan</v>
          </cell>
          <cell r="H19" t="str">
            <v>PK</v>
          </cell>
          <cell r="I19">
            <v>970.94609287260096</v>
          </cell>
        </row>
        <row r="20">
          <cell r="A20" t="str">
            <v>Batagram</v>
          </cell>
          <cell r="B20">
            <v>1.16296382134</v>
          </cell>
          <cell r="C20">
            <v>5.0584010255799998E-2</v>
          </cell>
          <cell r="D20" t="str">
            <v>PK50402</v>
          </cell>
          <cell r="E20" t="str">
            <v>PK504</v>
          </cell>
          <cell r="F20" t="str">
            <v>PK5</v>
          </cell>
          <cell r="G20" t="str">
            <v>Pakistan</v>
          </cell>
          <cell r="H20" t="str">
            <v>PK</v>
          </cell>
          <cell r="I20">
            <v>514.23314679855002</v>
          </cell>
        </row>
        <row r="21">
          <cell r="A21" t="str">
            <v>Daggar</v>
          </cell>
          <cell r="B21">
            <v>1.23398204441</v>
          </cell>
          <cell r="C21">
            <v>6.4388877155700006E-2</v>
          </cell>
          <cell r="D21" t="str">
            <v>PK50501</v>
          </cell>
          <cell r="E21" t="str">
            <v>PK505</v>
          </cell>
          <cell r="F21" t="str">
            <v>PK5</v>
          </cell>
          <cell r="G21" t="str">
            <v>Pakistan</v>
          </cell>
          <cell r="H21" t="str">
            <v>PK</v>
          </cell>
          <cell r="I21">
            <v>655.55250477170205</v>
          </cell>
        </row>
        <row r="22">
          <cell r="A22" t="str">
            <v>Gagra</v>
          </cell>
          <cell r="B22">
            <v>1.24027893631</v>
          </cell>
          <cell r="C22">
            <v>4.6855892655899997E-2</v>
          </cell>
          <cell r="D22" t="str">
            <v>PK50502</v>
          </cell>
          <cell r="E22" t="str">
            <v>PK505</v>
          </cell>
          <cell r="F22" t="str">
            <v>PK5</v>
          </cell>
          <cell r="G22" t="str">
            <v>Pakistan</v>
          </cell>
          <cell r="H22" t="str">
            <v>PK</v>
          </cell>
          <cell r="I22">
            <v>477.24286078649499</v>
          </cell>
        </row>
        <row r="23">
          <cell r="A23" t="str">
            <v>Khado Khel</v>
          </cell>
          <cell r="B23">
            <v>0.86687901524699995</v>
          </cell>
          <cell r="C23">
            <v>3.1287419135900003E-2</v>
          </cell>
          <cell r="D23" t="str">
            <v>PK50503</v>
          </cell>
          <cell r="E23" t="str">
            <v>PK505</v>
          </cell>
          <cell r="F23" t="str">
            <v>PK5</v>
          </cell>
          <cell r="G23" t="str">
            <v>Pakistan</v>
          </cell>
          <cell r="H23" t="str">
            <v>PK</v>
          </cell>
          <cell r="I23">
            <v>319.6373054041</v>
          </cell>
        </row>
        <row r="24">
          <cell r="A24" t="str">
            <v>Mandanr</v>
          </cell>
          <cell r="B24">
            <v>1.04072493729</v>
          </cell>
          <cell r="C24">
            <v>3.1523933780799998E-2</v>
          </cell>
          <cell r="D24" t="str">
            <v>PK50504</v>
          </cell>
          <cell r="E24" t="str">
            <v>PK505</v>
          </cell>
          <cell r="F24" t="str">
            <v>PK5</v>
          </cell>
          <cell r="G24" t="str">
            <v>Pakistan</v>
          </cell>
          <cell r="H24" t="str">
            <v>PK</v>
          </cell>
          <cell r="I24">
            <v>321.61485498003799</v>
          </cell>
        </row>
        <row r="25">
          <cell r="A25" t="str">
            <v>Charsadda</v>
          </cell>
          <cell r="B25">
            <v>0.97718993697599998</v>
          </cell>
          <cell r="C25">
            <v>4.2226650126E-2</v>
          </cell>
          <cell r="D25" t="str">
            <v>PK50601</v>
          </cell>
          <cell r="E25" t="str">
            <v>PK506</v>
          </cell>
          <cell r="F25" t="str">
            <v>PK5</v>
          </cell>
          <cell r="G25" t="str">
            <v>Pakistan</v>
          </cell>
          <cell r="H25" t="str">
            <v>PK</v>
          </cell>
          <cell r="I25">
            <v>431.84184224560897</v>
          </cell>
        </row>
        <row r="26">
          <cell r="A26" t="str">
            <v>Shabqadar</v>
          </cell>
          <cell r="B26">
            <v>0.71669886003200001</v>
          </cell>
          <cell r="C26">
            <v>2.1201912052600001E-2</v>
          </cell>
          <cell r="D26" t="str">
            <v>PK50602</v>
          </cell>
          <cell r="E26" t="str">
            <v>PK506</v>
          </cell>
          <cell r="F26" t="str">
            <v>PK5</v>
          </cell>
          <cell r="G26" t="str">
            <v>Pakistan</v>
          </cell>
          <cell r="H26" t="str">
            <v>PK</v>
          </cell>
          <cell r="I26">
            <v>216.705347435487</v>
          </cell>
        </row>
        <row r="27">
          <cell r="A27" t="str">
            <v>Tangi</v>
          </cell>
          <cell r="B27">
            <v>0.88597288685300002</v>
          </cell>
          <cell r="C27">
            <v>3.4348238061500003E-2</v>
          </cell>
          <cell r="D27" t="str">
            <v>PK50603</v>
          </cell>
          <cell r="E27" t="str">
            <v>PK506</v>
          </cell>
          <cell r="F27" t="str">
            <v>PK5</v>
          </cell>
          <cell r="G27" t="str">
            <v>Pakistan</v>
          </cell>
          <cell r="H27" t="str">
            <v>PK</v>
          </cell>
          <cell r="I27">
            <v>350.58852023478602</v>
          </cell>
        </row>
        <row r="28">
          <cell r="A28" t="str">
            <v>Chitral</v>
          </cell>
          <cell r="B28">
            <v>1.96061278097</v>
          </cell>
          <cell r="C28">
            <v>0.15616564709</v>
          </cell>
          <cell r="D28" t="str">
            <v>PK50701</v>
          </cell>
          <cell r="E28" t="str">
            <v>PK507</v>
          </cell>
          <cell r="F28" t="str">
            <v>PK5</v>
          </cell>
          <cell r="G28" t="str">
            <v>Pakistan</v>
          </cell>
          <cell r="H28" t="str">
            <v>PK</v>
          </cell>
          <cell r="I28">
            <v>1566.5066149501399</v>
          </cell>
        </row>
        <row r="29">
          <cell r="A29" t="str">
            <v>Drosh</v>
          </cell>
          <cell r="B29">
            <v>1.9893424874200001</v>
          </cell>
          <cell r="C29">
            <v>0.13162307284399999</v>
          </cell>
          <cell r="D29" t="str">
            <v>PK50702</v>
          </cell>
          <cell r="E29" t="str">
            <v>PK507</v>
          </cell>
          <cell r="F29" t="str">
            <v>PK5</v>
          </cell>
          <cell r="G29" t="str">
            <v>Pakistan</v>
          </cell>
          <cell r="H29" t="str">
            <v>PK</v>
          </cell>
          <cell r="I29">
            <v>1324.82861807687</v>
          </cell>
        </row>
        <row r="30">
          <cell r="A30" t="str">
            <v>Lotkoh</v>
          </cell>
          <cell r="B30">
            <v>3.4211665920200001</v>
          </cell>
          <cell r="C30">
            <v>0.31882017657</v>
          </cell>
          <cell r="D30" t="str">
            <v>PK50703</v>
          </cell>
          <cell r="E30" t="str">
            <v>PK507</v>
          </cell>
          <cell r="F30" t="str">
            <v>PK5</v>
          </cell>
          <cell r="G30" t="str">
            <v>Pakistan</v>
          </cell>
          <cell r="H30" t="str">
            <v>PK</v>
          </cell>
          <cell r="I30">
            <v>3185.95700246665</v>
          </cell>
        </row>
        <row r="31">
          <cell r="A31" t="str">
            <v>Mastuj</v>
          </cell>
          <cell r="B31">
            <v>5.6514610236099996</v>
          </cell>
          <cell r="C31">
            <v>0.46096893785800003</v>
          </cell>
          <cell r="D31" t="str">
            <v>PK50801</v>
          </cell>
          <cell r="E31" t="str">
            <v>PK508</v>
          </cell>
          <cell r="F31" t="str">
            <v>PK5</v>
          </cell>
          <cell r="G31" t="str">
            <v>Pakistan</v>
          </cell>
          <cell r="H31" t="str">
            <v>PK</v>
          </cell>
          <cell r="I31">
            <v>4586.1269439960497</v>
          </cell>
        </row>
        <row r="32">
          <cell r="A32" t="str">
            <v>Mulkhow</v>
          </cell>
          <cell r="B32">
            <v>3.3501692615400001</v>
          </cell>
          <cell r="C32">
            <v>0.40522434202300001</v>
          </cell>
          <cell r="D32" t="str">
            <v>PK50802</v>
          </cell>
          <cell r="E32" t="str">
            <v>PK508</v>
          </cell>
          <cell r="F32" t="str">
            <v>PK5</v>
          </cell>
          <cell r="G32" t="str">
            <v>Pakistan</v>
          </cell>
          <cell r="H32" t="str">
            <v>PK</v>
          </cell>
          <cell r="I32">
            <v>4029.30103730675</v>
          </cell>
        </row>
        <row r="33">
          <cell r="A33" t="str">
            <v>D. I. Khan</v>
          </cell>
          <cell r="B33">
            <v>2.0937506525299998</v>
          </cell>
          <cell r="C33">
            <v>0.165794508772</v>
          </cell>
          <cell r="D33" t="str">
            <v>PK50901</v>
          </cell>
          <cell r="E33" t="str">
            <v>PK509</v>
          </cell>
          <cell r="F33" t="str">
            <v>PK5</v>
          </cell>
          <cell r="G33" t="str">
            <v>Pakistan</v>
          </cell>
          <cell r="H33" t="str">
            <v>PK</v>
          </cell>
          <cell r="I33">
            <v>1738.8268377811</v>
          </cell>
        </row>
        <row r="34">
          <cell r="A34" t="str">
            <v>Daraban</v>
          </cell>
          <cell r="B34">
            <v>1.6892211527600001</v>
          </cell>
          <cell r="C34">
            <v>9.7626018604600004E-2</v>
          </cell>
          <cell r="D34" t="str">
            <v>PK50902</v>
          </cell>
          <cell r="E34" t="str">
            <v>PK509</v>
          </cell>
          <cell r="F34" t="str">
            <v>PK5</v>
          </cell>
          <cell r="G34" t="str">
            <v>Pakistan</v>
          </cell>
          <cell r="H34" t="str">
            <v>PK</v>
          </cell>
          <cell r="I34">
            <v>1026.78407517186</v>
          </cell>
        </row>
        <row r="35">
          <cell r="A35" t="str">
            <v>Kulachi</v>
          </cell>
          <cell r="B35">
            <v>2.14732598296</v>
          </cell>
          <cell r="C35">
            <v>0.13988190905799999</v>
          </cell>
          <cell r="D35" t="str">
            <v>PK50903</v>
          </cell>
          <cell r="E35" t="str">
            <v>PK509</v>
          </cell>
          <cell r="F35" t="str">
            <v>PK5</v>
          </cell>
          <cell r="G35" t="str">
            <v>Pakistan</v>
          </cell>
          <cell r="H35" t="str">
            <v>PK</v>
          </cell>
          <cell r="I35">
            <v>1466.2131423067899</v>
          </cell>
        </row>
        <row r="36">
          <cell r="A36" t="str">
            <v>Paharpur</v>
          </cell>
          <cell r="B36">
            <v>2.2877294425299999</v>
          </cell>
          <cell r="C36">
            <v>0.15747197518799999</v>
          </cell>
          <cell r="D36" t="str">
            <v>PK50904</v>
          </cell>
          <cell r="E36" t="str">
            <v>PK509</v>
          </cell>
          <cell r="F36" t="str">
            <v>PK5</v>
          </cell>
          <cell r="G36" t="str">
            <v>Pakistan</v>
          </cell>
          <cell r="H36" t="str">
            <v>PK</v>
          </cell>
          <cell r="I36">
            <v>1645.72991831272</v>
          </cell>
        </row>
        <row r="37">
          <cell r="A37" t="str">
            <v>Paroa</v>
          </cell>
          <cell r="B37">
            <v>2.1539776263200001</v>
          </cell>
          <cell r="C37">
            <v>0.14162708787200001</v>
          </cell>
          <cell r="D37" t="str">
            <v>PK50905</v>
          </cell>
          <cell r="E37" t="str">
            <v>PK509</v>
          </cell>
          <cell r="F37" t="str">
            <v>PK5</v>
          </cell>
          <cell r="G37" t="str">
            <v>Pakistan</v>
          </cell>
          <cell r="H37" t="str">
            <v>PK</v>
          </cell>
          <cell r="I37">
            <v>1492.1856931811301</v>
          </cell>
        </row>
        <row r="38">
          <cell r="A38" t="str">
            <v>Darazinda</v>
          </cell>
          <cell r="B38">
            <v>2.4182387582799998</v>
          </cell>
          <cell r="C38">
            <v>0.15760739037999999</v>
          </cell>
          <cell r="D38" t="str">
            <v>PK50906</v>
          </cell>
          <cell r="E38" t="str">
            <v>PK509</v>
          </cell>
          <cell r="F38" t="str">
            <v>PK5</v>
          </cell>
          <cell r="G38" t="str">
            <v>Pakistan</v>
          </cell>
          <cell r="H38" t="str">
            <v>PK</v>
          </cell>
          <cell r="I38">
            <v>1658.81120659459</v>
          </cell>
        </row>
        <row r="39">
          <cell r="A39" t="str">
            <v>Hangu</v>
          </cell>
          <cell r="B39">
            <v>1.61906002218</v>
          </cell>
          <cell r="C39">
            <v>6.0579973654400002E-2</v>
          </cell>
          <cell r="D39" t="str">
            <v>PK51001</v>
          </cell>
          <cell r="E39" t="str">
            <v>PK510</v>
          </cell>
          <cell r="F39" t="str">
            <v>PK5</v>
          </cell>
          <cell r="G39" t="str">
            <v>Pakistan</v>
          </cell>
          <cell r="H39" t="str">
            <v>PK</v>
          </cell>
          <cell r="I39">
            <v>624.46016888971997</v>
          </cell>
        </row>
        <row r="40">
          <cell r="A40" t="str">
            <v>Tall</v>
          </cell>
          <cell r="B40">
            <v>1.5425194691099999</v>
          </cell>
          <cell r="C40">
            <v>7.2440599606300005E-2</v>
          </cell>
          <cell r="D40" t="str">
            <v>PK51002</v>
          </cell>
          <cell r="E40" t="str">
            <v>PK510</v>
          </cell>
          <cell r="F40" t="str">
            <v>PK5</v>
          </cell>
          <cell r="G40" t="str">
            <v>Pakistan</v>
          </cell>
          <cell r="H40" t="str">
            <v>PK</v>
          </cell>
          <cell r="I40">
            <v>747.55602548329205</v>
          </cell>
        </row>
        <row r="41">
          <cell r="A41" t="str">
            <v>Ghazi</v>
          </cell>
          <cell r="B41">
            <v>1.71132240726</v>
          </cell>
          <cell r="C41">
            <v>5.4107133736999997E-2</v>
          </cell>
          <cell r="D41" t="str">
            <v>PK51101</v>
          </cell>
          <cell r="E41" t="str">
            <v>PK511</v>
          </cell>
          <cell r="F41" t="str">
            <v>PK5</v>
          </cell>
          <cell r="G41" t="str">
            <v>Pakistan</v>
          </cell>
          <cell r="H41" t="str">
            <v>PK</v>
          </cell>
          <cell r="I41">
            <v>553.93750838550102</v>
          </cell>
        </row>
        <row r="42">
          <cell r="A42" t="str">
            <v>Haripur</v>
          </cell>
          <cell r="B42">
            <v>1.81984527148</v>
          </cell>
          <cell r="C42">
            <v>9.5063780128299996E-2</v>
          </cell>
          <cell r="D42" t="str">
            <v>PK51102</v>
          </cell>
          <cell r="E42" t="str">
            <v>PK511</v>
          </cell>
          <cell r="F42" t="str">
            <v>PK5</v>
          </cell>
          <cell r="G42" t="str">
            <v>Pakistan</v>
          </cell>
          <cell r="H42" t="str">
            <v>PK</v>
          </cell>
          <cell r="I42">
            <v>973.75922975174501</v>
          </cell>
        </row>
        <row r="43">
          <cell r="A43" t="str">
            <v>Khanpur</v>
          </cell>
          <cell r="B43">
            <v>1.50194361703</v>
          </cell>
          <cell r="C43">
            <v>4.1508356144600002E-2</v>
          </cell>
          <cell r="D43" t="str">
            <v>PK51103</v>
          </cell>
          <cell r="E43" t="str">
            <v>PK511</v>
          </cell>
          <cell r="F43" t="str">
            <v>PK5</v>
          </cell>
          <cell r="G43" t="str">
            <v>Pakistan</v>
          </cell>
          <cell r="H43" t="str">
            <v>PK</v>
          </cell>
          <cell r="I43">
            <v>426.20246481145</v>
          </cell>
        </row>
        <row r="44">
          <cell r="A44" t="str">
            <v>Banda Daud Shah</v>
          </cell>
          <cell r="B44">
            <v>1.9124562335499999</v>
          </cell>
          <cell r="C44">
            <v>0.107310778095</v>
          </cell>
          <cell r="D44" t="str">
            <v>PK51201</v>
          </cell>
          <cell r="E44" t="str">
            <v>PK512</v>
          </cell>
          <cell r="F44" t="str">
            <v>PK5</v>
          </cell>
          <cell r="G44" t="str">
            <v>Pakistan</v>
          </cell>
          <cell r="H44" t="str">
            <v>PK</v>
          </cell>
          <cell r="I44">
            <v>1108.9413581536901</v>
          </cell>
        </row>
        <row r="45">
          <cell r="A45" t="str">
            <v>Karak</v>
          </cell>
          <cell r="B45">
            <v>1.8295027423200001</v>
          </cell>
          <cell r="C45">
            <v>6.5230051426899999E-2</v>
          </cell>
          <cell r="D45" t="str">
            <v>PK51202</v>
          </cell>
          <cell r="E45" t="str">
            <v>PK512</v>
          </cell>
          <cell r="F45" t="str">
            <v>PK5</v>
          </cell>
          <cell r="G45" t="str">
            <v>Pakistan</v>
          </cell>
          <cell r="H45" t="str">
            <v>PK</v>
          </cell>
          <cell r="I45">
            <v>675.08809924166201</v>
          </cell>
        </row>
        <row r="46">
          <cell r="A46" t="str">
            <v>Takht-E-Nasrati</v>
          </cell>
          <cell r="B46">
            <v>1.63714680568</v>
          </cell>
          <cell r="C46">
            <v>8.3384143272100003E-2</v>
          </cell>
          <cell r="D46" t="str">
            <v>PK51203</v>
          </cell>
          <cell r="E46" t="str">
            <v>PK512</v>
          </cell>
          <cell r="F46" t="str">
            <v>PK5</v>
          </cell>
          <cell r="G46" t="str">
            <v>Pakistan</v>
          </cell>
          <cell r="H46" t="str">
            <v>PK</v>
          </cell>
          <cell r="I46">
            <v>864.35665645133804</v>
          </cell>
        </row>
        <row r="47">
          <cell r="A47" t="str">
            <v>Bara</v>
          </cell>
          <cell r="B47">
            <v>2.8760915497199999</v>
          </cell>
          <cell r="C47">
            <v>0.15710837679299999</v>
          </cell>
          <cell r="D47" t="str">
            <v>PK51301</v>
          </cell>
          <cell r="E47" t="str">
            <v>PK513</v>
          </cell>
          <cell r="F47" t="str">
            <v>PK5</v>
          </cell>
          <cell r="G47" t="str">
            <v>Pakistan</v>
          </cell>
          <cell r="H47" t="str">
            <v>PK</v>
          </cell>
          <cell r="I47">
            <v>1612.4201381143</v>
          </cell>
        </row>
        <row r="48">
          <cell r="A48" t="str">
            <v>Jamrud</v>
          </cell>
          <cell r="B48">
            <v>0.75066860123500001</v>
          </cell>
          <cell r="C48">
            <v>1.8434452684599999E-2</v>
          </cell>
          <cell r="D48" t="str">
            <v>PK51302</v>
          </cell>
          <cell r="E48" t="str">
            <v>PK513</v>
          </cell>
          <cell r="F48" t="str">
            <v>PK5</v>
          </cell>
          <cell r="G48" t="str">
            <v>Pakistan</v>
          </cell>
          <cell r="H48" t="str">
            <v>PK</v>
          </cell>
          <cell r="I48">
            <v>188.93433219862101</v>
          </cell>
        </row>
        <row r="49">
          <cell r="A49" t="str">
            <v>Landi Kotal</v>
          </cell>
          <cell r="B49">
            <v>1.5664657636999999</v>
          </cell>
          <cell r="C49">
            <v>7.5156943279499996E-2</v>
          </cell>
          <cell r="D49" t="str">
            <v>PK51303</v>
          </cell>
          <cell r="E49" t="str">
            <v>PK513</v>
          </cell>
          <cell r="F49" t="str">
            <v>PK5</v>
          </cell>
          <cell r="G49" t="str">
            <v>Pakistan</v>
          </cell>
          <cell r="H49" t="str">
            <v>PK</v>
          </cell>
          <cell r="I49">
            <v>769.19606638140101</v>
          </cell>
        </row>
        <row r="50">
          <cell r="A50" t="str">
            <v>Mulagori</v>
          </cell>
          <cell r="B50">
            <v>0.63525094668899995</v>
          </cell>
          <cell r="C50">
            <v>1.7282519245399999E-2</v>
          </cell>
          <cell r="D50" t="str">
            <v>PK51304</v>
          </cell>
          <cell r="E50" t="str">
            <v>PK513</v>
          </cell>
          <cell r="F50" t="str">
            <v>PK5</v>
          </cell>
          <cell r="G50" t="str">
            <v>Pakistan</v>
          </cell>
          <cell r="H50" t="str">
            <v>PK</v>
          </cell>
          <cell r="I50">
            <v>176.877762196319</v>
          </cell>
        </row>
        <row r="51">
          <cell r="A51" t="str">
            <v>Kohat</v>
          </cell>
          <cell r="B51">
            <v>2.2004616482900001</v>
          </cell>
          <cell r="C51">
            <v>9.7241992590000007E-2</v>
          </cell>
          <cell r="D51" t="str">
            <v>PK51401</v>
          </cell>
          <cell r="E51" t="str">
            <v>PK514</v>
          </cell>
          <cell r="F51" t="str">
            <v>PK5</v>
          </cell>
          <cell r="G51" t="str">
            <v>Pakistan</v>
          </cell>
          <cell r="H51" t="str">
            <v>PK</v>
          </cell>
          <cell r="I51">
            <v>1001.57856630303</v>
          </cell>
        </row>
        <row r="52">
          <cell r="A52" t="str">
            <v>Lachi</v>
          </cell>
          <cell r="B52">
            <v>2.4592203671699999</v>
          </cell>
          <cell r="C52">
            <v>0.122870473502</v>
          </cell>
          <cell r="D52" t="str">
            <v>PK51402</v>
          </cell>
          <cell r="E52" t="str">
            <v>PK514</v>
          </cell>
          <cell r="F52" t="str">
            <v>PK5</v>
          </cell>
          <cell r="G52" t="str">
            <v>Pakistan</v>
          </cell>
          <cell r="H52" t="str">
            <v>PK</v>
          </cell>
          <cell r="I52">
            <v>1268.8186518646701</v>
          </cell>
        </row>
        <row r="53">
          <cell r="A53" t="str">
            <v>Gumbat</v>
          </cell>
          <cell r="B53">
            <v>1.40090933343</v>
          </cell>
          <cell r="C53">
            <v>6.9422861024500002E-2</v>
          </cell>
          <cell r="D53" t="str">
            <v>PK51403</v>
          </cell>
          <cell r="E53" t="str">
            <v>PK514</v>
          </cell>
          <cell r="F53" t="str">
            <v>PK5</v>
          </cell>
          <cell r="G53" t="str">
            <v>Pakistan</v>
          </cell>
          <cell r="H53" t="str">
            <v>PK</v>
          </cell>
          <cell r="I53">
            <v>715.08115144747501</v>
          </cell>
        </row>
        <row r="54">
          <cell r="A54" t="str">
            <v>Darra Adam Khel</v>
          </cell>
          <cell r="B54">
            <v>1.70967472525</v>
          </cell>
          <cell r="C54">
            <v>4.40329546376E-2</v>
          </cell>
          <cell r="D54" t="str">
            <v>PK51404</v>
          </cell>
          <cell r="E54" t="str">
            <v>PK514</v>
          </cell>
          <cell r="F54" t="str">
            <v>PK5</v>
          </cell>
          <cell r="G54" t="str">
            <v>Pakistan</v>
          </cell>
          <cell r="H54" t="str">
            <v>PK</v>
          </cell>
          <cell r="I54">
            <v>453.02007032859098</v>
          </cell>
        </row>
        <row r="55">
          <cell r="A55" t="str">
            <v>Pattan</v>
          </cell>
          <cell r="B55">
            <v>1.0127872630300001</v>
          </cell>
          <cell r="C55">
            <v>3.6106484680699998E-2</v>
          </cell>
          <cell r="D55" t="str">
            <v>PK51501</v>
          </cell>
          <cell r="E55" t="str">
            <v>PK515</v>
          </cell>
          <cell r="F55" t="str">
            <v>PK5</v>
          </cell>
          <cell r="G55" t="str">
            <v>Pakistan</v>
          </cell>
          <cell r="H55" t="str">
            <v>PK</v>
          </cell>
          <cell r="I55">
            <v>364.76928149266303</v>
          </cell>
        </row>
        <row r="56">
          <cell r="A56" t="str">
            <v>Bankad</v>
          </cell>
          <cell r="B56">
            <v>1.11339778708</v>
          </cell>
          <cell r="C56">
            <v>4.5369792809999997E-2</v>
          </cell>
          <cell r="D56" t="str">
            <v>PK51502</v>
          </cell>
          <cell r="E56" t="str">
            <v>PK515</v>
          </cell>
          <cell r="F56" t="str">
            <v>PK5</v>
          </cell>
          <cell r="G56" t="str">
            <v>Pakistan</v>
          </cell>
          <cell r="H56" t="str">
            <v>PK</v>
          </cell>
          <cell r="I56">
            <v>458.71464346677499</v>
          </cell>
        </row>
        <row r="57">
          <cell r="A57" t="str">
            <v>Dassu</v>
          </cell>
          <cell r="B57">
            <v>2.4635578150900002</v>
          </cell>
          <cell r="C57">
            <v>0.173264041358</v>
          </cell>
          <cell r="D57" t="str">
            <v>PK51601</v>
          </cell>
          <cell r="E57" t="str">
            <v>PK516</v>
          </cell>
          <cell r="F57" t="str">
            <v>PK5</v>
          </cell>
          <cell r="G57" t="str">
            <v>Pakistan</v>
          </cell>
          <cell r="H57" t="str">
            <v>PK</v>
          </cell>
          <cell r="I57">
            <v>1750.6108538871199</v>
          </cell>
        </row>
        <row r="58">
          <cell r="A58" t="str">
            <v>Kandia</v>
          </cell>
          <cell r="B58">
            <v>2.7560310876699998</v>
          </cell>
          <cell r="C58">
            <v>0.24709125908999999</v>
          </cell>
          <cell r="D58" t="str">
            <v>PK51602</v>
          </cell>
          <cell r="E58" t="str">
            <v>PK516</v>
          </cell>
          <cell r="F58" t="str">
            <v>PK5</v>
          </cell>
          <cell r="G58" t="str">
            <v>Pakistan</v>
          </cell>
          <cell r="H58" t="str">
            <v>PK</v>
          </cell>
          <cell r="I58">
            <v>2485.18984887226</v>
          </cell>
        </row>
        <row r="59">
          <cell r="A59" t="str">
            <v>Harban Basha</v>
          </cell>
          <cell r="B59">
            <v>1.2089933159199999</v>
          </cell>
          <cell r="C59">
            <v>7.5765969764900007E-2</v>
          </cell>
          <cell r="D59" t="str">
            <v>PK51603</v>
          </cell>
          <cell r="E59" t="str">
            <v>PK516</v>
          </cell>
          <cell r="F59" t="str">
            <v>PK5</v>
          </cell>
          <cell r="G59" t="str">
            <v>Pakistan</v>
          </cell>
          <cell r="H59" t="str">
            <v>PK</v>
          </cell>
          <cell r="I59">
            <v>763.33221237371595</v>
          </cell>
        </row>
        <row r="60">
          <cell r="A60" t="str">
            <v>Seo</v>
          </cell>
          <cell r="B60">
            <v>1.09222260911</v>
          </cell>
          <cell r="C60">
            <v>4.8142502718699999E-2</v>
          </cell>
          <cell r="D60" t="str">
            <v>PK51604</v>
          </cell>
          <cell r="E60" t="str">
            <v>PK516</v>
          </cell>
          <cell r="F60" t="str">
            <v>PK5</v>
          </cell>
          <cell r="G60" t="str">
            <v>Pakistan</v>
          </cell>
          <cell r="H60" t="str">
            <v>PK</v>
          </cell>
          <cell r="I60">
            <v>485.59718056342399</v>
          </cell>
        </row>
        <row r="61">
          <cell r="A61" t="str">
            <v>Palas</v>
          </cell>
          <cell r="B61">
            <v>1.84453912408</v>
          </cell>
          <cell r="C61">
            <v>0.109614190136</v>
          </cell>
          <cell r="D61" t="str">
            <v>PK51701</v>
          </cell>
          <cell r="E61" t="str">
            <v>PK517</v>
          </cell>
          <cell r="F61" t="str">
            <v>PK5</v>
          </cell>
          <cell r="G61" t="str">
            <v>Pakistan</v>
          </cell>
          <cell r="H61" t="str">
            <v>PK</v>
          </cell>
          <cell r="I61">
            <v>1109.74941303429</v>
          </cell>
        </row>
        <row r="62">
          <cell r="A62" t="str">
            <v>Battera Kolai</v>
          </cell>
          <cell r="B62">
            <v>0.58133615562499996</v>
          </cell>
          <cell r="C62">
            <v>1.18438007002E-2</v>
          </cell>
          <cell r="D62" t="str">
            <v>PK51702</v>
          </cell>
          <cell r="E62" t="str">
            <v>PK517</v>
          </cell>
          <cell r="F62" t="str">
            <v>PK5</v>
          </cell>
          <cell r="G62" t="str">
            <v>Pakistan</v>
          </cell>
          <cell r="H62" t="str">
            <v>PK</v>
          </cell>
          <cell r="I62">
            <v>119.96628082023</v>
          </cell>
        </row>
        <row r="63">
          <cell r="A63" t="str">
            <v>Central Kurram</v>
          </cell>
          <cell r="B63">
            <v>2.0834166146099999</v>
          </cell>
          <cell r="C63">
            <v>0.14303013692200001</v>
          </cell>
          <cell r="D63" t="str">
            <v>PK51801</v>
          </cell>
          <cell r="E63" t="str">
            <v>PK518</v>
          </cell>
          <cell r="F63" t="str">
            <v>PK5</v>
          </cell>
          <cell r="G63" t="str">
            <v>Pakistan</v>
          </cell>
          <cell r="H63" t="str">
            <v>PK</v>
          </cell>
          <cell r="I63">
            <v>1470.94747726829</v>
          </cell>
        </row>
        <row r="64">
          <cell r="A64" t="str">
            <v>Lower Kurram</v>
          </cell>
          <cell r="B64">
            <v>1.62378375712</v>
          </cell>
          <cell r="C64">
            <v>9.1862008600599995E-2</v>
          </cell>
          <cell r="D64" t="str">
            <v>PK51802</v>
          </cell>
          <cell r="E64" t="str">
            <v>PK518</v>
          </cell>
          <cell r="F64" t="str">
            <v>PK5</v>
          </cell>
          <cell r="G64" t="str">
            <v>Pakistan</v>
          </cell>
          <cell r="H64" t="str">
            <v>PK</v>
          </cell>
          <cell r="I64">
            <v>946.12795758792004</v>
          </cell>
        </row>
        <row r="65">
          <cell r="A65" t="str">
            <v>Upper Kurram</v>
          </cell>
          <cell r="B65">
            <v>1.41778091488</v>
          </cell>
          <cell r="C65">
            <v>9.5628912461799997E-2</v>
          </cell>
          <cell r="D65" t="str">
            <v>PK51803</v>
          </cell>
          <cell r="E65" t="str">
            <v>PK518</v>
          </cell>
          <cell r="F65" t="str">
            <v>PK5</v>
          </cell>
          <cell r="G65" t="str">
            <v>Pakistan</v>
          </cell>
          <cell r="H65" t="str">
            <v>PK</v>
          </cell>
          <cell r="I65">
            <v>981.30619954087501</v>
          </cell>
        </row>
        <row r="66">
          <cell r="A66" t="str">
            <v>Lakki Marwat</v>
          </cell>
          <cell r="B66">
            <v>3.0299282119500002</v>
          </cell>
          <cell r="C66">
            <v>0.22186910677999999</v>
          </cell>
          <cell r="D66" t="str">
            <v>PK51901</v>
          </cell>
          <cell r="E66" t="str">
            <v>PK519</v>
          </cell>
          <cell r="F66" t="str">
            <v>PK5</v>
          </cell>
          <cell r="G66" t="str">
            <v>Pakistan</v>
          </cell>
          <cell r="H66" t="str">
            <v>PK</v>
          </cell>
          <cell r="I66">
            <v>2311.0901765105</v>
          </cell>
        </row>
        <row r="67">
          <cell r="A67" t="str">
            <v>Sarai Naurang</v>
          </cell>
          <cell r="B67">
            <v>1.87312622674</v>
          </cell>
          <cell r="C67">
            <v>8.1025661329999998E-2</v>
          </cell>
          <cell r="D67" t="str">
            <v>PK51902</v>
          </cell>
          <cell r="E67" t="str">
            <v>PK519</v>
          </cell>
          <cell r="F67" t="str">
            <v>PK5</v>
          </cell>
          <cell r="G67" t="str">
            <v>Pakistan</v>
          </cell>
          <cell r="H67" t="str">
            <v>PK</v>
          </cell>
          <cell r="I67">
            <v>842.14981766907295</v>
          </cell>
        </row>
        <row r="68">
          <cell r="A68" t="str">
            <v>Bettani</v>
          </cell>
          <cell r="B68">
            <v>0.60142100051799996</v>
          </cell>
          <cell r="C68">
            <v>1.7931425057800002E-2</v>
          </cell>
          <cell r="D68" t="str">
            <v>PK51903</v>
          </cell>
          <cell r="E68" t="str">
            <v>PK519</v>
          </cell>
          <cell r="F68" t="str">
            <v>PK5</v>
          </cell>
          <cell r="G68" t="str">
            <v>Pakistan</v>
          </cell>
          <cell r="H68" t="str">
            <v>PK</v>
          </cell>
          <cell r="I68">
            <v>186.59075010472199</v>
          </cell>
        </row>
        <row r="69">
          <cell r="A69" t="str">
            <v>Adenzai</v>
          </cell>
          <cell r="B69">
            <v>1.06088230734</v>
          </cell>
          <cell r="C69">
            <v>4.2915952442500002E-2</v>
          </cell>
          <cell r="D69" t="str">
            <v>PK52001</v>
          </cell>
          <cell r="E69" t="str">
            <v>PK520</v>
          </cell>
          <cell r="F69" t="str">
            <v>PK5</v>
          </cell>
          <cell r="G69" t="str">
            <v>Pakistan</v>
          </cell>
          <cell r="H69" t="str">
            <v>PK</v>
          </cell>
          <cell r="I69">
            <v>436.05477787346098</v>
          </cell>
        </row>
        <row r="70">
          <cell r="A70" t="str">
            <v>Balambat</v>
          </cell>
          <cell r="B70">
            <v>0.92485619583000001</v>
          </cell>
          <cell r="C70">
            <v>2.4499398730999999E-2</v>
          </cell>
          <cell r="D70" t="str">
            <v>PK52002</v>
          </cell>
          <cell r="E70" t="str">
            <v>PK520</v>
          </cell>
          <cell r="F70" t="str">
            <v>PK5</v>
          </cell>
          <cell r="G70" t="str">
            <v>Pakistan</v>
          </cell>
          <cell r="H70" t="str">
            <v>PK</v>
          </cell>
          <cell r="I70">
            <v>248.483536972103</v>
          </cell>
        </row>
        <row r="71">
          <cell r="A71" t="str">
            <v>Lalqila</v>
          </cell>
          <cell r="B71">
            <v>0.58556399094300005</v>
          </cell>
          <cell r="C71">
            <v>2.1017786680100001E-2</v>
          </cell>
          <cell r="D71" t="str">
            <v>PK52003</v>
          </cell>
          <cell r="E71" t="str">
            <v>PK520</v>
          </cell>
          <cell r="F71" t="str">
            <v>PK5</v>
          </cell>
          <cell r="G71" t="str">
            <v>Pakistan</v>
          </cell>
          <cell r="H71" t="str">
            <v>PK</v>
          </cell>
          <cell r="I71">
            <v>212.886726960114</v>
          </cell>
        </row>
        <row r="72">
          <cell r="A72" t="str">
            <v>Munda</v>
          </cell>
          <cell r="B72">
            <v>0.54498191454199996</v>
          </cell>
          <cell r="C72">
            <v>1.0404591595699999E-2</v>
          </cell>
          <cell r="D72" t="str">
            <v>PK52004</v>
          </cell>
          <cell r="E72" t="str">
            <v>PK520</v>
          </cell>
          <cell r="F72" t="str">
            <v>PK5</v>
          </cell>
          <cell r="G72" t="str">
            <v>Pakistan</v>
          </cell>
          <cell r="H72" t="str">
            <v>PK</v>
          </cell>
          <cell r="I72">
            <v>105.58987309278901</v>
          </cell>
        </row>
        <row r="73">
          <cell r="A73" t="str">
            <v>Samarbagh</v>
          </cell>
          <cell r="B73">
            <v>0.75443227418000003</v>
          </cell>
          <cell r="C73">
            <v>3.0869943399499999E-2</v>
          </cell>
          <cell r="D73" t="str">
            <v>PK52005</v>
          </cell>
          <cell r="E73" t="str">
            <v>PK520</v>
          </cell>
          <cell r="F73" t="str">
            <v>PK5</v>
          </cell>
          <cell r="G73" t="str">
            <v>Pakistan</v>
          </cell>
          <cell r="H73" t="str">
            <v>PK</v>
          </cell>
          <cell r="I73">
            <v>312.82450820070898</v>
          </cell>
        </row>
        <row r="74">
          <cell r="A74" t="str">
            <v>Timergara</v>
          </cell>
          <cell r="B74">
            <v>0.788998672585</v>
          </cell>
          <cell r="C74">
            <v>2.8442411823299998E-2</v>
          </cell>
          <cell r="D74" t="str">
            <v>PK52006</v>
          </cell>
          <cell r="E74" t="str">
            <v>PK520</v>
          </cell>
          <cell r="F74" t="str">
            <v>PK5</v>
          </cell>
          <cell r="G74" t="str">
            <v>Pakistan</v>
          </cell>
          <cell r="H74" t="str">
            <v>PK</v>
          </cell>
          <cell r="I74">
            <v>288.90456840783497</v>
          </cell>
        </row>
        <row r="75">
          <cell r="A75" t="str">
            <v>Bat Khela</v>
          </cell>
          <cell r="B75">
            <v>1.7132220596800001</v>
          </cell>
          <cell r="C75">
            <v>6.71822823613E-2</v>
          </cell>
          <cell r="D75" t="str">
            <v>PK52101</v>
          </cell>
          <cell r="E75" t="str">
            <v>PK521</v>
          </cell>
          <cell r="F75" t="str">
            <v>PK5</v>
          </cell>
          <cell r="G75" t="str">
            <v>Pakistan</v>
          </cell>
          <cell r="H75" t="str">
            <v>PK</v>
          </cell>
          <cell r="I75">
            <v>683.93658761932602</v>
          </cell>
        </row>
        <row r="76">
          <cell r="A76" t="str">
            <v>Dargai</v>
          </cell>
          <cell r="B76">
            <v>0.66906933843299998</v>
          </cell>
          <cell r="C76">
            <v>2.1756357939999998E-2</v>
          </cell>
          <cell r="D76" t="str">
            <v>PK52102</v>
          </cell>
          <cell r="E76" t="str">
            <v>PK521</v>
          </cell>
          <cell r="F76" t="str">
            <v>PK5</v>
          </cell>
          <cell r="G76" t="str">
            <v>Pakistan</v>
          </cell>
          <cell r="H76" t="str">
            <v>PK</v>
          </cell>
          <cell r="I76">
            <v>221.75895018669601</v>
          </cell>
        </row>
        <row r="77">
          <cell r="A77" t="str">
            <v>Bala Kot</v>
          </cell>
          <cell r="B77">
            <v>3.1706120279599999</v>
          </cell>
          <cell r="C77">
            <v>0.22667394195400001</v>
          </cell>
          <cell r="D77" t="str">
            <v>PK52201</v>
          </cell>
          <cell r="E77" t="str">
            <v>PK522</v>
          </cell>
          <cell r="F77" t="str">
            <v>PK5</v>
          </cell>
          <cell r="G77" t="str">
            <v>Pakistan</v>
          </cell>
          <cell r="H77" t="str">
            <v>PK</v>
          </cell>
          <cell r="I77">
            <v>2300.6612263932402</v>
          </cell>
        </row>
        <row r="78">
          <cell r="A78" t="str">
            <v>Mansehra</v>
          </cell>
          <cell r="B78">
            <v>2.2452498884100001</v>
          </cell>
          <cell r="C78">
            <v>8.1917372411200007E-2</v>
          </cell>
          <cell r="D78" t="str">
            <v>PK52202</v>
          </cell>
          <cell r="E78" t="str">
            <v>PK522</v>
          </cell>
          <cell r="F78" t="str">
            <v>PK5</v>
          </cell>
          <cell r="G78" t="str">
            <v>Pakistan</v>
          </cell>
          <cell r="H78" t="str">
            <v>PK</v>
          </cell>
          <cell r="I78">
            <v>835.66296115759496</v>
          </cell>
        </row>
        <row r="79">
          <cell r="A79" t="str">
            <v>Oghi</v>
          </cell>
          <cell r="B79">
            <v>0.99580057771999997</v>
          </cell>
          <cell r="C79">
            <v>3.6228267394000001E-2</v>
          </cell>
          <cell r="D79" t="str">
            <v>PK52203</v>
          </cell>
          <cell r="E79" t="str">
            <v>PK522</v>
          </cell>
          <cell r="F79" t="str">
            <v>PK5</v>
          </cell>
          <cell r="G79" t="str">
            <v>Pakistan</v>
          </cell>
          <cell r="H79" t="str">
            <v>PK</v>
          </cell>
          <cell r="I79">
            <v>369.234731674231</v>
          </cell>
        </row>
        <row r="80">
          <cell r="A80" t="str">
            <v>Baffa Pakhal</v>
          </cell>
          <cell r="B80">
            <v>1.1797239025999999</v>
          </cell>
          <cell r="C80">
            <v>3.6851436944100001E-2</v>
          </cell>
          <cell r="D80" t="str">
            <v>PK52204</v>
          </cell>
          <cell r="E80" t="str">
            <v>PK522</v>
          </cell>
          <cell r="F80" t="str">
            <v>PK5</v>
          </cell>
          <cell r="G80" t="str">
            <v>Pakistan</v>
          </cell>
          <cell r="H80" t="str">
            <v>PK</v>
          </cell>
          <cell r="I80">
            <v>375.16943609349698</v>
          </cell>
        </row>
        <row r="81">
          <cell r="A81" t="str">
            <v>Darband</v>
          </cell>
          <cell r="B81">
            <v>0.63572804457599996</v>
          </cell>
          <cell r="C81">
            <v>1.48264046261E-2</v>
          </cell>
          <cell r="D81" t="str">
            <v>PK52205</v>
          </cell>
          <cell r="E81" t="str">
            <v>PK522</v>
          </cell>
          <cell r="F81" t="str">
            <v>PK5</v>
          </cell>
          <cell r="G81" t="str">
            <v>Pakistan</v>
          </cell>
          <cell r="H81" t="str">
            <v>PK</v>
          </cell>
          <cell r="I81">
            <v>151.282648532829</v>
          </cell>
        </row>
        <row r="82">
          <cell r="A82" t="str">
            <v>Katlang</v>
          </cell>
          <cell r="B82">
            <v>1.11629386472</v>
          </cell>
          <cell r="C82">
            <v>3.7799677184700002E-2</v>
          </cell>
          <cell r="D82" t="str">
            <v>PK52301</v>
          </cell>
          <cell r="E82" t="str">
            <v>PK523</v>
          </cell>
          <cell r="F82" t="str">
            <v>PK5</v>
          </cell>
          <cell r="G82" t="str">
            <v>Pakistan</v>
          </cell>
          <cell r="H82" t="str">
            <v>PK</v>
          </cell>
          <cell r="I82">
            <v>385.44574632584801</v>
          </cell>
        </row>
        <row r="83">
          <cell r="A83" t="str">
            <v>Mardan</v>
          </cell>
          <cell r="B83">
            <v>1.0569775958600001</v>
          </cell>
          <cell r="C83">
            <v>2.36982422373E-2</v>
          </cell>
          <cell r="D83" t="str">
            <v>PK52302</v>
          </cell>
          <cell r="E83" t="str">
            <v>PK523</v>
          </cell>
          <cell r="F83" t="str">
            <v>PK5</v>
          </cell>
          <cell r="G83" t="str">
            <v>Pakistan</v>
          </cell>
          <cell r="H83" t="str">
            <v>PK</v>
          </cell>
          <cell r="I83">
            <v>242.34058643814899</v>
          </cell>
        </row>
        <row r="84">
          <cell r="A84" t="str">
            <v>Takht Bhai</v>
          </cell>
          <cell r="B84">
            <v>1.0003665964999999</v>
          </cell>
          <cell r="C84">
            <v>3.9145127277400001E-2</v>
          </cell>
          <cell r="D84" t="str">
            <v>PK52303</v>
          </cell>
          <cell r="E84" t="str">
            <v>PK523</v>
          </cell>
          <cell r="F84" t="str">
            <v>PK5</v>
          </cell>
          <cell r="G84" t="str">
            <v>Pakistan</v>
          </cell>
          <cell r="H84" t="str">
            <v>PK</v>
          </cell>
          <cell r="I84">
            <v>399.60945437704498</v>
          </cell>
        </row>
        <row r="85">
          <cell r="A85" t="str">
            <v>Rustam</v>
          </cell>
          <cell r="B85">
            <v>0.92364198765299999</v>
          </cell>
          <cell r="C85">
            <v>3.97885370179E-2</v>
          </cell>
          <cell r="D85" t="str">
            <v>PK52304</v>
          </cell>
          <cell r="E85" t="str">
            <v>PK523</v>
          </cell>
          <cell r="F85" t="str">
            <v>PK5</v>
          </cell>
          <cell r="G85" t="str">
            <v>Pakistan</v>
          </cell>
          <cell r="H85" t="str">
            <v>PK</v>
          </cell>
          <cell r="I85">
            <v>406.08972794209899</v>
          </cell>
        </row>
        <row r="86">
          <cell r="A86" t="str">
            <v>Garhi Kapura</v>
          </cell>
          <cell r="B86">
            <v>0.84259897909799997</v>
          </cell>
          <cell r="C86">
            <v>1.98439176879E-2</v>
          </cell>
          <cell r="D86" t="str">
            <v>PK52305</v>
          </cell>
          <cell r="E86" t="str">
            <v>PK523</v>
          </cell>
          <cell r="F86" t="str">
            <v>PK5</v>
          </cell>
          <cell r="G86" t="str">
            <v>Pakistan</v>
          </cell>
          <cell r="H86" t="str">
            <v>PK</v>
          </cell>
          <cell r="I86">
            <v>202.923001777271</v>
          </cell>
        </row>
        <row r="87">
          <cell r="A87" t="str">
            <v>Ambar</v>
          </cell>
          <cell r="B87">
            <v>0.81640086866399997</v>
          </cell>
          <cell r="C87">
            <v>2.2874691104800001E-2</v>
          </cell>
          <cell r="D87" t="str">
            <v>PK52401</v>
          </cell>
          <cell r="E87" t="str">
            <v>PK524</v>
          </cell>
          <cell r="F87" t="str">
            <v>PK5</v>
          </cell>
          <cell r="G87" t="str">
            <v>Pakistan</v>
          </cell>
          <cell r="H87" t="str">
            <v>PK</v>
          </cell>
          <cell r="I87">
            <v>232.778566129984</v>
          </cell>
        </row>
        <row r="88">
          <cell r="A88" t="str">
            <v>Baizai</v>
          </cell>
          <cell r="B88">
            <v>0.88616783943599997</v>
          </cell>
          <cell r="C88">
            <v>3.9271412403100003E-2</v>
          </cell>
          <cell r="D88" t="str">
            <v>PK52402</v>
          </cell>
          <cell r="E88" t="str">
            <v>PK524</v>
          </cell>
          <cell r="F88" t="str">
            <v>PK5</v>
          </cell>
          <cell r="G88" t="str">
            <v>Pakistan</v>
          </cell>
          <cell r="H88" t="str">
            <v>PK</v>
          </cell>
          <cell r="I88">
            <v>400.008080077145</v>
          </cell>
        </row>
        <row r="89">
          <cell r="A89" t="str">
            <v>Halimzai</v>
          </cell>
          <cell r="B89">
            <v>0.77652325499300001</v>
          </cell>
          <cell r="C89">
            <v>2.0722228668300001E-2</v>
          </cell>
          <cell r="D89" t="str">
            <v>PK52403</v>
          </cell>
          <cell r="E89" t="str">
            <v>PK524</v>
          </cell>
          <cell r="F89" t="str">
            <v>PK5</v>
          </cell>
          <cell r="G89" t="str">
            <v>Pakistan</v>
          </cell>
          <cell r="H89" t="str">
            <v>PK</v>
          </cell>
          <cell r="I89">
            <v>211.382975168548</v>
          </cell>
        </row>
        <row r="90">
          <cell r="A90" t="str">
            <v>Khwazai</v>
          </cell>
          <cell r="B90">
            <v>0.56152385420499995</v>
          </cell>
          <cell r="C90">
            <v>1.15248333936E-2</v>
          </cell>
          <cell r="D90" t="str">
            <v>PK52404</v>
          </cell>
          <cell r="E90" t="str">
            <v>PK524</v>
          </cell>
          <cell r="F90" t="str">
            <v>PK5</v>
          </cell>
          <cell r="G90" t="str">
            <v>Pakistan</v>
          </cell>
          <cell r="H90" t="str">
            <v>PK</v>
          </cell>
          <cell r="I90">
            <v>117.555579633413</v>
          </cell>
        </row>
        <row r="91">
          <cell r="A91" t="str">
            <v>Pandiali</v>
          </cell>
          <cell r="B91">
            <v>1.51803447087</v>
          </cell>
          <cell r="C91">
            <v>4.46402176483E-2</v>
          </cell>
          <cell r="D91" t="str">
            <v>PK52405</v>
          </cell>
          <cell r="E91" t="str">
            <v>PK524</v>
          </cell>
          <cell r="F91" t="str">
            <v>PK5</v>
          </cell>
          <cell r="G91" t="str">
            <v>Pakistan</v>
          </cell>
          <cell r="H91" t="str">
            <v>PK</v>
          </cell>
          <cell r="I91">
            <v>455.05385162697303</v>
          </cell>
        </row>
        <row r="92">
          <cell r="A92" t="str">
            <v>Prang Ghar</v>
          </cell>
          <cell r="B92">
            <v>0.77201002486100001</v>
          </cell>
          <cell r="C92">
            <v>2.52270713008E-2</v>
          </cell>
          <cell r="D92" t="str">
            <v>PK52406</v>
          </cell>
          <cell r="E92" t="str">
            <v>PK524</v>
          </cell>
          <cell r="F92" t="str">
            <v>PK5</v>
          </cell>
          <cell r="G92" t="str">
            <v>Pakistan</v>
          </cell>
          <cell r="H92" t="str">
            <v>PK</v>
          </cell>
          <cell r="I92">
            <v>257.19721722090401</v>
          </cell>
        </row>
        <row r="93">
          <cell r="A93" t="str">
            <v>Safi</v>
          </cell>
          <cell r="B93">
            <v>1.1185406652600001</v>
          </cell>
          <cell r="C93">
            <v>3.1614118109300003E-2</v>
          </cell>
          <cell r="D93" t="str">
            <v>PK52407</v>
          </cell>
          <cell r="E93" t="str">
            <v>PK524</v>
          </cell>
          <cell r="F93" t="str">
            <v>PK5</v>
          </cell>
          <cell r="G93" t="str">
            <v>Pakistan</v>
          </cell>
          <cell r="H93" t="str">
            <v>PK</v>
          </cell>
          <cell r="I93">
            <v>321.72843079330198</v>
          </cell>
        </row>
        <row r="94">
          <cell r="A94" t="str">
            <v>Yaka Ghund</v>
          </cell>
          <cell r="B94">
            <v>0.91541829827400001</v>
          </cell>
          <cell r="C94">
            <v>2.6058019762299999E-2</v>
          </cell>
          <cell r="D94" t="str">
            <v>PK52408</v>
          </cell>
          <cell r="E94" t="str">
            <v>PK524</v>
          </cell>
          <cell r="F94" t="str">
            <v>PK5</v>
          </cell>
          <cell r="G94" t="str">
            <v>Pakistan</v>
          </cell>
          <cell r="H94" t="str">
            <v>PK</v>
          </cell>
          <cell r="I94">
            <v>266.24765244973298</v>
          </cell>
        </row>
        <row r="95">
          <cell r="A95" t="str">
            <v>Data Khel</v>
          </cell>
          <cell r="B95">
            <v>1.6210056830699999</v>
          </cell>
          <cell r="C95">
            <v>0.11151683355</v>
          </cell>
          <cell r="D95" t="str">
            <v>PK52501</v>
          </cell>
          <cell r="E95" t="str">
            <v>PK525</v>
          </cell>
          <cell r="F95" t="str">
            <v>PK5</v>
          </cell>
          <cell r="G95" t="str">
            <v>Pakistan</v>
          </cell>
          <cell r="H95" t="str">
            <v>PK</v>
          </cell>
          <cell r="I95">
            <v>1156.3085807862101</v>
          </cell>
        </row>
        <row r="96">
          <cell r="A96" t="str">
            <v>Dossali</v>
          </cell>
          <cell r="B96">
            <v>0.78950106452799995</v>
          </cell>
          <cell r="C96">
            <v>2.4671890653299999E-2</v>
          </cell>
          <cell r="D96" t="str">
            <v>PK52502</v>
          </cell>
          <cell r="E96" t="str">
            <v>PK525</v>
          </cell>
          <cell r="F96" t="str">
            <v>PK5</v>
          </cell>
          <cell r="G96" t="str">
            <v>Pakistan</v>
          </cell>
          <cell r="H96" t="str">
            <v>PK</v>
          </cell>
          <cell r="I96">
            <v>256.162641695682</v>
          </cell>
        </row>
        <row r="97">
          <cell r="A97" t="str">
            <v>Garyum</v>
          </cell>
          <cell r="B97">
            <v>1.2265202901200001</v>
          </cell>
          <cell r="C97">
            <v>3.2200634768400002E-2</v>
          </cell>
          <cell r="D97" t="str">
            <v>PK52503</v>
          </cell>
          <cell r="E97" t="str">
            <v>PK525</v>
          </cell>
          <cell r="F97" t="str">
            <v>PK5</v>
          </cell>
          <cell r="G97" t="str">
            <v>Pakistan</v>
          </cell>
          <cell r="H97" t="str">
            <v>PK</v>
          </cell>
          <cell r="I97">
            <v>334.63525702055</v>
          </cell>
        </row>
        <row r="98">
          <cell r="A98" t="str">
            <v>Ghulam Khan</v>
          </cell>
          <cell r="B98">
            <v>0.72848794013200002</v>
          </cell>
          <cell r="C98">
            <v>1.9697522506100001E-2</v>
          </cell>
          <cell r="D98" t="str">
            <v>PK52504</v>
          </cell>
          <cell r="E98" t="str">
            <v>PK525</v>
          </cell>
          <cell r="F98" t="str">
            <v>PK5</v>
          </cell>
          <cell r="G98" t="str">
            <v>Pakistan</v>
          </cell>
          <cell r="H98" t="str">
            <v>PK</v>
          </cell>
          <cell r="I98">
            <v>203.891579119044</v>
          </cell>
        </row>
        <row r="99">
          <cell r="A99" t="str">
            <v>Mir Ali</v>
          </cell>
          <cell r="B99">
            <v>1.3053115367599999</v>
          </cell>
          <cell r="C99">
            <v>6.2205464969599999E-2</v>
          </cell>
          <cell r="D99" t="str">
            <v>PK52505</v>
          </cell>
          <cell r="E99" t="str">
            <v>PK525</v>
          </cell>
          <cell r="F99" t="str">
            <v>PK5</v>
          </cell>
          <cell r="G99" t="str">
            <v>Pakistan</v>
          </cell>
          <cell r="H99" t="str">
            <v>PK</v>
          </cell>
          <cell r="I99">
            <v>645.00266256295697</v>
          </cell>
        </row>
        <row r="100">
          <cell r="A100" t="str">
            <v>Miran Shah</v>
          </cell>
          <cell r="B100">
            <v>1.1783758800599999</v>
          </cell>
          <cell r="C100">
            <v>3.9864219937799997E-2</v>
          </cell>
          <cell r="D100" t="str">
            <v>PK52506</v>
          </cell>
          <cell r="E100" t="str">
            <v>PK525</v>
          </cell>
          <cell r="F100" t="str">
            <v>PK5</v>
          </cell>
          <cell r="G100" t="str">
            <v>Pakistan</v>
          </cell>
          <cell r="H100" t="str">
            <v>PK</v>
          </cell>
          <cell r="I100">
            <v>413.23506186901602</v>
          </cell>
        </row>
        <row r="101">
          <cell r="A101" t="str">
            <v>Razmak</v>
          </cell>
          <cell r="B101">
            <v>0.77688386669099996</v>
          </cell>
          <cell r="C101">
            <v>1.90392390925E-2</v>
          </cell>
          <cell r="D101" t="str">
            <v>PK52507</v>
          </cell>
          <cell r="E101" t="str">
            <v>PK525</v>
          </cell>
          <cell r="F101" t="str">
            <v>PK5</v>
          </cell>
          <cell r="G101" t="str">
            <v>Pakistan</v>
          </cell>
          <cell r="H101" t="str">
            <v>PK</v>
          </cell>
          <cell r="I101">
            <v>197.92339814967801</v>
          </cell>
        </row>
        <row r="102">
          <cell r="A102" t="str">
            <v>Shewa</v>
          </cell>
          <cell r="B102">
            <v>1.03952763994</v>
          </cell>
          <cell r="C102">
            <v>3.9530166127100003E-2</v>
          </cell>
          <cell r="D102" t="str">
            <v>PK52508</v>
          </cell>
          <cell r="E102" t="str">
            <v>PK525</v>
          </cell>
          <cell r="F102" t="str">
            <v>PK5</v>
          </cell>
          <cell r="G102" t="str">
            <v>Pakistan</v>
          </cell>
          <cell r="H102" t="str">
            <v>PK</v>
          </cell>
          <cell r="I102">
            <v>408.47243658051099</v>
          </cell>
        </row>
        <row r="103">
          <cell r="A103" t="str">
            <v>Spinwam</v>
          </cell>
          <cell r="B103">
            <v>1.2849965570099999</v>
          </cell>
          <cell r="C103">
            <v>5.6196008540899997E-2</v>
          </cell>
          <cell r="D103" t="str">
            <v>PK52509</v>
          </cell>
          <cell r="E103" t="str">
            <v>PK525</v>
          </cell>
          <cell r="F103" t="str">
            <v>PK5</v>
          </cell>
          <cell r="G103" t="str">
            <v>Pakistan</v>
          </cell>
          <cell r="H103" t="str">
            <v>PK</v>
          </cell>
          <cell r="I103">
            <v>581.43334514952198</v>
          </cell>
        </row>
        <row r="104">
          <cell r="A104" t="str">
            <v>Shawal</v>
          </cell>
          <cell r="B104">
            <v>1.5350549926599999</v>
          </cell>
          <cell r="C104">
            <v>7.0473952016399999E-2</v>
          </cell>
          <cell r="D104" t="str">
            <v>PK52510</v>
          </cell>
          <cell r="E104" t="str">
            <v>PK525</v>
          </cell>
          <cell r="F104" t="str">
            <v>PK5</v>
          </cell>
          <cell r="G104" t="str">
            <v>Pakistan</v>
          </cell>
          <cell r="H104" t="str">
            <v>PK</v>
          </cell>
          <cell r="I104">
            <v>732.62105165749404</v>
          </cell>
        </row>
        <row r="105">
          <cell r="A105" t="str">
            <v>Nowshera</v>
          </cell>
          <cell r="B105">
            <v>1.4893895507799999</v>
          </cell>
          <cell r="C105">
            <v>5.8805951255600002E-2</v>
          </cell>
          <cell r="D105" t="str">
            <v>PK52601</v>
          </cell>
          <cell r="E105" t="str">
            <v>PK526</v>
          </cell>
          <cell r="F105" t="str">
            <v>PK5</v>
          </cell>
          <cell r="G105" t="str">
            <v>Pakistan</v>
          </cell>
          <cell r="H105" t="str">
            <v>PK</v>
          </cell>
          <cell r="I105">
            <v>602.69125898254504</v>
          </cell>
        </row>
        <row r="106">
          <cell r="A106" t="str">
            <v>Pabbi</v>
          </cell>
          <cell r="B106">
            <v>1.2638701514499999</v>
          </cell>
          <cell r="C106">
            <v>3.7721250736099998E-2</v>
          </cell>
          <cell r="D106" t="str">
            <v>PK52602</v>
          </cell>
          <cell r="E106" t="str">
            <v>PK526</v>
          </cell>
          <cell r="F106" t="str">
            <v>PK5</v>
          </cell>
          <cell r="G106" t="str">
            <v>Pakistan</v>
          </cell>
          <cell r="H106" t="str">
            <v>PK</v>
          </cell>
          <cell r="I106">
            <v>386.83025381339399</v>
          </cell>
        </row>
        <row r="107">
          <cell r="A107" t="str">
            <v>Jehangira</v>
          </cell>
          <cell r="B107">
            <v>1.8612380075299999</v>
          </cell>
          <cell r="C107">
            <v>7.1733861897500001E-2</v>
          </cell>
          <cell r="D107" t="str">
            <v>PK52603</v>
          </cell>
          <cell r="E107" t="str">
            <v>PK526</v>
          </cell>
          <cell r="F107" t="str">
            <v>PK5</v>
          </cell>
          <cell r="G107" t="str">
            <v>Pakistan</v>
          </cell>
          <cell r="H107" t="str">
            <v>PK</v>
          </cell>
          <cell r="I107">
            <v>736.190453332115</v>
          </cell>
        </row>
        <row r="108">
          <cell r="A108" t="str">
            <v>Central Orakzai</v>
          </cell>
          <cell r="B108">
            <v>1.3609858994999999</v>
          </cell>
          <cell r="C108">
            <v>3.4490740036700003E-2</v>
          </cell>
          <cell r="D108" t="str">
            <v>PK52701</v>
          </cell>
          <cell r="E108" t="str">
            <v>PK527</v>
          </cell>
          <cell r="F108" t="str">
            <v>PK5</v>
          </cell>
          <cell r="G108" t="str">
            <v>Pakistan</v>
          </cell>
          <cell r="H108" t="str">
            <v>PK</v>
          </cell>
          <cell r="I108">
            <v>354.69576677904303</v>
          </cell>
        </row>
        <row r="109">
          <cell r="A109" t="str">
            <v>Ismailzai</v>
          </cell>
          <cell r="B109">
            <v>0.91459888675099998</v>
          </cell>
          <cell r="C109">
            <v>2.27958526078E-2</v>
          </cell>
          <cell r="D109" t="str">
            <v>PK52702</v>
          </cell>
          <cell r="E109" t="str">
            <v>PK527</v>
          </cell>
          <cell r="F109" t="str">
            <v>PK5</v>
          </cell>
          <cell r="G109" t="str">
            <v>Pakistan</v>
          </cell>
          <cell r="H109" t="str">
            <v>PK</v>
          </cell>
          <cell r="I109">
            <v>234.667548673152</v>
          </cell>
        </row>
        <row r="110">
          <cell r="A110" t="str">
            <v>Lower Orakzai</v>
          </cell>
          <cell r="B110">
            <v>1.4720905363600001</v>
          </cell>
          <cell r="C110">
            <v>5.0526881095800003E-2</v>
          </cell>
          <cell r="D110" t="str">
            <v>PK52703</v>
          </cell>
          <cell r="E110" t="str">
            <v>PK527</v>
          </cell>
          <cell r="F110" t="str">
            <v>PK5</v>
          </cell>
          <cell r="G110" t="str">
            <v>Pakistan</v>
          </cell>
          <cell r="H110" t="str">
            <v>PK</v>
          </cell>
          <cell r="I110">
            <v>519.25777387566302</v>
          </cell>
        </row>
        <row r="111">
          <cell r="A111" t="str">
            <v>Upper Orakzai</v>
          </cell>
          <cell r="B111">
            <v>0.91652597552199999</v>
          </cell>
          <cell r="C111">
            <v>2.5407346977900001E-2</v>
          </cell>
          <cell r="D111" t="str">
            <v>PK52704</v>
          </cell>
          <cell r="E111" t="str">
            <v>PK527</v>
          </cell>
          <cell r="F111" t="str">
            <v>PK5</v>
          </cell>
          <cell r="G111" t="str">
            <v>Pakistan</v>
          </cell>
          <cell r="H111" t="str">
            <v>PK</v>
          </cell>
          <cell r="I111">
            <v>261.27028515070702</v>
          </cell>
        </row>
        <row r="112">
          <cell r="A112" t="str">
            <v>Town-I</v>
          </cell>
          <cell r="B112">
            <v>0.26076408342099999</v>
          </cell>
          <cell r="C112">
            <v>2.62859420571E-3</v>
          </cell>
          <cell r="D112" t="str">
            <v>PK52801</v>
          </cell>
          <cell r="E112" t="str">
            <v>PK528</v>
          </cell>
          <cell r="F112" t="str">
            <v>PK5</v>
          </cell>
          <cell r="G112" t="str">
            <v>Pakistan</v>
          </cell>
          <cell r="H112" t="str">
            <v>PK</v>
          </cell>
          <cell r="I112">
            <v>26.932132851294899</v>
          </cell>
        </row>
        <row r="113">
          <cell r="A113" t="str">
            <v>Town-Ii</v>
          </cell>
          <cell r="B113">
            <v>1.35754948941</v>
          </cell>
          <cell r="C113">
            <v>4.1972047709499999E-2</v>
          </cell>
          <cell r="D113" t="str">
            <v>PK52802</v>
          </cell>
          <cell r="E113" t="str">
            <v>PK528</v>
          </cell>
          <cell r="F113" t="str">
            <v>PK5</v>
          </cell>
          <cell r="G113" t="str">
            <v>Pakistan</v>
          </cell>
          <cell r="H113" t="str">
            <v>PK</v>
          </cell>
          <cell r="I113">
            <v>429.61489770460599</v>
          </cell>
        </row>
        <row r="114">
          <cell r="A114" t="str">
            <v>Town-Iii</v>
          </cell>
          <cell r="B114">
            <v>0.70130983849200002</v>
          </cell>
          <cell r="C114">
            <v>1.8263034976899999E-2</v>
          </cell>
          <cell r="D114" t="str">
            <v>PK52803</v>
          </cell>
          <cell r="E114" t="str">
            <v>PK528</v>
          </cell>
          <cell r="F114" t="str">
            <v>PK5</v>
          </cell>
          <cell r="G114" t="str">
            <v>Pakistan</v>
          </cell>
          <cell r="H114" t="str">
            <v>PK</v>
          </cell>
          <cell r="I114">
            <v>187.16374562638899</v>
          </cell>
        </row>
        <row r="115">
          <cell r="A115" t="str">
            <v>Town-Iv</v>
          </cell>
          <cell r="B115">
            <v>1.25191344521</v>
          </cell>
          <cell r="C115">
            <v>6.1923256705900001E-2</v>
          </cell>
          <cell r="D115" t="str">
            <v>PK52804</v>
          </cell>
          <cell r="E115" t="str">
            <v>PK528</v>
          </cell>
          <cell r="F115" t="str">
            <v>PK5</v>
          </cell>
          <cell r="G115" t="str">
            <v>Pakistan</v>
          </cell>
          <cell r="H115" t="str">
            <v>PK</v>
          </cell>
          <cell r="I115">
            <v>635.48744111105202</v>
          </cell>
        </row>
        <row r="116">
          <cell r="A116" t="str">
            <v>Hassan Khel</v>
          </cell>
          <cell r="B116">
            <v>0.98792457151599999</v>
          </cell>
          <cell r="C116">
            <v>2.5282744387000001E-2</v>
          </cell>
          <cell r="D116" t="str">
            <v>PK52805</v>
          </cell>
          <cell r="E116" t="str">
            <v>PK528</v>
          </cell>
          <cell r="F116" t="str">
            <v>PK5</v>
          </cell>
          <cell r="G116" t="str">
            <v>Pakistan</v>
          </cell>
          <cell r="H116" t="str">
            <v>PK</v>
          </cell>
          <cell r="I116">
            <v>259.87304768671402</v>
          </cell>
        </row>
        <row r="117">
          <cell r="A117" t="str">
            <v>Alpuri</v>
          </cell>
          <cell r="B117">
            <v>1.2594537616899999</v>
          </cell>
          <cell r="C117">
            <v>6.0440788626600003E-2</v>
          </cell>
          <cell r="D117" t="str">
            <v>PK52901</v>
          </cell>
          <cell r="E117" t="str">
            <v>PK529</v>
          </cell>
          <cell r="F117" t="str">
            <v>PK5</v>
          </cell>
          <cell r="G117" t="str">
            <v>Pakistan</v>
          </cell>
          <cell r="H117" t="str">
            <v>PK</v>
          </cell>
          <cell r="I117">
            <v>612.42429091593704</v>
          </cell>
        </row>
        <row r="118">
          <cell r="A118" t="str">
            <v>Bisham</v>
          </cell>
          <cell r="B118">
            <v>0.84237761295400004</v>
          </cell>
          <cell r="C118">
            <v>2.40633003315E-2</v>
          </cell>
          <cell r="D118" t="str">
            <v>PK52902</v>
          </cell>
          <cell r="E118" t="str">
            <v>PK529</v>
          </cell>
          <cell r="F118" t="str">
            <v>PK5</v>
          </cell>
          <cell r="G118" t="str">
            <v>Pakistan</v>
          </cell>
          <cell r="H118" t="str">
            <v>PK</v>
          </cell>
          <cell r="I118">
            <v>244.08189759347999</v>
          </cell>
        </row>
        <row r="119">
          <cell r="A119" t="str">
            <v>Chakisar</v>
          </cell>
          <cell r="B119">
            <v>0.55037009635</v>
          </cell>
          <cell r="C119">
            <v>1.5108040141500001E-2</v>
          </cell>
          <cell r="D119" t="str">
            <v>PK52903</v>
          </cell>
          <cell r="E119" t="str">
            <v>PK529</v>
          </cell>
          <cell r="F119" t="str">
            <v>PK5</v>
          </cell>
          <cell r="G119" t="str">
            <v>Pakistan</v>
          </cell>
          <cell r="H119" t="str">
            <v>PK</v>
          </cell>
          <cell r="I119">
            <v>153.401418476027</v>
          </cell>
        </row>
        <row r="120">
          <cell r="A120" t="str">
            <v>Makhuzai</v>
          </cell>
          <cell r="B120">
            <v>0.39192607026100001</v>
          </cell>
          <cell r="C120">
            <v>9.0643721008499996E-3</v>
          </cell>
          <cell r="D120" t="str">
            <v>PK52904</v>
          </cell>
          <cell r="E120" t="str">
            <v>PK529</v>
          </cell>
          <cell r="F120" t="str">
            <v>PK5</v>
          </cell>
          <cell r="G120" t="str">
            <v>Pakistan</v>
          </cell>
          <cell r="H120" t="str">
            <v>PK</v>
          </cell>
          <cell r="I120">
            <v>92.141126849271799</v>
          </cell>
        </row>
        <row r="121">
          <cell r="A121" t="str">
            <v>Martoong</v>
          </cell>
          <cell r="B121">
            <v>0.65293759465900003</v>
          </cell>
          <cell r="C121">
            <v>1.59845237339E-2</v>
          </cell>
          <cell r="D121" t="str">
            <v>PK52905</v>
          </cell>
          <cell r="E121" t="str">
            <v>PK529</v>
          </cell>
          <cell r="F121" t="str">
            <v>PK5</v>
          </cell>
          <cell r="G121" t="str">
            <v>Pakistan</v>
          </cell>
          <cell r="H121" t="str">
            <v>PK</v>
          </cell>
          <cell r="I121">
            <v>162.59446028562499</v>
          </cell>
        </row>
        <row r="122">
          <cell r="A122" t="str">
            <v>Puran</v>
          </cell>
          <cell r="B122">
            <v>0.45846063246800001</v>
          </cell>
          <cell r="C122">
            <v>1.1769891574600001E-2</v>
          </cell>
          <cell r="D122" t="str">
            <v>PK52906</v>
          </cell>
          <cell r="E122" t="str">
            <v>PK529</v>
          </cell>
          <cell r="F122" t="str">
            <v>PK5</v>
          </cell>
          <cell r="G122" t="str">
            <v>Pakistan</v>
          </cell>
          <cell r="H122" t="str">
            <v>PK</v>
          </cell>
          <cell r="I122">
            <v>119.562696289633</v>
          </cell>
        </row>
        <row r="123">
          <cell r="A123" t="str">
            <v>Birmal</v>
          </cell>
          <cell r="B123">
            <v>1.3289442888</v>
          </cell>
          <cell r="C123">
            <v>8.4402702746899996E-2</v>
          </cell>
          <cell r="D123" t="str">
            <v>PK53001</v>
          </cell>
          <cell r="E123" t="str">
            <v>PK530</v>
          </cell>
          <cell r="F123" t="str">
            <v>PK5</v>
          </cell>
          <cell r="G123" t="str">
            <v>Pakistan</v>
          </cell>
          <cell r="H123" t="str">
            <v>PK</v>
          </cell>
          <cell r="I123">
            <v>880.49106885342303</v>
          </cell>
        </row>
        <row r="124">
          <cell r="A124" t="str">
            <v>Ladha</v>
          </cell>
          <cell r="B124">
            <v>1.8145318291800001</v>
          </cell>
          <cell r="C124">
            <v>4.09425388643E-2</v>
          </cell>
          <cell r="D124" t="str">
            <v>PK53002</v>
          </cell>
          <cell r="E124" t="str">
            <v>PK530</v>
          </cell>
          <cell r="F124" t="str">
            <v>PK5</v>
          </cell>
          <cell r="G124" t="str">
            <v>Pakistan</v>
          </cell>
          <cell r="H124" t="str">
            <v>PK</v>
          </cell>
          <cell r="I124">
            <v>426.17887485708502</v>
          </cell>
        </row>
        <row r="125">
          <cell r="A125" t="str">
            <v>Makin</v>
          </cell>
          <cell r="B125">
            <v>1.53553175483</v>
          </cell>
          <cell r="C125">
            <v>3.54634396218E-2</v>
          </cell>
          <cell r="D125" t="str">
            <v>PK53003</v>
          </cell>
          <cell r="E125" t="str">
            <v>PK530</v>
          </cell>
          <cell r="F125" t="str">
            <v>PK5</v>
          </cell>
          <cell r="G125" t="str">
            <v>Pakistan</v>
          </cell>
          <cell r="H125" t="str">
            <v>PK</v>
          </cell>
          <cell r="I125">
            <v>368.95326978548599</v>
          </cell>
        </row>
        <row r="126">
          <cell r="A126" t="str">
            <v>Sararogha</v>
          </cell>
          <cell r="B126">
            <v>2.3007508078200001</v>
          </cell>
          <cell r="C126">
            <v>7.3027024404700006E-2</v>
          </cell>
          <cell r="D126" t="str">
            <v>PK53004</v>
          </cell>
          <cell r="E126" t="str">
            <v>PK530</v>
          </cell>
          <cell r="F126" t="str">
            <v>PK5</v>
          </cell>
          <cell r="G126" t="str">
            <v>Pakistan</v>
          </cell>
          <cell r="H126" t="str">
            <v>PK</v>
          </cell>
          <cell r="I126">
            <v>761.36889817810697</v>
          </cell>
        </row>
        <row r="127">
          <cell r="A127" t="str">
            <v>Serwakai</v>
          </cell>
          <cell r="B127">
            <v>1.48430454108</v>
          </cell>
          <cell r="C127">
            <v>3.4425424737500002E-2</v>
          </cell>
          <cell r="D127" t="str">
            <v>PK53005</v>
          </cell>
          <cell r="E127" t="str">
            <v>PK530</v>
          </cell>
          <cell r="F127" t="str">
            <v>PK5</v>
          </cell>
          <cell r="G127" t="str">
            <v>Pakistan</v>
          </cell>
          <cell r="H127" t="str">
            <v>PK</v>
          </cell>
          <cell r="I127">
            <v>359.46622361849097</v>
          </cell>
        </row>
        <row r="128">
          <cell r="A128" t="str">
            <v>Tiarza</v>
          </cell>
          <cell r="B128">
            <v>1.27125566794</v>
          </cell>
          <cell r="C128">
            <v>6.5644649907800001E-2</v>
          </cell>
          <cell r="D128" t="str">
            <v>PK53006</v>
          </cell>
          <cell r="E128" t="str">
            <v>PK530</v>
          </cell>
          <cell r="F128" t="str">
            <v>PK5</v>
          </cell>
          <cell r="G128" t="str">
            <v>Pakistan</v>
          </cell>
          <cell r="H128" t="str">
            <v>PK</v>
          </cell>
          <cell r="I128">
            <v>684.47032460755804</v>
          </cell>
        </row>
        <row r="129">
          <cell r="A129" t="str">
            <v>Toi Khulla</v>
          </cell>
          <cell r="B129">
            <v>1.3230936198200001</v>
          </cell>
          <cell r="C129">
            <v>4.8178822598700002E-2</v>
          </cell>
          <cell r="D129" t="str">
            <v>PK53007</v>
          </cell>
          <cell r="E129" t="str">
            <v>PK530</v>
          </cell>
          <cell r="F129" t="str">
            <v>PK5</v>
          </cell>
          <cell r="G129" t="str">
            <v>Pakistan</v>
          </cell>
          <cell r="H129" t="str">
            <v>PK</v>
          </cell>
          <cell r="I129">
            <v>504.60953692136599</v>
          </cell>
        </row>
        <row r="130">
          <cell r="A130" t="str">
            <v>Wana</v>
          </cell>
          <cell r="B130">
            <v>3.5220545995000001</v>
          </cell>
          <cell r="C130">
            <v>0.21397978323399999</v>
          </cell>
          <cell r="D130" t="str">
            <v>PK53008</v>
          </cell>
          <cell r="E130" t="str">
            <v>PK530</v>
          </cell>
          <cell r="F130" t="str">
            <v>PK5</v>
          </cell>
          <cell r="G130" t="str">
            <v>Pakistan</v>
          </cell>
          <cell r="H130" t="str">
            <v>PK</v>
          </cell>
          <cell r="I130">
            <v>2238.8715698050901</v>
          </cell>
        </row>
        <row r="131">
          <cell r="A131" t="str">
            <v>Lahor</v>
          </cell>
          <cell r="B131">
            <v>0.82392585826300002</v>
          </cell>
          <cell r="C131">
            <v>3.1363096355000002E-2</v>
          </cell>
          <cell r="D131" t="str">
            <v>PK53101</v>
          </cell>
          <cell r="E131" t="str">
            <v>PK531</v>
          </cell>
          <cell r="F131" t="str">
            <v>PK5</v>
          </cell>
          <cell r="G131" t="str">
            <v>Pakistan</v>
          </cell>
          <cell r="H131" t="str">
            <v>PK</v>
          </cell>
          <cell r="I131">
            <v>321.31249158238103</v>
          </cell>
        </row>
        <row r="132">
          <cell r="A132" t="str">
            <v>Swabi</v>
          </cell>
          <cell r="B132">
            <v>1.0074208850599999</v>
          </cell>
          <cell r="C132">
            <v>2.7845950423100001E-2</v>
          </cell>
          <cell r="D132" t="str">
            <v>PK53102</v>
          </cell>
          <cell r="E132" t="str">
            <v>PK531</v>
          </cell>
          <cell r="F132" t="str">
            <v>PK5</v>
          </cell>
          <cell r="G132" t="str">
            <v>Pakistan</v>
          </cell>
          <cell r="H132" t="str">
            <v>PK</v>
          </cell>
          <cell r="I132">
            <v>285.00908745343702</v>
          </cell>
        </row>
        <row r="133">
          <cell r="A133" t="str">
            <v>Topi</v>
          </cell>
          <cell r="B133">
            <v>1.0879005340900001</v>
          </cell>
          <cell r="C133">
            <v>4.1387258931000002E-2</v>
          </cell>
          <cell r="D133" t="str">
            <v>PK53103</v>
          </cell>
          <cell r="E133" t="str">
            <v>PK531</v>
          </cell>
          <cell r="F133" t="str">
            <v>PK5</v>
          </cell>
          <cell r="G133" t="str">
            <v>Pakistan</v>
          </cell>
          <cell r="H133" t="str">
            <v>PK</v>
          </cell>
          <cell r="I133">
            <v>423.35256221307998</v>
          </cell>
        </row>
        <row r="134">
          <cell r="A134" t="str">
            <v>Razar</v>
          </cell>
          <cell r="B134">
            <v>1.1549100634</v>
          </cell>
          <cell r="C134">
            <v>4.4102006803199999E-2</v>
          </cell>
          <cell r="D134" t="str">
            <v>PK53104</v>
          </cell>
          <cell r="E134" t="str">
            <v>PK531</v>
          </cell>
          <cell r="F134" t="str">
            <v>PK5</v>
          </cell>
          <cell r="G134" t="str">
            <v>Pakistan</v>
          </cell>
          <cell r="H134" t="str">
            <v>PK</v>
          </cell>
          <cell r="I134">
            <v>450.78853967265701</v>
          </cell>
        </row>
        <row r="135">
          <cell r="A135" t="str">
            <v>Babuzai</v>
          </cell>
          <cell r="B135">
            <v>0.94178453943700002</v>
          </cell>
          <cell r="C135">
            <v>3.2597454708400003E-2</v>
          </cell>
          <cell r="D135" t="str">
            <v>PK53201</v>
          </cell>
          <cell r="E135" t="str">
            <v>PK532</v>
          </cell>
          <cell r="F135" t="str">
            <v>PK5</v>
          </cell>
          <cell r="G135" t="str">
            <v>Pakistan</v>
          </cell>
          <cell r="H135" t="str">
            <v>PK</v>
          </cell>
          <cell r="I135">
            <v>331.165076712999</v>
          </cell>
        </row>
        <row r="136">
          <cell r="A136" t="str">
            <v>Bahrain</v>
          </cell>
          <cell r="B136">
            <v>1.7601560544599999</v>
          </cell>
          <cell r="C136">
            <v>0.118436327023</v>
          </cell>
          <cell r="D136" t="str">
            <v>PK53202</v>
          </cell>
          <cell r="E136" t="str">
            <v>PK532</v>
          </cell>
          <cell r="F136" t="str">
            <v>PK5</v>
          </cell>
          <cell r="G136" t="str">
            <v>Pakistan</v>
          </cell>
          <cell r="H136" t="str">
            <v>PK</v>
          </cell>
          <cell r="I136">
            <v>1195.52023850198</v>
          </cell>
        </row>
        <row r="137">
          <cell r="A137" t="str">
            <v>Barikot</v>
          </cell>
          <cell r="B137">
            <v>0.83898902494500005</v>
          </cell>
          <cell r="C137">
            <v>3.3215103100399997E-2</v>
          </cell>
          <cell r="D137" t="str">
            <v>PK53203</v>
          </cell>
          <cell r="E137" t="str">
            <v>PK532</v>
          </cell>
          <cell r="F137" t="str">
            <v>PK5</v>
          </cell>
          <cell r="G137" t="str">
            <v>Pakistan</v>
          </cell>
          <cell r="H137" t="str">
            <v>PK</v>
          </cell>
          <cell r="I137">
            <v>337.72792525929202</v>
          </cell>
        </row>
        <row r="138">
          <cell r="A138" t="str">
            <v>Charbagh</v>
          </cell>
          <cell r="B138">
            <v>0.60029975709799999</v>
          </cell>
          <cell r="C138">
            <v>1.4516728964300001E-2</v>
          </cell>
          <cell r="D138" t="str">
            <v>PK53204</v>
          </cell>
          <cell r="E138" t="str">
            <v>PK532</v>
          </cell>
          <cell r="F138" t="str">
            <v>PK5</v>
          </cell>
          <cell r="G138" t="str">
            <v>Pakistan</v>
          </cell>
          <cell r="H138" t="str">
            <v>PK</v>
          </cell>
          <cell r="I138">
            <v>147.27942942607399</v>
          </cell>
        </row>
        <row r="139">
          <cell r="A139" t="str">
            <v>Kabal</v>
          </cell>
          <cell r="B139">
            <v>1.0562940870299999</v>
          </cell>
          <cell r="C139">
            <v>4.2100795321099997E-2</v>
          </cell>
          <cell r="D139" t="str">
            <v>PK53205</v>
          </cell>
          <cell r="E139" t="str">
            <v>PK532</v>
          </cell>
          <cell r="F139" t="str">
            <v>PK5</v>
          </cell>
          <cell r="G139" t="str">
            <v>Pakistan</v>
          </cell>
          <cell r="H139" t="str">
            <v>PK</v>
          </cell>
          <cell r="I139">
            <v>427.10905175220302</v>
          </cell>
        </row>
        <row r="140">
          <cell r="A140" t="str">
            <v>Kalam</v>
          </cell>
          <cell r="B140">
            <v>2.34797377141</v>
          </cell>
          <cell r="C140">
            <v>0.19416715382300001</v>
          </cell>
          <cell r="D140" t="str">
            <v>PK53206</v>
          </cell>
          <cell r="E140" t="str">
            <v>PK532</v>
          </cell>
          <cell r="F140" t="str">
            <v>PK5</v>
          </cell>
          <cell r="G140" t="str">
            <v>Pakistan</v>
          </cell>
          <cell r="H140" t="str">
            <v>PK</v>
          </cell>
          <cell r="I140">
            <v>1951.5905272316299</v>
          </cell>
        </row>
        <row r="141">
          <cell r="A141" t="str">
            <v>Khwaza Khela</v>
          </cell>
          <cell r="B141">
            <v>0.75513898850600003</v>
          </cell>
          <cell r="C141">
            <v>2.7164475411600001E-2</v>
          </cell>
          <cell r="D141" t="str">
            <v>PK53207</v>
          </cell>
          <cell r="E141" t="str">
            <v>PK532</v>
          </cell>
          <cell r="F141" t="str">
            <v>PK5</v>
          </cell>
          <cell r="G141" t="str">
            <v>Pakistan</v>
          </cell>
          <cell r="H141" t="str">
            <v>PK</v>
          </cell>
          <cell r="I141">
            <v>275.11550394395101</v>
          </cell>
        </row>
        <row r="142">
          <cell r="A142" t="str">
            <v>Matta Kharirai</v>
          </cell>
          <cell r="B142">
            <v>0.86181353013299999</v>
          </cell>
          <cell r="C142">
            <v>2.8451268268700002E-2</v>
          </cell>
          <cell r="D142" t="str">
            <v>PK53208</v>
          </cell>
          <cell r="E142" t="str">
            <v>PK532</v>
          </cell>
          <cell r="F142" t="str">
            <v>PK5</v>
          </cell>
          <cell r="G142" t="str">
            <v>Pakistan</v>
          </cell>
          <cell r="H142" t="str">
            <v>PK</v>
          </cell>
          <cell r="I142">
            <v>287.94100672515799</v>
          </cell>
        </row>
        <row r="143">
          <cell r="A143" t="str">
            <v>Matta Sebujni</v>
          </cell>
          <cell r="B143">
            <v>1.19598323075</v>
          </cell>
          <cell r="C143">
            <v>3.9008784913599999E-2</v>
          </cell>
          <cell r="D143" t="str">
            <v>PK53209</v>
          </cell>
          <cell r="E143" t="str">
            <v>PK532</v>
          </cell>
          <cell r="F143" t="str">
            <v>PK5</v>
          </cell>
          <cell r="G143" t="str">
            <v>Pakistan</v>
          </cell>
          <cell r="H143" t="str">
            <v>PK</v>
          </cell>
          <cell r="I143">
            <v>394.88134614572198</v>
          </cell>
        </row>
        <row r="144">
          <cell r="A144" t="str">
            <v>Tank</v>
          </cell>
          <cell r="B144">
            <v>2.0569239526</v>
          </cell>
          <cell r="C144">
            <v>0.16077282870000001</v>
          </cell>
          <cell r="D144" t="str">
            <v>PK53301</v>
          </cell>
          <cell r="E144" t="str">
            <v>PK533</v>
          </cell>
          <cell r="F144" t="str">
            <v>PK5</v>
          </cell>
          <cell r="G144" t="str">
            <v>Pakistan</v>
          </cell>
          <cell r="H144" t="str">
            <v>PK</v>
          </cell>
          <cell r="I144">
            <v>1680.13545358939</v>
          </cell>
        </row>
        <row r="145">
          <cell r="A145" t="str">
            <v>Jandola</v>
          </cell>
          <cell r="B145">
            <v>1.8127082068</v>
          </cell>
          <cell r="C145">
            <v>0.109204238482</v>
          </cell>
          <cell r="D145" t="str">
            <v>PK53302</v>
          </cell>
          <cell r="E145" t="str">
            <v>PK533</v>
          </cell>
          <cell r="F145" t="str">
            <v>PK5</v>
          </cell>
          <cell r="G145" t="str">
            <v>Pakistan</v>
          </cell>
          <cell r="H145" t="str">
            <v>PK</v>
          </cell>
          <cell r="I145">
            <v>1138.6394260720299</v>
          </cell>
        </row>
        <row r="146">
          <cell r="A146" t="str">
            <v>Judba</v>
          </cell>
          <cell r="B146">
            <v>0.69292033166699996</v>
          </cell>
          <cell r="C146">
            <v>2.00992099034E-2</v>
          </cell>
          <cell r="D146" t="str">
            <v>PK53401</v>
          </cell>
          <cell r="E146" t="str">
            <v>PK534</v>
          </cell>
          <cell r="F146" t="str">
            <v>PK5</v>
          </cell>
          <cell r="G146" t="str">
            <v>Pakistan</v>
          </cell>
          <cell r="H146" t="str">
            <v>PK</v>
          </cell>
          <cell r="I146">
            <v>204.39321578286399</v>
          </cell>
        </row>
        <row r="147">
          <cell r="A147" t="str">
            <v>Khander</v>
          </cell>
          <cell r="B147">
            <v>0.91392680084900002</v>
          </cell>
          <cell r="C147">
            <v>2.4531033325E-2</v>
          </cell>
          <cell r="D147" t="str">
            <v>PK53402</v>
          </cell>
          <cell r="E147" t="str">
            <v>PK534</v>
          </cell>
          <cell r="F147" t="str">
            <v>PK5</v>
          </cell>
          <cell r="G147" t="str">
            <v>Pakistan</v>
          </cell>
          <cell r="H147" t="str">
            <v>PK</v>
          </cell>
          <cell r="I147">
            <v>249.987980050761</v>
          </cell>
        </row>
        <row r="148">
          <cell r="A148" t="str">
            <v>Barawal</v>
          </cell>
          <cell r="B148">
            <v>0.913008768862</v>
          </cell>
          <cell r="C148">
            <v>3.69199536742E-2</v>
          </cell>
          <cell r="D148" t="str">
            <v>PK53501</v>
          </cell>
          <cell r="E148" t="str">
            <v>PK535</v>
          </cell>
          <cell r="F148" t="str">
            <v>PK5</v>
          </cell>
          <cell r="G148" t="str">
            <v>Pakistan</v>
          </cell>
          <cell r="H148" t="str">
            <v>PK</v>
          </cell>
          <cell r="I148">
            <v>373.44131136691499</v>
          </cell>
        </row>
        <row r="149">
          <cell r="A149" t="str">
            <v>Dir</v>
          </cell>
          <cell r="B149">
            <v>0.99916013891400002</v>
          </cell>
          <cell r="C149">
            <v>4.26843096622E-2</v>
          </cell>
          <cell r="D149" t="str">
            <v>PK53502</v>
          </cell>
          <cell r="E149" t="str">
            <v>PK535</v>
          </cell>
          <cell r="F149" t="str">
            <v>PK5</v>
          </cell>
          <cell r="G149" t="str">
            <v>Pakistan</v>
          </cell>
          <cell r="H149" t="str">
            <v>PK</v>
          </cell>
          <cell r="I149">
            <v>431.16668643867598</v>
          </cell>
        </row>
        <row r="150">
          <cell r="A150" t="str">
            <v>Kalkot</v>
          </cell>
          <cell r="B150">
            <v>2.22559321573</v>
          </cell>
          <cell r="C150">
            <v>0.124439837927</v>
          </cell>
          <cell r="D150" t="str">
            <v>PK53503</v>
          </cell>
          <cell r="E150" t="str">
            <v>PK535</v>
          </cell>
          <cell r="F150" t="str">
            <v>PK5</v>
          </cell>
          <cell r="G150" t="str">
            <v>Pakistan</v>
          </cell>
          <cell r="H150" t="str">
            <v>PK</v>
          </cell>
          <cell r="I150">
            <v>1253.4322322738401</v>
          </cell>
        </row>
        <row r="151">
          <cell r="A151" t="str">
            <v>Khall</v>
          </cell>
          <cell r="B151">
            <v>0.58956368739300002</v>
          </cell>
          <cell r="C151">
            <v>1.33007200642E-2</v>
          </cell>
          <cell r="D151" t="str">
            <v>PK53504</v>
          </cell>
          <cell r="E151" t="str">
            <v>PK535</v>
          </cell>
          <cell r="F151" t="str">
            <v>PK5</v>
          </cell>
          <cell r="G151" t="str">
            <v>Pakistan</v>
          </cell>
          <cell r="H151" t="str">
            <v>PK</v>
          </cell>
          <cell r="I151">
            <v>134.86881966713699</v>
          </cell>
        </row>
        <row r="152">
          <cell r="A152" t="str">
            <v>Shrengal</v>
          </cell>
          <cell r="B152">
            <v>1.6883600004399999</v>
          </cell>
          <cell r="C152">
            <v>7.1545383186799996E-2</v>
          </cell>
          <cell r="D152" t="str">
            <v>PK53505</v>
          </cell>
          <cell r="E152" t="str">
            <v>PK535</v>
          </cell>
          <cell r="F152" t="str">
            <v>PK5</v>
          </cell>
          <cell r="G152" t="str">
            <v>Pakistan</v>
          </cell>
          <cell r="H152" t="str">
            <v>PK</v>
          </cell>
          <cell r="I152">
            <v>720.823338942075</v>
          </cell>
        </row>
        <row r="153">
          <cell r="A153" t="str">
            <v>Wari</v>
          </cell>
          <cell r="B153">
            <v>0.99400240966200004</v>
          </cell>
          <cell r="C153">
            <v>4.92796057397E-2</v>
          </cell>
          <cell r="D153" t="str">
            <v>PK53506</v>
          </cell>
          <cell r="E153" t="str">
            <v>PK535</v>
          </cell>
          <cell r="F153" t="str">
            <v>PK5</v>
          </cell>
          <cell r="G153" t="str">
            <v>Pakistan</v>
          </cell>
          <cell r="H153" t="str">
            <v>PK</v>
          </cell>
          <cell r="I153">
            <v>498.98979055216603</v>
          </cell>
        </row>
        <row r="154">
          <cell r="A154" t="str">
            <v>Larjam</v>
          </cell>
          <cell r="B154">
            <v>1.2691260605600001</v>
          </cell>
          <cell r="C154">
            <v>3.15685137091E-2</v>
          </cell>
          <cell r="D154" t="str">
            <v>PK53507</v>
          </cell>
          <cell r="E154" t="str">
            <v>PK535</v>
          </cell>
          <cell r="F154" t="str">
            <v>PK5</v>
          </cell>
          <cell r="G154" t="str">
            <v>Pakistan</v>
          </cell>
          <cell r="H154" t="str">
            <v>PK</v>
          </cell>
          <cell r="I154">
            <v>319.10007896404198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83386-4051-42CF-817C-FF85D752CFB4}" name="Table1" displayName="Table1" ref="A1:A141" totalsRowShown="0">
  <autoFilter ref="A1:A141" xr:uid="{76E83386-4051-42CF-817C-FF85D752CFB4}"/>
  <tableColumns count="1">
    <tableColumn id="1" xr3:uid="{94102A7B-7484-4629-973C-67C302DB2DF7}" name="tehsil_mouz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21D3DF-8EDB-4427-AC56-7571E4C18890}" name="Table2" displayName="Table2" ref="D1:E154" totalsRowShown="0" headerRowDxfId="0" dataDxfId="1" headerRowBorderDxfId="4" tableBorderDxfId="5">
  <autoFilter ref="D1:E154" xr:uid="{3621D3DF-8EDB-4427-AC56-7571E4C18890}"/>
  <tableColumns count="2">
    <tableColumn id="1" xr3:uid="{AD819141-2E04-46C6-9875-EF5F220633E1}" name="ADM3_NAME" dataDxfId="3"/>
    <tableColumn id="2" xr3:uid="{1E14DDFE-E7D3-4726-A21B-722C8CF74647}" name="ADM3_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0568-561B-4055-9875-377CB882FF01}">
  <dimension ref="A1:P154"/>
  <sheetViews>
    <sheetView workbookViewId="0">
      <selection activeCell="D1" sqref="D1"/>
    </sheetView>
  </sheetViews>
  <sheetFormatPr defaultRowHeight="14.5" x14ac:dyDescent="0.35"/>
  <cols>
    <col min="1" max="1" width="30.36328125" bestFit="1" customWidth="1"/>
    <col min="2" max="2" width="13.36328125" bestFit="1" customWidth="1"/>
    <col min="4" max="4" width="15.6328125" customWidth="1"/>
    <col min="5" max="5" width="15.26953125" customWidth="1"/>
  </cols>
  <sheetData>
    <row r="1" spans="1:16" ht="15" thickBot="1" x14ac:dyDescent="0.4">
      <c r="A1" t="s">
        <v>140</v>
      </c>
      <c r="D1" s="2" t="s">
        <v>141</v>
      </c>
      <c r="E1" s="2" t="s">
        <v>142</v>
      </c>
    </row>
    <row r="2" spans="1:16" ht="15" thickTop="1" x14ac:dyDescent="0.35">
      <c r="A2" t="s">
        <v>0</v>
      </c>
      <c r="B2" s="1"/>
      <c r="C2" s="1"/>
      <c r="D2" s="3" t="s">
        <v>165</v>
      </c>
      <c r="E2" s="3">
        <v>50101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t="s">
        <v>1</v>
      </c>
      <c r="B3" s="1"/>
      <c r="C3" s="1"/>
      <c r="D3" s="3" t="s">
        <v>49</v>
      </c>
      <c r="E3" s="3">
        <v>50102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t="s">
        <v>2</v>
      </c>
      <c r="B4" s="1"/>
      <c r="C4" s="1"/>
      <c r="D4" s="3" t="s">
        <v>72</v>
      </c>
      <c r="E4" s="3">
        <v>50103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t="s">
        <v>3</v>
      </c>
      <c r="B5" s="1"/>
      <c r="C5" s="1"/>
      <c r="D5" s="3" t="s">
        <v>170</v>
      </c>
      <c r="E5" s="3">
        <v>50104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t="s">
        <v>4</v>
      </c>
      <c r="B6" s="1"/>
      <c r="C6" s="1"/>
      <c r="D6" s="3" t="s">
        <v>171</v>
      </c>
      <c r="E6" s="3">
        <v>50201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t="s">
        <v>5</v>
      </c>
      <c r="B7" s="1"/>
      <c r="C7" s="1"/>
      <c r="D7" s="3" t="s">
        <v>173</v>
      </c>
      <c r="E7" s="3">
        <v>50202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t="s">
        <v>6</v>
      </c>
      <c r="B8" s="1"/>
      <c r="C8" s="1"/>
      <c r="D8" s="3" t="s">
        <v>174</v>
      </c>
      <c r="E8" s="3">
        <v>50203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t="s">
        <v>7</v>
      </c>
      <c r="B9" s="1"/>
      <c r="C9" s="1"/>
      <c r="D9" s="3" t="s">
        <v>175</v>
      </c>
      <c r="E9" s="3">
        <v>50204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t="s">
        <v>8</v>
      </c>
      <c r="B10" s="1"/>
      <c r="C10" s="1"/>
      <c r="D10" s="3" t="s">
        <v>176</v>
      </c>
      <c r="E10" s="3">
        <v>50205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t="s">
        <v>9</v>
      </c>
      <c r="B11" s="1"/>
      <c r="C11" s="1"/>
      <c r="D11" s="3" t="s">
        <v>177</v>
      </c>
      <c r="E11" s="3">
        <v>50206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t="s">
        <v>10</v>
      </c>
      <c r="B12" s="1"/>
      <c r="C12" s="1"/>
      <c r="D12" s="3" t="s">
        <v>178</v>
      </c>
      <c r="E12" s="3">
        <v>50207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t="s">
        <v>11</v>
      </c>
      <c r="B13" s="1"/>
      <c r="C13" s="1"/>
      <c r="D13" s="3" t="s">
        <v>11</v>
      </c>
      <c r="E13" s="3">
        <v>50301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t="s">
        <v>12</v>
      </c>
      <c r="B14" s="1"/>
      <c r="C14" s="1"/>
      <c r="D14" s="3" t="s">
        <v>179</v>
      </c>
      <c r="E14" s="3">
        <v>50302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t="s">
        <v>13</v>
      </c>
      <c r="B15" s="1"/>
      <c r="C15" s="1"/>
      <c r="D15" s="3" t="s">
        <v>35</v>
      </c>
      <c r="E15" s="3">
        <v>50303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A16" t="s">
        <v>14</v>
      </c>
      <c r="B16" s="1"/>
      <c r="C16" s="1"/>
      <c r="D16" s="3" t="s">
        <v>180</v>
      </c>
      <c r="E16" s="3">
        <v>50304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t="s">
        <v>15</v>
      </c>
      <c r="B17" s="1"/>
      <c r="C17" s="1"/>
      <c r="D17" s="3" t="s">
        <v>86</v>
      </c>
      <c r="E17" s="3">
        <v>50305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t="s">
        <v>16</v>
      </c>
      <c r="B18" s="1"/>
      <c r="C18" s="1"/>
      <c r="D18" s="3" t="s">
        <v>181</v>
      </c>
      <c r="E18" s="3">
        <v>50306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t="s">
        <v>17</v>
      </c>
      <c r="B19" s="1"/>
      <c r="C19" s="1"/>
      <c r="D19" s="3" t="s">
        <v>2</v>
      </c>
      <c r="E19" s="3">
        <v>50401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t="s">
        <v>18</v>
      </c>
      <c r="B20" s="1"/>
      <c r="C20" s="1"/>
      <c r="D20" s="3" t="s">
        <v>16</v>
      </c>
      <c r="E20" s="3">
        <v>50402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t="s">
        <v>19</v>
      </c>
      <c r="B21" s="1"/>
      <c r="C21" s="1"/>
      <c r="D21" s="3" t="s">
        <v>182</v>
      </c>
      <c r="E21" s="3">
        <v>50501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t="s">
        <v>20</v>
      </c>
      <c r="B22" s="1"/>
      <c r="C22" s="1"/>
      <c r="D22" s="3" t="s">
        <v>39</v>
      </c>
      <c r="E22" s="3">
        <v>50502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t="s">
        <v>21</v>
      </c>
      <c r="B23" s="1"/>
      <c r="C23" s="1"/>
      <c r="D23" s="3" t="s">
        <v>184</v>
      </c>
      <c r="E23" s="3">
        <v>50503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t="s">
        <v>22</v>
      </c>
      <c r="B24" s="1"/>
      <c r="C24" s="1"/>
      <c r="D24" s="3" t="s">
        <v>78</v>
      </c>
      <c r="E24" s="3">
        <v>50504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5">
      <c r="A25" t="s">
        <v>23</v>
      </c>
      <c r="B25" s="1"/>
      <c r="C25" s="1"/>
      <c r="D25" s="3" t="s">
        <v>25</v>
      </c>
      <c r="E25" s="3">
        <v>50601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t="s">
        <v>24</v>
      </c>
      <c r="B26" s="1"/>
      <c r="C26" s="1"/>
      <c r="D26" s="3" t="s">
        <v>112</v>
      </c>
      <c r="E26" s="3">
        <v>50602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t="s">
        <v>25</v>
      </c>
      <c r="B27" s="1"/>
      <c r="C27" s="1"/>
      <c r="D27" s="3" t="s">
        <v>124</v>
      </c>
      <c r="E27" s="3">
        <v>50603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t="s">
        <v>26</v>
      </c>
      <c r="B28" s="1"/>
      <c r="C28" s="1"/>
      <c r="D28" s="3" t="s">
        <v>185</v>
      </c>
      <c r="E28" s="3">
        <v>50701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t="s">
        <v>27</v>
      </c>
      <c r="B29" s="1"/>
      <c r="C29" s="1"/>
      <c r="D29" s="3" t="s">
        <v>187</v>
      </c>
      <c r="E29" s="3">
        <v>50702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t="s">
        <v>28</v>
      </c>
      <c r="B30" s="1"/>
      <c r="C30" s="1"/>
      <c r="D30" s="3" t="s">
        <v>188</v>
      </c>
      <c r="E30" s="3">
        <v>50703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t="s">
        <v>29</v>
      </c>
      <c r="B31" s="1"/>
      <c r="C31" s="1"/>
      <c r="D31" s="3" t="s">
        <v>189</v>
      </c>
      <c r="E31" s="3">
        <v>50801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t="s">
        <v>30</v>
      </c>
      <c r="B32" s="1"/>
      <c r="C32" s="1"/>
      <c r="D32" s="3" t="s">
        <v>191</v>
      </c>
      <c r="E32" s="3">
        <v>50802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t="s">
        <v>31</v>
      </c>
      <c r="B33" s="1"/>
      <c r="C33" s="1"/>
      <c r="D33" s="3" t="s">
        <v>192</v>
      </c>
      <c r="E33" s="3">
        <v>50901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t="s">
        <v>32</v>
      </c>
      <c r="B34" s="1"/>
      <c r="C34" s="1"/>
      <c r="D34" s="3" t="s">
        <v>193</v>
      </c>
      <c r="E34" s="3">
        <v>50902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t="s">
        <v>33</v>
      </c>
      <c r="B35" s="1"/>
      <c r="C35" s="1"/>
      <c r="D35" s="3" t="s">
        <v>194</v>
      </c>
      <c r="E35" s="3">
        <v>50903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t="s">
        <v>34</v>
      </c>
      <c r="B36" s="1"/>
      <c r="C36" s="1"/>
      <c r="D36" s="3" t="s">
        <v>195</v>
      </c>
      <c r="E36" s="3">
        <v>50904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t="s">
        <v>35</v>
      </c>
      <c r="B37" s="1"/>
      <c r="C37" s="1"/>
      <c r="D37" s="3" t="s">
        <v>95</v>
      </c>
      <c r="E37" s="3">
        <v>50905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t="s">
        <v>36</v>
      </c>
      <c r="B38" s="1"/>
      <c r="C38" s="1"/>
      <c r="D38" s="3" t="s">
        <v>196</v>
      </c>
      <c r="E38" s="3">
        <v>50906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5">
      <c r="A39" t="s">
        <v>37</v>
      </c>
      <c r="B39" s="1"/>
      <c r="C39" s="1"/>
      <c r="D39" s="3" t="s">
        <v>45</v>
      </c>
      <c r="E39" s="3">
        <v>51001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t="s">
        <v>38</v>
      </c>
      <c r="B40" s="1"/>
      <c r="C40" s="1"/>
      <c r="D40" s="3" t="s">
        <v>197</v>
      </c>
      <c r="E40" s="3">
        <v>51002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t="s">
        <v>39</v>
      </c>
      <c r="B41" s="1"/>
      <c r="C41" s="1"/>
      <c r="D41" s="3" t="s">
        <v>42</v>
      </c>
      <c r="E41" s="3">
        <v>51101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5">
      <c r="A42" t="s">
        <v>40</v>
      </c>
      <c r="B42" s="1"/>
      <c r="C42" s="1"/>
      <c r="D42" s="3" t="s">
        <v>47</v>
      </c>
      <c r="E42" s="3">
        <v>51102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5">
      <c r="A43" t="s">
        <v>41</v>
      </c>
      <c r="B43" s="1"/>
      <c r="C43" s="1"/>
      <c r="D43" s="3" t="s">
        <v>61</v>
      </c>
      <c r="E43" s="3">
        <v>51103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t="s">
        <v>42</v>
      </c>
      <c r="B44" s="1"/>
      <c r="C44" s="1"/>
      <c r="D44" s="3" t="s">
        <v>198</v>
      </c>
      <c r="E44" s="3">
        <v>51201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t="s">
        <v>43</v>
      </c>
      <c r="B45" s="1"/>
      <c r="C45" s="1"/>
      <c r="D45" s="3" t="s">
        <v>58</v>
      </c>
      <c r="E45" s="3">
        <v>51202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t="s">
        <v>44</v>
      </c>
      <c r="B46" s="1"/>
      <c r="C46" s="1"/>
      <c r="D46" s="3" t="s">
        <v>199</v>
      </c>
      <c r="E46" s="3">
        <v>51203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t="s">
        <v>45</v>
      </c>
      <c r="B47" s="1"/>
      <c r="C47" s="1"/>
      <c r="D47" s="3" t="s">
        <v>200</v>
      </c>
      <c r="E47" s="3">
        <v>51301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t="s">
        <v>46</v>
      </c>
      <c r="B48" s="1"/>
      <c r="C48" s="1"/>
      <c r="D48" s="3" t="s">
        <v>202</v>
      </c>
      <c r="E48" s="3">
        <v>51302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t="s">
        <v>47</v>
      </c>
      <c r="B49" s="1"/>
      <c r="C49" s="1"/>
      <c r="D49" s="3" t="s">
        <v>203</v>
      </c>
      <c r="E49" s="3">
        <v>51303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t="s">
        <v>48</v>
      </c>
      <c r="B50" s="1"/>
      <c r="C50" s="1"/>
      <c r="D50" s="3" t="s">
        <v>204</v>
      </c>
      <c r="E50" s="3">
        <v>51304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t="s">
        <v>49</v>
      </c>
      <c r="B51" s="1"/>
      <c r="C51" s="1"/>
      <c r="D51" s="3" t="s">
        <v>205</v>
      </c>
      <c r="E51" s="3">
        <v>51401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t="s">
        <v>50</v>
      </c>
      <c r="B52" s="1"/>
      <c r="C52" s="1"/>
      <c r="D52" s="3" t="s">
        <v>66</v>
      </c>
      <c r="E52" s="3">
        <v>51402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t="s">
        <v>51</v>
      </c>
      <c r="B53" s="1"/>
      <c r="C53" s="1"/>
      <c r="D53" s="3" t="s">
        <v>206</v>
      </c>
      <c r="E53" s="3">
        <v>51403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t="s">
        <v>52</v>
      </c>
      <c r="B54" s="1"/>
      <c r="C54" s="1"/>
      <c r="D54" s="3" t="s">
        <v>207</v>
      </c>
      <c r="E54" s="3">
        <v>51404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t="s">
        <v>53</v>
      </c>
      <c r="B55" s="1"/>
      <c r="C55" s="1"/>
      <c r="D55" s="3" t="s">
        <v>96</v>
      </c>
      <c r="E55" s="3">
        <v>51501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t="s">
        <v>54</v>
      </c>
      <c r="B56" s="1"/>
      <c r="C56" s="1"/>
      <c r="D56" s="3" t="s">
        <v>10</v>
      </c>
      <c r="E56" s="3">
        <v>51502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t="s">
        <v>55</v>
      </c>
      <c r="B57" s="1"/>
      <c r="C57" s="1"/>
      <c r="D57" s="3" t="s">
        <v>32</v>
      </c>
      <c r="E57" s="3">
        <v>51601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t="s">
        <v>56</v>
      </c>
      <c r="B58" s="1"/>
      <c r="C58" s="1"/>
      <c r="D58" s="3" t="s">
        <v>57</v>
      </c>
      <c r="E58" s="3">
        <v>51602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t="s">
        <v>57</v>
      </c>
      <c r="B59" s="1"/>
      <c r="C59" s="1"/>
      <c r="D59" s="3" t="s">
        <v>210</v>
      </c>
      <c r="E59" s="3">
        <v>51603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t="s">
        <v>58</v>
      </c>
      <c r="B60" s="1"/>
      <c r="C60" s="1"/>
      <c r="D60" s="3" t="s">
        <v>110</v>
      </c>
      <c r="E60" s="3">
        <v>51604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t="s">
        <v>59</v>
      </c>
      <c r="B61" s="1"/>
      <c r="C61" s="1"/>
      <c r="D61" s="3" t="s">
        <v>94</v>
      </c>
      <c r="E61" s="3">
        <v>51701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t="s">
        <v>60</v>
      </c>
      <c r="B62" s="1"/>
      <c r="C62" s="1"/>
      <c r="D62" s="3" t="s">
        <v>212</v>
      </c>
      <c r="E62" s="3">
        <v>51702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t="s">
        <v>61</v>
      </c>
      <c r="B63" s="1"/>
      <c r="C63" s="1"/>
      <c r="D63" s="3" t="s">
        <v>213</v>
      </c>
      <c r="E63" s="3">
        <v>51801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t="s">
        <v>62</v>
      </c>
      <c r="B64" s="1"/>
      <c r="C64" s="1"/>
      <c r="D64" s="3" t="s">
        <v>215</v>
      </c>
      <c r="E64" s="3">
        <v>51802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t="s">
        <v>63</v>
      </c>
      <c r="B65" s="1"/>
      <c r="C65" s="1"/>
      <c r="D65" s="3" t="s">
        <v>216</v>
      </c>
      <c r="E65" s="3">
        <v>51803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t="s">
        <v>64</v>
      </c>
      <c r="B66" s="1"/>
      <c r="C66" s="1"/>
      <c r="D66" s="3" t="s">
        <v>217</v>
      </c>
      <c r="E66" s="3">
        <v>51901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t="s">
        <v>65</v>
      </c>
      <c r="B67" s="1"/>
      <c r="C67" s="1"/>
      <c r="D67" s="3" t="s">
        <v>218</v>
      </c>
      <c r="E67" s="3">
        <v>51902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5">
      <c r="A68" t="s">
        <v>66</v>
      </c>
      <c r="B68" s="1"/>
      <c r="C68" s="1"/>
      <c r="D68" s="3" t="s">
        <v>219</v>
      </c>
      <c r="E68" s="3">
        <v>51903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5">
      <c r="A69" t="s">
        <v>67</v>
      </c>
      <c r="B69" s="1"/>
      <c r="C69" s="1"/>
      <c r="D69" s="3" t="s">
        <v>221</v>
      </c>
      <c r="E69" s="3">
        <v>52001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5">
      <c r="A70" t="s">
        <v>68</v>
      </c>
      <c r="B70" s="1"/>
      <c r="C70" s="1"/>
      <c r="D70" s="3" t="s">
        <v>223</v>
      </c>
      <c r="E70" s="3">
        <v>52002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5">
      <c r="A71" t="s">
        <v>69</v>
      </c>
      <c r="B71" s="1"/>
      <c r="C71" s="1"/>
      <c r="D71" s="3" t="s">
        <v>224</v>
      </c>
      <c r="E71" s="3">
        <v>52003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5">
      <c r="A72" t="s">
        <v>70</v>
      </c>
      <c r="B72" s="1"/>
      <c r="C72" s="1"/>
      <c r="D72" s="3" t="s">
        <v>225</v>
      </c>
      <c r="E72" s="3">
        <v>52004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5">
      <c r="A73" t="s">
        <v>71</v>
      </c>
      <c r="B73" s="1"/>
      <c r="C73" s="1"/>
      <c r="D73" s="3" t="s">
        <v>226</v>
      </c>
      <c r="E73" s="3">
        <v>52005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5">
      <c r="A74" t="s">
        <v>72</v>
      </c>
      <c r="B74" s="1"/>
      <c r="C74" s="1"/>
      <c r="D74" s="3" t="s">
        <v>227</v>
      </c>
      <c r="E74" s="3">
        <v>52006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5">
      <c r="A75" t="s">
        <v>73</v>
      </c>
      <c r="B75" s="1"/>
      <c r="C75" s="1"/>
      <c r="D75" s="3" t="s">
        <v>228</v>
      </c>
      <c r="E75" s="3">
        <v>52101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5">
      <c r="A76" t="s">
        <v>74</v>
      </c>
      <c r="B76" s="1"/>
      <c r="C76" s="1"/>
      <c r="D76" s="3" t="s">
        <v>31</v>
      </c>
      <c r="E76" s="3">
        <v>52102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5">
      <c r="A77" t="s">
        <v>75</v>
      </c>
      <c r="B77" s="1"/>
      <c r="C77" s="1"/>
      <c r="D77" s="3" t="s">
        <v>230</v>
      </c>
      <c r="E77" s="3">
        <v>52201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5">
      <c r="A78" t="s">
        <v>76</v>
      </c>
      <c r="B78" s="1"/>
      <c r="C78" s="1"/>
      <c r="D78" s="3" t="s">
        <v>79</v>
      </c>
      <c r="E78" s="3">
        <v>52202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5">
      <c r="A79" t="s">
        <v>77</v>
      </c>
      <c r="B79" s="1"/>
      <c r="C79" s="1"/>
      <c r="D79" s="3" t="s">
        <v>91</v>
      </c>
      <c r="E79" s="3">
        <v>52203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5">
      <c r="A80" t="s">
        <v>78</v>
      </c>
      <c r="B80" s="1"/>
      <c r="C80" s="1"/>
      <c r="D80" s="3" t="s">
        <v>231</v>
      </c>
      <c r="E80" s="3">
        <v>52204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5">
      <c r="A81" t="s">
        <v>79</v>
      </c>
      <c r="B81" s="1"/>
      <c r="C81" s="1"/>
      <c r="D81" s="3" t="s">
        <v>30</v>
      </c>
      <c r="E81" s="3">
        <v>52205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5">
      <c r="A82" t="s">
        <v>80</v>
      </c>
      <c r="B82" s="1"/>
      <c r="C82" s="1"/>
      <c r="D82" s="3" t="s">
        <v>59</v>
      </c>
      <c r="E82" s="3">
        <v>52301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5">
      <c r="A83" t="s">
        <v>81</v>
      </c>
      <c r="B83" s="1"/>
      <c r="C83" s="1"/>
      <c r="D83" s="3" t="s">
        <v>80</v>
      </c>
      <c r="E83" s="3">
        <v>52302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5">
      <c r="A84" t="s">
        <v>82</v>
      </c>
      <c r="B84" s="1"/>
      <c r="C84" s="1"/>
      <c r="D84" s="3" t="s">
        <v>232</v>
      </c>
      <c r="E84" s="3">
        <v>52303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5">
      <c r="A85" t="s">
        <v>83</v>
      </c>
      <c r="B85" s="1"/>
      <c r="C85" s="1"/>
      <c r="D85" s="3" t="s">
        <v>233</v>
      </c>
      <c r="E85" s="3">
        <v>52304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5">
      <c r="A86" t="s">
        <v>84</v>
      </c>
      <c r="B86" s="1"/>
      <c r="C86" s="1"/>
      <c r="D86" s="3" t="s">
        <v>234</v>
      </c>
      <c r="E86" s="3">
        <v>52305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5">
      <c r="A87" t="s">
        <v>85</v>
      </c>
      <c r="B87" s="1"/>
      <c r="C87" s="1"/>
      <c r="D87" s="3" t="s">
        <v>235</v>
      </c>
      <c r="E87" s="3">
        <v>52401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5">
      <c r="A88" t="s">
        <v>86</v>
      </c>
      <c r="B88" s="1"/>
      <c r="C88" s="1"/>
      <c r="D88" s="3" t="s">
        <v>237</v>
      </c>
      <c r="E88" s="3">
        <v>52402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5">
      <c r="A89" t="s">
        <v>87</v>
      </c>
      <c r="B89" s="1"/>
      <c r="C89" s="1"/>
      <c r="D89" s="3" t="s">
        <v>238</v>
      </c>
      <c r="E89" s="3">
        <v>52403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5">
      <c r="A90" t="s">
        <v>88</v>
      </c>
      <c r="B90" s="1"/>
      <c r="C90" s="1"/>
      <c r="D90" s="3" t="s">
        <v>239</v>
      </c>
      <c r="E90" s="3">
        <v>52404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5">
      <c r="A91" t="s">
        <v>89</v>
      </c>
      <c r="B91" s="1"/>
      <c r="C91" s="1"/>
      <c r="D91" s="3" t="s">
        <v>240</v>
      </c>
      <c r="E91" s="3">
        <v>52405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5">
      <c r="A92" t="s">
        <v>90</v>
      </c>
      <c r="B92" s="1"/>
      <c r="C92" s="1"/>
      <c r="D92" s="3" t="s">
        <v>241</v>
      </c>
      <c r="E92" s="3">
        <v>52406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5">
      <c r="A93" t="s">
        <v>91</v>
      </c>
      <c r="B93" s="1"/>
      <c r="C93" s="1"/>
      <c r="D93" s="3" t="s">
        <v>242</v>
      </c>
      <c r="E93" s="3">
        <v>52407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5">
      <c r="A94" t="s">
        <v>92</v>
      </c>
      <c r="B94" s="1"/>
      <c r="C94" s="1"/>
      <c r="D94" s="3" t="s">
        <v>243</v>
      </c>
      <c r="E94" s="3">
        <v>52408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5">
      <c r="A95" t="s">
        <v>93</v>
      </c>
      <c r="B95" s="1"/>
      <c r="C95" s="1"/>
      <c r="D95" s="3" t="s">
        <v>244</v>
      </c>
      <c r="E95" s="3">
        <v>52501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5">
      <c r="A96" t="s">
        <v>94</v>
      </c>
      <c r="B96" s="1"/>
      <c r="C96" s="1"/>
      <c r="D96" s="3" t="s">
        <v>246</v>
      </c>
      <c r="E96" s="3">
        <v>52502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5">
      <c r="A97" t="s">
        <v>95</v>
      </c>
      <c r="B97" s="1"/>
      <c r="C97" s="1"/>
      <c r="D97" s="3" t="s">
        <v>247</v>
      </c>
      <c r="E97" s="3">
        <v>52503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5">
      <c r="A98" t="s">
        <v>96</v>
      </c>
      <c r="B98" s="1"/>
      <c r="C98" s="1"/>
      <c r="D98" s="3" t="s">
        <v>248</v>
      </c>
      <c r="E98" s="3">
        <v>52504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5">
      <c r="A99" t="s">
        <v>97</v>
      </c>
      <c r="B99" s="1"/>
      <c r="C99" s="1"/>
      <c r="D99" s="3" t="s">
        <v>249</v>
      </c>
      <c r="E99" s="3">
        <v>52505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5">
      <c r="A100" t="s">
        <v>98</v>
      </c>
      <c r="B100" s="1"/>
      <c r="C100" s="1"/>
      <c r="D100" s="3" t="s">
        <v>250</v>
      </c>
      <c r="E100" s="3">
        <v>52506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5">
      <c r="A101" t="s">
        <v>99</v>
      </c>
      <c r="B101" s="1"/>
      <c r="C101" s="1"/>
      <c r="D101" s="3" t="s">
        <v>251</v>
      </c>
      <c r="E101" s="3">
        <v>52507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5">
      <c r="A102" t="s">
        <v>100</v>
      </c>
      <c r="B102" s="1"/>
      <c r="C102" s="1"/>
      <c r="D102" s="3" t="s">
        <v>252</v>
      </c>
      <c r="E102" s="3">
        <v>52508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5">
      <c r="A103" t="s">
        <v>101</v>
      </c>
      <c r="B103" s="1"/>
      <c r="C103" s="1"/>
      <c r="D103" s="3" t="s">
        <v>253</v>
      </c>
      <c r="E103" s="3">
        <v>52509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5">
      <c r="A104" t="s">
        <v>102</v>
      </c>
      <c r="B104" s="1"/>
      <c r="C104" s="1"/>
      <c r="D104" s="3" t="s">
        <v>254</v>
      </c>
      <c r="E104" s="3">
        <v>52510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5">
      <c r="A105" t="s">
        <v>103</v>
      </c>
      <c r="B105" s="1"/>
      <c r="C105" s="1"/>
      <c r="D105" s="3" t="s">
        <v>255</v>
      </c>
      <c r="E105" s="3">
        <v>52601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5">
      <c r="A106" t="s">
        <v>104</v>
      </c>
      <c r="B106" s="1"/>
      <c r="C106" s="1"/>
      <c r="D106" s="3" t="s">
        <v>92</v>
      </c>
      <c r="E106" s="3">
        <v>52602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5">
      <c r="A107" t="s">
        <v>105</v>
      </c>
      <c r="B107" s="1"/>
      <c r="C107" s="1"/>
      <c r="D107" s="3" t="s">
        <v>53</v>
      </c>
      <c r="E107" s="3">
        <v>52603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5">
      <c r="A108" t="s">
        <v>106</v>
      </c>
      <c r="B108" s="1"/>
      <c r="C108" s="1"/>
      <c r="D108" s="3" t="s">
        <v>256</v>
      </c>
      <c r="E108" s="3">
        <v>52701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5">
      <c r="A109" t="s">
        <v>107</v>
      </c>
      <c r="B109" s="1"/>
      <c r="C109" s="1"/>
      <c r="D109" s="3" t="s">
        <v>258</v>
      </c>
      <c r="E109" s="3">
        <v>52702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5">
      <c r="A110" t="s">
        <v>108</v>
      </c>
      <c r="B110" s="1"/>
      <c r="C110" s="1"/>
      <c r="D110" s="3" t="s">
        <v>259</v>
      </c>
      <c r="E110" s="3">
        <v>52703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5">
      <c r="A111" t="s">
        <v>109</v>
      </c>
      <c r="B111" s="1"/>
      <c r="C111" s="1"/>
      <c r="D111" s="3" t="s">
        <v>260</v>
      </c>
      <c r="E111" s="3">
        <v>52704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5">
      <c r="A112" t="s">
        <v>110</v>
      </c>
      <c r="B112" s="1"/>
      <c r="C112" s="1"/>
      <c r="D112" s="3" t="s">
        <v>261</v>
      </c>
      <c r="E112" s="3">
        <v>52801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5">
      <c r="A113" t="s">
        <v>111</v>
      </c>
      <c r="B113" s="1"/>
      <c r="C113" s="1"/>
      <c r="D113" s="3" t="s">
        <v>263</v>
      </c>
      <c r="E113" s="3">
        <v>52802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5">
      <c r="A114" t="s">
        <v>112</v>
      </c>
      <c r="B114" s="1"/>
      <c r="C114" s="1"/>
      <c r="D114" s="3" t="s">
        <v>264</v>
      </c>
      <c r="E114" s="3">
        <v>52803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5">
      <c r="A115" t="s">
        <v>113</v>
      </c>
      <c r="B115" s="1"/>
      <c r="C115" s="1"/>
      <c r="D115" s="3" t="s">
        <v>265</v>
      </c>
      <c r="E115" s="3">
        <v>52804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5">
      <c r="A116" t="s">
        <v>114</v>
      </c>
      <c r="B116" s="1"/>
      <c r="C116" s="1"/>
      <c r="D116" s="3" t="s">
        <v>266</v>
      </c>
      <c r="E116" s="3">
        <v>52805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5">
      <c r="A117" t="s">
        <v>115</v>
      </c>
      <c r="B117" s="1"/>
      <c r="C117" s="1"/>
      <c r="D117" s="3" t="s">
        <v>3</v>
      </c>
      <c r="E117" s="3">
        <v>52901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5">
      <c r="A118" t="s">
        <v>116</v>
      </c>
      <c r="B118" s="1"/>
      <c r="C118" s="1"/>
      <c r="D118" s="3" t="s">
        <v>21</v>
      </c>
      <c r="E118" s="3">
        <v>52902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5">
      <c r="A119" t="s">
        <v>117</v>
      </c>
      <c r="B119" s="1"/>
      <c r="C119" s="1"/>
      <c r="D119" s="3" t="s">
        <v>268</v>
      </c>
      <c r="E119" s="3">
        <v>52903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5">
      <c r="A120" t="s">
        <v>118</v>
      </c>
      <c r="B120" s="1"/>
      <c r="C120" s="1"/>
      <c r="D120" s="3" t="s">
        <v>269</v>
      </c>
      <c r="E120" s="3">
        <v>52904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5">
      <c r="A121" t="s">
        <v>119</v>
      </c>
      <c r="B121" s="1"/>
      <c r="C121" s="1"/>
      <c r="D121" s="3" t="s">
        <v>270</v>
      </c>
      <c r="E121" s="3">
        <v>52905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5">
      <c r="A122" t="s">
        <v>120</v>
      </c>
      <c r="B122" s="1"/>
      <c r="C122" s="1"/>
      <c r="D122" s="3" t="s">
        <v>101</v>
      </c>
      <c r="E122" s="3">
        <v>52906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5">
      <c r="A123" t="s">
        <v>121</v>
      </c>
      <c r="B123" s="1"/>
      <c r="C123" s="1"/>
      <c r="D123" s="3" t="s">
        <v>271</v>
      </c>
      <c r="E123" s="3">
        <v>53001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5">
      <c r="A124" t="s">
        <v>122</v>
      </c>
      <c r="B124" s="1"/>
      <c r="C124" s="1"/>
      <c r="D124" s="3" t="s">
        <v>273</v>
      </c>
      <c r="E124" s="3">
        <v>53002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5">
      <c r="A125" t="s">
        <v>123</v>
      </c>
      <c r="B125" s="1"/>
      <c r="C125" s="1"/>
      <c r="D125" s="3" t="s">
        <v>274</v>
      </c>
      <c r="E125" s="3">
        <v>53003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5">
      <c r="A126" t="s">
        <v>124</v>
      </c>
      <c r="B126" s="1"/>
      <c r="C126" s="1"/>
      <c r="D126" s="3" t="s">
        <v>275</v>
      </c>
      <c r="E126" s="3">
        <v>53004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5">
      <c r="A127" t="s">
        <v>125</v>
      </c>
      <c r="B127" s="1"/>
      <c r="C127" s="1"/>
      <c r="D127" s="3" t="s">
        <v>276</v>
      </c>
      <c r="E127" s="3">
        <v>53005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5">
      <c r="A128" t="s">
        <v>126</v>
      </c>
      <c r="B128" s="1"/>
      <c r="C128" s="1"/>
      <c r="D128" s="3" t="s">
        <v>277</v>
      </c>
      <c r="E128" s="3">
        <v>53006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5">
      <c r="A129" t="s">
        <v>127</v>
      </c>
      <c r="B129" s="1"/>
      <c r="C129" s="1"/>
      <c r="D129" s="3" t="s">
        <v>278</v>
      </c>
      <c r="E129" s="3">
        <v>53007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5">
      <c r="A130" t="s">
        <v>128</v>
      </c>
      <c r="B130" s="1"/>
      <c r="C130" s="1"/>
      <c r="D130" s="3" t="s">
        <v>279</v>
      </c>
      <c r="E130" s="3">
        <v>53008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5">
      <c r="A131" t="s">
        <v>129</v>
      </c>
      <c r="B131" s="1"/>
      <c r="C131" s="1"/>
      <c r="D131" s="3" t="s">
        <v>280</v>
      </c>
      <c r="E131" s="3">
        <v>53101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5">
      <c r="A132" t="s">
        <v>130</v>
      </c>
      <c r="B132" s="1"/>
      <c r="C132" s="1"/>
      <c r="D132" s="3" t="s">
        <v>119</v>
      </c>
      <c r="E132" s="3">
        <v>53102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5">
      <c r="A133" t="s">
        <v>131</v>
      </c>
      <c r="B133" s="1"/>
      <c r="C133" s="1"/>
      <c r="D133" s="3" t="s">
        <v>130</v>
      </c>
      <c r="E133" s="3">
        <v>53103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5">
      <c r="A134" t="s">
        <v>132</v>
      </c>
      <c r="B134" s="1"/>
      <c r="C134" s="1"/>
      <c r="D134" s="3" t="s">
        <v>102</v>
      </c>
      <c r="E134" s="3">
        <v>53104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5">
      <c r="A135" t="s">
        <v>133</v>
      </c>
      <c r="B135" s="1"/>
      <c r="C135" s="1"/>
      <c r="D135" s="3" t="s">
        <v>5</v>
      </c>
      <c r="E135" s="3">
        <v>53201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5">
      <c r="A136" t="s">
        <v>134</v>
      </c>
      <c r="B136" s="1"/>
      <c r="C136" s="1"/>
      <c r="D136" s="3" t="s">
        <v>281</v>
      </c>
      <c r="E136" s="3">
        <v>53202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5">
      <c r="A137" t="s">
        <v>135</v>
      </c>
      <c r="B137" s="1"/>
      <c r="C137" s="1"/>
      <c r="D137" s="3" t="s">
        <v>15</v>
      </c>
      <c r="E137" s="3">
        <v>53203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5">
      <c r="A138" t="s">
        <v>136</v>
      </c>
      <c r="B138" s="1"/>
      <c r="C138" s="1"/>
      <c r="D138" s="3" t="s">
        <v>24</v>
      </c>
      <c r="E138" s="3">
        <v>53204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5">
      <c r="A139" t="s">
        <v>137</v>
      </c>
      <c r="B139" s="1"/>
      <c r="C139" s="1"/>
      <c r="D139" s="3" t="s">
        <v>55</v>
      </c>
      <c r="E139" s="3">
        <v>53205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5">
      <c r="A140" t="s">
        <v>138</v>
      </c>
      <c r="B140" s="1"/>
      <c r="C140" s="1"/>
      <c r="D140" s="3" t="s">
        <v>282</v>
      </c>
      <c r="E140" s="3">
        <v>53206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5">
      <c r="A141" t="s">
        <v>139</v>
      </c>
      <c r="B141" s="1"/>
      <c r="C141" s="1"/>
      <c r="D141" s="3" t="s">
        <v>283</v>
      </c>
      <c r="E141" s="3">
        <v>53207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5">
      <c r="D142" s="3" t="s">
        <v>284</v>
      </c>
      <c r="E142" s="3">
        <v>53208</v>
      </c>
    </row>
    <row r="143" spans="1:16" x14ac:dyDescent="0.35">
      <c r="D143" s="3" t="s">
        <v>285</v>
      </c>
      <c r="E143" s="3">
        <v>53209</v>
      </c>
    </row>
    <row r="144" spans="1:16" x14ac:dyDescent="0.35">
      <c r="D144" s="3" t="s">
        <v>125</v>
      </c>
      <c r="E144" s="3">
        <v>53301</v>
      </c>
    </row>
    <row r="145" spans="4:5" x14ac:dyDescent="0.35">
      <c r="D145" s="3" t="s">
        <v>286</v>
      </c>
      <c r="E145" s="3">
        <v>53302</v>
      </c>
    </row>
    <row r="146" spans="4:5" x14ac:dyDescent="0.35">
      <c r="D146" s="3" t="s">
        <v>287</v>
      </c>
      <c r="E146" s="3">
        <v>53401</v>
      </c>
    </row>
    <row r="147" spans="4:5" x14ac:dyDescent="0.35">
      <c r="D147" s="3" t="s">
        <v>289</v>
      </c>
      <c r="E147" s="3">
        <v>53402</v>
      </c>
    </row>
    <row r="148" spans="4:5" x14ac:dyDescent="0.35">
      <c r="D148" s="3" t="s">
        <v>290</v>
      </c>
      <c r="E148" s="3">
        <v>53501</v>
      </c>
    </row>
    <row r="149" spans="4:5" x14ac:dyDescent="0.35">
      <c r="D149" s="3" t="s">
        <v>292</v>
      </c>
      <c r="E149" s="3">
        <v>53502</v>
      </c>
    </row>
    <row r="150" spans="4:5" x14ac:dyDescent="0.35">
      <c r="D150" s="3" t="s">
        <v>293</v>
      </c>
      <c r="E150" s="3">
        <v>53503</v>
      </c>
    </row>
    <row r="151" spans="4:5" x14ac:dyDescent="0.35">
      <c r="D151" s="3" t="s">
        <v>294</v>
      </c>
      <c r="E151" s="3">
        <v>53504</v>
      </c>
    </row>
    <row r="152" spans="4:5" x14ac:dyDescent="0.35">
      <c r="D152" s="3" t="s">
        <v>295</v>
      </c>
      <c r="E152" s="3">
        <v>53505</v>
      </c>
    </row>
    <row r="153" spans="4:5" x14ac:dyDescent="0.35">
      <c r="D153" s="3" t="s">
        <v>296</v>
      </c>
      <c r="E153" s="3">
        <v>53506</v>
      </c>
    </row>
    <row r="154" spans="4:5" x14ac:dyDescent="0.35">
      <c r="D154" s="22" t="s">
        <v>297</v>
      </c>
      <c r="E154" s="22">
        <v>53507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A6C8-BE1B-4CCE-8692-7BFDF57F715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B521-AF8A-4256-8083-50F669EBB9EF}">
  <dimension ref="A1:X155"/>
  <sheetViews>
    <sheetView topLeftCell="A78" workbookViewId="0">
      <selection activeCell="C87" sqref="C87"/>
    </sheetView>
  </sheetViews>
  <sheetFormatPr defaultRowHeight="14.5" x14ac:dyDescent="0.35"/>
  <cols>
    <col min="1" max="1" width="15.08984375" bestFit="1" customWidth="1"/>
    <col min="2" max="2" width="13" bestFit="1" customWidth="1"/>
  </cols>
  <sheetData>
    <row r="1" spans="1:24" ht="15" thickBot="1" x14ac:dyDescent="0.4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  <c r="Q1" s="2" t="s">
        <v>157</v>
      </c>
      <c r="R1" s="2" t="s">
        <v>158</v>
      </c>
      <c r="S1" s="2" t="s">
        <v>159</v>
      </c>
      <c r="T1" s="2" t="s">
        <v>160</v>
      </c>
      <c r="U1" s="2" t="s">
        <v>161</v>
      </c>
      <c r="V1" s="2" t="s">
        <v>162</v>
      </c>
      <c r="W1" s="2" t="s">
        <v>163</v>
      </c>
      <c r="X1" s="2" t="s">
        <v>164</v>
      </c>
    </row>
    <row r="2" spans="1:24" ht="15" thickTop="1" x14ac:dyDescent="0.35">
      <c r="A2" s="3" t="s">
        <v>165</v>
      </c>
      <c r="B2" s="3">
        <v>50101</v>
      </c>
      <c r="C2" s="3" t="s">
        <v>165</v>
      </c>
      <c r="D2" s="3">
        <v>501</v>
      </c>
      <c r="E2" s="3" t="s">
        <v>166</v>
      </c>
      <c r="F2" s="3">
        <v>5</v>
      </c>
      <c r="G2" s="3" t="s">
        <v>167</v>
      </c>
      <c r="H2" s="3" t="s">
        <v>168</v>
      </c>
      <c r="I2" s="3" t="s">
        <v>169</v>
      </c>
      <c r="J2" s="4">
        <v>1228774</v>
      </c>
      <c r="K2" s="4">
        <v>1035544</v>
      </c>
      <c r="L2" s="5" cm="1">
        <f t="array" ref="L2:L154">VLOOKUP([1]WSF_adm3_Pop!C2:C154,[1]districts_census2017_KP!A2:K36,11,0)/100</f>
        <v>2.2000000000000002E-2</v>
      </c>
      <c r="M2" s="7" cm="1">
        <f t="array" ref="M2:M154">VLOOKUP(C2:C154,[1]districts_census2017_KP!A2:K36,2,0)</f>
        <v>1967</v>
      </c>
      <c r="N2" s="9" cm="1">
        <f t="array" ref="N2:N154">VLOOKUP(A2:A154,[1]tehsil_area_shp2022_GIS!A2:I154,9,0)</f>
        <v>888.22638614488596</v>
      </c>
      <c r="O2" s="9">
        <f>$K2/$N2</f>
        <v>1165.8559305972744</v>
      </c>
      <c r="P2" s="9">
        <f>$J2/$N2</f>
        <v>1383.4018209402354</v>
      </c>
      <c r="Q2" s="4">
        <f>$K2*(1+$L2)^6</f>
        <v>1179978.057764455</v>
      </c>
      <c r="R2" s="4">
        <f>$K2*(1+$L2)^11</f>
        <v>1315613.7701475881</v>
      </c>
      <c r="S2" s="11">
        <f>$J2*(1+$L2)^5</f>
        <v>1370018.6915865797</v>
      </c>
      <c r="T2" s="11">
        <f>$J2*(1+$L2)^10</f>
        <v>1527499.129454728</v>
      </c>
      <c r="U2" s="9">
        <f>$Q2/$N2</f>
        <v>1328.4654409849732</v>
      </c>
      <c r="V2" s="9">
        <f>$R2/$N2</f>
        <v>1481.1694300792674</v>
      </c>
      <c r="W2" s="12">
        <f>$S2/$N2</f>
        <v>1542.4206181633344</v>
      </c>
      <c r="X2" s="12">
        <f>$T2/$N2</f>
        <v>1719.7182534561239</v>
      </c>
    </row>
    <row r="3" spans="1:24" x14ac:dyDescent="0.35">
      <c r="A3" s="3" t="s">
        <v>49</v>
      </c>
      <c r="B3" s="3">
        <v>50102</v>
      </c>
      <c r="C3" s="3" t="s">
        <v>165</v>
      </c>
      <c r="D3" s="3">
        <v>501</v>
      </c>
      <c r="E3" s="3" t="s">
        <v>166</v>
      </c>
      <c r="F3" s="3">
        <v>5</v>
      </c>
      <c r="G3" s="3" t="s">
        <v>167</v>
      </c>
      <c r="H3" s="3" t="s">
        <v>168</v>
      </c>
      <c r="I3" s="3" t="s">
        <v>169</v>
      </c>
      <c r="J3" s="4">
        <v>203455</v>
      </c>
      <c r="K3" s="4">
        <v>231072</v>
      </c>
      <c r="L3" s="5">
        <v>2.2000000000000002E-2</v>
      </c>
      <c r="M3" s="7">
        <v>1967</v>
      </c>
      <c r="N3" s="9">
        <v>351.52055286226101</v>
      </c>
      <c r="O3" s="9">
        <f t="shared" ref="O3:O66" si="0">$K3/$N3</f>
        <v>657.34989922635532</v>
      </c>
      <c r="P3" s="9">
        <f t="shared" ref="P3:P66" si="1">$J3/$N3</f>
        <v>578.78550299083463</v>
      </c>
      <c r="Q3" s="4">
        <f t="shared" ref="Q3:Q66" si="2">$K3*(1+$L3)^6</f>
        <v>263301.11493451573</v>
      </c>
      <c r="R3" s="4">
        <f t="shared" ref="R3:R66" si="3">$K3*(1+$L3)^11</f>
        <v>293566.96103260072</v>
      </c>
      <c r="S3" s="11">
        <f t="shared" ref="S3:S66" si="4">$J3*(1+$L3)^5</f>
        <v>226841.67543970462</v>
      </c>
      <c r="T3" s="11">
        <f t="shared" ref="T3:T66" si="5">$J3*(1+$L3)^10</f>
        <v>252916.59441297725</v>
      </c>
      <c r="U3" s="9">
        <f t="shared" ref="U3:U66" si="6">$Q3/$N3</f>
        <v>749.03476565049391</v>
      </c>
      <c r="V3" s="9">
        <f t="shared" ref="V3:V66" si="7">$R3/$N3</f>
        <v>835.13455654933296</v>
      </c>
      <c r="W3" s="12">
        <f t="shared" ref="W3:W66" si="8">$S3/$N3</f>
        <v>645.31554013739196</v>
      </c>
      <c r="X3" s="12">
        <f t="shared" ref="X3:X66" si="9">$T3/$N3</f>
        <v>719.49304913638866</v>
      </c>
    </row>
    <row r="4" spans="1:24" x14ac:dyDescent="0.35">
      <c r="A4" s="3" t="s">
        <v>72</v>
      </c>
      <c r="B4" s="3">
        <v>50103</v>
      </c>
      <c r="C4" s="3" t="s">
        <v>165</v>
      </c>
      <c r="D4" s="3">
        <v>501</v>
      </c>
      <c r="E4" s="3" t="s">
        <v>166</v>
      </c>
      <c r="F4" s="3">
        <v>5</v>
      </c>
      <c r="G4" s="3" t="s">
        <v>167</v>
      </c>
      <c r="H4" s="3" t="s">
        <v>168</v>
      </c>
      <c r="I4" s="3" t="s">
        <v>169</v>
      </c>
      <c r="J4" s="4">
        <v>16869</v>
      </c>
      <c r="K4" s="4">
        <v>39275</v>
      </c>
      <c r="L4" s="5">
        <v>2.2000000000000002E-2</v>
      </c>
      <c r="M4" s="7">
        <v>1967</v>
      </c>
      <c r="N4" s="9">
        <v>213.67637906069899</v>
      </c>
      <c r="O4" s="9">
        <f t="shared" si="0"/>
        <v>183.8059975213412</v>
      </c>
      <c r="P4" s="9">
        <f t="shared" si="1"/>
        <v>78.946489425525257</v>
      </c>
      <c r="Q4" s="4">
        <f t="shared" si="2"/>
        <v>44752.939728972371</v>
      </c>
      <c r="R4" s="4">
        <f t="shared" si="3"/>
        <v>49897.185269333342</v>
      </c>
      <c r="S4" s="11">
        <f t="shared" si="4"/>
        <v>18808.052016378937</v>
      </c>
      <c r="T4" s="11">
        <f t="shared" si="5"/>
        <v>20969.993517743547</v>
      </c>
      <c r="U4" s="9">
        <f t="shared" si="6"/>
        <v>209.44261563071234</v>
      </c>
      <c r="V4" s="9">
        <f t="shared" si="7"/>
        <v>233.51755345479279</v>
      </c>
      <c r="W4" s="12">
        <f t="shared" si="8"/>
        <v>88.021203368651896</v>
      </c>
      <c r="X4" s="12">
        <f t="shared" si="9"/>
        <v>98.139034412346561</v>
      </c>
    </row>
    <row r="5" spans="1:24" x14ac:dyDescent="0.35">
      <c r="A5" s="3" t="s">
        <v>170</v>
      </c>
      <c r="B5" s="3">
        <v>50104</v>
      </c>
      <c r="C5" s="3" t="s">
        <v>165</v>
      </c>
      <c r="D5" s="3">
        <v>501</v>
      </c>
      <c r="E5" s="3" t="s">
        <v>166</v>
      </c>
      <c r="F5" s="3">
        <v>5</v>
      </c>
      <c r="G5" s="3" t="s">
        <v>167</v>
      </c>
      <c r="H5" s="3" t="s">
        <v>168</v>
      </c>
      <c r="I5" s="3" t="s">
        <v>169</v>
      </c>
      <c r="J5" s="4">
        <v>38432</v>
      </c>
      <c r="K5" s="4">
        <v>116040</v>
      </c>
      <c r="L5" s="5">
        <v>2.2000000000000002E-2</v>
      </c>
      <c r="M5" s="7">
        <v>1967</v>
      </c>
      <c r="N5" s="9">
        <v>186.093818524905</v>
      </c>
      <c r="O5" s="9">
        <f t="shared" si="0"/>
        <v>623.55644545211112</v>
      </c>
      <c r="P5" s="9">
        <f t="shared" si="1"/>
        <v>206.51948734587674</v>
      </c>
      <c r="Q5" s="4">
        <f t="shared" si="2"/>
        <v>132224.85362571492</v>
      </c>
      <c r="R5" s="4">
        <f t="shared" si="3"/>
        <v>147423.79067227093</v>
      </c>
      <c r="S5" s="11">
        <f t="shared" si="4"/>
        <v>42849.668332057343</v>
      </c>
      <c r="T5" s="11">
        <f t="shared" si="5"/>
        <v>47775.137285785757</v>
      </c>
      <c r="U5" s="9">
        <f t="shared" si="6"/>
        <v>710.52791905615732</v>
      </c>
      <c r="V5" s="9">
        <f t="shared" si="7"/>
        <v>792.20143818232816</v>
      </c>
      <c r="W5" s="12">
        <f t="shared" si="8"/>
        <v>230.25841842416037</v>
      </c>
      <c r="X5" s="12">
        <f t="shared" si="9"/>
        <v>256.72608399613227</v>
      </c>
    </row>
    <row r="6" spans="1:24" x14ac:dyDescent="0.35">
      <c r="A6" s="3" t="s">
        <v>171</v>
      </c>
      <c r="B6" s="3">
        <v>50201</v>
      </c>
      <c r="C6" s="3" t="s">
        <v>172</v>
      </c>
      <c r="D6" s="3">
        <v>502</v>
      </c>
      <c r="E6" s="3" t="s">
        <v>166</v>
      </c>
      <c r="F6" s="3">
        <v>5</v>
      </c>
      <c r="G6" s="3" t="s">
        <v>167</v>
      </c>
      <c r="H6" s="3" t="s">
        <v>168</v>
      </c>
      <c r="I6" s="3" t="s">
        <v>169</v>
      </c>
      <c r="J6" s="4">
        <v>3180</v>
      </c>
      <c r="K6" s="3">
        <v>314</v>
      </c>
      <c r="L6" s="5">
        <v>3.2300000000000002E-2</v>
      </c>
      <c r="M6" s="7">
        <v>1290</v>
      </c>
      <c r="N6" s="9">
        <v>16.653470334994498</v>
      </c>
      <c r="O6" s="9">
        <f t="shared" si="0"/>
        <v>18.854928953767747</v>
      </c>
      <c r="P6" s="9">
        <f t="shared" si="1"/>
        <v>190.95119131522748</v>
      </c>
      <c r="Q6" s="4">
        <f t="shared" si="2"/>
        <v>379.98391422769384</v>
      </c>
      <c r="R6" s="4">
        <f t="shared" si="3"/>
        <v>445.44577988240781</v>
      </c>
      <c r="S6" s="11">
        <f t="shared" si="4"/>
        <v>3727.8356451090494</v>
      </c>
      <c r="T6" s="11">
        <f t="shared" si="5"/>
        <v>4370.0498732533342</v>
      </c>
      <c r="U6" s="9">
        <f t="shared" si="6"/>
        <v>22.81710097559791</v>
      </c>
      <c r="V6" s="9">
        <f t="shared" si="7"/>
        <v>26.747925262542882</v>
      </c>
      <c r="W6" s="12">
        <f t="shared" si="8"/>
        <v>223.84737656004484</v>
      </c>
      <c r="X6" s="12">
        <f t="shared" si="9"/>
        <v>262.41076396373683</v>
      </c>
    </row>
    <row r="7" spans="1:24" x14ac:dyDescent="0.35">
      <c r="A7" s="3" t="s">
        <v>173</v>
      </c>
      <c r="B7" s="3">
        <v>50202</v>
      </c>
      <c r="C7" s="3" t="s">
        <v>172</v>
      </c>
      <c r="D7" s="3">
        <v>502</v>
      </c>
      <c r="E7" s="3" t="s">
        <v>166</v>
      </c>
      <c r="F7" s="3">
        <v>5</v>
      </c>
      <c r="G7" s="3" t="s">
        <v>167</v>
      </c>
      <c r="H7" s="3" t="s">
        <v>168</v>
      </c>
      <c r="I7" s="3" t="s">
        <v>169</v>
      </c>
      <c r="J7" s="4">
        <v>75385</v>
      </c>
      <c r="K7" s="4">
        <v>64354</v>
      </c>
      <c r="L7" s="5">
        <v>3.2300000000000002E-2</v>
      </c>
      <c r="M7" s="7">
        <v>1290</v>
      </c>
      <c r="N7" s="9">
        <v>267.09656557431998</v>
      </c>
      <c r="O7" s="9">
        <f t="shared" si="0"/>
        <v>240.93907707732546</v>
      </c>
      <c r="P7" s="9">
        <f t="shared" si="1"/>
        <v>282.23874701610129</v>
      </c>
      <c r="Q7" s="4">
        <f t="shared" si="2"/>
        <v>77877.340179009581</v>
      </c>
      <c r="R7" s="4">
        <f t="shared" si="3"/>
        <v>91293.687001759463</v>
      </c>
      <c r="S7" s="11">
        <f t="shared" si="4"/>
        <v>88371.978020926312</v>
      </c>
      <c r="T7" s="11">
        <f t="shared" si="5"/>
        <v>103596.29235698194</v>
      </c>
      <c r="U7" s="9">
        <f t="shared" si="6"/>
        <v>291.56997961226165</v>
      </c>
      <c r="V7" s="9">
        <f t="shared" si="7"/>
        <v>341.800302843493</v>
      </c>
      <c r="W7" s="12">
        <f t="shared" si="8"/>
        <v>330.8615287916785</v>
      </c>
      <c r="X7" s="12">
        <f t="shared" si="9"/>
        <v>387.86081780657014</v>
      </c>
    </row>
    <row r="8" spans="1:24" x14ac:dyDescent="0.35">
      <c r="A8" s="3" t="s">
        <v>174</v>
      </c>
      <c r="B8" s="3">
        <v>50203</v>
      </c>
      <c r="C8" s="3" t="s">
        <v>172</v>
      </c>
      <c r="D8" s="3">
        <v>502</v>
      </c>
      <c r="E8" s="3" t="s">
        <v>166</v>
      </c>
      <c r="F8" s="3">
        <v>5</v>
      </c>
      <c r="G8" s="3" t="s">
        <v>167</v>
      </c>
      <c r="H8" s="3" t="s">
        <v>168</v>
      </c>
      <c r="I8" s="3" t="s">
        <v>169</v>
      </c>
      <c r="J8" s="4">
        <v>216263</v>
      </c>
      <c r="K8" s="4">
        <v>184722</v>
      </c>
      <c r="L8" s="5">
        <v>3.2300000000000002E-2</v>
      </c>
      <c r="M8" s="7">
        <v>1290</v>
      </c>
      <c r="N8" s="9">
        <v>276.34639493433002</v>
      </c>
      <c r="O8" s="9">
        <f t="shared" si="0"/>
        <v>668.44367571321743</v>
      </c>
      <c r="P8" s="9">
        <f t="shared" si="1"/>
        <v>782.57941469217269</v>
      </c>
      <c r="Q8" s="4">
        <f t="shared" si="2"/>
        <v>223539.45415276455</v>
      </c>
      <c r="R8" s="4">
        <f t="shared" si="3"/>
        <v>262049.79411286028</v>
      </c>
      <c r="S8" s="11">
        <f t="shared" si="4"/>
        <v>253519.78620069759</v>
      </c>
      <c r="T8" s="11">
        <f t="shared" si="5"/>
        <v>297194.99866018421</v>
      </c>
      <c r="U8" s="9">
        <f t="shared" si="6"/>
        <v>808.91033228743834</v>
      </c>
      <c r="V8" s="9">
        <f t="shared" si="7"/>
        <v>948.2656510685905</v>
      </c>
      <c r="W8" s="12">
        <f t="shared" si="8"/>
        <v>917.39856516291138</v>
      </c>
      <c r="X8" s="12">
        <f t="shared" si="9"/>
        <v>1075.4437333289929</v>
      </c>
    </row>
    <row r="9" spans="1:24" x14ac:dyDescent="0.35">
      <c r="A9" s="3" t="s">
        <v>175</v>
      </c>
      <c r="B9" s="3">
        <v>50204</v>
      </c>
      <c r="C9" s="3" t="s">
        <v>172</v>
      </c>
      <c r="D9" s="3">
        <v>502</v>
      </c>
      <c r="E9" s="3" t="s">
        <v>166</v>
      </c>
      <c r="F9" s="3">
        <v>5</v>
      </c>
      <c r="G9" s="3" t="s">
        <v>167</v>
      </c>
      <c r="H9" s="3" t="s">
        <v>168</v>
      </c>
      <c r="I9" s="3" t="s">
        <v>169</v>
      </c>
      <c r="J9" s="4">
        <v>225408</v>
      </c>
      <c r="K9" s="4">
        <v>190739</v>
      </c>
      <c r="L9" s="5">
        <v>3.2300000000000002E-2</v>
      </c>
      <c r="M9" s="7">
        <v>1290</v>
      </c>
      <c r="N9" s="9">
        <v>266.62080877780699</v>
      </c>
      <c r="O9" s="9">
        <f t="shared" si="0"/>
        <v>715.39427426670068</v>
      </c>
      <c r="P9" s="9">
        <f t="shared" si="1"/>
        <v>845.42538533759989</v>
      </c>
      <c r="Q9" s="4">
        <f t="shared" si="2"/>
        <v>230820.86565565635</v>
      </c>
      <c r="R9" s="4">
        <f t="shared" si="3"/>
        <v>270585.61340442859</v>
      </c>
      <c r="S9" s="11">
        <f t="shared" si="4"/>
        <v>264240.24436878634</v>
      </c>
      <c r="T9" s="11">
        <f t="shared" si="5"/>
        <v>309762.32761958725</v>
      </c>
      <c r="U9" s="9">
        <f t="shared" si="6"/>
        <v>865.72712277688299</v>
      </c>
      <c r="V9" s="9">
        <f t="shared" si="7"/>
        <v>1014.8705745991707</v>
      </c>
      <c r="W9" s="12">
        <f t="shared" si="8"/>
        <v>991.07134803193651</v>
      </c>
      <c r="X9" s="12">
        <f t="shared" si="9"/>
        <v>1161.8085213961413</v>
      </c>
    </row>
    <row r="10" spans="1:24" x14ac:dyDescent="0.35">
      <c r="A10" s="3" t="s">
        <v>176</v>
      </c>
      <c r="B10" s="3">
        <v>50205</v>
      </c>
      <c r="C10" s="3" t="s">
        <v>172</v>
      </c>
      <c r="D10" s="3">
        <v>502</v>
      </c>
      <c r="E10" s="3" t="s">
        <v>166</v>
      </c>
      <c r="F10" s="3">
        <v>5</v>
      </c>
      <c r="G10" s="3" t="s">
        <v>167</v>
      </c>
      <c r="H10" s="3" t="s">
        <v>168</v>
      </c>
      <c r="I10" s="3" t="s">
        <v>169</v>
      </c>
      <c r="J10" s="4">
        <v>39844</v>
      </c>
      <c r="K10" s="4">
        <v>64295</v>
      </c>
      <c r="L10" s="5">
        <v>3.2300000000000002E-2</v>
      </c>
      <c r="M10" s="7">
        <v>1290</v>
      </c>
      <c r="N10" s="9">
        <v>127.67592983062799</v>
      </c>
      <c r="O10" s="9">
        <f t="shared" si="0"/>
        <v>503.57964954938882</v>
      </c>
      <c r="P10" s="9">
        <f t="shared" si="1"/>
        <v>312.07135168591412</v>
      </c>
      <c r="Q10" s="4">
        <f t="shared" si="2"/>
        <v>77805.941927610111</v>
      </c>
      <c r="R10" s="4">
        <f t="shared" si="3"/>
        <v>91209.988590889843</v>
      </c>
      <c r="S10" s="11">
        <f t="shared" si="4"/>
        <v>46708.139447712252</v>
      </c>
      <c r="T10" s="11">
        <f t="shared" si="5"/>
        <v>54754.800990536431</v>
      </c>
      <c r="U10" s="9">
        <f t="shared" si="6"/>
        <v>609.40180369804796</v>
      </c>
      <c r="V10" s="9">
        <f t="shared" si="7"/>
        <v>714.38671887400358</v>
      </c>
      <c r="W10" s="12">
        <f t="shared" si="8"/>
        <v>365.83355617362031</v>
      </c>
      <c r="X10" s="12">
        <f t="shared" si="9"/>
        <v>428.85766379906465</v>
      </c>
    </row>
    <row r="11" spans="1:24" x14ac:dyDescent="0.35">
      <c r="A11" s="3" t="s">
        <v>177</v>
      </c>
      <c r="B11" s="3">
        <v>50206</v>
      </c>
      <c r="C11" s="3" t="s">
        <v>172</v>
      </c>
      <c r="D11" s="3">
        <v>502</v>
      </c>
      <c r="E11" s="3" t="s">
        <v>166</v>
      </c>
      <c r="F11" s="3">
        <v>5</v>
      </c>
      <c r="G11" s="3" t="s">
        <v>167</v>
      </c>
      <c r="H11" s="3" t="s">
        <v>168</v>
      </c>
      <c r="I11" s="3" t="s">
        <v>169</v>
      </c>
      <c r="J11" s="4">
        <v>223704</v>
      </c>
      <c r="K11" s="4">
        <v>203549</v>
      </c>
      <c r="L11" s="5">
        <v>3.2300000000000002E-2</v>
      </c>
      <c r="M11" s="7">
        <v>1290</v>
      </c>
      <c r="N11" s="9">
        <v>240.67819928396</v>
      </c>
      <c r="O11" s="9">
        <f t="shared" si="0"/>
        <v>845.7309411719765</v>
      </c>
      <c r="P11" s="9">
        <f t="shared" si="1"/>
        <v>929.47346567134116</v>
      </c>
      <c r="Q11" s="4">
        <f t="shared" si="2"/>
        <v>246322.75718832121</v>
      </c>
      <c r="R11" s="4">
        <f t="shared" si="3"/>
        <v>288758.09888307075</v>
      </c>
      <c r="S11" s="11">
        <f t="shared" si="4"/>
        <v>262242.68715518073</v>
      </c>
      <c r="T11" s="11">
        <f t="shared" si="5"/>
        <v>307420.64051769301</v>
      </c>
      <c r="U11" s="9">
        <f t="shared" si="6"/>
        <v>1023.4527178662393</v>
      </c>
      <c r="V11" s="9">
        <f t="shared" si="7"/>
        <v>1199.7684033790883</v>
      </c>
      <c r="W11" s="12">
        <f t="shared" si="8"/>
        <v>1089.5988416706502</v>
      </c>
      <c r="X11" s="12">
        <f t="shared" si="9"/>
        <v>1277.3098744809374</v>
      </c>
    </row>
    <row r="12" spans="1:24" x14ac:dyDescent="0.35">
      <c r="A12" s="3" t="s">
        <v>178</v>
      </c>
      <c r="B12" s="3">
        <v>50207</v>
      </c>
      <c r="C12" s="3" t="s">
        <v>172</v>
      </c>
      <c r="D12" s="3">
        <v>502</v>
      </c>
      <c r="E12" s="3" t="s">
        <v>166</v>
      </c>
      <c r="F12" s="3">
        <v>5</v>
      </c>
      <c r="G12" s="3" t="s">
        <v>167</v>
      </c>
      <c r="H12" s="3" t="s">
        <v>168</v>
      </c>
      <c r="I12" s="3" t="s">
        <v>169</v>
      </c>
      <c r="J12" s="4">
        <v>45499</v>
      </c>
      <c r="K12" s="4">
        <v>29793</v>
      </c>
      <c r="L12" s="5">
        <v>3.2300000000000002E-2</v>
      </c>
      <c r="M12" s="7">
        <v>1290</v>
      </c>
      <c r="N12" s="9">
        <v>171.24014867915099</v>
      </c>
      <c r="O12" s="9">
        <f t="shared" si="0"/>
        <v>173.98373120910159</v>
      </c>
      <c r="P12" s="9">
        <f t="shared" si="1"/>
        <v>265.70287605420447</v>
      </c>
      <c r="Q12" s="4">
        <f t="shared" si="2"/>
        <v>36053.696677024469</v>
      </c>
      <c r="R12" s="4">
        <f t="shared" si="3"/>
        <v>42264.860254893552</v>
      </c>
      <c r="S12" s="11">
        <f t="shared" si="4"/>
        <v>53337.356609061833</v>
      </c>
      <c r="T12" s="11">
        <f t="shared" si="5"/>
        <v>62526.068925519947</v>
      </c>
      <c r="U12" s="9">
        <f t="shared" si="6"/>
        <v>210.54464712348218</v>
      </c>
      <c r="V12" s="9">
        <f t="shared" si="7"/>
        <v>246.81630202321489</v>
      </c>
      <c r="W12" s="12">
        <f t="shared" si="8"/>
        <v>311.47693470530032</v>
      </c>
      <c r="X12" s="12">
        <f t="shared" si="9"/>
        <v>365.13673579362342</v>
      </c>
    </row>
    <row r="13" spans="1:24" x14ac:dyDescent="0.35">
      <c r="A13" s="3" t="s">
        <v>11</v>
      </c>
      <c r="B13" s="3">
        <v>50301</v>
      </c>
      <c r="C13" s="3" t="s">
        <v>11</v>
      </c>
      <c r="D13" s="3">
        <v>503</v>
      </c>
      <c r="E13" s="3" t="s">
        <v>166</v>
      </c>
      <c r="F13" s="3">
        <v>5</v>
      </c>
      <c r="G13" s="3" t="s">
        <v>167</v>
      </c>
      <c r="H13" s="3" t="s">
        <v>168</v>
      </c>
      <c r="I13" s="3" t="s">
        <v>169</v>
      </c>
      <c r="J13" s="4">
        <v>533344</v>
      </c>
      <c r="K13" s="4">
        <v>684058</v>
      </c>
      <c r="L13" s="5">
        <v>2.9100000000000001E-2</v>
      </c>
      <c r="M13" s="7">
        <v>1227</v>
      </c>
      <c r="N13" s="9">
        <v>268.87703862366499</v>
      </c>
      <c r="O13" s="9">
        <f t="shared" si="0"/>
        <v>2544.1294782982382</v>
      </c>
      <c r="P13" s="9">
        <f t="shared" si="1"/>
        <v>1983.5981634210775</v>
      </c>
      <c r="Q13" s="4">
        <f t="shared" si="2"/>
        <v>812528.11160897743</v>
      </c>
      <c r="R13" s="4">
        <f t="shared" si="3"/>
        <v>937834.67593934678</v>
      </c>
      <c r="S13" s="11">
        <f t="shared" si="4"/>
        <v>615595.31326702784</v>
      </c>
      <c r="T13" s="11">
        <f t="shared" si="5"/>
        <v>710531.27009271726</v>
      </c>
      <c r="U13" s="9">
        <f t="shared" si="6"/>
        <v>3021.9319424528335</v>
      </c>
      <c r="V13" s="9">
        <f t="shared" si="7"/>
        <v>3487.9686296009513</v>
      </c>
      <c r="W13" s="12">
        <f t="shared" si="8"/>
        <v>2289.5049589141331</v>
      </c>
      <c r="X13" s="12">
        <f t="shared" si="9"/>
        <v>2642.5881277546191</v>
      </c>
    </row>
    <row r="14" spans="1:24" x14ac:dyDescent="0.35">
      <c r="A14" s="3" t="s">
        <v>179</v>
      </c>
      <c r="B14" s="3">
        <v>50302</v>
      </c>
      <c r="C14" s="3" t="s">
        <v>11</v>
      </c>
      <c r="D14" s="3">
        <v>503</v>
      </c>
      <c r="E14" s="3" t="s">
        <v>166</v>
      </c>
      <c r="F14" s="3">
        <v>5</v>
      </c>
      <c r="G14" s="3" t="s">
        <v>167</v>
      </c>
      <c r="H14" s="3" t="s">
        <v>168</v>
      </c>
      <c r="I14" s="3" t="s">
        <v>169</v>
      </c>
      <c r="J14" s="4">
        <v>323881</v>
      </c>
      <c r="K14" s="4">
        <v>126454</v>
      </c>
      <c r="L14" s="5">
        <v>2.9100000000000001E-2</v>
      </c>
      <c r="M14" s="7">
        <v>1227</v>
      </c>
      <c r="N14" s="9">
        <v>336.894585416393</v>
      </c>
      <c r="O14" s="9">
        <f t="shared" si="0"/>
        <v>375.35183251374053</v>
      </c>
      <c r="P14" s="9">
        <f t="shared" si="1"/>
        <v>961.37193656493901</v>
      </c>
      <c r="Q14" s="4">
        <f t="shared" si="2"/>
        <v>150202.80418532001</v>
      </c>
      <c r="R14" s="4">
        <f t="shared" si="3"/>
        <v>173366.79946910081</v>
      </c>
      <c r="S14" s="11">
        <f t="shared" si="4"/>
        <v>373829.32151901635</v>
      </c>
      <c r="T14" s="11">
        <f t="shared" si="5"/>
        <v>431480.57968009269</v>
      </c>
      <c r="U14" s="9">
        <f t="shared" si="6"/>
        <v>445.84511205388839</v>
      </c>
      <c r="V14" s="9">
        <f t="shared" si="7"/>
        <v>514.60251061863733</v>
      </c>
      <c r="W14" s="12">
        <f t="shared" si="8"/>
        <v>1109.632916946329</v>
      </c>
      <c r="X14" s="12">
        <f t="shared" si="9"/>
        <v>1280.7584281795264</v>
      </c>
    </row>
    <row r="15" spans="1:24" x14ac:dyDescent="0.35">
      <c r="A15" s="3" t="s">
        <v>35</v>
      </c>
      <c r="B15" s="3">
        <v>50303</v>
      </c>
      <c r="C15" s="3" t="s">
        <v>11</v>
      </c>
      <c r="D15" s="3">
        <v>503</v>
      </c>
      <c r="E15" s="3" t="s">
        <v>166</v>
      </c>
      <c r="F15" s="3">
        <v>5</v>
      </c>
      <c r="G15" s="3" t="s">
        <v>167</v>
      </c>
      <c r="H15" s="3" t="s">
        <v>168</v>
      </c>
      <c r="I15" s="3" t="s">
        <v>169</v>
      </c>
      <c r="J15" s="4">
        <v>283299</v>
      </c>
      <c r="K15" s="4">
        <v>194253</v>
      </c>
      <c r="L15" s="5">
        <v>2.9100000000000001E-2</v>
      </c>
      <c r="M15" s="7">
        <v>1227</v>
      </c>
      <c r="N15" s="9">
        <v>411.68595989487397</v>
      </c>
      <c r="O15" s="9">
        <f t="shared" si="0"/>
        <v>471.84752195484987</v>
      </c>
      <c r="P15" s="9">
        <f t="shared" si="1"/>
        <v>688.14345787342802</v>
      </c>
      <c r="Q15" s="4">
        <f t="shared" si="2"/>
        <v>230734.85474094111</v>
      </c>
      <c r="R15" s="4">
        <f t="shared" si="3"/>
        <v>266318.35210646747</v>
      </c>
      <c r="S15" s="11">
        <f t="shared" si="4"/>
        <v>326988.841447988</v>
      </c>
      <c r="T15" s="11">
        <f t="shared" si="5"/>
        <v>377416.4484572747</v>
      </c>
      <c r="U15" s="9">
        <f t="shared" si="6"/>
        <v>560.46325893615699</v>
      </c>
      <c r="V15" s="9">
        <f t="shared" si="7"/>
        <v>646.89685354942196</v>
      </c>
      <c r="W15" s="12">
        <f t="shared" si="8"/>
        <v>794.26765375114132</v>
      </c>
      <c r="X15" s="12">
        <f t="shared" si="9"/>
        <v>916.758124454013</v>
      </c>
    </row>
    <row r="16" spans="1:24" x14ac:dyDescent="0.35">
      <c r="A16" s="3" t="s">
        <v>180</v>
      </c>
      <c r="B16" s="3">
        <v>50304</v>
      </c>
      <c r="C16" s="3" t="s">
        <v>11</v>
      </c>
      <c r="D16" s="3">
        <v>503</v>
      </c>
      <c r="E16" s="3" t="s">
        <v>166</v>
      </c>
      <c r="F16" s="3">
        <v>5</v>
      </c>
      <c r="G16" s="3" t="s">
        <v>167</v>
      </c>
      <c r="H16" s="3" t="s">
        <v>168</v>
      </c>
      <c r="I16" s="3" t="s">
        <v>169</v>
      </c>
      <c r="J16" s="4">
        <v>15317</v>
      </c>
      <c r="K16" s="4">
        <v>46140</v>
      </c>
      <c r="L16" s="5">
        <v>2.9100000000000001E-2</v>
      </c>
      <c r="M16" s="7">
        <v>1227</v>
      </c>
      <c r="N16" s="9">
        <v>63.664766289896498</v>
      </c>
      <c r="O16" s="9">
        <f t="shared" si="0"/>
        <v>724.73367435140256</v>
      </c>
      <c r="P16" s="9">
        <f t="shared" si="1"/>
        <v>240.58833311747796</v>
      </c>
      <c r="Q16" s="4">
        <f t="shared" si="2"/>
        <v>54805.363097337096</v>
      </c>
      <c r="R16" s="4">
        <f t="shared" si="3"/>
        <v>63257.343599287575</v>
      </c>
      <c r="S16" s="11">
        <f t="shared" si="4"/>
        <v>17679.159066776912</v>
      </c>
      <c r="T16" s="11">
        <f t="shared" si="5"/>
        <v>20405.605882901375</v>
      </c>
      <c r="U16" s="9">
        <f t="shared" si="6"/>
        <v>860.84291659505584</v>
      </c>
      <c r="V16" s="9">
        <f t="shared" si="7"/>
        <v>993.60049970569696</v>
      </c>
      <c r="W16" s="12">
        <f t="shared" si="8"/>
        <v>277.69141547265161</v>
      </c>
      <c r="X16" s="12">
        <f t="shared" si="9"/>
        <v>320.51646573215669</v>
      </c>
    </row>
    <row r="17" spans="1:24" x14ac:dyDescent="0.35">
      <c r="A17" s="3" t="s">
        <v>86</v>
      </c>
      <c r="B17" s="3">
        <v>50305</v>
      </c>
      <c r="C17" s="3" t="s">
        <v>11</v>
      </c>
      <c r="D17" s="3">
        <v>503</v>
      </c>
      <c r="E17" s="3" t="s">
        <v>166</v>
      </c>
      <c r="F17" s="3">
        <v>5</v>
      </c>
      <c r="G17" s="3" t="s">
        <v>167</v>
      </c>
      <c r="H17" s="3" t="s">
        <v>168</v>
      </c>
      <c r="I17" s="3" t="s">
        <v>169</v>
      </c>
      <c r="J17" s="4">
        <v>61584</v>
      </c>
      <c r="K17" s="4">
        <v>120717</v>
      </c>
      <c r="L17" s="5">
        <v>2.9100000000000001E-2</v>
      </c>
      <c r="M17" s="7">
        <v>1227</v>
      </c>
      <c r="N17" s="9">
        <v>130.08272686500001</v>
      </c>
      <c r="O17" s="9">
        <f t="shared" si="0"/>
        <v>928.0017640257513</v>
      </c>
      <c r="P17" s="9">
        <f t="shared" si="1"/>
        <v>473.42180998336494</v>
      </c>
      <c r="Q17" s="4">
        <f t="shared" si="2"/>
        <v>143388.36187735677</v>
      </c>
      <c r="R17" s="4">
        <f t="shared" si="3"/>
        <v>165501.44662495013</v>
      </c>
      <c r="S17" s="11">
        <f t="shared" si="4"/>
        <v>71081.36919555979</v>
      </c>
      <c r="T17" s="11">
        <f t="shared" si="5"/>
        <v>82043.404889508267</v>
      </c>
      <c r="U17" s="9">
        <f t="shared" si="6"/>
        <v>1102.2859478196929</v>
      </c>
      <c r="V17" s="9">
        <f t="shared" si="7"/>
        <v>1272.2784232276103</v>
      </c>
      <c r="W17" s="12">
        <f t="shared" si="8"/>
        <v>546.43203527958099</v>
      </c>
      <c r="X17" s="12">
        <f t="shared" si="9"/>
        <v>630.70176084679554</v>
      </c>
    </row>
    <row r="18" spans="1:24" x14ac:dyDescent="0.35">
      <c r="A18" s="3" t="s">
        <v>181</v>
      </c>
      <c r="B18" s="3">
        <v>50306</v>
      </c>
      <c r="C18" s="3" t="s">
        <v>11</v>
      </c>
      <c r="D18" s="3">
        <v>503</v>
      </c>
      <c r="E18" s="3" t="s">
        <v>166</v>
      </c>
      <c r="F18" s="3">
        <v>5</v>
      </c>
      <c r="G18" s="3" t="s">
        <v>167</v>
      </c>
      <c r="H18" s="3" t="s">
        <v>168</v>
      </c>
      <c r="I18" s="3" t="s">
        <v>169</v>
      </c>
      <c r="J18" s="4">
        <v>28446</v>
      </c>
      <c r="K18" s="4">
        <v>26909</v>
      </c>
      <c r="L18" s="5">
        <v>2.9100000000000001E-2</v>
      </c>
      <c r="M18" s="7">
        <v>1227</v>
      </c>
      <c r="N18" s="9">
        <v>816.54529772881904</v>
      </c>
      <c r="O18" s="9">
        <f t="shared" si="0"/>
        <v>32.954693480993733</v>
      </c>
      <c r="P18" s="9">
        <f t="shared" si="1"/>
        <v>34.837014038438731</v>
      </c>
      <c r="Q18" s="4">
        <f t="shared" si="2"/>
        <v>31962.668304860075</v>
      </c>
      <c r="R18" s="4">
        <f t="shared" si="3"/>
        <v>36891.891177139776</v>
      </c>
      <c r="S18" s="11">
        <f t="shared" si="4"/>
        <v>32832.888869461123</v>
      </c>
      <c r="T18" s="11">
        <f t="shared" si="5"/>
        <v>37896.315528172127</v>
      </c>
      <c r="U18" s="9">
        <f t="shared" si="6"/>
        <v>39.143778543288022</v>
      </c>
      <c r="V18" s="9">
        <f t="shared" si="7"/>
        <v>45.180458793593907</v>
      </c>
      <c r="W18" s="12">
        <f t="shared" si="8"/>
        <v>40.209513129013423</v>
      </c>
      <c r="X18" s="12">
        <f t="shared" si="9"/>
        <v>46.410548972088726</v>
      </c>
    </row>
    <row r="19" spans="1:24" x14ac:dyDescent="0.35">
      <c r="A19" s="3" t="s">
        <v>2</v>
      </c>
      <c r="B19" s="3">
        <v>50401</v>
      </c>
      <c r="C19" s="3" t="s">
        <v>16</v>
      </c>
      <c r="D19" s="3">
        <v>504</v>
      </c>
      <c r="E19" s="3" t="s">
        <v>166</v>
      </c>
      <c r="F19" s="3">
        <v>5</v>
      </c>
      <c r="G19" s="3" t="s">
        <v>167</v>
      </c>
      <c r="H19" s="3" t="s">
        <v>168</v>
      </c>
      <c r="I19" s="3" t="s">
        <v>169</v>
      </c>
      <c r="J19" s="4">
        <v>218258</v>
      </c>
      <c r="K19" s="4">
        <v>201484</v>
      </c>
      <c r="L19" s="5">
        <v>2.3300000000000001E-2</v>
      </c>
      <c r="M19" s="7">
        <v>1301</v>
      </c>
      <c r="N19" s="9">
        <v>970.94609287260096</v>
      </c>
      <c r="O19" s="9">
        <f t="shared" si="0"/>
        <v>207.51306532775448</v>
      </c>
      <c r="P19" s="9">
        <f t="shared" si="1"/>
        <v>224.7889986912362</v>
      </c>
      <c r="Q19" s="4">
        <f t="shared" si="2"/>
        <v>231344.0897950808</v>
      </c>
      <c r="R19" s="4">
        <f t="shared" si="3"/>
        <v>259581.22618722968</v>
      </c>
      <c r="S19" s="11">
        <f t="shared" si="4"/>
        <v>244897.88918038347</v>
      </c>
      <c r="T19" s="11">
        <f t="shared" si="5"/>
        <v>274789.35995476623</v>
      </c>
      <c r="U19" s="9">
        <f t="shared" si="6"/>
        <v>238.2666674219119</v>
      </c>
      <c r="V19" s="9">
        <f t="shared" si="7"/>
        <v>267.34875199841775</v>
      </c>
      <c r="W19" s="12">
        <f t="shared" si="8"/>
        <v>252.22604115521872</v>
      </c>
      <c r="X19" s="12">
        <f t="shared" si="9"/>
        <v>283.01196325100375</v>
      </c>
    </row>
    <row r="20" spans="1:24" x14ac:dyDescent="0.35">
      <c r="A20" s="3" t="s">
        <v>16</v>
      </c>
      <c r="B20" s="3">
        <v>50402</v>
      </c>
      <c r="C20" s="3" t="s">
        <v>16</v>
      </c>
      <c r="D20" s="3">
        <v>504</v>
      </c>
      <c r="E20" s="3" t="s">
        <v>166</v>
      </c>
      <c r="F20" s="3">
        <v>5</v>
      </c>
      <c r="G20" s="3" t="s">
        <v>167</v>
      </c>
      <c r="H20" s="3" t="s">
        <v>168</v>
      </c>
      <c r="I20" s="3" t="s">
        <v>169</v>
      </c>
      <c r="J20" s="4">
        <v>321061</v>
      </c>
      <c r="K20" s="4">
        <v>306702</v>
      </c>
      <c r="L20" s="5">
        <v>2.3300000000000001E-2</v>
      </c>
      <c r="M20" s="7">
        <v>1301</v>
      </c>
      <c r="N20" s="9">
        <v>514.23314679855002</v>
      </c>
      <c r="O20" s="9">
        <f t="shared" si="0"/>
        <v>596.42596341645401</v>
      </c>
      <c r="P20" s="9">
        <f t="shared" si="1"/>
        <v>624.34909534483029</v>
      </c>
      <c r="Q20" s="4">
        <f t="shared" si="2"/>
        <v>352155.48146915325</v>
      </c>
      <c r="R20" s="4">
        <f t="shared" si="3"/>
        <v>395138.4786587308</v>
      </c>
      <c r="S20" s="11">
        <f t="shared" si="4"/>
        <v>360248.70198637899</v>
      </c>
      <c r="T20" s="11">
        <f t="shared" si="5"/>
        <v>404219.53237195069</v>
      </c>
      <c r="U20" s="9">
        <f t="shared" si="6"/>
        <v>684.81676776683855</v>
      </c>
      <c r="V20" s="9">
        <f t="shared" si="7"/>
        <v>768.40336162446101</v>
      </c>
      <c r="W20" s="12">
        <f t="shared" si="8"/>
        <v>700.55519413552281</v>
      </c>
      <c r="X20" s="12">
        <f t="shared" si="9"/>
        <v>786.0627711155754</v>
      </c>
    </row>
    <row r="21" spans="1:24" x14ac:dyDescent="0.35">
      <c r="A21" s="3" t="s">
        <v>182</v>
      </c>
      <c r="B21" s="3">
        <v>50501</v>
      </c>
      <c r="C21" s="3" t="s">
        <v>183</v>
      </c>
      <c r="D21" s="3">
        <v>505</v>
      </c>
      <c r="E21" s="3" t="s">
        <v>166</v>
      </c>
      <c r="F21" s="3">
        <v>5</v>
      </c>
      <c r="G21" s="3" t="s">
        <v>167</v>
      </c>
      <c r="H21" s="3" t="s">
        <v>168</v>
      </c>
      <c r="I21" s="3" t="s">
        <v>169</v>
      </c>
      <c r="J21" s="4">
        <v>405770</v>
      </c>
      <c r="K21" s="4">
        <v>397012</v>
      </c>
      <c r="L21" s="5">
        <v>3.04E-2</v>
      </c>
      <c r="M21" s="7">
        <v>1865</v>
      </c>
      <c r="N21" s="9">
        <v>655.55250477170205</v>
      </c>
      <c r="O21" s="9">
        <f t="shared" si="0"/>
        <v>605.61434379426328</v>
      </c>
      <c r="P21" s="9">
        <f t="shared" si="1"/>
        <v>618.97406698386499</v>
      </c>
      <c r="Q21" s="4">
        <f t="shared" si="2"/>
        <v>475158.75304732524</v>
      </c>
      <c r="R21" s="4">
        <f t="shared" si="3"/>
        <v>551909.64538264915</v>
      </c>
      <c r="S21" s="11">
        <f t="shared" si="4"/>
        <v>471312.74625727563</v>
      </c>
      <c r="T21" s="11">
        <f t="shared" si="5"/>
        <v>547442.40526548319</v>
      </c>
      <c r="U21" s="9">
        <f t="shared" si="6"/>
        <v>724.82180998271156</v>
      </c>
      <c r="V21" s="9">
        <f t="shared" si="7"/>
        <v>841.89998720980134</v>
      </c>
      <c r="W21" s="12">
        <f t="shared" si="8"/>
        <v>718.95499266136062</v>
      </c>
      <c r="X21" s="12">
        <f t="shared" si="9"/>
        <v>835.08552142002952</v>
      </c>
    </row>
    <row r="22" spans="1:24" x14ac:dyDescent="0.35">
      <c r="A22" s="3" t="s">
        <v>39</v>
      </c>
      <c r="B22" s="3">
        <v>50502</v>
      </c>
      <c r="C22" s="3" t="s">
        <v>183</v>
      </c>
      <c r="D22" s="3">
        <v>505</v>
      </c>
      <c r="E22" s="3" t="s">
        <v>166</v>
      </c>
      <c r="F22" s="3">
        <v>5</v>
      </c>
      <c r="G22" s="3" t="s">
        <v>167</v>
      </c>
      <c r="H22" s="3" t="s">
        <v>168</v>
      </c>
      <c r="I22" s="3" t="s">
        <v>169</v>
      </c>
      <c r="J22" s="4">
        <v>230125</v>
      </c>
      <c r="K22" s="4">
        <v>234342</v>
      </c>
      <c r="L22" s="5">
        <v>3.04E-2</v>
      </c>
      <c r="M22" s="7">
        <v>1865</v>
      </c>
      <c r="N22" s="9">
        <v>477.24286078649499</v>
      </c>
      <c r="O22" s="9">
        <f t="shared" si="0"/>
        <v>491.03301328343599</v>
      </c>
      <c r="P22" s="9">
        <f t="shared" si="1"/>
        <v>482.19684129115018</v>
      </c>
      <c r="Q22" s="4">
        <f t="shared" si="2"/>
        <v>280469.23646291875</v>
      </c>
      <c r="R22" s="4">
        <f t="shared" si="3"/>
        <v>325772.54621588456</v>
      </c>
      <c r="S22" s="11">
        <f t="shared" si="4"/>
        <v>267296.36427645112</v>
      </c>
      <c r="T22" s="11">
        <f t="shared" si="5"/>
        <v>310471.90159873653</v>
      </c>
      <c r="U22" s="9">
        <f t="shared" si="6"/>
        <v>587.68660467902271</v>
      </c>
      <c r="V22" s="9">
        <f t="shared" si="7"/>
        <v>682.61376540868991</v>
      </c>
      <c r="W22" s="12">
        <f t="shared" si="8"/>
        <v>560.08457378691298</v>
      </c>
      <c r="X22" s="12">
        <f t="shared" si="9"/>
        <v>650.55326566243366</v>
      </c>
    </row>
    <row r="23" spans="1:24" x14ac:dyDescent="0.35">
      <c r="A23" s="3" t="s">
        <v>184</v>
      </c>
      <c r="B23" s="3">
        <v>50503</v>
      </c>
      <c r="C23" s="3" t="s">
        <v>183</v>
      </c>
      <c r="D23" s="3">
        <v>505</v>
      </c>
      <c r="E23" s="3" t="s">
        <v>166</v>
      </c>
      <c r="F23" s="3">
        <v>5</v>
      </c>
      <c r="G23" s="3" t="s">
        <v>167</v>
      </c>
      <c r="H23" s="3" t="s">
        <v>168</v>
      </c>
      <c r="I23" s="3" t="s">
        <v>169</v>
      </c>
      <c r="J23" s="4">
        <v>97158</v>
      </c>
      <c r="K23" s="4">
        <v>137132</v>
      </c>
      <c r="L23" s="5">
        <v>3.04E-2</v>
      </c>
      <c r="M23" s="7">
        <v>1865</v>
      </c>
      <c r="N23" s="9">
        <v>319.6373054041</v>
      </c>
      <c r="O23" s="9">
        <f t="shared" si="0"/>
        <v>429.02376437766389</v>
      </c>
      <c r="P23" s="9">
        <f t="shared" si="1"/>
        <v>303.96326823356378</v>
      </c>
      <c r="Q23" s="4">
        <f t="shared" si="2"/>
        <v>164124.68671699043</v>
      </c>
      <c r="R23" s="4">
        <f t="shared" si="3"/>
        <v>190635.22888631438</v>
      </c>
      <c r="S23" s="11">
        <f t="shared" si="4"/>
        <v>112851.6248142159</v>
      </c>
      <c r="T23" s="11">
        <f t="shared" si="5"/>
        <v>131080.19126791978</v>
      </c>
      <c r="U23" s="9">
        <f t="shared" si="6"/>
        <v>513.47162531449999</v>
      </c>
      <c r="V23" s="9">
        <f t="shared" si="7"/>
        <v>596.41107487533304</v>
      </c>
      <c r="W23" s="12">
        <f t="shared" si="8"/>
        <v>353.06149471990994</v>
      </c>
      <c r="X23" s="12">
        <f t="shared" si="9"/>
        <v>410.09040262744753</v>
      </c>
    </row>
    <row r="24" spans="1:24" x14ac:dyDescent="0.35">
      <c r="A24" s="3" t="s">
        <v>78</v>
      </c>
      <c r="B24" s="3">
        <v>50504</v>
      </c>
      <c r="C24" s="3" t="s">
        <v>183</v>
      </c>
      <c r="D24" s="3">
        <v>505</v>
      </c>
      <c r="E24" s="3" t="s">
        <v>166</v>
      </c>
      <c r="F24" s="3">
        <v>5</v>
      </c>
      <c r="G24" s="3" t="s">
        <v>167</v>
      </c>
      <c r="H24" s="3" t="s">
        <v>168</v>
      </c>
      <c r="I24" s="3" t="s">
        <v>169</v>
      </c>
      <c r="J24" s="4">
        <v>155997</v>
      </c>
      <c r="K24" s="4">
        <v>73039</v>
      </c>
      <c r="L24" s="5">
        <v>3.04E-2</v>
      </c>
      <c r="M24" s="7">
        <v>1865</v>
      </c>
      <c r="N24" s="9">
        <v>321.61485498003799</v>
      </c>
      <c r="O24" s="9">
        <f t="shared" si="0"/>
        <v>227.10082842576841</v>
      </c>
      <c r="P24" s="9">
        <f t="shared" si="1"/>
        <v>485.04289395986524</v>
      </c>
      <c r="Q24" s="4">
        <f t="shared" si="2"/>
        <v>87415.796408732203</v>
      </c>
      <c r="R24" s="4">
        <f t="shared" si="3"/>
        <v>101535.79385283898</v>
      </c>
      <c r="S24" s="11">
        <f t="shared" si="4"/>
        <v>181194.70260959712</v>
      </c>
      <c r="T24" s="11">
        <f t="shared" si="5"/>
        <v>210462.5105212302</v>
      </c>
      <c r="U24" s="9">
        <f t="shared" si="6"/>
        <v>271.80273253907359</v>
      </c>
      <c r="V24" s="9">
        <f t="shared" si="7"/>
        <v>315.70616929103323</v>
      </c>
      <c r="W24" s="12">
        <f t="shared" si="8"/>
        <v>563.39034035241787</v>
      </c>
      <c r="X24" s="12">
        <f t="shared" si="9"/>
        <v>654.39300225822342</v>
      </c>
    </row>
    <row r="25" spans="1:24" x14ac:dyDescent="0.35">
      <c r="A25" s="3" t="s">
        <v>25</v>
      </c>
      <c r="B25" s="3">
        <v>50601</v>
      </c>
      <c r="C25" s="3" t="s">
        <v>25</v>
      </c>
      <c r="D25" s="3">
        <v>506</v>
      </c>
      <c r="E25" s="3" t="s">
        <v>166</v>
      </c>
      <c r="F25" s="3">
        <v>5</v>
      </c>
      <c r="G25" s="3" t="s">
        <v>167</v>
      </c>
      <c r="H25" s="3" t="s">
        <v>168</v>
      </c>
      <c r="I25" s="3" t="s">
        <v>169</v>
      </c>
      <c r="J25" s="4">
        <v>852209</v>
      </c>
      <c r="K25" s="4">
        <v>811657</v>
      </c>
      <c r="L25" s="5">
        <v>2.4199999999999999E-2</v>
      </c>
      <c r="M25" s="7">
        <v>996</v>
      </c>
      <c r="N25" s="9">
        <v>431.84184224560897</v>
      </c>
      <c r="O25" s="9">
        <f t="shared" si="0"/>
        <v>1879.523752907603</v>
      </c>
      <c r="P25" s="9">
        <f t="shared" si="1"/>
        <v>1973.4285023620018</v>
      </c>
      <c r="Q25" s="4">
        <f t="shared" si="2"/>
        <v>936873.95870875276</v>
      </c>
      <c r="R25" s="4">
        <f t="shared" si="3"/>
        <v>1055856.8091077253</v>
      </c>
      <c r="S25" s="11">
        <f t="shared" si="4"/>
        <v>960439.41350771487</v>
      </c>
      <c r="T25" s="11">
        <f t="shared" si="5"/>
        <v>1082415.0730854089</v>
      </c>
      <c r="U25" s="9">
        <f t="shared" si="6"/>
        <v>2169.4839801463891</v>
      </c>
      <c r="V25" s="9">
        <f t="shared" si="7"/>
        <v>2445.0081159741103</v>
      </c>
      <c r="W25" s="12">
        <f t="shared" si="8"/>
        <v>2224.0536223015356</v>
      </c>
      <c r="X25" s="12">
        <f t="shared" si="9"/>
        <v>2506.5080943911589</v>
      </c>
    </row>
    <row r="26" spans="1:24" x14ac:dyDescent="0.35">
      <c r="A26" s="3" t="s">
        <v>112</v>
      </c>
      <c r="B26" s="3">
        <v>50602</v>
      </c>
      <c r="C26" s="3" t="s">
        <v>25</v>
      </c>
      <c r="D26" s="3">
        <v>506</v>
      </c>
      <c r="E26" s="3" t="s">
        <v>166</v>
      </c>
      <c r="F26" s="3">
        <v>5</v>
      </c>
      <c r="G26" s="3" t="s">
        <v>167</v>
      </c>
      <c r="H26" s="3" t="s">
        <v>168</v>
      </c>
      <c r="I26" s="3" t="s">
        <v>169</v>
      </c>
      <c r="J26" s="4">
        <v>494658</v>
      </c>
      <c r="K26" s="4">
        <v>465027</v>
      </c>
      <c r="L26" s="5">
        <v>2.4199999999999999E-2</v>
      </c>
      <c r="M26" s="7">
        <v>996</v>
      </c>
      <c r="N26" s="9">
        <v>216.705347435487</v>
      </c>
      <c r="O26" s="9">
        <f t="shared" si="0"/>
        <v>2145.8953620811694</v>
      </c>
      <c r="P26" s="9">
        <f t="shared" si="1"/>
        <v>2282.6294129509624</v>
      </c>
      <c r="Q26" s="4">
        <f t="shared" si="2"/>
        <v>536768.22401144227</v>
      </c>
      <c r="R26" s="4">
        <f t="shared" si="3"/>
        <v>604937.70689951314</v>
      </c>
      <c r="S26" s="11">
        <f t="shared" si="4"/>
        <v>557479.49083722325</v>
      </c>
      <c r="T26" s="11">
        <f t="shared" si="5"/>
        <v>628279.3014651126</v>
      </c>
      <c r="U26" s="9">
        <f t="shared" si="6"/>
        <v>2476.9496016762473</v>
      </c>
      <c r="V26" s="9">
        <f t="shared" si="7"/>
        <v>2791.5218247191733</v>
      </c>
      <c r="W26" s="12">
        <f t="shared" si="8"/>
        <v>2572.5230015525317</v>
      </c>
      <c r="X26" s="12">
        <f t="shared" si="9"/>
        <v>2899.2330318574664</v>
      </c>
    </row>
    <row r="27" spans="1:24" x14ac:dyDescent="0.35">
      <c r="A27" s="3" t="s">
        <v>124</v>
      </c>
      <c r="B27" s="3">
        <v>50603</v>
      </c>
      <c r="C27" s="3" t="s">
        <v>25</v>
      </c>
      <c r="D27" s="3">
        <v>506</v>
      </c>
      <c r="E27" s="3" t="s">
        <v>166</v>
      </c>
      <c r="F27" s="3">
        <v>5</v>
      </c>
      <c r="G27" s="3" t="s">
        <v>167</v>
      </c>
      <c r="H27" s="3" t="s">
        <v>168</v>
      </c>
      <c r="I27" s="3" t="s">
        <v>169</v>
      </c>
      <c r="J27" s="4">
        <v>466886</v>
      </c>
      <c r="K27" s="4">
        <v>431681</v>
      </c>
      <c r="L27" s="5">
        <v>2.4199999999999999E-2</v>
      </c>
      <c r="M27" s="7">
        <v>996</v>
      </c>
      <c r="N27" s="9">
        <v>350.58852023478602</v>
      </c>
      <c r="O27" s="9">
        <f t="shared" si="0"/>
        <v>1231.3038650293142</v>
      </c>
      <c r="P27" s="9">
        <f t="shared" si="1"/>
        <v>1331.7207297242094</v>
      </c>
      <c r="Q27" s="4">
        <f t="shared" si="2"/>
        <v>498277.82840455155</v>
      </c>
      <c r="R27" s="4">
        <f t="shared" si="3"/>
        <v>561559.03689912357</v>
      </c>
      <c r="S27" s="11">
        <f t="shared" si="4"/>
        <v>526180.45105715026</v>
      </c>
      <c r="T27" s="11">
        <f t="shared" si="5"/>
        <v>593005.28838882735</v>
      </c>
      <c r="U27" s="9">
        <f t="shared" si="6"/>
        <v>1421.2611070974581</v>
      </c>
      <c r="V27" s="9">
        <f t="shared" si="7"/>
        <v>1601.7610517396647</v>
      </c>
      <c r="W27" s="12">
        <f t="shared" si="8"/>
        <v>1500.8490600455825</v>
      </c>
      <c r="X27" s="12">
        <f t="shared" si="9"/>
        <v>1691.4566626188928</v>
      </c>
    </row>
    <row r="28" spans="1:24" x14ac:dyDescent="0.35">
      <c r="A28" s="3" t="s">
        <v>185</v>
      </c>
      <c r="B28" s="3">
        <v>50701</v>
      </c>
      <c r="C28" s="3" t="s">
        <v>186</v>
      </c>
      <c r="D28" s="3">
        <v>507</v>
      </c>
      <c r="E28" s="3" t="s">
        <v>166</v>
      </c>
      <c r="F28" s="3">
        <v>5</v>
      </c>
      <c r="G28" s="3" t="s">
        <v>167</v>
      </c>
      <c r="H28" s="3" t="s">
        <v>168</v>
      </c>
      <c r="I28" s="3" t="s">
        <v>169</v>
      </c>
      <c r="J28" s="4">
        <v>184929</v>
      </c>
      <c r="K28" s="4">
        <v>196146</v>
      </c>
      <c r="L28" s="5">
        <v>1.8000000000000002E-2</v>
      </c>
      <c r="M28" s="7">
        <v>14850</v>
      </c>
      <c r="N28" s="9">
        <v>1566.5066149501399</v>
      </c>
      <c r="O28" s="9">
        <f t="shared" si="0"/>
        <v>125.21236624732867</v>
      </c>
      <c r="P28" s="9">
        <f t="shared" si="1"/>
        <v>118.05184748989143</v>
      </c>
      <c r="Q28" s="4">
        <f t="shared" si="2"/>
        <v>218306.22711923605</v>
      </c>
      <c r="R28" s="4">
        <f t="shared" si="3"/>
        <v>238673.94635207619</v>
      </c>
      <c r="S28" s="11">
        <f t="shared" si="4"/>
        <v>202182.66243424948</v>
      </c>
      <c r="T28" s="11">
        <f t="shared" si="5"/>
        <v>221046.07167616583</v>
      </c>
      <c r="U28" s="9">
        <f t="shared" si="6"/>
        <v>139.35863726064412</v>
      </c>
      <c r="V28" s="9">
        <f t="shared" si="7"/>
        <v>152.36063740444078</v>
      </c>
      <c r="W28" s="12">
        <f t="shared" si="8"/>
        <v>129.06594871971524</v>
      </c>
      <c r="X28" s="12">
        <f t="shared" si="9"/>
        <v>141.10765289248488</v>
      </c>
    </row>
    <row r="29" spans="1:24" x14ac:dyDescent="0.35">
      <c r="A29" s="3" t="s">
        <v>187</v>
      </c>
      <c r="B29" s="3">
        <v>50702</v>
      </c>
      <c r="C29" s="3" t="s">
        <v>186</v>
      </c>
      <c r="D29" s="3">
        <v>507</v>
      </c>
      <c r="E29" s="3" t="s">
        <v>166</v>
      </c>
      <c r="F29" s="3">
        <v>5</v>
      </c>
      <c r="G29" s="3" t="s">
        <v>167</v>
      </c>
      <c r="H29" s="3" t="s">
        <v>168</v>
      </c>
      <c r="I29" s="3" t="s">
        <v>169</v>
      </c>
      <c r="J29" s="4">
        <v>79321</v>
      </c>
      <c r="K29" s="4">
        <v>83629</v>
      </c>
      <c r="L29" s="5">
        <v>1.8000000000000002E-2</v>
      </c>
      <c r="M29" s="7">
        <v>14850</v>
      </c>
      <c r="N29" s="9">
        <v>1324.82861807687</v>
      </c>
      <c r="O29" s="9">
        <f t="shared" si="0"/>
        <v>63.124391229860663</v>
      </c>
      <c r="P29" s="9">
        <f t="shared" si="1"/>
        <v>59.872649879154096</v>
      </c>
      <c r="Q29" s="4">
        <f t="shared" si="2"/>
        <v>93077.25606310906</v>
      </c>
      <c r="R29" s="4">
        <f t="shared" si="3"/>
        <v>101761.25671427294</v>
      </c>
      <c r="S29" s="11">
        <f t="shared" si="4"/>
        <v>86721.557824608914</v>
      </c>
      <c r="T29" s="11">
        <f t="shared" si="5"/>
        <v>94812.579159705332</v>
      </c>
      <c r="U29" s="9">
        <f t="shared" si="6"/>
        <v>70.256072969061179</v>
      </c>
      <c r="V29" s="9">
        <f t="shared" si="7"/>
        <v>76.810883555633225</v>
      </c>
      <c r="W29" s="12">
        <f t="shared" si="8"/>
        <v>65.458699065917301</v>
      </c>
      <c r="X29" s="12">
        <f t="shared" si="9"/>
        <v>71.565920199803571</v>
      </c>
    </row>
    <row r="30" spans="1:24" x14ac:dyDescent="0.35">
      <c r="A30" s="3" t="s">
        <v>188</v>
      </c>
      <c r="B30" s="3">
        <v>50703</v>
      </c>
      <c r="C30" s="3" t="s">
        <v>186</v>
      </c>
      <c r="D30" s="3">
        <v>507</v>
      </c>
      <c r="E30" s="3" t="s">
        <v>166</v>
      </c>
      <c r="F30" s="3">
        <v>5</v>
      </c>
      <c r="G30" s="3" t="s">
        <v>167</v>
      </c>
      <c r="H30" s="3" t="s">
        <v>168</v>
      </c>
      <c r="I30" s="3" t="s">
        <v>169</v>
      </c>
      <c r="J30" s="4">
        <v>61307</v>
      </c>
      <c r="K30" s="4">
        <v>26204</v>
      </c>
      <c r="L30" s="5">
        <v>1.8000000000000002E-2</v>
      </c>
      <c r="M30" s="7">
        <v>14850</v>
      </c>
      <c r="N30" s="9">
        <v>3185.95700246665</v>
      </c>
      <c r="O30" s="9">
        <f t="shared" si="0"/>
        <v>8.224844208415929</v>
      </c>
      <c r="P30" s="9">
        <f t="shared" si="1"/>
        <v>19.242883677505546</v>
      </c>
      <c r="Q30" s="4">
        <f t="shared" si="2"/>
        <v>29164.481434403257</v>
      </c>
      <c r="R30" s="4">
        <f t="shared" si="3"/>
        <v>31885.493918865559</v>
      </c>
      <c r="S30" s="11">
        <f t="shared" si="4"/>
        <v>67026.87239890192</v>
      </c>
      <c r="T30" s="11">
        <f t="shared" si="5"/>
        <v>73280.402296290456</v>
      </c>
      <c r="U30" s="9">
        <f t="shared" si="6"/>
        <v>9.1540725163030654</v>
      </c>
      <c r="V30" s="9">
        <f t="shared" si="7"/>
        <v>10.008136925319139</v>
      </c>
      <c r="W30" s="12">
        <f t="shared" si="8"/>
        <v>21.038222533137763</v>
      </c>
      <c r="X30" s="12">
        <f t="shared" si="9"/>
        <v>23.001064433561055</v>
      </c>
    </row>
    <row r="31" spans="1:24" x14ac:dyDescent="0.35">
      <c r="A31" s="3" t="s">
        <v>189</v>
      </c>
      <c r="B31" s="3">
        <v>50801</v>
      </c>
      <c r="C31" s="3" t="s">
        <v>190</v>
      </c>
      <c r="D31" s="3">
        <v>508</v>
      </c>
      <c r="E31" s="3" t="s">
        <v>166</v>
      </c>
      <c r="F31" s="3">
        <v>5</v>
      </c>
      <c r="G31" s="3" t="s">
        <v>167</v>
      </c>
      <c r="H31" s="3" t="s">
        <v>168</v>
      </c>
      <c r="I31" s="3" t="s">
        <v>169</v>
      </c>
      <c r="J31" s="4">
        <v>38256</v>
      </c>
      <c r="K31" s="4">
        <v>62087</v>
      </c>
      <c r="L31" s="5">
        <v>1.8000000000000002E-2</v>
      </c>
      <c r="M31" s="7">
        <v>14850</v>
      </c>
      <c r="N31" s="9">
        <v>4586.1269439960497</v>
      </c>
      <c r="O31" s="9">
        <f t="shared" si="0"/>
        <v>13.538002928872585</v>
      </c>
      <c r="P31" s="9">
        <f t="shared" si="1"/>
        <v>8.3416792572833227</v>
      </c>
      <c r="Q31" s="4">
        <f t="shared" si="2"/>
        <v>69101.479118371048</v>
      </c>
      <c r="R31" s="4">
        <f t="shared" si="3"/>
        <v>75548.567430186464</v>
      </c>
      <c r="S31" s="11">
        <f t="shared" si="4"/>
        <v>41825.2406820166</v>
      </c>
      <c r="T31" s="11">
        <f t="shared" si="5"/>
        <v>45727.48740350837</v>
      </c>
      <c r="U31" s="9">
        <f t="shared" si="6"/>
        <v>15.067502483514021</v>
      </c>
      <c r="V31" s="9">
        <f t="shared" si="7"/>
        <v>16.473283088923484</v>
      </c>
      <c r="W31" s="12">
        <f t="shared" si="8"/>
        <v>9.119948312109484</v>
      </c>
      <c r="X31" s="12">
        <f t="shared" si="9"/>
        <v>9.970828972227368</v>
      </c>
    </row>
    <row r="32" spans="1:24" x14ac:dyDescent="0.35">
      <c r="A32" s="3" t="s">
        <v>191</v>
      </c>
      <c r="B32" s="3">
        <v>50802</v>
      </c>
      <c r="C32" s="3" t="s">
        <v>190</v>
      </c>
      <c r="D32" s="3">
        <v>508</v>
      </c>
      <c r="E32" s="3" t="s">
        <v>166</v>
      </c>
      <c r="F32" s="3">
        <v>5</v>
      </c>
      <c r="G32" s="3" t="s">
        <v>167</v>
      </c>
      <c r="H32" s="3" t="s">
        <v>168</v>
      </c>
      <c r="I32" s="3" t="s">
        <v>169</v>
      </c>
      <c r="J32" s="4">
        <v>196490</v>
      </c>
      <c r="K32" s="4">
        <v>159387</v>
      </c>
      <c r="L32" s="5">
        <v>1.8000000000000002E-2</v>
      </c>
      <c r="M32" s="7">
        <v>14850</v>
      </c>
      <c r="N32" s="9">
        <v>4029.30103730675</v>
      </c>
      <c r="O32" s="9">
        <f t="shared" si="0"/>
        <v>39.5569848279534</v>
      </c>
      <c r="P32" s="9">
        <f t="shared" si="1"/>
        <v>48.765281665660083</v>
      </c>
      <c r="Q32" s="4">
        <f t="shared" si="2"/>
        <v>177394.26050928223</v>
      </c>
      <c r="R32" s="4">
        <f t="shared" si="3"/>
        <v>193944.94043833861</v>
      </c>
      <c r="S32" s="11">
        <f t="shared" si="4"/>
        <v>214822.29040175243</v>
      </c>
      <c r="T32" s="11">
        <f t="shared" si="5"/>
        <v>234864.96235663319</v>
      </c>
      <c r="U32" s="9">
        <f t="shared" si="6"/>
        <v>44.026062800176241</v>
      </c>
      <c r="V32" s="9">
        <f t="shared" si="7"/>
        <v>48.133643687237267</v>
      </c>
      <c r="W32" s="12">
        <f t="shared" si="8"/>
        <v>53.315026207459326</v>
      </c>
      <c r="X32" s="12">
        <f t="shared" si="9"/>
        <v>58.289256668104585</v>
      </c>
    </row>
    <row r="33" spans="1:24" x14ac:dyDescent="0.35">
      <c r="A33" s="3" t="s">
        <v>192</v>
      </c>
      <c r="B33" s="3">
        <v>50901</v>
      </c>
      <c r="C33" s="3" t="s">
        <v>192</v>
      </c>
      <c r="D33" s="3">
        <v>509</v>
      </c>
      <c r="E33" s="3" t="s">
        <v>166</v>
      </c>
      <c r="F33" s="3">
        <v>5</v>
      </c>
      <c r="G33" s="3" t="s">
        <v>167</v>
      </c>
      <c r="H33" s="3" t="s">
        <v>168</v>
      </c>
      <c r="I33" s="3" t="s">
        <v>169</v>
      </c>
      <c r="J33" s="4">
        <v>639010</v>
      </c>
      <c r="K33" s="4">
        <v>648823</v>
      </c>
      <c r="L33" s="5">
        <v>3.44E-2</v>
      </c>
      <c r="M33" s="7">
        <v>7326</v>
      </c>
      <c r="N33" s="9">
        <v>1738.8268377811</v>
      </c>
      <c r="O33" s="9">
        <f t="shared" si="0"/>
        <v>373.13836312070998</v>
      </c>
      <c r="P33" s="9">
        <f t="shared" si="1"/>
        <v>367.49490295159836</v>
      </c>
      <c r="Q33" s="4">
        <f t="shared" si="2"/>
        <v>794798.992520042</v>
      </c>
      <c r="R33" s="4">
        <f t="shared" si="3"/>
        <v>941238.89929336635</v>
      </c>
      <c r="S33" s="11">
        <f t="shared" si="4"/>
        <v>756746.1392098926</v>
      </c>
      <c r="T33" s="11">
        <f t="shared" si="5"/>
        <v>896174.89430381067</v>
      </c>
      <c r="U33" s="9">
        <f t="shared" si="6"/>
        <v>457.08921397502542</v>
      </c>
      <c r="V33" s="9">
        <f t="shared" si="7"/>
        <v>541.30686209931753</v>
      </c>
      <c r="W33" s="12">
        <f t="shared" si="8"/>
        <v>435.20500303271655</v>
      </c>
      <c r="X33" s="12">
        <f t="shared" si="9"/>
        <v>515.39053506179528</v>
      </c>
    </row>
    <row r="34" spans="1:24" x14ac:dyDescent="0.35">
      <c r="A34" s="3" t="s">
        <v>193</v>
      </c>
      <c r="B34" s="3">
        <v>50902</v>
      </c>
      <c r="C34" s="3" t="s">
        <v>192</v>
      </c>
      <c r="D34" s="3">
        <v>509</v>
      </c>
      <c r="E34" s="3" t="s">
        <v>166</v>
      </c>
      <c r="F34" s="3">
        <v>5</v>
      </c>
      <c r="G34" s="3" t="s">
        <v>167</v>
      </c>
      <c r="H34" s="3" t="s">
        <v>168</v>
      </c>
      <c r="I34" s="3" t="s">
        <v>169</v>
      </c>
      <c r="J34" s="4">
        <v>66834</v>
      </c>
      <c r="K34" s="4">
        <v>93722</v>
      </c>
      <c r="L34" s="5">
        <v>3.44E-2</v>
      </c>
      <c r="M34" s="7">
        <v>7326</v>
      </c>
      <c r="N34" s="9">
        <v>1026.78407517186</v>
      </c>
      <c r="O34" s="9">
        <f t="shared" si="0"/>
        <v>91.277223971664242</v>
      </c>
      <c r="P34" s="9">
        <f t="shared" si="1"/>
        <v>65.090608255502531</v>
      </c>
      <c r="Q34" s="4">
        <f t="shared" si="2"/>
        <v>114808.12359759654</v>
      </c>
      <c r="R34" s="4">
        <f t="shared" si="3"/>
        <v>135961.25926419513</v>
      </c>
      <c r="S34" s="11">
        <f t="shared" si="4"/>
        <v>79148.0125005148</v>
      </c>
      <c r="T34" s="11">
        <f t="shared" si="5"/>
        <v>93730.853798689976</v>
      </c>
      <c r="U34" s="9">
        <f t="shared" si="6"/>
        <v>111.8133075626249</v>
      </c>
      <c r="V34" s="9">
        <f t="shared" si="7"/>
        <v>132.41465518584164</v>
      </c>
      <c r="W34" s="12">
        <f t="shared" si="8"/>
        <v>77.083404792061316</v>
      </c>
      <c r="X34" s="12">
        <f t="shared" si="9"/>
        <v>91.285846815457859</v>
      </c>
    </row>
    <row r="35" spans="1:24" x14ac:dyDescent="0.35">
      <c r="A35" s="3" t="s">
        <v>194</v>
      </c>
      <c r="B35" s="3">
        <v>50903</v>
      </c>
      <c r="C35" s="3" t="s">
        <v>192</v>
      </c>
      <c r="D35" s="3">
        <v>509</v>
      </c>
      <c r="E35" s="3" t="s">
        <v>166</v>
      </c>
      <c r="F35" s="3">
        <v>5</v>
      </c>
      <c r="G35" s="3" t="s">
        <v>167</v>
      </c>
      <c r="H35" s="3" t="s">
        <v>168</v>
      </c>
      <c r="I35" s="3" t="s">
        <v>169</v>
      </c>
      <c r="J35" s="4">
        <v>195757</v>
      </c>
      <c r="K35" s="4">
        <v>168105</v>
      </c>
      <c r="L35" s="5">
        <v>3.44E-2</v>
      </c>
      <c r="M35" s="7">
        <v>7326</v>
      </c>
      <c r="N35" s="9">
        <v>1466.2131423067899</v>
      </c>
      <c r="O35" s="9">
        <f t="shared" si="0"/>
        <v>114.65249843247263</v>
      </c>
      <c r="P35" s="9">
        <f t="shared" si="1"/>
        <v>133.51196654261054</v>
      </c>
      <c r="Q35" s="4">
        <f t="shared" si="2"/>
        <v>205926.24589076167</v>
      </c>
      <c r="R35" s="4">
        <f t="shared" si="3"/>
        <v>243867.6883614042</v>
      </c>
      <c r="S35" s="11">
        <f t="shared" si="4"/>
        <v>231824.78204302114</v>
      </c>
      <c r="T35" s="11">
        <f t="shared" si="5"/>
        <v>274537.97089909558</v>
      </c>
      <c r="U35" s="9">
        <f t="shared" si="6"/>
        <v>140.4476879580948</v>
      </c>
      <c r="V35" s="9">
        <f t="shared" si="7"/>
        <v>166.32485504646868</v>
      </c>
      <c r="W35" s="12">
        <f t="shared" si="8"/>
        <v>158.1112427339805</v>
      </c>
      <c r="X35" s="12">
        <f t="shared" si="9"/>
        <v>187.24287961787439</v>
      </c>
    </row>
    <row r="36" spans="1:24" x14ac:dyDescent="0.35">
      <c r="A36" s="3" t="s">
        <v>195</v>
      </c>
      <c r="B36" s="3">
        <v>50904</v>
      </c>
      <c r="C36" s="3" t="s">
        <v>192</v>
      </c>
      <c r="D36" s="3">
        <v>509</v>
      </c>
      <c r="E36" s="3" t="s">
        <v>166</v>
      </c>
      <c r="F36" s="3">
        <v>5</v>
      </c>
      <c r="G36" s="3" t="s">
        <v>167</v>
      </c>
      <c r="H36" s="3" t="s">
        <v>168</v>
      </c>
      <c r="I36" s="3" t="s">
        <v>169</v>
      </c>
      <c r="J36" s="4">
        <v>371546</v>
      </c>
      <c r="K36" s="4">
        <v>382844</v>
      </c>
      <c r="L36" s="5">
        <v>3.44E-2</v>
      </c>
      <c r="M36" s="7">
        <v>7326</v>
      </c>
      <c r="N36" s="9">
        <v>1645.72991831272</v>
      </c>
      <c r="O36" s="9">
        <f t="shared" si="0"/>
        <v>232.62869304369804</v>
      </c>
      <c r="P36" s="9">
        <f t="shared" si="1"/>
        <v>225.76365408786305</v>
      </c>
      <c r="Q36" s="4">
        <f t="shared" si="2"/>
        <v>468978.48179294349</v>
      </c>
      <c r="R36" s="4">
        <f t="shared" si="3"/>
        <v>555386.70047311753</v>
      </c>
      <c r="S36" s="11">
        <f t="shared" si="4"/>
        <v>440002.5054989417</v>
      </c>
      <c r="T36" s="11">
        <f t="shared" si="5"/>
        <v>521071.9664465402</v>
      </c>
      <c r="U36" s="9">
        <f t="shared" si="6"/>
        <v>284.96685669648781</v>
      </c>
      <c r="V36" s="9">
        <f t="shared" si="7"/>
        <v>337.47135194730265</v>
      </c>
      <c r="W36" s="12">
        <f t="shared" si="8"/>
        <v>267.36009390292486</v>
      </c>
      <c r="X36" s="12">
        <f t="shared" si="9"/>
        <v>316.62058315180161</v>
      </c>
    </row>
    <row r="37" spans="1:24" x14ac:dyDescent="0.35">
      <c r="A37" s="3" t="s">
        <v>95</v>
      </c>
      <c r="B37" s="3">
        <v>50905</v>
      </c>
      <c r="C37" s="3" t="s">
        <v>192</v>
      </c>
      <c r="D37" s="3">
        <v>509</v>
      </c>
      <c r="E37" s="3" t="s">
        <v>166</v>
      </c>
      <c r="F37" s="3">
        <v>5</v>
      </c>
      <c r="G37" s="3" t="s">
        <v>167</v>
      </c>
      <c r="H37" s="3" t="s">
        <v>168</v>
      </c>
      <c r="I37" s="3" t="s">
        <v>169</v>
      </c>
      <c r="J37" s="4">
        <v>224129</v>
      </c>
      <c r="K37" s="4">
        <v>121929</v>
      </c>
      <c r="L37" s="5">
        <v>3.44E-2</v>
      </c>
      <c r="M37" s="7">
        <v>7326</v>
      </c>
      <c r="N37" s="9">
        <v>1492.1856931811301</v>
      </c>
      <c r="O37" s="9">
        <f t="shared" si="0"/>
        <v>81.711680092619375</v>
      </c>
      <c r="P37" s="9">
        <f t="shared" si="1"/>
        <v>150.20181538008751</v>
      </c>
      <c r="Q37" s="4">
        <f t="shared" si="2"/>
        <v>149361.29939748775</v>
      </c>
      <c r="R37" s="4">
        <f t="shared" si="3"/>
        <v>176880.77912148749</v>
      </c>
      <c r="S37" s="11">
        <f t="shared" si="4"/>
        <v>265424.25851704041</v>
      </c>
      <c r="T37" s="11">
        <f t="shared" si="5"/>
        <v>314328.07449870702</v>
      </c>
      <c r="U37" s="9">
        <f t="shared" si="6"/>
        <v>100.09565168733823</v>
      </c>
      <c r="V37" s="9">
        <f t="shared" si="7"/>
        <v>118.53804786480866</v>
      </c>
      <c r="W37" s="12">
        <f t="shared" si="8"/>
        <v>177.8761582623093</v>
      </c>
      <c r="X37" s="12">
        <f t="shared" si="9"/>
        <v>210.64943588127008</v>
      </c>
    </row>
    <row r="38" spans="1:24" x14ac:dyDescent="0.35">
      <c r="A38" s="3" t="s">
        <v>196</v>
      </c>
      <c r="B38" s="3">
        <v>50906</v>
      </c>
      <c r="C38" s="3" t="s">
        <v>192</v>
      </c>
      <c r="D38" s="3">
        <v>509</v>
      </c>
      <c r="E38" s="3" t="s">
        <v>166</v>
      </c>
      <c r="F38" s="3">
        <v>5</v>
      </c>
      <c r="G38" s="3" t="s">
        <v>167</v>
      </c>
      <c r="H38" s="3" t="s">
        <v>168</v>
      </c>
      <c r="I38" s="3" t="s">
        <v>169</v>
      </c>
      <c r="J38" s="4">
        <v>58507</v>
      </c>
      <c r="K38" s="4">
        <v>52361</v>
      </c>
      <c r="L38" s="5">
        <v>3.44E-2</v>
      </c>
      <c r="M38" s="7">
        <v>7326</v>
      </c>
      <c r="N38" s="9">
        <v>1658.81120659459</v>
      </c>
      <c r="O38" s="9">
        <f t="shared" si="0"/>
        <v>31.565376332061952</v>
      </c>
      <c r="P38" s="9">
        <f t="shared" si="1"/>
        <v>35.270439316666007</v>
      </c>
      <c r="Q38" s="4">
        <f t="shared" si="2"/>
        <v>64141.483959942729</v>
      </c>
      <c r="R38" s="4">
        <f t="shared" si="3"/>
        <v>75959.406503622653</v>
      </c>
      <c r="S38" s="11">
        <f t="shared" si="4"/>
        <v>69286.781688476214</v>
      </c>
      <c r="T38" s="11">
        <f t="shared" si="5"/>
        <v>82052.713636771019</v>
      </c>
      <c r="U38" s="9">
        <f t="shared" si="6"/>
        <v>38.667139277181633</v>
      </c>
      <c r="V38" s="9">
        <f t="shared" si="7"/>
        <v>45.791471748952908</v>
      </c>
      <c r="W38" s="12">
        <f t="shared" si="8"/>
        <v>41.768937545772054</v>
      </c>
      <c r="X38" s="12">
        <f t="shared" si="9"/>
        <v>49.464769294161471</v>
      </c>
    </row>
    <row r="39" spans="1:24" x14ac:dyDescent="0.35">
      <c r="A39" s="3" t="s">
        <v>45</v>
      </c>
      <c r="B39" s="3">
        <v>51001</v>
      </c>
      <c r="C39" s="3" t="s">
        <v>45</v>
      </c>
      <c r="D39" s="3">
        <v>510</v>
      </c>
      <c r="E39" s="3" t="s">
        <v>166</v>
      </c>
      <c r="F39" s="3">
        <v>5</v>
      </c>
      <c r="G39" s="3" t="s">
        <v>167</v>
      </c>
      <c r="H39" s="3" t="s">
        <v>168</v>
      </c>
      <c r="I39" s="3" t="s">
        <v>169</v>
      </c>
      <c r="J39" s="4">
        <v>331535</v>
      </c>
      <c r="K39" s="4">
        <v>225950</v>
      </c>
      <c r="L39" s="5">
        <v>2.6600000000000002E-2</v>
      </c>
      <c r="M39" s="7">
        <v>1097</v>
      </c>
      <c r="N39" s="9">
        <v>624.46016888971997</v>
      </c>
      <c r="O39" s="9">
        <f t="shared" si="0"/>
        <v>361.83252552638453</v>
      </c>
      <c r="P39" s="9">
        <f t="shared" si="1"/>
        <v>530.91456672002607</v>
      </c>
      <c r="Q39" s="4">
        <f t="shared" si="2"/>
        <v>264496.48519482388</v>
      </c>
      <c r="R39" s="4">
        <f t="shared" si="3"/>
        <v>301596.43580521655</v>
      </c>
      <c r="S39" s="11">
        <f t="shared" si="4"/>
        <v>378038.19688201754</v>
      </c>
      <c r="T39" s="11">
        <f t="shared" si="5"/>
        <v>431064.22640688618</v>
      </c>
      <c r="U39" s="9">
        <f t="shared" si="6"/>
        <v>423.56021788402347</v>
      </c>
      <c r="V39" s="9">
        <f t="shared" si="7"/>
        <v>482.97145411443955</v>
      </c>
      <c r="W39" s="12">
        <f t="shared" si="8"/>
        <v>605.3840032009781</v>
      </c>
      <c r="X39" s="12">
        <f t="shared" si="9"/>
        <v>690.29899404682828</v>
      </c>
    </row>
    <row r="40" spans="1:24" x14ac:dyDescent="0.35">
      <c r="A40" s="3" t="s">
        <v>197</v>
      </c>
      <c r="B40" s="3">
        <v>51002</v>
      </c>
      <c r="C40" s="3" t="s">
        <v>45</v>
      </c>
      <c r="D40" s="3">
        <v>510</v>
      </c>
      <c r="E40" s="3" t="s">
        <v>166</v>
      </c>
      <c r="F40" s="3">
        <v>5</v>
      </c>
      <c r="G40" s="3" t="s">
        <v>167</v>
      </c>
      <c r="H40" s="3" t="s">
        <v>168</v>
      </c>
      <c r="I40" s="3" t="s">
        <v>169</v>
      </c>
      <c r="J40" s="4">
        <v>230535</v>
      </c>
      <c r="K40" s="4">
        <v>293297</v>
      </c>
      <c r="L40" s="5">
        <v>2.6600000000000002E-2</v>
      </c>
      <c r="M40" s="7">
        <v>1097</v>
      </c>
      <c r="N40" s="9">
        <v>747.55602548329205</v>
      </c>
      <c r="O40" s="9">
        <f t="shared" si="0"/>
        <v>392.3411624036936</v>
      </c>
      <c r="P40" s="9">
        <f t="shared" si="1"/>
        <v>308.38491315879639</v>
      </c>
      <c r="Q40" s="4">
        <f t="shared" si="2"/>
        <v>343332.70908690535</v>
      </c>
      <c r="R40" s="4">
        <f t="shared" si="3"/>
        <v>391490.72729525378</v>
      </c>
      <c r="S40" s="11">
        <f t="shared" si="4"/>
        <v>262871.29780625249</v>
      </c>
      <c r="T40" s="11">
        <f t="shared" si="5"/>
        <v>299743.28935017873</v>
      </c>
      <c r="U40" s="9">
        <f t="shared" si="6"/>
        <v>459.27354924996035</v>
      </c>
      <c r="V40" s="9">
        <f t="shared" si="7"/>
        <v>523.6941633132534</v>
      </c>
      <c r="W40" s="12">
        <f t="shared" si="8"/>
        <v>351.64093237868991</v>
      </c>
      <c r="X40" s="12">
        <f t="shared" si="9"/>
        <v>400.9643145560841</v>
      </c>
    </row>
    <row r="41" spans="1:24" x14ac:dyDescent="0.35">
      <c r="A41" s="3" t="s">
        <v>42</v>
      </c>
      <c r="B41" s="3">
        <v>51101</v>
      </c>
      <c r="C41" s="3" t="s">
        <v>47</v>
      </c>
      <c r="D41" s="3">
        <v>511</v>
      </c>
      <c r="E41" s="3" t="s">
        <v>166</v>
      </c>
      <c r="F41" s="3">
        <v>5</v>
      </c>
      <c r="G41" s="3" t="s">
        <v>167</v>
      </c>
      <c r="H41" s="3" t="s">
        <v>168</v>
      </c>
      <c r="I41" s="3" t="s">
        <v>169</v>
      </c>
      <c r="J41" s="4">
        <v>198675</v>
      </c>
      <c r="K41" s="4">
        <v>186893</v>
      </c>
      <c r="L41" s="5">
        <v>1.9599999999999999E-2</v>
      </c>
      <c r="M41" s="7">
        <v>1725</v>
      </c>
      <c r="N41" s="9">
        <v>553.93750838550102</v>
      </c>
      <c r="O41" s="9">
        <f t="shared" si="0"/>
        <v>337.39004340889619</v>
      </c>
      <c r="P41" s="9">
        <f t="shared" si="1"/>
        <v>358.65959064417854</v>
      </c>
      <c r="Q41" s="4">
        <f t="shared" si="2"/>
        <v>209977.13035077503</v>
      </c>
      <c r="R41" s="4">
        <f t="shared" si="3"/>
        <v>231377.50312107225</v>
      </c>
      <c r="S41" s="11">
        <f t="shared" si="4"/>
        <v>218923.48636152013</v>
      </c>
      <c r="T41" s="11">
        <f t="shared" si="5"/>
        <v>241235.65058856268</v>
      </c>
      <c r="U41" s="9">
        <f t="shared" si="6"/>
        <v>379.06284945890667</v>
      </c>
      <c r="V41" s="9">
        <f t="shared" si="7"/>
        <v>417.69603902693297</v>
      </c>
      <c r="W41" s="12">
        <f t="shared" si="8"/>
        <v>395.2133283041108</v>
      </c>
      <c r="X41" s="12">
        <f t="shared" si="9"/>
        <v>435.49253649868365</v>
      </c>
    </row>
    <row r="42" spans="1:24" x14ac:dyDescent="0.35">
      <c r="A42" s="3" t="s">
        <v>47</v>
      </c>
      <c r="B42" s="3">
        <v>51102</v>
      </c>
      <c r="C42" s="3" t="s">
        <v>47</v>
      </c>
      <c r="D42" s="3">
        <v>511</v>
      </c>
      <c r="E42" s="3" t="s">
        <v>166</v>
      </c>
      <c r="F42" s="3">
        <v>5</v>
      </c>
      <c r="G42" s="3" t="s">
        <v>167</v>
      </c>
      <c r="H42" s="3" t="s">
        <v>168</v>
      </c>
      <c r="I42" s="3" t="s">
        <v>169</v>
      </c>
      <c r="J42" s="4">
        <v>769058</v>
      </c>
      <c r="K42" s="4">
        <v>796851</v>
      </c>
      <c r="L42" s="5">
        <v>1.9599999999999999E-2</v>
      </c>
      <c r="M42" s="7">
        <v>1725</v>
      </c>
      <c r="N42" s="9">
        <v>973.75922975174501</v>
      </c>
      <c r="O42" s="9">
        <f t="shared" si="0"/>
        <v>818.32446425504293</v>
      </c>
      <c r="P42" s="9">
        <f t="shared" si="1"/>
        <v>789.78250115900562</v>
      </c>
      <c r="Q42" s="4">
        <f t="shared" si="2"/>
        <v>895274.22801894904</v>
      </c>
      <c r="R42" s="4">
        <f t="shared" si="3"/>
        <v>986518.4610420377</v>
      </c>
      <c r="S42" s="11">
        <f t="shared" si="4"/>
        <v>847438.57341999724</v>
      </c>
      <c r="T42" s="11">
        <f t="shared" si="5"/>
        <v>933807.50960281282</v>
      </c>
      <c r="U42" s="9">
        <f t="shared" si="6"/>
        <v>919.39999197460202</v>
      </c>
      <c r="V42" s="9">
        <f t="shared" si="7"/>
        <v>1013.1030658302932</v>
      </c>
      <c r="W42" s="12">
        <f t="shared" si="8"/>
        <v>870.27526674745604</v>
      </c>
      <c r="X42" s="12">
        <f t="shared" si="9"/>
        <v>958.9716647316219</v>
      </c>
    </row>
    <row r="43" spans="1:24" x14ac:dyDescent="0.35">
      <c r="A43" s="3" t="s">
        <v>61</v>
      </c>
      <c r="B43" s="3">
        <v>51103</v>
      </c>
      <c r="C43" s="3" t="s">
        <v>47</v>
      </c>
      <c r="D43" s="3">
        <v>511</v>
      </c>
      <c r="E43" s="3" t="s">
        <v>166</v>
      </c>
      <c r="F43" s="3">
        <v>5</v>
      </c>
      <c r="G43" s="3" t="s">
        <v>167</v>
      </c>
      <c r="H43" s="3" t="s">
        <v>168</v>
      </c>
      <c r="I43" s="3" t="s">
        <v>169</v>
      </c>
      <c r="J43" s="4">
        <v>269703</v>
      </c>
      <c r="K43" s="4">
        <v>187838</v>
      </c>
      <c r="L43" s="5">
        <v>1.9599999999999999E-2</v>
      </c>
      <c r="M43" s="7">
        <v>1725</v>
      </c>
      <c r="N43" s="9">
        <v>426.20246481145</v>
      </c>
      <c r="O43" s="9">
        <f t="shared" si="0"/>
        <v>440.72480923614239</v>
      </c>
      <c r="P43" s="9">
        <f t="shared" si="1"/>
        <v>632.80488093684619</v>
      </c>
      <c r="Q43" s="4">
        <f t="shared" si="2"/>
        <v>211038.85223539075</v>
      </c>
      <c r="R43" s="4">
        <f t="shared" si="3"/>
        <v>232547.43319041361</v>
      </c>
      <c r="S43" s="11">
        <f t="shared" si="4"/>
        <v>297190.49222177459</v>
      </c>
      <c r="T43" s="11">
        <f t="shared" si="5"/>
        <v>327479.44467440352</v>
      </c>
      <c r="U43" s="9">
        <f t="shared" si="6"/>
        <v>495.16103180856396</v>
      </c>
      <c r="V43" s="9">
        <f t="shared" si="7"/>
        <v>545.62667368263931</v>
      </c>
      <c r="W43" s="12">
        <f t="shared" si="8"/>
        <v>697.29885854426084</v>
      </c>
      <c r="X43" s="12">
        <f t="shared" si="9"/>
        <v>768.36590989514548</v>
      </c>
    </row>
    <row r="44" spans="1:24" x14ac:dyDescent="0.35">
      <c r="A44" s="3" t="s">
        <v>198</v>
      </c>
      <c r="B44" s="3">
        <v>51201</v>
      </c>
      <c r="C44" s="3" t="s">
        <v>58</v>
      </c>
      <c r="D44" s="3">
        <v>512</v>
      </c>
      <c r="E44" s="3" t="s">
        <v>166</v>
      </c>
      <c r="F44" s="3">
        <v>5</v>
      </c>
      <c r="G44" s="3" t="s">
        <v>167</v>
      </c>
      <c r="H44" s="3" t="s">
        <v>168</v>
      </c>
      <c r="I44" s="3" t="s">
        <v>169</v>
      </c>
      <c r="J44" s="4">
        <v>190245</v>
      </c>
      <c r="K44" s="4">
        <v>163725</v>
      </c>
      <c r="L44" s="5">
        <v>2.6200000000000001E-2</v>
      </c>
      <c r="M44" s="7">
        <v>3371</v>
      </c>
      <c r="N44" s="9">
        <v>1108.9413581536901</v>
      </c>
      <c r="O44" s="9">
        <f t="shared" si="0"/>
        <v>147.64080967508571</v>
      </c>
      <c r="P44" s="9">
        <f t="shared" si="1"/>
        <v>171.55550976721136</v>
      </c>
      <c r="Q44" s="4">
        <f t="shared" si="2"/>
        <v>191208.44121532221</v>
      </c>
      <c r="R44" s="4">
        <f t="shared" si="3"/>
        <v>217604.11940399188</v>
      </c>
      <c r="S44" s="11">
        <f t="shared" si="4"/>
        <v>216507.67838954096</v>
      </c>
      <c r="T44" s="11">
        <f t="shared" si="5"/>
        <v>246395.83064800073</v>
      </c>
      <c r="U44" s="9">
        <f t="shared" si="6"/>
        <v>172.42430342184272</v>
      </c>
      <c r="V44" s="9">
        <f t="shared" si="7"/>
        <v>196.22689496069253</v>
      </c>
      <c r="W44" s="12">
        <f t="shared" si="8"/>
        <v>195.23816728236301</v>
      </c>
      <c r="X44" s="12">
        <f t="shared" si="9"/>
        <v>222.19013551648266</v>
      </c>
    </row>
    <row r="45" spans="1:24" x14ac:dyDescent="0.35">
      <c r="A45" s="3" t="s">
        <v>58</v>
      </c>
      <c r="B45" s="3">
        <v>51202</v>
      </c>
      <c r="C45" s="3" t="s">
        <v>58</v>
      </c>
      <c r="D45" s="3">
        <v>512</v>
      </c>
      <c r="E45" s="3" t="s">
        <v>166</v>
      </c>
      <c r="F45" s="3">
        <v>5</v>
      </c>
      <c r="G45" s="3" t="s">
        <v>167</v>
      </c>
      <c r="H45" s="3" t="s">
        <v>168</v>
      </c>
      <c r="I45" s="3" t="s">
        <v>169</v>
      </c>
      <c r="J45" s="4">
        <v>265746</v>
      </c>
      <c r="K45" s="4">
        <v>267067</v>
      </c>
      <c r="L45" s="5">
        <v>2.6200000000000001E-2</v>
      </c>
      <c r="M45" s="7">
        <v>3371</v>
      </c>
      <c r="N45" s="9">
        <v>675.08809924166201</v>
      </c>
      <c r="O45" s="9">
        <f t="shared" si="0"/>
        <v>395.60318171806159</v>
      </c>
      <c r="P45" s="9">
        <f t="shared" si="1"/>
        <v>393.64640007506728</v>
      </c>
      <c r="Q45" s="4">
        <f t="shared" si="2"/>
        <v>311897.78451704053</v>
      </c>
      <c r="R45" s="4">
        <f t="shared" si="3"/>
        <v>354954.21809049259</v>
      </c>
      <c r="S45" s="11">
        <f t="shared" si="4"/>
        <v>302431.33591582935</v>
      </c>
      <c r="T45" s="11">
        <f t="shared" si="5"/>
        <v>344180.958297898</v>
      </c>
      <c r="U45" s="9">
        <f t="shared" si="6"/>
        <v>462.01049147126224</v>
      </c>
      <c r="V45" s="9">
        <f t="shared" si="7"/>
        <v>525.78947620202268</v>
      </c>
      <c r="W45" s="12">
        <f t="shared" si="8"/>
        <v>447.98795335831818</v>
      </c>
      <c r="X45" s="12">
        <f t="shared" si="9"/>
        <v>509.8311741601168</v>
      </c>
    </row>
    <row r="46" spans="1:24" x14ac:dyDescent="0.35">
      <c r="A46" s="3" t="s">
        <v>199</v>
      </c>
      <c r="B46" s="3">
        <v>51203</v>
      </c>
      <c r="C46" s="3" t="s">
        <v>58</v>
      </c>
      <c r="D46" s="3">
        <v>512</v>
      </c>
      <c r="E46" s="3" t="s">
        <v>166</v>
      </c>
      <c r="F46" s="3">
        <v>5</v>
      </c>
      <c r="G46" s="3" t="s">
        <v>167</v>
      </c>
      <c r="H46" s="3" t="s">
        <v>168</v>
      </c>
      <c r="I46" s="3" t="s">
        <v>169</v>
      </c>
      <c r="J46" s="4">
        <v>299779</v>
      </c>
      <c r="K46" s="4">
        <v>282111</v>
      </c>
      <c r="L46" s="5">
        <v>2.6200000000000001E-2</v>
      </c>
      <c r="M46" s="7">
        <v>3371</v>
      </c>
      <c r="N46" s="9">
        <v>864.35665645133804</v>
      </c>
      <c r="O46" s="9">
        <f t="shared" si="0"/>
        <v>326.38263139919769</v>
      </c>
      <c r="P46" s="9">
        <f t="shared" si="1"/>
        <v>346.82326764365826</v>
      </c>
      <c r="Q46" s="4">
        <f t="shared" si="2"/>
        <v>329467.12206257915</v>
      </c>
      <c r="R46" s="4">
        <f t="shared" si="3"/>
        <v>374948.94322296261</v>
      </c>
      <c r="S46" s="11">
        <f t="shared" si="4"/>
        <v>341162.47638538829</v>
      </c>
      <c r="T46" s="11">
        <f t="shared" si="5"/>
        <v>388258.8016285685</v>
      </c>
      <c r="U46" s="9">
        <f t="shared" si="6"/>
        <v>381.17034166801449</v>
      </c>
      <c r="V46" s="9">
        <f t="shared" si="7"/>
        <v>433.78961731183438</v>
      </c>
      <c r="W46" s="12">
        <f t="shared" si="8"/>
        <v>394.70104596180107</v>
      </c>
      <c r="X46" s="12">
        <f t="shared" si="9"/>
        <v>449.18818954039824</v>
      </c>
    </row>
    <row r="47" spans="1:24" x14ac:dyDescent="0.35">
      <c r="A47" s="3" t="s">
        <v>200</v>
      </c>
      <c r="B47" s="3">
        <v>51301</v>
      </c>
      <c r="C47" s="3" t="s">
        <v>201</v>
      </c>
      <c r="D47" s="3">
        <v>513</v>
      </c>
      <c r="E47" s="3" t="s">
        <v>166</v>
      </c>
      <c r="F47" s="3">
        <v>5</v>
      </c>
      <c r="G47" s="3" t="s">
        <v>167</v>
      </c>
      <c r="H47" s="3" t="s">
        <v>168</v>
      </c>
      <c r="I47" s="3" t="s">
        <v>169</v>
      </c>
      <c r="J47" s="4">
        <v>481378</v>
      </c>
      <c r="K47" s="4">
        <v>337825</v>
      </c>
      <c r="L47" s="5">
        <v>3.1400000000000004E-2</v>
      </c>
      <c r="M47" s="7">
        <v>2576</v>
      </c>
      <c r="N47" s="9">
        <v>1612.4201381143</v>
      </c>
      <c r="O47" s="9">
        <f t="shared" si="0"/>
        <v>209.51425252917085</v>
      </c>
      <c r="P47" s="9">
        <f t="shared" si="1"/>
        <v>298.5437781513719</v>
      </c>
      <c r="Q47" s="4">
        <f t="shared" si="2"/>
        <v>406681.62278881978</v>
      </c>
      <c r="R47" s="4">
        <f t="shared" si="3"/>
        <v>474668.24996852101</v>
      </c>
      <c r="S47" s="11">
        <f t="shared" si="4"/>
        <v>561851.92550979531</v>
      </c>
      <c r="T47" s="11">
        <f t="shared" si="5"/>
        <v>655779.00568589463</v>
      </c>
      <c r="U47" s="9">
        <f t="shared" si="6"/>
        <v>252.21814908887677</v>
      </c>
      <c r="V47" s="9">
        <f t="shared" si="7"/>
        <v>294.38248676529065</v>
      </c>
      <c r="W47" s="12">
        <f t="shared" si="8"/>
        <v>348.45256036486393</v>
      </c>
      <c r="X47" s="12">
        <f t="shared" si="9"/>
        <v>406.7047974560885</v>
      </c>
    </row>
    <row r="48" spans="1:24" x14ac:dyDescent="0.35">
      <c r="A48" s="3" t="s">
        <v>202</v>
      </c>
      <c r="B48" s="3">
        <v>51302</v>
      </c>
      <c r="C48" s="3" t="s">
        <v>201</v>
      </c>
      <c r="D48" s="3">
        <v>513</v>
      </c>
      <c r="E48" s="3" t="s">
        <v>166</v>
      </c>
      <c r="F48" s="3">
        <v>5</v>
      </c>
      <c r="G48" s="3" t="s">
        <v>167</v>
      </c>
      <c r="H48" s="3" t="s">
        <v>168</v>
      </c>
      <c r="I48" s="3" t="s">
        <v>169</v>
      </c>
      <c r="J48" s="4">
        <v>65468</v>
      </c>
      <c r="K48" s="4">
        <v>91921</v>
      </c>
      <c r="L48" s="5">
        <v>3.1400000000000004E-2</v>
      </c>
      <c r="M48" s="7">
        <v>2576</v>
      </c>
      <c r="N48" s="9">
        <v>188.93433219862101</v>
      </c>
      <c r="O48" s="9">
        <f t="shared" si="0"/>
        <v>486.52353931823365</v>
      </c>
      <c r="P48" s="9">
        <f t="shared" si="1"/>
        <v>346.51192950562023</v>
      </c>
      <c r="Q48" s="4">
        <f t="shared" si="2"/>
        <v>110656.64603972797</v>
      </c>
      <c r="R48" s="4">
        <f t="shared" si="3"/>
        <v>129155.56931948914</v>
      </c>
      <c r="S48" s="11">
        <f t="shared" si="4"/>
        <v>76412.552836389033</v>
      </c>
      <c r="T48" s="11">
        <f t="shared" si="5"/>
        <v>89186.75125212234</v>
      </c>
      <c r="U48" s="9">
        <f t="shared" si="6"/>
        <v>585.68839634396329</v>
      </c>
      <c r="V48" s="9">
        <f t="shared" si="7"/>
        <v>683.60031666299676</v>
      </c>
      <c r="W48" s="12">
        <f t="shared" si="8"/>
        <v>404.43974341338242</v>
      </c>
      <c r="X48" s="12">
        <f t="shared" si="9"/>
        <v>472.0515864653068</v>
      </c>
    </row>
    <row r="49" spans="1:24" x14ac:dyDescent="0.35">
      <c r="A49" s="3" t="s">
        <v>203</v>
      </c>
      <c r="B49" s="3">
        <v>51303</v>
      </c>
      <c r="C49" s="3" t="s">
        <v>201</v>
      </c>
      <c r="D49" s="3">
        <v>513</v>
      </c>
      <c r="E49" s="3" t="s">
        <v>166</v>
      </c>
      <c r="F49" s="3">
        <v>5</v>
      </c>
      <c r="G49" s="3" t="s">
        <v>167</v>
      </c>
      <c r="H49" s="3" t="s">
        <v>168</v>
      </c>
      <c r="I49" s="3" t="s">
        <v>169</v>
      </c>
      <c r="J49" s="4">
        <v>216490</v>
      </c>
      <c r="K49" s="4">
        <v>215298</v>
      </c>
      <c r="L49" s="5">
        <v>3.1400000000000004E-2</v>
      </c>
      <c r="M49" s="7">
        <v>2576</v>
      </c>
      <c r="N49" s="9">
        <v>769.19606638140101</v>
      </c>
      <c r="O49" s="9">
        <f t="shared" si="0"/>
        <v>279.90002732703243</v>
      </c>
      <c r="P49" s="9">
        <f t="shared" si="1"/>
        <v>281.44969723838238</v>
      </c>
      <c r="Q49" s="4">
        <f t="shared" si="2"/>
        <v>259180.75933748932</v>
      </c>
      <c r="R49" s="4">
        <f t="shared" si="3"/>
        <v>302509.06499436876</v>
      </c>
      <c r="S49" s="11">
        <f t="shared" si="4"/>
        <v>252681.51713126813</v>
      </c>
      <c r="T49" s="11">
        <f t="shared" si="5"/>
        <v>294923.31793505169</v>
      </c>
      <c r="U49" s="9">
        <f t="shared" si="6"/>
        <v>336.95018820984996</v>
      </c>
      <c r="V49" s="9">
        <f t="shared" si="7"/>
        <v>393.27952678891046</v>
      </c>
      <c r="W49" s="12">
        <f t="shared" si="8"/>
        <v>328.50079215820847</v>
      </c>
      <c r="X49" s="12">
        <f t="shared" si="9"/>
        <v>383.41761070423343</v>
      </c>
    </row>
    <row r="50" spans="1:24" x14ac:dyDescent="0.35">
      <c r="A50" s="3" t="s">
        <v>204</v>
      </c>
      <c r="B50" s="3">
        <v>51304</v>
      </c>
      <c r="C50" s="3" t="s">
        <v>201</v>
      </c>
      <c r="D50" s="3">
        <v>513</v>
      </c>
      <c r="E50" s="3" t="s">
        <v>166</v>
      </c>
      <c r="F50" s="3">
        <v>5</v>
      </c>
      <c r="G50" s="3" t="s">
        <v>167</v>
      </c>
      <c r="H50" s="3" t="s">
        <v>168</v>
      </c>
      <c r="I50" s="3" t="s">
        <v>169</v>
      </c>
      <c r="J50" s="4">
        <v>99375</v>
      </c>
      <c r="K50" s="4">
        <v>41934</v>
      </c>
      <c r="L50" s="5">
        <v>3.1400000000000004E-2</v>
      </c>
      <c r="M50" s="7">
        <v>2576</v>
      </c>
      <c r="N50" s="9">
        <v>176.877762196319</v>
      </c>
      <c r="O50" s="9">
        <f t="shared" si="0"/>
        <v>237.07898313105574</v>
      </c>
      <c r="P50" s="9">
        <f t="shared" si="1"/>
        <v>561.82868194421383</v>
      </c>
      <c r="Q50" s="4">
        <f t="shared" si="2"/>
        <v>50481.128306153689</v>
      </c>
      <c r="R50" s="4">
        <f t="shared" si="3"/>
        <v>58920.264616828121</v>
      </c>
      <c r="S50" s="11">
        <f t="shared" si="4"/>
        <v>115987.9244534148</v>
      </c>
      <c r="T50" s="11">
        <f t="shared" si="5"/>
        <v>135378.09931080311</v>
      </c>
      <c r="U50" s="9">
        <f t="shared" si="6"/>
        <v>285.40121538921329</v>
      </c>
      <c r="V50" s="9">
        <f t="shared" si="7"/>
        <v>333.11290173058461</v>
      </c>
      <c r="W50" s="12">
        <f t="shared" si="8"/>
        <v>655.75187639856188</v>
      </c>
      <c r="X50" s="12">
        <f t="shared" si="9"/>
        <v>765.37659471598897</v>
      </c>
    </row>
    <row r="51" spans="1:24" x14ac:dyDescent="0.35">
      <c r="A51" s="3" t="s">
        <v>205</v>
      </c>
      <c r="B51" s="3">
        <v>51401</v>
      </c>
      <c r="C51" s="3" t="s">
        <v>205</v>
      </c>
      <c r="D51" s="3">
        <v>514</v>
      </c>
      <c r="E51" s="3" t="s">
        <v>166</v>
      </c>
      <c r="F51" s="3">
        <v>5</v>
      </c>
      <c r="G51" s="3" t="s">
        <v>167</v>
      </c>
      <c r="H51" s="3" t="s">
        <v>168</v>
      </c>
      <c r="I51" s="3" t="s">
        <v>169</v>
      </c>
      <c r="J51" s="4">
        <v>575909</v>
      </c>
      <c r="K51" s="4">
        <v>763835</v>
      </c>
      <c r="L51" s="5">
        <v>3.0299999999999997E-2</v>
      </c>
      <c r="M51" s="7">
        <v>2545</v>
      </c>
      <c r="N51" s="9">
        <v>1001.57856630303</v>
      </c>
      <c r="O51" s="9">
        <f t="shared" si="0"/>
        <v>762.63113618677403</v>
      </c>
      <c r="P51" s="9">
        <f t="shared" si="1"/>
        <v>575.00132228843779</v>
      </c>
      <c r="Q51" s="4">
        <f t="shared" si="2"/>
        <v>913653.98637170228</v>
      </c>
      <c r="R51" s="4">
        <f t="shared" si="3"/>
        <v>1060718.766496679</v>
      </c>
      <c r="S51" s="11">
        <f t="shared" si="4"/>
        <v>668609.22538109776</v>
      </c>
      <c r="T51" s="11">
        <f t="shared" si="5"/>
        <v>776230.78692069696</v>
      </c>
      <c r="U51" s="9">
        <f t="shared" si="6"/>
        <v>912.21399609631226</v>
      </c>
      <c r="V51" s="9">
        <f t="shared" si="7"/>
        <v>1059.0469906039862</v>
      </c>
      <c r="W51" s="12">
        <f t="shared" si="8"/>
        <v>667.55544485045266</v>
      </c>
      <c r="X51" s="12">
        <f t="shared" si="9"/>
        <v>775.00738637596453</v>
      </c>
    </row>
    <row r="52" spans="1:24" x14ac:dyDescent="0.35">
      <c r="A52" s="3" t="s">
        <v>66</v>
      </c>
      <c r="B52" s="3">
        <v>51402</v>
      </c>
      <c r="C52" s="3" t="s">
        <v>205</v>
      </c>
      <c r="D52" s="3">
        <v>514</v>
      </c>
      <c r="E52" s="3" t="s">
        <v>166</v>
      </c>
      <c r="F52" s="3">
        <v>5</v>
      </c>
      <c r="G52" s="3" t="s">
        <v>167</v>
      </c>
      <c r="H52" s="3" t="s">
        <v>168</v>
      </c>
      <c r="I52" s="3" t="s">
        <v>169</v>
      </c>
      <c r="J52" s="4">
        <v>220576</v>
      </c>
      <c r="K52" s="4">
        <v>104030</v>
      </c>
      <c r="L52" s="5">
        <v>3.0299999999999997E-2</v>
      </c>
      <c r="M52" s="7">
        <v>2545</v>
      </c>
      <c r="N52" s="9">
        <v>1268.8186518646701</v>
      </c>
      <c r="O52" s="9">
        <f t="shared" si="0"/>
        <v>81.98965222265322</v>
      </c>
      <c r="P52" s="9">
        <f t="shared" si="1"/>
        <v>173.84359827611223</v>
      </c>
      <c r="Q52" s="4">
        <f t="shared" si="2"/>
        <v>124434.49724383956</v>
      </c>
      <c r="R52" s="4">
        <f t="shared" si="3"/>
        <v>144463.88719900179</v>
      </c>
      <c r="S52" s="11">
        <f t="shared" si="4"/>
        <v>256080.64554931599</v>
      </c>
      <c r="T52" s="11">
        <f t="shared" si="5"/>
        <v>297300.23676625936</v>
      </c>
      <c r="U52" s="9">
        <f t="shared" si="6"/>
        <v>98.071144415294683</v>
      </c>
      <c r="V52" s="9">
        <f t="shared" si="7"/>
        <v>113.85700153973623</v>
      </c>
      <c r="W52" s="12">
        <f t="shared" si="8"/>
        <v>201.82604123369168</v>
      </c>
      <c r="X52" s="12">
        <f t="shared" si="9"/>
        <v>234.31263114657372</v>
      </c>
    </row>
    <row r="53" spans="1:24" x14ac:dyDescent="0.35">
      <c r="A53" s="3" t="s">
        <v>206</v>
      </c>
      <c r="B53" s="3">
        <v>51403</v>
      </c>
      <c r="C53" s="3" t="s">
        <v>205</v>
      </c>
      <c r="D53" s="3">
        <v>514</v>
      </c>
      <c r="E53" s="3" t="s">
        <v>166</v>
      </c>
      <c r="F53" s="3">
        <v>5</v>
      </c>
      <c r="G53" s="3" t="s">
        <v>167</v>
      </c>
      <c r="H53" s="3" t="s">
        <v>168</v>
      </c>
      <c r="I53" s="3" t="s">
        <v>169</v>
      </c>
      <c r="J53" s="4">
        <v>188619</v>
      </c>
      <c r="K53" s="4">
        <v>62939</v>
      </c>
      <c r="L53" s="5">
        <v>3.0299999999999997E-2</v>
      </c>
      <c r="M53" s="7">
        <v>2545</v>
      </c>
      <c r="N53" s="9">
        <v>715.08115144747501</v>
      </c>
      <c r="O53" s="9">
        <f t="shared" si="0"/>
        <v>88.016583673892384</v>
      </c>
      <c r="P53" s="9">
        <f t="shared" si="1"/>
        <v>263.7728593715488</v>
      </c>
      <c r="Q53" s="4">
        <f t="shared" si="2"/>
        <v>75283.887551956344</v>
      </c>
      <c r="R53" s="4">
        <f t="shared" si="3"/>
        <v>87401.832129366274</v>
      </c>
      <c r="S53" s="11">
        <f t="shared" si="4"/>
        <v>218979.74069194487</v>
      </c>
      <c r="T53" s="11">
        <f t="shared" si="5"/>
        <v>254227.44704145088</v>
      </c>
      <c r="U53" s="9">
        <f t="shared" si="6"/>
        <v>105.280201274451</v>
      </c>
      <c r="V53" s="9">
        <f t="shared" si="7"/>
        <v>122.22645213406415</v>
      </c>
      <c r="W53" s="12">
        <f t="shared" si="8"/>
        <v>306.23061487312833</v>
      </c>
      <c r="X53" s="12">
        <f t="shared" si="9"/>
        <v>355.52251171330823</v>
      </c>
    </row>
    <row r="54" spans="1:24" x14ac:dyDescent="0.35">
      <c r="A54" s="3" t="s">
        <v>207</v>
      </c>
      <c r="B54" s="3">
        <v>51404</v>
      </c>
      <c r="C54" s="3" t="s">
        <v>205</v>
      </c>
      <c r="D54" s="3">
        <v>514</v>
      </c>
      <c r="E54" s="3" t="s">
        <v>166</v>
      </c>
      <c r="F54" s="3">
        <v>5</v>
      </c>
      <c r="G54" s="3" t="s">
        <v>167</v>
      </c>
      <c r="H54" s="3" t="s">
        <v>168</v>
      </c>
      <c r="I54" s="3" t="s">
        <v>169</v>
      </c>
      <c r="J54" s="4">
        <v>148010</v>
      </c>
      <c r="K54" s="4">
        <v>187482</v>
      </c>
      <c r="L54" s="5">
        <v>3.0299999999999997E-2</v>
      </c>
      <c r="M54" s="7">
        <v>2545</v>
      </c>
      <c r="N54" s="9">
        <v>453.02007032859098</v>
      </c>
      <c r="O54" s="9">
        <f t="shared" si="0"/>
        <v>413.84921392999848</v>
      </c>
      <c r="P54" s="9">
        <f t="shared" si="1"/>
        <v>326.7184164548014</v>
      </c>
      <c r="Q54" s="4">
        <f t="shared" si="2"/>
        <v>224254.81507516609</v>
      </c>
      <c r="R54" s="4">
        <f t="shared" si="3"/>
        <v>260351.61491726668</v>
      </c>
      <c r="S54" s="11">
        <f t="shared" si="4"/>
        <v>171834.18117906872</v>
      </c>
      <c r="T54" s="11">
        <f t="shared" si="5"/>
        <v>199493.18168691991</v>
      </c>
      <c r="U54" s="9">
        <f t="shared" si="6"/>
        <v>495.02180976773587</v>
      </c>
      <c r="V54" s="9">
        <f t="shared" si="7"/>
        <v>574.70216436199996</v>
      </c>
      <c r="W54" s="12">
        <f t="shared" si="8"/>
        <v>379.30809788279691</v>
      </c>
      <c r="X54" s="12">
        <f t="shared" si="9"/>
        <v>440.36278909722625</v>
      </c>
    </row>
    <row r="55" spans="1:24" x14ac:dyDescent="0.35">
      <c r="A55" s="3" t="s">
        <v>96</v>
      </c>
      <c r="B55" s="3">
        <v>51501</v>
      </c>
      <c r="C55" s="3" t="s">
        <v>208</v>
      </c>
      <c r="D55" s="3">
        <v>515</v>
      </c>
      <c r="E55" s="3" t="s">
        <v>166</v>
      </c>
      <c r="F55" s="3">
        <v>5</v>
      </c>
      <c r="G55" s="3" t="s">
        <v>167</v>
      </c>
      <c r="H55" s="3" t="s">
        <v>168</v>
      </c>
      <c r="I55" s="3" t="s">
        <v>169</v>
      </c>
      <c r="J55" s="4">
        <v>184226</v>
      </c>
      <c r="K55" s="4">
        <v>236051</v>
      </c>
      <c r="L55" s="5">
        <v>2.7000000000000003E-2</v>
      </c>
      <c r="M55" s="7">
        <v>7492</v>
      </c>
      <c r="N55" s="9">
        <v>364.76928149266303</v>
      </c>
      <c r="O55" s="9">
        <f t="shared" si="0"/>
        <v>647.1241192077955</v>
      </c>
      <c r="P55" s="9">
        <f t="shared" si="1"/>
        <v>505.04801074842021</v>
      </c>
      <c r="Q55" s="4">
        <f t="shared" si="2"/>
        <v>276967.30564324628</v>
      </c>
      <c r="R55" s="4">
        <f t="shared" si="3"/>
        <v>316432.23897108092</v>
      </c>
      <c r="S55" s="11">
        <f t="shared" si="4"/>
        <v>210476.27091326998</v>
      </c>
      <c r="T55" s="11">
        <f t="shared" si="5"/>
        <v>240466.92984462678</v>
      </c>
      <c r="U55" s="9">
        <f t="shared" si="6"/>
        <v>759.29449023195014</v>
      </c>
      <c r="V55" s="9">
        <f t="shared" si="7"/>
        <v>867.4859836777282</v>
      </c>
      <c r="W55" s="12">
        <f t="shared" si="8"/>
        <v>577.01205006075463</v>
      </c>
      <c r="X55" s="12">
        <f t="shared" si="9"/>
        <v>659.23020946450924</v>
      </c>
    </row>
    <row r="56" spans="1:24" x14ac:dyDescent="0.35">
      <c r="A56" s="3" t="s">
        <v>10</v>
      </c>
      <c r="B56" s="3">
        <v>51502</v>
      </c>
      <c r="C56" s="3" t="s">
        <v>208</v>
      </c>
      <c r="D56" s="3">
        <v>515</v>
      </c>
      <c r="E56" s="3" t="s">
        <v>166</v>
      </c>
      <c r="F56" s="3">
        <v>5</v>
      </c>
      <c r="G56" s="3" t="s">
        <v>167</v>
      </c>
      <c r="H56" s="3" t="s">
        <v>168</v>
      </c>
      <c r="I56" s="3" t="s">
        <v>169</v>
      </c>
      <c r="J56" s="4">
        <v>15822</v>
      </c>
      <c r="K56" s="4">
        <v>41340</v>
      </c>
      <c r="L56" s="5">
        <v>2.7000000000000003E-2</v>
      </c>
      <c r="M56" s="7">
        <v>7492</v>
      </c>
      <c r="N56" s="9">
        <v>458.71464346677499</v>
      </c>
      <c r="O56" s="9">
        <f t="shared" si="0"/>
        <v>90.121387203969391</v>
      </c>
      <c r="P56" s="9">
        <f t="shared" si="1"/>
        <v>34.492031648311652</v>
      </c>
      <c r="Q56" s="4">
        <f t="shared" si="2"/>
        <v>48505.739926082926</v>
      </c>
      <c r="R56" s="4">
        <f t="shared" si="3"/>
        <v>55417.29863065391</v>
      </c>
      <c r="S56" s="11">
        <f t="shared" si="4"/>
        <v>18076.468893585909</v>
      </c>
      <c r="T56" s="11">
        <f t="shared" si="5"/>
        <v>20652.17593608766</v>
      </c>
      <c r="U56" s="9">
        <f t="shared" si="6"/>
        <v>105.74273269215185</v>
      </c>
      <c r="V56" s="9">
        <f t="shared" si="7"/>
        <v>120.80996196640454</v>
      </c>
      <c r="W56" s="12">
        <f t="shared" si="8"/>
        <v>39.406784045461151</v>
      </c>
      <c r="X56" s="12">
        <f t="shared" si="9"/>
        <v>45.021837061941348</v>
      </c>
    </row>
    <row r="57" spans="1:24" x14ac:dyDescent="0.35">
      <c r="A57" s="3" t="s">
        <v>32</v>
      </c>
      <c r="B57" s="3">
        <v>51601</v>
      </c>
      <c r="C57" s="3" t="s">
        <v>209</v>
      </c>
      <c r="D57" s="3">
        <v>516</v>
      </c>
      <c r="E57" s="3" t="s">
        <v>166</v>
      </c>
      <c r="F57" s="3">
        <v>5</v>
      </c>
      <c r="G57" s="3" t="s">
        <v>167</v>
      </c>
      <c r="H57" s="3" t="s">
        <v>168</v>
      </c>
      <c r="I57" s="3" t="s">
        <v>169</v>
      </c>
      <c r="J57" s="4">
        <v>88147</v>
      </c>
      <c r="K57" s="4">
        <v>27081</v>
      </c>
      <c r="L57" s="5">
        <v>2.7000000000000003E-2</v>
      </c>
      <c r="M57" s="7">
        <v>7492</v>
      </c>
      <c r="N57" s="9">
        <v>1750.6108538871199</v>
      </c>
      <c r="O57" s="9">
        <f t="shared" si="0"/>
        <v>15.469457383900235</v>
      </c>
      <c r="P57" s="9">
        <f t="shared" si="1"/>
        <v>50.352138400304788</v>
      </c>
      <c r="Q57" s="4">
        <f t="shared" si="2"/>
        <v>31775.131662754033</v>
      </c>
      <c r="R57" s="4">
        <f t="shared" si="3"/>
        <v>36302.754335189609</v>
      </c>
      <c r="S57" s="11">
        <f t="shared" si="4"/>
        <v>100707.0220934722</v>
      </c>
      <c r="T57" s="11">
        <f t="shared" si="5"/>
        <v>115056.71547454929</v>
      </c>
      <c r="U57" s="9">
        <f t="shared" si="6"/>
        <v>18.150882357549296</v>
      </c>
      <c r="V57" s="9">
        <f t="shared" si="7"/>
        <v>20.737192537440091</v>
      </c>
      <c r="W57" s="12">
        <f t="shared" si="8"/>
        <v>57.526789503137536</v>
      </c>
      <c r="X57" s="12">
        <f t="shared" si="9"/>
        <v>65.723753065436085</v>
      </c>
    </row>
    <row r="58" spans="1:24" x14ac:dyDescent="0.35">
      <c r="A58" s="3" t="s">
        <v>57</v>
      </c>
      <c r="B58" s="3">
        <v>51602</v>
      </c>
      <c r="C58" s="3" t="s">
        <v>209</v>
      </c>
      <c r="D58" s="3">
        <v>516</v>
      </c>
      <c r="E58" s="3" t="s">
        <v>166</v>
      </c>
      <c r="F58" s="3">
        <v>5</v>
      </c>
      <c r="G58" s="3" t="s">
        <v>167</v>
      </c>
      <c r="H58" s="3" t="s">
        <v>168</v>
      </c>
      <c r="I58" s="3" t="s">
        <v>169</v>
      </c>
      <c r="J58" s="4">
        <v>175403</v>
      </c>
      <c r="K58" s="4">
        <v>12049</v>
      </c>
      <c r="L58" s="5">
        <v>2.7000000000000003E-2</v>
      </c>
      <c r="M58" s="7">
        <v>7492</v>
      </c>
      <c r="N58" s="9">
        <v>2485.18984887226</v>
      </c>
      <c r="O58" s="9">
        <f t="shared" si="0"/>
        <v>4.8483217511401175</v>
      </c>
      <c r="P58" s="9">
        <f t="shared" si="1"/>
        <v>70.579316135383024</v>
      </c>
      <c r="Q58" s="4">
        <f t="shared" si="2"/>
        <v>14137.534116337039</v>
      </c>
      <c r="R58" s="4">
        <f t="shared" si="3"/>
        <v>16151.984305775253</v>
      </c>
      <c r="S58" s="11">
        <f t="shared" si="4"/>
        <v>200396.08604105987</v>
      </c>
      <c r="T58" s="11">
        <f t="shared" si="5"/>
        <v>228950.42445440422</v>
      </c>
      <c r="U58" s="9">
        <f t="shared" si="6"/>
        <v>5.6887139317555278</v>
      </c>
      <c r="V58" s="9">
        <f t="shared" si="7"/>
        <v>6.4992959443741372</v>
      </c>
      <c r="W58" s="12">
        <f t="shared" si="8"/>
        <v>80.63612771152934</v>
      </c>
      <c r="X58" s="12">
        <f t="shared" si="9"/>
        <v>92.125929356382301</v>
      </c>
    </row>
    <row r="59" spans="1:24" x14ac:dyDescent="0.35">
      <c r="A59" s="3" t="s">
        <v>210</v>
      </c>
      <c r="B59" s="3">
        <v>51603</v>
      </c>
      <c r="C59" s="3" t="s">
        <v>209</v>
      </c>
      <c r="D59" s="3">
        <v>516</v>
      </c>
      <c r="E59" s="3" t="s">
        <v>166</v>
      </c>
      <c r="F59" s="3">
        <v>5</v>
      </c>
      <c r="G59" s="3" t="s">
        <v>167</v>
      </c>
      <c r="H59" s="3" t="s">
        <v>168</v>
      </c>
      <c r="I59" s="3" t="s">
        <v>169</v>
      </c>
      <c r="J59" s="4">
        <v>24062</v>
      </c>
      <c r="K59" s="4">
        <v>4476</v>
      </c>
      <c r="L59" s="5">
        <v>2.7000000000000003E-2</v>
      </c>
      <c r="M59" s="7">
        <v>7492</v>
      </c>
      <c r="N59" s="9">
        <v>763.33221237371595</v>
      </c>
      <c r="O59" s="9">
        <f t="shared" si="0"/>
        <v>5.8637640694882895</v>
      </c>
      <c r="P59" s="9">
        <f t="shared" si="1"/>
        <v>31.522317033071321</v>
      </c>
      <c r="Q59" s="4">
        <f t="shared" si="2"/>
        <v>5251.8551501970778</v>
      </c>
      <c r="R59" s="4">
        <f t="shared" si="3"/>
        <v>6000.1893727819761</v>
      </c>
      <c r="S59" s="11">
        <f t="shared" si="4"/>
        <v>27490.582386390099</v>
      </c>
      <c r="T59" s="11">
        <f t="shared" si="5"/>
        <v>31407.701768053423</v>
      </c>
      <c r="U59" s="9">
        <f t="shared" si="6"/>
        <v>6.8801696889818249</v>
      </c>
      <c r="V59" s="9">
        <f t="shared" si="7"/>
        <v>7.8605216385711412</v>
      </c>
      <c r="W59" s="12">
        <f t="shared" si="8"/>
        <v>36.01391627493787</v>
      </c>
      <c r="X59" s="12">
        <f t="shared" si="9"/>
        <v>41.145521253957881</v>
      </c>
    </row>
    <row r="60" spans="1:24" x14ac:dyDescent="0.35">
      <c r="A60" s="3" t="s">
        <v>110</v>
      </c>
      <c r="B60" s="3">
        <v>51604</v>
      </c>
      <c r="C60" s="3" t="s">
        <v>209</v>
      </c>
      <c r="D60" s="3">
        <v>516</v>
      </c>
      <c r="E60" s="3" t="s">
        <v>166</v>
      </c>
      <c r="F60" s="3">
        <v>5</v>
      </c>
      <c r="G60" s="3" t="s">
        <v>167</v>
      </c>
      <c r="H60" s="3" t="s">
        <v>168</v>
      </c>
      <c r="I60" s="3" t="s">
        <v>169</v>
      </c>
      <c r="J60" s="4">
        <v>11341</v>
      </c>
      <c r="K60" s="4">
        <v>256247</v>
      </c>
      <c r="L60" s="5">
        <v>2.7000000000000003E-2</v>
      </c>
      <c r="M60" s="7">
        <v>7492</v>
      </c>
      <c r="N60" s="9">
        <v>485.59718056342399</v>
      </c>
      <c r="O60" s="9">
        <f t="shared" si="0"/>
        <v>527.69457949217133</v>
      </c>
      <c r="P60" s="9">
        <f t="shared" si="1"/>
        <v>23.354748449818786</v>
      </c>
      <c r="Q60" s="4">
        <f t="shared" si="2"/>
        <v>300664.01400191028</v>
      </c>
      <c r="R60" s="4">
        <f t="shared" si="3"/>
        <v>343505.4794922393</v>
      </c>
      <c r="S60" s="11">
        <f t="shared" si="4"/>
        <v>12956.973437122853</v>
      </c>
      <c r="T60" s="11">
        <f t="shared" si="5"/>
        <v>14803.206123825694</v>
      </c>
      <c r="U60" s="9">
        <f t="shared" si="6"/>
        <v>619.16342605832006</v>
      </c>
      <c r="V60" s="9">
        <f t="shared" si="7"/>
        <v>707.38771401777933</v>
      </c>
      <c r="W60" s="12">
        <f t="shared" si="8"/>
        <v>26.682554915350337</v>
      </c>
      <c r="X60" s="12">
        <f t="shared" si="9"/>
        <v>30.484538865423339</v>
      </c>
    </row>
    <row r="61" spans="1:24" x14ac:dyDescent="0.35">
      <c r="A61" s="3" t="s">
        <v>94</v>
      </c>
      <c r="B61" s="3">
        <v>51701</v>
      </c>
      <c r="C61" s="3" t="s">
        <v>211</v>
      </c>
      <c r="D61" s="3">
        <v>517</v>
      </c>
      <c r="E61" s="3" t="s">
        <v>166</v>
      </c>
      <c r="F61" s="3">
        <v>5</v>
      </c>
      <c r="G61" s="3" t="s">
        <v>167</v>
      </c>
      <c r="H61" s="3" t="s">
        <v>168</v>
      </c>
      <c r="I61" s="3" t="s">
        <v>169</v>
      </c>
      <c r="J61" s="4">
        <v>267537</v>
      </c>
      <c r="K61" s="4">
        <v>136795</v>
      </c>
      <c r="L61" s="5">
        <v>2.7000000000000003E-2</v>
      </c>
      <c r="M61" s="7">
        <v>7492</v>
      </c>
      <c r="N61" s="9">
        <v>1109.74941303429</v>
      </c>
      <c r="O61" s="9">
        <f t="shared" si="0"/>
        <v>123.26656666208409</v>
      </c>
      <c r="P61" s="9">
        <f t="shared" si="1"/>
        <v>241.07874882176975</v>
      </c>
      <c r="Q61" s="4">
        <f t="shared" si="2"/>
        <v>160506.59635192342</v>
      </c>
      <c r="R61" s="4">
        <f t="shared" si="3"/>
        <v>183377.10126222306</v>
      </c>
      <c r="S61" s="11">
        <f t="shared" si="4"/>
        <v>305658.2137772275</v>
      </c>
      <c r="T61" s="11">
        <f t="shared" si="5"/>
        <v>349211.30030420201</v>
      </c>
      <c r="U61" s="9">
        <f t="shared" si="6"/>
        <v>144.63318877823451</v>
      </c>
      <c r="V61" s="9">
        <f t="shared" si="7"/>
        <v>165.24189975539724</v>
      </c>
      <c r="W61" s="12">
        <f t="shared" si="8"/>
        <v>275.42993957662316</v>
      </c>
      <c r="X61" s="12">
        <f t="shared" si="9"/>
        <v>314.67581437991873</v>
      </c>
    </row>
    <row r="62" spans="1:24" x14ac:dyDescent="0.35">
      <c r="A62" s="3" t="s">
        <v>212</v>
      </c>
      <c r="B62" s="3">
        <v>51702</v>
      </c>
      <c r="C62" s="3" t="s">
        <v>211</v>
      </c>
      <c r="D62" s="3">
        <v>517</v>
      </c>
      <c r="E62" s="3" t="s">
        <v>166</v>
      </c>
      <c r="F62" s="3">
        <v>5</v>
      </c>
      <c r="G62" s="3" t="s">
        <v>167</v>
      </c>
      <c r="H62" s="3" t="s">
        <v>168</v>
      </c>
      <c r="I62" s="3" t="s">
        <v>169</v>
      </c>
      <c r="J62" s="4">
        <v>56907</v>
      </c>
      <c r="K62" s="4">
        <v>44450</v>
      </c>
      <c r="L62" s="5">
        <v>2.7000000000000003E-2</v>
      </c>
      <c r="M62" s="7">
        <v>7492</v>
      </c>
      <c r="N62" s="9">
        <v>119.96628082023</v>
      </c>
      <c r="O62" s="9">
        <f t="shared" si="0"/>
        <v>370.52078047337756</v>
      </c>
      <c r="P62" s="9">
        <f t="shared" si="1"/>
        <v>474.35829143753642</v>
      </c>
      <c r="Q62" s="4">
        <f t="shared" si="2"/>
        <v>52154.817119361061</v>
      </c>
      <c r="R62" s="4">
        <f t="shared" si="3"/>
        <v>59586.33101433397</v>
      </c>
      <c r="S62" s="11">
        <f t="shared" si="4"/>
        <v>65015.650064928159</v>
      </c>
      <c r="T62" s="11">
        <f t="shared" si="5"/>
        <v>74279.697635882971</v>
      </c>
      <c r="U62" s="9">
        <f t="shared" si="6"/>
        <v>434.7456365469501</v>
      </c>
      <c r="V62" s="9">
        <f t="shared" si="7"/>
        <v>496.69232560126085</v>
      </c>
      <c r="W62" s="12">
        <f t="shared" si="8"/>
        <v>541.9493679424337</v>
      </c>
      <c r="X62" s="12">
        <f t="shared" si="9"/>
        <v>619.17146324800569</v>
      </c>
    </row>
    <row r="63" spans="1:24" x14ac:dyDescent="0.35">
      <c r="A63" s="3" t="s">
        <v>213</v>
      </c>
      <c r="B63" s="3">
        <v>51801</v>
      </c>
      <c r="C63" s="3" t="s">
        <v>214</v>
      </c>
      <c r="D63" s="3">
        <v>518</v>
      </c>
      <c r="E63" s="3" t="s">
        <v>166</v>
      </c>
      <c r="F63" s="3">
        <v>5</v>
      </c>
      <c r="G63" s="3" t="s">
        <v>167</v>
      </c>
      <c r="H63" s="3" t="s">
        <v>168</v>
      </c>
      <c r="I63" s="3" t="s">
        <v>169</v>
      </c>
      <c r="J63" s="4">
        <v>243130</v>
      </c>
      <c r="K63" s="4">
        <v>219271</v>
      </c>
      <c r="L63" s="5">
        <v>1.6799999999999999E-2</v>
      </c>
      <c r="M63" s="7">
        <v>3380</v>
      </c>
      <c r="N63" s="9">
        <v>1470.94747726829</v>
      </c>
      <c r="O63" s="9">
        <f t="shared" si="0"/>
        <v>149.06786502480034</v>
      </c>
      <c r="P63" s="9">
        <f t="shared" si="1"/>
        <v>165.28802269100657</v>
      </c>
      <c r="Q63" s="4">
        <f t="shared" si="2"/>
        <v>242322.8803240112</v>
      </c>
      <c r="R63" s="4">
        <f t="shared" si="3"/>
        <v>263373.5212686843</v>
      </c>
      <c r="S63" s="11">
        <f t="shared" si="4"/>
        <v>264250.75560522807</v>
      </c>
      <c r="T63" s="11">
        <f t="shared" si="5"/>
        <v>287206.27581102285</v>
      </c>
      <c r="U63" s="9">
        <f t="shared" si="6"/>
        <v>164.73931535205543</v>
      </c>
      <c r="V63" s="9">
        <f t="shared" si="7"/>
        <v>179.05025525302759</v>
      </c>
      <c r="W63" s="12">
        <f t="shared" si="8"/>
        <v>179.64662891700971</v>
      </c>
      <c r="X63" s="12">
        <f t="shared" si="9"/>
        <v>195.25257036668384</v>
      </c>
    </row>
    <row r="64" spans="1:24" x14ac:dyDescent="0.35">
      <c r="A64" s="3" t="s">
        <v>215</v>
      </c>
      <c r="B64" s="3">
        <v>51802</v>
      </c>
      <c r="C64" s="3" t="s">
        <v>214</v>
      </c>
      <c r="D64" s="3">
        <v>518</v>
      </c>
      <c r="E64" s="3" t="s">
        <v>166</v>
      </c>
      <c r="F64" s="3">
        <v>5</v>
      </c>
      <c r="G64" s="3" t="s">
        <v>167</v>
      </c>
      <c r="H64" s="3" t="s">
        <v>168</v>
      </c>
      <c r="I64" s="3" t="s">
        <v>169</v>
      </c>
      <c r="J64" s="4">
        <v>136397</v>
      </c>
      <c r="K64" s="4">
        <v>147943</v>
      </c>
      <c r="L64" s="5">
        <v>1.6799999999999999E-2</v>
      </c>
      <c r="M64" s="7">
        <v>3380</v>
      </c>
      <c r="N64" s="9">
        <v>946.12795758792004</v>
      </c>
      <c r="O64" s="9">
        <f t="shared" si="0"/>
        <v>156.36679881775106</v>
      </c>
      <c r="P64" s="9">
        <f t="shared" si="1"/>
        <v>144.16337547802053</v>
      </c>
      <c r="Q64" s="4">
        <f t="shared" si="2"/>
        <v>163496.19367711729</v>
      </c>
      <c r="R64" s="4">
        <f t="shared" si="3"/>
        <v>177699.14332972877</v>
      </c>
      <c r="S64" s="11">
        <f t="shared" si="4"/>
        <v>148245.83684566405</v>
      </c>
      <c r="T64" s="11">
        <f t="shared" si="5"/>
        <v>161123.98470693079</v>
      </c>
      <c r="U64" s="9">
        <f t="shared" si="6"/>
        <v>172.80558339480652</v>
      </c>
      <c r="V64" s="9">
        <f t="shared" si="7"/>
        <v>187.81724174260634</v>
      </c>
      <c r="W64" s="12">
        <f t="shared" si="8"/>
        <v>156.68687903865069</v>
      </c>
      <c r="X64" s="12">
        <f t="shared" si="9"/>
        <v>170.29830205811052</v>
      </c>
    </row>
    <row r="65" spans="1:24" x14ac:dyDescent="0.35">
      <c r="A65" s="3" t="s">
        <v>216</v>
      </c>
      <c r="B65" s="3">
        <v>51803</v>
      </c>
      <c r="C65" s="3" t="s">
        <v>214</v>
      </c>
      <c r="D65" s="3">
        <v>518</v>
      </c>
      <c r="E65" s="3" t="s">
        <v>166</v>
      </c>
      <c r="F65" s="3">
        <v>5</v>
      </c>
      <c r="G65" s="3" t="s">
        <v>167</v>
      </c>
      <c r="H65" s="3" t="s">
        <v>168</v>
      </c>
      <c r="I65" s="3" t="s">
        <v>169</v>
      </c>
      <c r="J65" s="4">
        <v>303962</v>
      </c>
      <c r="K65" s="4">
        <v>286685</v>
      </c>
      <c r="L65" s="5">
        <v>1.6799999999999999E-2</v>
      </c>
      <c r="M65" s="7">
        <v>3380</v>
      </c>
      <c r="N65" s="9">
        <v>981.30619954087501</v>
      </c>
      <c r="O65" s="9">
        <f t="shared" si="0"/>
        <v>292.14632510640581</v>
      </c>
      <c r="P65" s="9">
        <f t="shared" si="1"/>
        <v>309.75245050139813</v>
      </c>
      <c r="Q65" s="4">
        <f t="shared" si="2"/>
        <v>316824.08957723161</v>
      </c>
      <c r="R65" s="4">
        <f t="shared" si="3"/>
        <v>344346.66665866785</v>
      </c>
      <c r="S65" s="11">
        <f t="shared" si="4"/>
        <v>330367.24458222493</v>
      </c>
      <c r="T65" s="11">
        <f t="shared" si="5"/>
        <v>359066.31846366194</v>
      </c>
      <c r="U65" s="9">
        <f t="shared" si="6"/>
        <v>322.8595618018764</v>
      </c>
      <c r="V65" s="9">
        <f t="shared" si="7"/>
        <v>350.90644165886016</v>
      </c>
      <c r="W65" s="12">
        <f t="shared" si="8"/>
        <v>336.66071276915835</v>
      </c>
      <c r="X65" s="12">
        <f t="shared" si="9"/>
        <v>365.90650159110248</v>
      </c>
    </row>
    <row r="66" spans="1:24" x14ac:dyDescent="0.35">
      <c r="A66" s="3" t="s">
        <v>217</v>
      </c>
      <c r="B66" s="3">
        <v>51901</v>
      </c>
      <c r="C66" s="3" t="s">
        <v>217</v>
      </c>
      <c r="D66" s="3">
        <v>519</v>
      </c>
      <c r="E66" s="3" t="s">
        <v>166</v>
      </c>
      <c r="F66" s="3">
        <v>5</v>
      </c>
      <c r="G66" s="3" t="s">
        <v>167</v>
      </c>
      <c r="H66" s="3" t="s">
        <v>168</v>
      </c>
      <c r="I66" s="3" t="s">
        <v>169</v>
      </c>
      <c r="J66" s="4">
        <v>532303</v>
      </c>
      <c r="K66" s="4">
        <v>583443</v>
      </c>
      <c r="L66" s="5">
        <v>3.1E-2</v>
      </c>
      <c r="M66" s="7">
        <v>3164</v>
      </c>
      <c r="N66" s="9">
        <v>2311.0901765105</v>
      </c>
      <c r="O66" s="9">
        <f t="shared" si="0"/>
        <v>252.45358486224748</v>
      </c>
      <c r="P66" s="9">
        <f t="shared" si="1"/>
        <v>230.3254998053433</v>
      </c>
      <c r="Q66" s="4">
        <f t="shared" si="2"/>
        <v>700729.5389198761</v>
      </c>
      <c r="R66" s="4">
        <f t="shared" si="3"/>
        <v>816288.63841193053</v>
      </c>
      <c r="S66" s="11">
        <f t="shared" si="4"/>
        <v>620086.44842110714</v>
      </c>
      <c r="T66" s="11">
        <f t="shared" si="5"/>
        <v>722346.4897163877</v>
      </c>
      <c r="U66" s="9">
        <f t="shared" si="6"/>
        <v>303.20302774939881</v>
      </c>
      <c r="V66" s="9">
        <f t="shared" si="7"/>
        <v>353.20501411348624</v>
      </c>
      <c r="W66" s="12">
        <f t="shared" si="8"/>
        <v>268.30906674415087</v>
      </c>
      <c r="X66" s="12">
        <f t="shared" si="9"/>
        <v>312.55660080172811</v>
      </c>
    </row>
    <row r="67" spans="1:24" x14ac:dyDescent="0.35">
      <c r="A67" s="3" t="s">
        <v>218</v>
      </c>
      <c r="B67" s="3">
        <v>51902</v>
      </c>
      <c r="C67" s="3" t="s">
        <v>217</v>
      </c>
      <c r="D67" s="3">
        <v>519</v>
      </c>
      <c r="E67" s="3" t="s">
        <v>166</v>
      </c>
      <c r="F67" s="3">
        <v>5</v>
      </c>
      <c r="G67" s="3" t="s">
        <v>167</v>
      </c>
      <c r="H67" s="3" t="s">
        <v>168</v>
      </c>
      <c r="I67" s="3" t="s">
        <v>169</v>
      </c>
      <c r="J67" s="4">
        <v>303992</v>
      </c>
      <c r="K67" s="4">
        <v>167959</v>
      </c>
      <c r="L67" s="5">
        <v>3.1E-2</v>
      </c>
      <c r="M67" s="7">
        <v>3164</v>
      </c>
      <c r="N67" s="9">
        <v>842.14981766907295</v>
      </c>
      <c r="O67" s="9">
        <f t="shared" ref="O67:O130" si="10">$K67/$N67</f>
        <v>199.44076039211393</v>
      </c>
      <c r="P67" s="9">
        <f t="shared" ref="P67:P130" si="11">$J67/$N67</f>
        <v>360.9714015510898</v>
      </c>
      <c r="Q67" s="4">
        <f t="shared" ref="Q67:Q130" si="12">$K67*(1+$L67)^6</f>
        <v>201722.93202154018</v>
      </c>
      <c r="R67" s="4">
        <f t="shared" ref="R67:R130" si="13">$K67*(1+$L67)^11</f>
        <v>234989.57639226018</v>
      </c>
      <c r="S67" s="11">
        <f t="shared" ref="S67" si="14">$J67*(1+$L67)^5</f>
        <v>354124.09779473196</v>
      </c>
      <c r="T67" s="11">
        <f t="shared" ref="T67" si="15">$J67*(1+$L67)^10</f>
        <v>412523.60798617353</v>
      </c>
      <c r="U67" s="9">
        <f t="shared" ref="U67:U130" si="16">$Q67/$N67</f>
        <v>239.53330843183562</v>
      </c>
      <c r="V67" s="9">
        <f t="shared" ref="V67:V130" si="17">$R67/$N67</f>
        <v>279.03535862855284</v>
      </c>
      <c r="W67" s="12">
        <f t="shared" ref="W67:W130" si="18">$S67/$N67</f>
        <v>420.50011810830415</v>
      </c>
      <c r="X67" s="12">
        <f t="shared" ref="X67:X130" si="19">$T67/$N67</f>
        <v>489.8458674823068</v>
      </c>
    </row>
    <row r="68" spans="1:24" x14ac:dyDescent="0.35">
      <c r="A68" s="3" t="s">
        <v>219</v>
      </c>
      <c r="B68" s="3">
        <v>51903</v>
      </c>
      <c r="C68" s="3" t="s">
        <v>217</v>
      </c>
      <c r="D68" s="3">
        <v>519</v>
      </c>
      <c r="E68" s="3" t="s">
        <v>166</v>
      </c>
      <c r="F68" s="3">
        <v>5</v>
      </c>
      <c r="G68" s="3" t="s">
        <v>167</v>
      </c>
      <c r="H68" s="3" t="s">
        <v>168</v>
      </c>
      <c r="I68" s="3" t="s">
        <v>169</v>
      </c>
      <c r="J68" s="13" t="s">
        <v>220</v>
      </c>
      <c r="K68" s="4">
        <v>12824</v>
      </c>
      <c r="L68" s="5">
        <v>3.1E-2</v>
      </c>
      <c r="M68" s="7">
        <v>3164</v>
      </c>
      <c r="N68" s="9">
        <v>186.59075010472199</v>
      </c>
      <c r="O68" s="9">
        <f t="shared" si="10"/>
        <v>68.727951373809645</v>
      </c>
      <c r="P68" s="9" t="e">
        <f t="shared" si="11"/>
        <v>#VALUE!</v>
      </c>
      <c r="Q68" s="4">
        <f t="shared" si="12"/>
        <v>15401.942618402296</v>
      </c>
      <c r="R68" s="4">
        <f t="shared" si="13"/>
        <v>17941.916346574726</v>
      </c>
      <c r="S68" s="14"/>
      <c r="T68" s="14"/>
      <c r="U68" s="9">
        <f t="shared" si="16"/>
        <v>82.54397717870863</v>
      </c>
      <c r="V68" s="9">
        <f t="shared" si="17"/>
        <v>96.156515456982859</v>
      </c>
      <c r="W68" s="12">
        <f t="shared" si="18"/>
        <v>0</v>
      </c>
      <c r="X68" s="12">
        <f t="shared" si="19"/>
        <v>0</v>
      </c>
    </row>
    <row r="69" spans="1:24" x14ac:dyDescent="0.35">
      <c r="A69" s="3" t="s">
        <v>300</v>
      </c>
      <c r="B69" s="3">
        <v>52001</v>
      </c>
      <c r="C69" s="3" t="s">
        <v>222</v>
      </c>
      <c r="D69" s="3">
        <v>520</v>
      </c>
      <c r="E69" s="3" t="s">
        <v>166</v>
      </c>
      <c r="F69" s="3">
        <v>5</v>
      </c>
      <c r="G69" s="3" t="s">
        <v>167</v>
      </c>
      <c r="H69" s="3" t="s">
        <v>168</v>
      </c>
      <c r="I69" s="3" t="s">
        <v>169</v>
      </c>
      <c r="J69" s="4">
        <v>418090</v>
      </c>
      <c r="K69" s="4">
        <v>263094</v>
      </c>
      <c r="L69" s="5">
        <v>3.27E-2</v>
      </c>
      <c r="M69" s="7">
        <v>1583</v>
      </c>
      <c r="N69" s="9" t="e">
        <v>#N/A</v>
      </c>
      <c r="O69" s="9" t="e">
        <f t="shared" si="10"/>
        <v>#N/A</v>
      </c>
      <c r="P69" s="9" t="e">
        <f t="shared" si="11"/>
        <v>#N/A</v>
      </c>
      <c r="Q69" s="4">
        <f t="shared" si="12"/>
        <v>319121.45689567341</v>
      </c>
      <c r="R69" s="4">
        <f t="shared" si="13"/>
        <v>374823.56855939125</v>
      </c>
      <c r="S69" s="11">
        <f t="shared" ref="S69:S132" si="20">$J69*(1+$L69)^8</f>
        <v>540833.01640784426</v>
      </c>
      <c r="T69" s="11">
        <f t="shared" ref="T69:T132" si="21">$J69*(1+$L69)^13</f>
        <v>635234.50656280969</v>
      </c>
      <c r="U69" s="9" t="e">
        <f t="shared" si="16"/>
        <v>#N/A</v>
      </c>
      <c r="V69" s="9" t="e">
        <f t="shared" si="17"/>
        <v>#N/A</v>
      </c>
      <c r="W69" s="12" t="e">
        <f t="shared" si="18"/>
        <v>#N/A</v>
      </c>
      <c r="X69" s="12" t="e">
        <f t="shared" si="19"/>
        <v>#N/A</v>
      </c>
    </row>
    <row r="70" spans="1:24" x14ac:dyDescent="0.35">
      <c r="A70" s="3" t="s">
        <v>223</v>
      </c>
      <c r="B70" s="3">
        <v>52002</v>
      </c>
      <c r="C70" s="3" t="s">
        <v>222</v>
      </c>
      <c r="D70" s="3">
        <v>520</v>
      </c>
      <c r="E70" s="3" t="s">
        <v>166</v>
      </c>
      <c r="F70" s="3">
        <v>5</v>
      </c>
      <c r="G70" s="3" t="s">
        <v>167</v>
      </c>
      <c r="H70" s="3" t="s">
        <v>168</v>
      </c>
      <c r="I70" s="3" t="s">
        <v>169</v>
      </c>
      <c r="J70" s="4">
        <v>229176</v>
      </c>
      <c r="K70" s="4">
        <v>302333</v>
      </c>
      <c r="L70" s="5">
        <v>3.27E-2</v>
      </c>
      <c r="M70" s="7">
        <v>1583</v>
      </c>
      <c r="N70" s="9">
        <v>248.483536972103</v>
      </c>
      <c r="O70" s="9">
        <f t="shared" si="10"/>
        <v>1216.7123974653605</v>
      </c>
      <c r="P70" s="9">
        <f t="shared" si="11"/>
        <v>922.29852646426775</v>
      </c>
      <c r="Q70" s="4">
        <f t="shared" si="12"/>
        <v>366716.63902498584</v>
      </c>
      <c r="R70" s="4">
        <f t="shared" si="13"/>
        <v>430726.40939461347</v>
      </c>
      <c r="S70" s="11">
        <f t="shared" si="20"/>
        <v>296457.57460901752</v>
      </c>
      <c r="T70" s="11">
        <f t="shared" si="21"/>
        <v>348203.7438734207</v>
      </c>
      <c r="U70" s="9">
        <f t="shared" si="16"/>
        <v>1475.8186537974013</v>
      </c>
      <c r="V70" s="9">
        <f t="shared" si="17"/>
        <v>1733.4203088189729</v>
      </c>
      <c r="W70" s="12">
        <f t="shared" si="18"/>
        <v>1193.0672680431965</v>
      </c>
      <c r="X70" s="12">
        <f t="shared" si="19"/>
        <v>1401.3151459306264</v>
      </c>
    </row>
    <row r="71" spans="1:24" x14ac:dyDescent="0.35">
      <c r="A71" s="3" t="s">
        <v>224</v>
      </c>
      <c r="B71" s="3">
        <v>52003</v>
      </c>
      <c r="C71" s="3" t="s">
        <v>222</v>
      </c>
      <c r="D71" s="3">
        <v>520</v>
      </c>
      <c r="E71" s="3" t="s">
        <v>166</v>
      </c>
      <c r="F71" s="3">
        <v>5</v>
      </c>
      <c r="G71" s="3" t="s">
        <v>167</v>
      </c>
      <c r="H71" s="3" t="s">
        <v>168</v>
      </c>
      <c r="I71" s="3" t="s">
        <v>169</v>
      </c>
      <c r="J71" s="4">
        <v>54266</v>
      </c>
      <c r="K71" s="4">
        <v>83244</v>
      </c>
      <c r="L71" s="5">
        <v>3.27E-2</v>
      </c>
      <c r="M71" s="7">
        <v>1583</v>
      </c>
      <c r="N71" s="9">
        <v>212.886726960114</v>
      </c>
      <c r="O71" s="9">
        <f t="shared" si="10"/>
        <v>391.02484776139386</v>
      </c>
      <c r="P71" s="9">
        <f t="shared" si="11"/>
        <v>254.90551137162797</v>
      </c>
      <c r="Q71" s="4">
        <f t="shared" si="12"/>
        <v>100971.31275446583</v>
      </c>
      <c r="R71" s="4">
        <f t="shared" si="13"/>
        <v>118595.68496871067</v>
      </c>
      <c r="S71" s="11">
        <f t="shared" si="20"/>
        <v>70197.432295410268</v>
      </c>
      <c r="T71" s="11">
        <f t="shared" si="21"/>
        <v>82450.27561801867</v>
      </c>
      <c r="U71" s="9">
        <f t="shared" si="16"/>
        <v>474.29595163715209</v>
      </c>
      <c r="V71" s="9">
        <f t="shared" si="17"/>
        <v>557.08350944270239</v>
      </c>
      <c r="W71" s="12">
        <f t="shared" si="18"/>
        <v>329.74076541917196</v>
      </c>
      <c r="X71" s="12">
        <f t="shared" si="19"/>
        <v>387.29645946159138</v>
      </c>
    </row>
    <row r="72" spans="1:24" x14ac:dyDescent="0.35">
      <c r="A72" s="3" t="s">
        <v>225</v>
      </c>
      <c r="B72" s="3">
        <v>52004</v>
      </c>
      <c r="C72" s="3" t="s">
        <v>222</v>
      </c>
      <c r="D72" s="3">
        <v>520</v>
      </c>
      <c r="E72" s="3" t="s">
        <v>166</v>
      </c>
      <c r="F72" s="3">
        <v>5</v>
      </c>
      <c r="G72" s="3" t="s">
        <v>167</v>
      </c>
      <c r="H72" s="3" t="s">
        <v>168</v>
      </c>
      <c r="I72" s="3" t="s">
        <v>169</v>
      </c>
      <c r="J72" s="4">
        <v>78598</v>
      </c>
      <c r="K72" s="4">
        <v>145571</v>
      </c>
      <c r="L72" s="5">
        <v>3.27E-2</v>
      </c>
      <c r="M72" s="7">
        <v>1583</v>
      </c>
      <c r="N72" s="9">
        <v>105.58987309278901</v>
      </c>
      <c r="O72" s="9">
        <f t="shared" si="10"/>
        <v>1378.6454679425258</v>
      </c>
      <c r="P72" s="9">
        <f t="shared" si="11"/>
        <v>744.37062663131144</v>
      </c>
      <c r="Q72" s="4">
        <f t="shared" si="12"/>
        <v>176571.22397987059</v>
      </c>
      <c r="R72" s="4">
        <f t="shared" si="13"/>
        <v>207391.43309524027</v>
      </c>
      <c r="S72" s="11">
        <f t="shared" si="20"/>
        <v>101672.82982999772</v>
      </c>
      <c r="T72" s="11">
        <f t="shared" si="21"/>
        <v>119419.65066570287</v>
      </c>
      <c r="U72" s="9">
        <f t="shared" si="16"/>
        <v>1672.2363500210427</v>
      </c>
      <c r="V72" s="9">
        <f t="shared" si="17"/>
        <v>1964.1223823897515</v>
      </c>
      <c r="W72" s="12">
        <f t="shared" si="18"/>
        <v>962.9032297505546</v>
      </c>
      <c r="X72" s="12">
        <f t="shared" si="19"/>
        <v>1130.9763632423414</v>
      </c>
    </row>
    <row r="73" spans="1:24" x14ac:dyDescent="0.35">
      <c r="A73" s="3" t="s">
        <v>226</v>
      </c>
      <c r="B73" s="3">
        <v>52005</v>
      </c>
      <c r="C73" s="3" t="s">
        <v>222</v>
      </c>
      <c r="D73" s="3">
        <v>520</v>
      </c>
      <c r="E73" s="3" t="s">
        <v>166</v>
      </c>
      <c r="F73" s="3">
        <v>5</v>
      </c>
      <c r="G73" s="3" t="s">
        <v>167</v>
      </c>
      <c r="H73" s="3" t="s">
        <v>168</v>
      </c>
      <c r="I73" s="3" t="s">
        <v>169</v>
      </c>
      <c r="J73" s="4">
        <v>275964</v>
      </c>
      <c r="K73" s="4">
        <v>214988</v>
      </c>
      <c r="L73" s="5">
        <v>3.27E-2</v>
      </c>
      <c r="M73" s="7">
        <v>1583</v>
      </c>
      <c r="N73" s="9">
        <v>312.82450820070898</v>
      </c>
      <c r="O73" s="9">
        <f t="shared" si="10"/>
        <v>687.24794370031634</v>
      </c>
      <c r="P73" s="9">
        <f t="shared" si="11"/>
        <v>882.16873283771235</v>
      </c>
      <c r="Q73" s="4">
        <f t="shared" si="12"/>
        <v>260770.99354256285</v>
      </c>
      <c r="R73" s="4">
        <f t="shared" si="13"/>
        <v>306288.13031633716</v>
      </c>
      <c r="S73" s="11">
        <f t="shared" si="20"/>
        <v>356981.6129062507</v>
      </c>
      <c r="T73" s="11">
        <f t="shared" si="21"/>
        <v>419292.15089836926</v>
      </c>
      <c r="U73" s="9">
        <f t="shared" si="16"/>
        <v>833.60154561563809</v>
      </c>
      <c r="V73" s="9">
        <f t="shared" si="17"/>
        <v>979.10528838687389</v>
      </c>
      <c r="W73" s="12">
        <f t="shared" si="18"/>
        <v>1141.156154802329</v>
      </c>
      <c r="X73" s="12">
        <f t="shared" si="19"/>
        <v>1340.3430354930836</v>
      </c>
    </row>
    <row r="74" spans="1:24" x14ac:dyDescent="0.35">
      <c r="A74" s="3" t="s">
        <v>227</v>
      </c>
      <c r="B74" s="3">
        <v>52006</v>
      </c>
      <c r="C74" s="3" t="s">
        <v>222</v>
      </c>
      <c r="D74" s="3">
        <v>520</v>
      </c>
      <c r="E74" s="3" t="s">
        <v>166</v>
      </c>
      <c r="F74" s="3">
        <v>5</v>
      </c>
      <c r="G74" s="3" t="s">
        <v>167</v>
      </c>
      <c r="H74" s="3" t="s">
        <v>168</v>
      </c>
      <c r="I74" s="3" t="s">
        <v>169</v>
      </c>
      <c r="J74" s="4">
        <v>354623</v>
      </c>
      <c r="K74" s="4">
        <v>283707</v>
      </c>
      <c r="L74" s="5">
        <v>3.27E-2</v>
      </c>
      <c r="M74" s="7">
        <v>1583</v>
      </c>
      <c r="N74" s="9">
        <v>288.90456840783497</v>
      </c>
      <c r="O74" s="9">
        <f t="shared" si="10"/>
        <v>982.00939349460975</v>
      </c>
      <c r="P74" s="9">
        <f t="shared" si="11"/>
        <v>1227.4745323493569</v>
      </c>
      <c r="Q74" s="4">
        <f t="shared" si="12"/>
        <v>344124.11978798761</v>
      </c>
      <c r="R74" s="4">
        <f t="shared" si="13"/>
        <v>404190.40405816631</v>
      </c>
      <c r="S74" s="11">
        <f t="shared" si="20"/>
        <v>458733.35113874759</v>
      </c>
      <c r="T74" s="11">
        <f t="shared" si="21"/>
        <v>538804.48329503997</v>
      </c>
      <c r="U74" s="9">
        <f t="shared" si="16"/>
        <v>1191.1342270718317</v>
      </c>
      <c r="V74" s="9">
        <f t="shared" si="17"/>
        <v>1399.044695920443</v>
      </c>
      <c r="W74" s="12">
        <f t="shared" si="18"/>
        <v>1587.8369582968039</v>
      </c>
      <c r="X74" s="12">
        <f t="shared" si="19"/>
        <v>1864.9912192957479</v>
      </c>
    </row>
    <row r="75" spans="1:24" x14ac:dyDescent="0.35">
      <c r="A75" s="3" t="s">
        <v>228</v>
      </c>
      <c r="B75" s="3">
        <v>52101</v>
      </c>
      <c r="C75" s="3" t="s">
        <v>229</v>
      </c>
      <c r="D75" s="3">
        <v>521</v>
      </c>
      <c r="E75" s="3" t="s">
        <v>166</v>
      </c>
      <c r="F75" s="3">
        <v>5</v>
      </c>
      <c r="G75" s="3" t="s">
        <v>167</v>
      </c>
      <c r="H75" s="3" t="s">
        <v>168</v>
      </c>
      <c r="I75" s="3" t="s">
        <v>169</v>
      </c>
      <c r="J75" s="4">
        <v>368455</v>
      </c>
      <c r="K75" s="4">
        <v>434653</v>
      </c>
      <c r="L75" s="5">
        <v>2.46E-2</v>
      </c>
      <c r="M75" s="7">
        <v>952</v>
      </c>
      <c r="N75" s="9">
        <v>683.93658761932602</v>
      </c>
      <c r="O75" s="9">
        <f t="shared" si="10"/>
        <v>635.51651990567962</v>
      </c>
      <c r="P75" s="9">
        <f t="shared" si="11"/>
        <v>538.72684495873068</v>
      </c>
      <c r="Q75" s="4">
        <f t="shared" si="12"/>
        <v>502885.12623143278</v>
      </c>
      <c r="R75" s="4">
        <f t="shared" si="13"/>
        <v>567859.04593467677</v>
      </c>
      <c r="S75" s="11">
        <f t="shared" si="20"/>
        <v>447527.02531957167</v>
      </c>
      <c r="T75" s="11">
        <f t="shared" si="21"/>
        <v>505348.55053756677</v>
      </c>
      <c r="U75" s="9">
        <f t="shared" si="16"/>
        <v>735.2803393394928</v>
      </c>
      <c r="V75" s="9">
        <f t="shared" si="17"/>
        <v>830.28025728423654</v>
      </c>
      <c r="W75" s="12">
        <f t="shared" si="18"/>
        <v>654.3399394340662</v>
      </c>
      <c r="X75" s="12">
        <f t="shared" si="19"/>
        <v>738.88217078224216</v>
      </c>
    </row>
    <row r="76" spans="1:24" x14ac:dyDescent="0.35">
      <c r="A76" s="3" t="s">
        <v>31</v>
      </c>
      <c r="B76" s="3">
        <v>52102</v>
      </c>
      <c r="C76" s="3" t="s">
        <v>229</v>
      </c>
      <c r="D76" s="3">
        <v>521</v>
      </c>
      <c r="E76" s="3" t="s">
        <v>166</v>
      </c>
      <c r="F76" s="3">
        <v>5</v>
      </c>
      <c r="G76" s="3" t="s">
        <v>167</v>
      </c>
      <c r="H76" s="3" t="s">
        <v>168</v>
      </c>
      <c r="I76" s="3" t="s">
        <v>169</v>
      </c>
      <c r="J76" s="4">
        <v>304637</v>
      </c>
      <c r="K76" s="4">
        <v>271574</v>
      </c>
      <c r="L76" s="5">
        <v>2.46E-2</v>
      </c>
      <c r="M76" s="7">
        <v>952</v>
      </c>
      <c r="N76" s="9">
        <v>221.75895018669601</v>
      </c>
      <c r="O76" s="9">
        <f t="shared" si="10"/>
        <v>1224.6360283152735</v>
      </c>
      <c r="P76" s="9">
        <f t="shared" si="11"/>
        <v>1373.730348847386</v>
      </c>
      <c r="Q76" s="4">
        <f t="shared" si="12"/>
        <v>314205.87289441261</v>
      </c>
      <c r="R76" s="4">
        <f t="shared" si="13"/>
        <v>354801.99731892772</v>
      </c>
      <c r="S76" s="11">
        <f t="shared" si="20"/>
        <v>370013.40845497645</v>
      </c>
      <c r="T76" s="11">
        <f t="shared" si="21"/>
        <v>417819.995359305</v>
      </c>
      <c r="U76" s="9">
        <f t="shared" si="16"/>
        <v>1416.8802324771411</v>
      </c>
      <c r="V76" s="9">
        <f t="shared" si="17"/>
        <v>1599.9444307443937</v>
      </c>
      <c r="W76" s="12">
        <f t="shared" si="18"/>
        <v>1668.5387811561468</v>
      </c>
      <c r="X76" s="12">
        <f t="shared" si="19"/>
        <v>1884.1178451086087</v>
      </c>
    </row>
    <row r="77" spans="1:24" x14ac:dyDescent="0.35">
      <c r="A77" s="3" t="s">
        <v>230</v>
      </c>
      <c r="B77" s="3">
        <v>52201</v>
      </c>
      <c r="C77" s="3" t="s">
        <v>79</v>
      </c>
      <c r="D77" s="3">
        <v>522</v>
      </c>
      <c r="E77" s="3" t="s">
        <v>166</v>
      </c>
      <c r="F77" s="3">
        <v>5</v>
      </c>
      <c r="G77" s="3" t="s">
        <v>167</v>
      </c>
      <c r="H77" s="3" t="s">
        <v>168</v>
      </c>
      <c r="I77" s="3" t="s">
        <v>169</v>
      </c>
      <c r="J77" s="4">
        <v>365159</v>
      </c>
      <c r="K77" s="4">
        <v>347390</v>
      </c>
      <c r="L77" s="5">
        <v>2.4700000000000003E-2</v>
      </c>
      <c r="M77" s="7">
        <v>4125</v>
      </c>
      <c r="N77" s="9">
        <v>2300.6612263932402</v>
      </c>
      <c r="O77" s="9">
        <f t="shared" si="10"/>
        <v>150.99572071486827</v>
      </c>
      <c r="P77" s="9">
        <f t="shared" si="11"/>
        <v>158.71915248142025</v>
      </c>
      <c r="Q77" s="4">
        <f t="shared" si="12"/>
        <v>402158.94219497475</v>
      </c>
      <c r="R77" s="4">
        <f t="shared" si="13"/>
        <v>454340.45740909985</v>
      </c>
      <c r="S77" s="11">
        <f t="shared" si="20"/>
        <v>443870.10785535385</v>
      </c>
      <c r="T77" s="11">
        <f t="shared" si="21"/>
        <v>501463.79123768234</v>
      </c>
      <c r="U77" s="9">
        <f t="shared" si="16"/>
        <v>174.80146037208686</v>
      </c>
      <c r="V77" s="9">
        <f t="shared" si="17"/>
        <v>197.48255510063601</v>
      </c>
      <c r="W77" s="12">
        <f t="shared" si="18"/>
        <v>192.9315375785298</v>
      </c>
      <c r="X77" s="12">
        <f t="shared" si="19"/>
        <v>217.96507259951088</v>
      </c>
    </row>
    <row r="78" spans="1:24" x14ac:dyDescent="0.35">
      <c r="A78" s="3" t="s">
        <v>79</v>
      </c>
      <c r="B78" s="3">
        <v>52202</v>
      </c>
      <c r="C78" s="3" t="s">
        <v>79</v>
      </c>
      <c r="D78" s="3">
        <v>522</v>
      </c>
      <c r="E78" s="3" t="s">
        <v>166</v>
      </c>
      <c r="F78" s="3">
        <v>5</v>
      </c>
      <c r="G78" s="3" t="s">
        <v>167</v>
      </c>
      <c r="H78" s="3" t="s">
        <v>168</v>
      </c>
      <c r="I78" s="3" t="s">
        <v>169</v>
      </c>
      <c r="J78" s="4">
        <v>760275</v>
      </c>
      <c r="K78" s="4">
        <v>775647</v>
      </c>
      <c r="L78" s="5">
        <v>2.4700000000000003E-2</v>
      </c>
      <c r="M78" s="7">
        <v>4125</v>
      </c>
      <c r="N78" s="9">
        <v>835.66296115759496</v>
      </c>
      <c r="O78" s="9">
        <f t="shared" si="10"/>
        <v>928.1816187300459</v>
      </c>
      <c r="P78" s="9">
        <f t="shared" si="11"/>
        <v>909.78664286716207</v>
      </c>
      <c r="Q78" s="4">
        <f t="shared" si="12"/>
        <v>897934.24403899244</v>
      </c>
      <c r="R78" s="4">
        <f t="shared" si="13"/>
        <v>1014444.3212757882</v>
      </c>
      <c r="S78" s="11">
        <f t="shared" si="20"/>
        <v>924154.53610544768</v>
      </c>
      <c r="T78" s="11">
        <f t="shared" si="21"/>
        <v>1044066.7870249095</v>
      </c>
      <c r="U78" s="9">
        <f t="shared" si="16"/>
        <v>1074.5172225835363</v>
      </c>
      <c r="V78" s="9">
        <f t="shared" si="17"/>
        <v>1213.9395527002152</v>
      </c>
      <c r="W78" s="12">
        <f t="shared" si="18"/>
        <v>1105.8938580037943</v>
      </c>
      <c r="X78" s="12">
        <f t="shared" si="19"/>
        <v>1249.3874152069932</v>
      </c>
    </row>
    <row r="79" spans="1:24" x14ac:dyDescent="0.35">
      <c r="A79" s="3" t="s">
        <v>91</v>
      </c>
      <c r="B79" s="3">
        <v>52203</v>
      </c>
      <c r="C79" s="3" t="s">
        <v>79</v>
      </c>
      <c r="D79" s="3">
        <v>522</v>
      </c>
      <c r="E79" s="3" t="s">
        <v>166</v>
      </c>
      <c r="F79" s="3">
        <v>5</v>
      </c>
      <c r="G79" s="3" t="s">
        <v>167</v>
      </c>
      <c r="H79" s="3" t="s">
        <v>168</v>
      </c>
      <c r="I79" s="3" t="s">
        <v>169</v>
      </c>
      <c r="J79" s="4">
        <v>235452</v>
      </c>
      <c r="K79" s="4">
        <v>255359</v>
      </c>
      <c r="L79" s="5">
        <v>2.4700000000000003E-2</v>
      </c>
      <c r="M79" s="7">
        <v>4125</v>
      </c>
      <c r="N79" s="9">
        <v>369.234731674231</v>
      </c>
      <c r="O79" s="9">
        <f t="shared" si="10"/>
        <v>691.58986978857274</v>
      </c>
      <c r="P79" s="9">
        <f t="shared" si="11"/>
        <v>637.67565670862984</v>
      </c>
      <c r="Q79" s="4">
        <f t="shared" si="12"/>
        <v>295618.48446980788</v>
      </c>
      <c r="R79" s="4">
        <f t="shared" si="13"/>
        <v>333976.00640067458</v>
      </c>
      <c r="S79" s="11">
        <f t="shared" si="20"/>
        <v>286204.37846187217</v>
      </c>
      <c r="T79" s="11">
        <f t="shared" si="21"/>
        <v>323340.3875421249</v>
      </c>
      <c r="U79" s="9">
        <f t="shared" si="16"/>
        <v>800.62480343974414</v>
      </c>
      <c r="V79" s="9">
        <f t="shared" si="17"/>
        <v>904.50864382751365</v>
      </c>
      <c r="W79" s="12">
        <f t="shared" si="18"/>
        <v>775.12853995107105</v>
      </c>
      <c r="X79" s="12">
        <f t="shared" si="19"/>
        <v>875.70415187107085</v>
      </c>
    </row>
    <row r="80" spans="1:24" x14ac:dyDescent="0.35">
      <c r="A80" s="3" t="s">
        <v>231</v>
      </c>
      <c r="B80" s="3">
        <v>52204</v>
      </c>
      <c r="C80" s="3" t="s">
        <v>79</v>
      </c>
      <c r="D80" s="3">
        <v>522</v>
      </c>
      <c r="E80" s="3" t="s">
        <v>166</v>
      </c>
      <c r="F80" s="3">
        <v>5</v>
      </c>
      <c r="G80" s="3" t="s">
        <v>167</v>
      </c>
      <c r="H80" s="3" t="s">
        <v>168</v>
      </c>
      <c r="I80" s="3" t="s">
        <v>169</v>
      </c>
      <c r="J80" s="4">
        <v>254425</v>
      </c>
      <c r="K80" s="4">
        <v>178882</v>
      </c>
      <c r="L80" s="5">
        <v>2.4700000000000003E-2</v>
      </c>
      <c r="M80" s="7">
        <v>4125</v>
      </c>
      <c r="N80" s="9">
        <v>375.16943609349698</v>
      </c>
      <c r="O80" s="9">
        <f t="shared" si="10"/>
        <v>476.80323286095285</v>
      </c>
      <c r="P80" s="9">
        <f t="shared" si="11"/>
        <v>678.16025380221549</v>
      </c>
      <c r="Q80" s="4">
        <f t="shared" si="12"/>
        <v>207084.24507821604</v>
      </c>
      <c r="R80" s="4">
        <f t="shared" si="13"/>
        <v>233954.14290064367</v>
      </c>
      <c r="S80" s="11">
        <f t="shared" si="20"/>
        <v>309267.0650075677</v>
      </c>
      <c r="T80" s="11">
        <f t="shared" si="21"/>
        <v>349395.53752104513</v>
      </c>
      <c r="U80" s="9">
        <f t="shared" si="16"/>
        <v>551.97525479289845</v>
      </c>
      <c r="V80" s="9">
        <f t="shared" si="17"/>
        <v>623.59595530148499</v>
      </c>
      <c r="W80" s="12">
        <f t="shared" si="18"/>
        <v>824.33971228534301</v>
      </c>
      <c r="X80" s="12">
        <f t="shared" si="19"/>
        <v>931.30064420805149</v>
      </c>
    </row>
    <row r="81" spans="1:24" x14ac:dyDescent="0.35">
      <c r="A81" s="3" t="s">
        <v>30</v>
      </c>
      <c r="B81" s="3">
        <v>52205</v>
      </c>
      <c r="C81" s="3" t="s">
        <v>79</v>
      </c>
      <c r="D81" s="3">
        <v>522</v>
      </c>
      <c r="E81" s="3" t="s">
        <v>166</v>
      </c>
      <c r="F81" s="3">
        <v>5</v>
      </c>
      <c r="G81" s="3" t="s">
        <v>167</v>
      </c>
      <c r="H81" s="3" t="s">
        <v>168</v>
      </c>
      <c r="I81" s="3" t="s">
        <v>169</v>
      </c>
      <c r="J81" s="4">
        <v>128046</v>
      </c>
      <c r="K81" s="4">
        <v>59077</v>
      </c>
      <c r="L81" s="5">
        <v>2.4700000000000003E-2</v>
      </c>
      <c r="M81" s="7">
        <v>4125</v>
      </c>
      <c r="N81" s="9">
        <v>151.282648532829</v>
      </c>
      <c r="O81" s="9">
        <f t="shared" si="10"/>
        <v>390.50744135524593</v>
      </c>
      <c r="P81" s="9">
        <f t="shared" si="11"/>
        <v>846.40242117531045</v>
      </c>
      <c r="Q81" s="4">
        <f t="shared" si="12"/>
        <v>68390.983701466714</v>
      </c>
      <c r="R81" s="4">
        <f t="shared" si="13"/>
        <v>77264.950638640701</v>
      </c>
      <c r="S81" s="11">
        <f t="shared" si="20"/>
        <v>155646.69590629463</v>
      </c>
      <c r="T81" s="11">
        <f t="shared" si="21"/>
        <v>175842.39362255967</v>
      </c>
      <c r="U81" s="9">
        <f t="shared" si="16"/>
        <v>452.07420920202605</v>
      </c>
      <c r="V81" s="9">
        <f t="shared" si="17"/>
        <v>510.73240314056153</v>
      </c>
      <c r="W81" s="12">
        <f t="shared" si="18"/>
        <v>1028.8469789218332</v>
      </c>
      <c r="X81" s="12">
        <f t="shared" si="19"/>
        <v>1162.3434367914381</v>
      </c>
    </row>
    <row r="82" spans="1:24" x14ac:dyDescent="0.35">
      <c r="A82" s="3" t="s">
        <v>59</v>
      </c>
      <c r="B82" s="3">
        <v>52301</v>
      </c>
      <c r="C82" s="3" t="s">
        <v>80</v>
      </c>
      <c r="D82" s="3">
        <v>523</v>
      </c>
      <c r="E82" s="3" t="s">
        <v>166</v>
      </c>
      <c r="F82" s="3">
        <v>5</v>
      </c>
      <c r="G82" s="3" t="s">
        <v>167</v>
      </c>
      <c r="H82" s="3" t="s">
        <v>168</v>
      </c>
      <c r="I82" s="3" t="s">
        <v>169</v>
      </c>
      <c r="J82" s="4">
        <v>294706</v>
      </c>
      <c r="K82" s="4">
        <v>258821</v>
      </c>
      <c r="L82" s="5">
        <v>2.5899999999999999E-2</v>
      </c>
      <c r="M82" s="7">
        <v>1632</v>
      </c>
      <c r="N82" s="9">
        <v>385.44574632584801</v>
      </c>
      <c r="O82" s="9">
        <f t="shared" si="10"/>
        <v>671.48490408089231</v>
      </c>
      <c r="P82" s="9">
        <f t="shared" si="11"/>
        <v>764.58490671956076</v>
      </c>
      <c r="Q82" s="4">
        <f t="shared" si="12"/>
        <v>301737.77930205874</v>
      </c>
      <c r="R82" s="4">
        <f t="shared" si="13"/>
        <v>342890.01518303371</v>
      </c>
      <c r="S82" s="11">
        <f t="shared" si="20"/>
        <v>361600.6615833976</v>
      </c>
      <c r="T82" s="11">
        <f t="shared" si="21"/>
        <v>410917.24287002563</v>
      </c>
      <c r="U82" s="9">
        <f t="shared" si="16"/>
        <v>782.82814683593824</v>
      </c>
      <c r="V82" s="9">
        <f t="shared" si="17"/>
        <v>889.5934601731509</v>
      </c>
      <c r="W82" s="12">
        <f t="shared" si="18"/>
        <v>938.13633962821768</v>
      </c>
      <c r="X82" s="12">
        <f t="shared" si="19"/>
        <v>1066.0832212755683</v>
      </c>
    </row>
    <row r="83" spans="1:24" x14ac:dyDescent="0.35">
      <c r="A83" s="3" t="s">
        <v>80</v>
      </c>
      <c r="B83" s="3">
        <v>52302</v>
      </c>
      <c r="C83" s="3" t="s">
        <v>80</v>
      </c>
      <c r="D83" s="3">
        <v>523</v>
      </c>
      <c r="E83" s="3" t="s">
        <v>166</v>
      </c>
      <c r="F83" s="3">
        <v>5</v>
      </c>
      <c r="G83" s="3" t="s">
        <v>167</v>
      </c>
      <c r="H83" s="3" t="s">
        <v>168</v>
      </c>
      <c r="I83" s="3" t="s">
        <v>169</v>
      </c>
      <c r="J83" s="4">
        <v>936047</v>
      </c>
      <c r="K83" s="4">
        <v>922858</v>
      </c>
      <c r="L83" s="5">
        <v>2.5899999999999999E-2</v>
      </c>
      <c r="M83" s="7">
        <v>1632</v>
      </c>
      <c r="N83" s="9">
        <v>242.34058643814899</v>
      </c>
      <c r="O83" s="9">
        <f t="shared" si="10"/>
        <v>3808.1033538950151</v>
      </c>
      <c r="P83" s="9">
        <f t="shared" si="11"/>
        <v>3862.5267593750796</v>
      </c>
      <c r="Q83" s="4">
        <f t="shared" si="12"/>
        <v>1075883.0370454458</v>
      </c>
      <c r="R83" s="4">
        <f t="shared" si="13"/>
        <v>1222616.3782374079</v>
      </c>
      <c r="S83" s="11">
        <f t="shared" si="20"/>
        <v>1148518.2333347627</v>
      </c>
      <c r="T83" s="11">
        <f t="shared" si="21"/>
        <v>1305157.8605008344</v>
      </c>
      <c r="U83" s="9">
        <f t="shared" si="16"/>
        <v>4439.5495317497562</v>
      </c>
      <c r="V83" s="9">
        <f t="shared" si="17"/>
        <v>5045.033505146891</v>
      </c>
      <c r="W83" s="12">
        <f t="shared" si="18"/>
        <v>4739.2731453503002</v>
      </c>
      <c r="X83" s="12">
        <f t="shared" si="19"/>
        <v>5385.6346544491889</v>
      </c>
    </row>
    <row r="84" spans="1:24" x14ac:dyDescent="0.35">
      <c r="A84" s="3" t="s">
        <v>232</v>
      </c>
      <c r="B84" s="3">
        <v>52303</v>
      </c>
      <c r="C84" s="3" t="s">
        <v>80</v>
      </c>
      <c r="D84" s="3">
        <v>523</v>
      </c>
      <c r="E84" s="3" t="s">
        <v>166</v>
      </c>
      <c r="F84" s="3">
        <v>5</v>
      </c>
      <c r="G84" s="3" t="s">
        <v>167</v>
      </c>
      <c r="H84" s="3" t="s">
        <v>168</v>
      </c>
      <c r="I84" s="3" t="s">
        <v>169</v>
      </c>
      <c r="J84" s="4">
        <v>740314</v>
      </c>
      <c r="K84" s="4">
        <v>681860</v>
      </c>
      <c r="L84" s="5">
        <v>2.5899999999999999E-2</v>
      </c>
      <c r="M84" s="7">
        <v>1632</v>
      </c>
      <c r="N84" s="9">
        <v>399.60945437704498</v>
      </c>
      <c r="O84" s="9">
        <f t="shared" si="10"/>
        <v>1706.3159855988845</v>
      </c>
      <c r="P84" s="9">
        <f t="shared" si="11"/>
        <v>1852.5938060051221</v>
      </c>
      <c r="Q84" s="4">
        <f t="shared" si="12"/>
        <v>794923.60432461731</v>
      </c>
      <c r="R84" s="4">
        <f t="shared" si="13"/>
        <v>903338.54576214217</v>
      </c>
      <c r="S84" s="11">
        <f t="shared" si="20"/>
        <v>908356.23360044044</v>
      </c>
      <c r="T84" s="11">
        <f t="shared" si="21"/>
        <v>1032241.582248343</v>
      </c>
      <c r="U84" s="9">
        <f t="shared" si="16"/>
        <v>1989.2512442275204</v>
      </c>
      <c r="V84" s="9">
        <f t="shared" si="17"/>
        <v>2260.553487580431</v>
      </c>
      <c r="W84" s="12">
        <f t="shared" si="18"/>
        <v>2273.1099668712436</v>
      </c>
      <c r="X84" s="12">
        <f t="shared" si="19"/>
        <v>2583.1260270293515</v>
      </c>
    </row>
    <row r="85" spans="1:24" x14ac:dyDescent="0.35">
      <c r="A85" s="3" t="s">
        <v>233</v>
      </c>
      <c r="B85" s="3">
        <v>52304</v>
      </c>
      <c r="C85" s="3" t="s">
        <v>80</v>
      </c>
      <c r="D85" s="3">
        <v>523</v>
      </c>
      <c r="E85" s="3" t="s">
        <v>166</v>
      </c>
      <c r="F85" s="3">
        <v>5</v>
      </c>
      <c r="G85" s="3" t="s">
        <v>167</v>
      </c>
      <c r="H85" s="3" t="s">
        <v>168</v>
      </c>
      <c r="I85" s="3" t="s">
        <v>169</v>
      </c>
      <c r="J85" s="4">
        <v>258878</v>
      </c>
      <c r="K85" s="4">
        <v>226195</v>
      </c>
      <c r="L85" s="5">
        <v>2.5899999999999999E-2</v>
      </c>
      <c r="M85" s="7">
        <v>1632</v>
      </c>
      <c r="N85" s="9">
        <v>406.08972794209899</v>
      </c>
      <c r="O85" s="9">
        <f t="shared" si="10"/>
        <v>557.00744056311441</v>
      </c>
      <c r="P85" s="9">
        <f t="shared" si="11"/>
        <v>637.48965360904504</v>
      </c>
      <c r="Q85" s="4">
        <f t="shared" si="12"/>
        <v>263701.85181739187</v>
      </c>
      <c r="R85" s="4">
        <f t="shared" si="13"/>
        <v>299666.59190840897</v>
      </c>
      <c r="S85" s="11">
        <f t="shared" si="20"/>
        <v>317640.14329327131</v>
      </c>
      <c r="T85" s="11">
        <f t="shared" si="21"/>
        <v>360961.20879692474</v>
      </c>
      <c r="U85" s="9">
        <f t="shared" si="16"/>
        <v>649.36843675836826</v>
      </c>
      <c r="V85" s="9">
        <f t="shared" si="17"/>
        <v>737.93196746689432</v>
      </c>
      <c r="W85" s="12">
        <f t="shared" si="18"/>
        <v>782.19201678147601</v>
      </c>
      <c r="X85" s="12">
        <f t="shared" si="19"/>
        <v>888.87057209285342</v>
      </c>
    </row>
    <row r="86" spans="1:24" x14ac:dyDescent="0.35">
      <c r="A86" s="3" t="s">
        <v>234</v>
      </c>
      <c r="B86" s="3">
        <v>52305</v>
      </c>
      <c r="C86" s="3" t="s">
        <v>80</v>
      </c>
      <c r="D86" s="3">
        <v>523</v>
      </c>
      <c r="E86" s="3" t="s">
        <v>166</v>
      </c>
      <c r="F86" s="3">
        <v>5</v>
      </c>
      <c r="G86" s="3" t="s">
        <v>167</v>
      </c>
      <c r="H86" s="3" t="s">
        <v>168</v>
      </c>
      <c r="I86" s="3" t="s">
        <v>169</v>
      </c>
      <c r="J86" s="4">
        <v>334827</v>
      </c>
      <c r="K86" s="4">
        <v>326906</v>
      </c>
      <c r="L86" s="5">
        <v>2.5899999999999999E-2</v>
      </c>
      <c r="M86" s="7">
        <v>1632</v>
      </c>
      <c r="N86" s="9">
        <v>202.923001777271</v>
      </c>
      <c r="O86" s="9">
        <f t="shared" si="10"/>
        <v>1610.9854335725488</v>
      </c>
      <c r="P86" s="9">
        <f t="shared" si="11"/>
        <v>1650.0199438578545</v>
      </c>
      <c r="Q86" s="4">
        <f t="shared" si="12"/>
        <v>381112.3922731108</v>
      </c>
      <c r="R86" s="4">
        <f t="shared" si="13"/>
        <v>433090.06341612479</v>
      </c>
      <c r="S86" s="11">
        <f t="shared" si="20"/>
        <v>410828.63842603908</v>
      </c>
      <c r="T86" s="11">
        <f t="shared" si="21"/>
        <v>466859.13309685612</v>
      </c>
      <c r="U86" s="9">
        <f t="shared" si="16"/>
        <v>1878.113318525719</v>
      </c>
      <c r="V86" s="9">
        <f t="shared" si="17"/>
        <v>2134.2581157531167</v>
      </c>
      <c r="W86" s="12">
        <f t="shared" si="18"/>
        <v>2024.5543128568838</v>
      </c>
      <c r="X86" s="12">
        <f t="shared" si="19"/>
        <v>2300.6713335005875</v>
      </c>
    </row>
    <row r="87" spans="1:24" x14ac:dyDescent="0.35">
      <c r="A87" s="3" t="s">
        <v>235</v>
      </c>
      <c r="B87" s="3">
        <v>52401</v>
      </c>
      <c r="C87" s="3" t="s">
        <v>236</v>
      </c>
      <c r="D87" s="3">
        <v>524</v>
      </c>
      <c r="E87" s="3" t="s">
        <v>166</v>
      </c>
      <c r="F87" s="3">
        <v>5</v>
      </c>
      <c r="G87" s="3" t="s">
        <v>167</v>
      </c>
      <c r="H87" s="3" t="s">
        <v>168</v>
      </c>
      <c r="I87" s="3" t="s">
        <v>169</v>
      </c>
      <c r="J87" s="4">
        <v>18030</v>
      </c>
      <c r="K87" s="4">
        <v>26925</v>
      </c>
      <c r="L87" s="5">
        <v>1.8500000000000003E-2</v>
      </c>
      <c r="M87" s="7">
        <v>2296</v>
      </c>
      <c r="N87" s="9">
        <v>232.778566129984</v>
      </c>
      <c r="O87" s="9">
        <f t="shared" si="10"/>
        <v>115.66786602235976</v>
      </c>
      <c r="P87" s="9">
        <f t="shared" si="11"/>
        <v>77.455584935307201</v>
      </c>
      <c r="Q87" s="4">
        <f t="shared" si="12"/>
        <v>30055.358457893912</v>
      </c>
      <c r="R87" s="4">
        <f t="shared" si="13"/>
        <v>32940.264239972588</v>
      </c>
      <c r="S87" s="11">
        <f t="shared" si="20"/>
        <v>20877.764449613584</v>
      </c>
      <c r="T87" s="11">
        <f t="shared" si="21"/>
        <v>22881.745984618286</v>
      </c>
      <c r="U87" s="9">
        <f t="shared" si="16"/>
        <v>129.11566110906853</v>
      </c>
      <c r="V87" s="9">
        <f t="shared" si="17"/>
        <v>141.50900913092951</v>
      </c>
      <c r="W87" s="12">
        <f t="shared" si="18"/>
        <v>89.689376460697844</v>
      </c>
      <c r="X87" s="12">
        <f t="shared" si="19"/>
        <v>98.298337192441835</v>
      </c>
    </row>
    <row r="88" spans="1:24" x14ac:dyDescent="0.35">
      <c r="A88" s="3" t="s">
        <v>237</v>
      </c>
      <c r="B88" s="3">
        <v>52402</v>
      </c>
      <c r="C88" s="3" t="s">
        <v>236</v>
      </c>
      <c r="D88" s="3">
        <v>524</v>
      </c>
      <c r="E88" s="3" t="s">
        <v>166</v>
      </c>
      <c r="F88" s="3">
        <v>5</v>
      </c>
      <c r="G88" s="3" t="s">
        <v>167</v>
      </c>
      <c r="H88" s="3" t="s">
        <v>168</v>
      </c>
      <c r="I88" s="3" t="s">
        <v>169</v>
      </c>
      <c r="J88" s="4">
        <v>104717</v>
      </c>
      <c r="K88" s="4">
        <v>90205</v>
      </c>
      <c r="L88" s="5">
        <v>1.8500000000000003E-2</v>
      </c>
      <c r="M88" s="7">
        <v>2296</v>
      </c>
      <c r="N88" s="9">
        <v>400.008080077145</v>
      </c>
      <c r="O88" s="9">
        <f t="shared" si="10"/>
        <v>225.50794469602511</v>
      </c>
      <c r="P88" s="9">
        <f t="shared" si="11"/>
        <v>261.78721184783171</v>
      </c>
      <c r="Q88" s="4">
        <f t="shared" si="12"/>
        <v>100692.42747239815</v>
      </c>
      <c r="R88" s="4">
        <f t="shared" si="13"/>
        <v>110357.53150479951</v>
      </c>
      <c r="S88" s="11">
        <f t="shared" si="20"/>
        <v>121256.62007044847</v>
      </c>
      <c r="T88" s="11">
        <f t="shared" si="21"/>
        <v>132895.60700339839</v>
      </c>
      <c r="U88" s="9">
        <f t="shared" si="16"/>
        <v>251.72598376757477</v>
      </c>
      <c r="V88" s="9">
        <f t="shared" si="17"/>
        <v>275.8882557660238</v>
      </c>
      <c r="W88" s="12">
        <f t="shared" si="18"/>
        <v>303.13542678203669</v>
      </c>
      <c r="X88" s="12">
        <f t="shared" si="19"/>
        <v>332.23230635183251</v>
      </c>
    </row>
    <row r="89" spans="1:24" x14ac:dyDescent="0.35">
      <c r="A89" s="3" t="s">
        <v>238</v>
      </c>
      <c r="B89" s="3">
        <v>52403</v>
      </c>
      <c r="C89" s="3" t="s">
        <v>236</v>
      </c>
      <c r="D89" s="3">
        <v>524</v>
      </c>
      <c r="E89" s="3" t="s">
        <v>166</v>
      </c>
      <c r="F89" s="3">
        <v>5</v>
      </c>
      <c r="G89" s="3" t="s">
        <v>167</v>
      </c>
      <c r="H89" s="3" t="s">
        <v>168</v>
      </c>
      <c r="I89" s="3" t="s">
        <v>169</v>
      </c>
      <c r="J89" s="4">
        <v>44962</v>
      </c>
      <c r="K89" s="4">
        <v>61840</v>
      </c>
      <c r="L89" s="5">
        <v>1.8500000000000003E-2</v>
      </c>
      <c r="M89" s="7">
        <v>2296</v>
      </c>
      <c r="N89" s="9">
        <v>211.382975168548</v>
      </c>
      <c r="O89" s="9">
        <f t="shared" si="10"/>
        <v>292.54957713927223</v>
      </c>
      <c r="P89" s="9">
        <f t="shared" si="11"/>
        <v>212.70397942005107</v>
      </c>
      <c r="Q89" s="4">
        <f t="shared" si="12"/>
        <v>69029.65151480629</v>
      </c>
      <c r="R89" s="4">
        <f t="shared" si="13"/>
        <v>75655.559539457929</v>
      </c>
      <c r="S89" s="11">
        <f t="shared" si="20"/>
        <v>52063.563238132338</v>
      </c>
      <c r="T89" s="11">
        <f t="shared" si="21"/>
        <v>57060.957457593307</v>
      </c>
      <c r="U89" s="9">
        <f t="shared" si="16"/>
        <v>326.56202071034772</v>
      </c>
      <c r="V89" s="9">
        <f t="shared" si="17"/>
        <v>357.90753479145297</v>
      </c>
      <c r="W89" s="12">
        <f t="shared" si="18"/>
        <v>246.29969938032625</v>
      </c>
      <c r="X89" s="12">
        <f t="shared" si="19"/>
        <v>269.94112185286099</v>
      </c>
    </row>
    <row r="90" spans="1:24" x14ac:dyDescent="0.35">
      <c r="A90" s="3" t="s">
        <v>239</v>
      </c>
      <c r="B90" s="3">
        <v>52404</v>
      </c>
      <c r="C90" s="3" t="s">
        <v>236</v>
      </c>
      <c r="D90" s="3">
        <v>524</v>
      </c>
      <c r="E90" s="3" t="s">
        <v>166</v>
      </c>
      <c r="F90" s="3">
        <v>5</v>
      </c>
      <c r="G90" s="3" t="s">
        <v>167</v>
      </c>
      <c r="H90" s="3" t="s">
        <v>168</v>
      </c>
      <c r="I90" s="3" t="s">
        <v>169</v>
      </c>
      <c r="J90" s="4">
        <v>21579</v>
      </c>
      <c r="K90" s="4">
        <v>28746</v>
      </c>
      <c r="L90" s="5">
        <v>1.8500000000000003E-2</v>
      </c>
      <c r="M90" s="7">
        <v>2296</v>
      </c>
      <c r="N90" s="9">
        <v>117.555579633413</v>
      </c>
      <c r="O90" s="9">
        <f t="shared" si="10"/>
        <v>244.53114084114031</v>
      </c>
      <c r="P90" s="9">
        <f t="shared" si="11"/>
        <v>183.56423461389295</v>
      </c>
      <c r="Q90" s="4">
        <f t="shared" si="12"/>
        <v>32088.071837720272</v>
      </c>
      <c r="R90" s="4">
        <f t="shared" si="13"/>
        <v>35168.090467678805</v>
      </c>
      <c r="S90" s="11">
        <f t="shared" si="20"/>
        <v>24987.314423639022</v>
      </c>
      <c r="T90" s="11">
        <f t="shared" si="21"/>
        <v>27385.756883088074</v>
      </c>
      <c r="U90" s="9">
        <f t="shared" si="16"/>
        <v>272.96085764524469</v>
      </c>
      <c r="V90" s="9">
        <f t="shared" si="17"/>
        <v>299.16138882856501</v>
      </c>
      <c r="W90" s="12">
        <f t="shared" si="18"/>
        <v>212.55745156086866</v>
      </c>
      <c r="X90" s="12">
        <f t="shared" si="19"/>
        <v>232.96007699922205</v>
      </c>
    </row>
    <row r="91" spans="1:24" x14ac:dyDescent="0.35">
      <c r="A91" s="3" t="s">
        <v>240</v>
      </c>
      <c r="B91" s="3">
        <v>52405</v>
      </c>
      <c r="C91" s="3" t="s">
        <v>236</v>
      </c>
      <c r="D91" s="3">
        <v>524</v>
      </c>
      <c r="E91" s="3" t="s">
        <v>166</v>
      </c>
      <c r="F91" s="3">
        <v>5</v>
      </c>
      <c r="G91" s="3" t="s">
        <v>167</v>
      </c>
      <c r="H91" s="3" t="s">
        <v>168</v>
      </c>
      <c r="I91" s="3" t="s">
        <v>169</v>
      </c>
      <c r="J91" s="4">
        <v>185716</v>
      </c>
      <c r="K91" s="4">
        <v>105667</v>
      </c>
      <c r="L91" s="5">
        <v>1.8500000000000003E-2</v>
      </c>
      <c r="M91" s="7">
        <v>2296</v>
      </c>
      <c r="N91" s="9">
        <v>455.05385162697303</v>
      </c>
      <c r="O91" s="9">
        <f t="shared" si="10"/>
        <v>232.20768184293874</v>
      </c>
      <c r="P91" s="9">
        <f t="shared" si="11"/>
        <v>408.11872998327965</v>
      </c>
      <c r="Q91" s="4">
        <f t="shared" si="12"/>
        <v>117952.07287540486</v>
      </c>
      <c r="R91" s="4">
        <f t="shared" si="13"/>
        <v>129273.86820594923</v>
      </c>
      <c r="S91" s="11">
        <f t="shared" si="20"/>
        <v>215049.07945227047</v>
      </c>
      <c r="T91" s="11">
        <f t="shared" si="21"/>
        <v>235690.86729225566</v>
      </c>
      <c r="U91" s="9">
        <f t="shared" si="16"/>
        <v>259.2046467768285</v>
      </c>
      <c r="V91" s="9">
        <f t="shared" si="17"/>
        <v>284.08476874495398</v>
      </c>
      <c r="W91" s="12">
        <f t="shared" si="18"/>
        <v>472.57940721388582</v>
      </c>
      <c r="X91" s="12">
        <f t="shared" si="19"/>
        <v>517.94060516042282</v>
      </c>
    </row>
    <row r="92" spans="1:24" x14ac:dyDescent="0.35">
      <c r="A92" s="3" t="s">
        <v>241</v>
      </c>
      <c r="B92" s="3">
        <v>52406</v>
      </c>
      <c r="C92" s="3" t="s">
        <v>236</v>
      </c>
      <c r="D92" s="3">
        <v>524</v>
      </c>
      <c r="E92" s="3" t="s">
        <v>166</v>
      </c>
      <c r="F92" s="3">
        <v>5</v>
      </c>
      <c r="G92" s="3" t="s">
        <v>167</v>
      </c>
      <c r="H92" s="3" t="s">
        <v>168</v>
      </c>
      <c r="I92" s="3" t="s">
        <v>169</v>
      </c>
      <c r="J92" s="4">
        <v>26399</v>
      </c>
      <c r="K92" s="4">
        <v>25885</v>
      </c>
      <c r="L92" s="5">
        <v>1.8500000000000003E-2</v>
      </c>
      <c r="M92" s="7">
        <v>2296</v>
      </c>
      <c r="N92" s="9">
        <v>257.19721722090401</v>
      </c>
      <c r="O92" s="9">
        <f t="shared" si="10"/>
        <v>100.64261300995199</v>
      </c>
      <c r="P92" s="9">
        <f t="shared" si="11"/>
        <v>102.64107942243471</v>
      </c>
      <c r="Q92" s="4">
        <f t="shared" si="12"/>
        <v>28894.445819223172</v>
      </c>
      <c r="R92" s="4">
        <f t="shared" si="13"/>
        <v>31667.919771650522</v>
      </c>
      <c r="S92" s="11">
        <f t="shared" si="20"/>
        <v>30568.613627584527</v>
      </c>
      <c r="T92" s="11">
        <f t="shared" si="21"/>
        <v>33502.784927783592</v>
      </c>
      <c r="U92" s="9">
        <f t="shared" si="16"/>
        <v>112.34353983855911</v>
      </c>
      <c r="V92" s="9">
        <f t="shared" si="17"/>
        <v>123.12699225066372</v>
      </c>
      <c r="W92" s="12">
        <f t="shared" si="18"/>
        <v>118.852816363598</v>
      </c>
      <c r="X92" s="12">
        <f t="shared" si="19"/>
        <v>130.26107082258358</v>
      </c>
    </row>
    <row r="93" spans="1:24" x14ac:dyDescent="0.35">
      <c r="A93" s="3" t="s">
        <v>242</v>
      </c>
      <c r="B93" s="3">
        <v>52407</v>
      </c>
      <c r="C93" s="3" t="s">
        <v>236</v>
      </c>
      <c r="D93" s="3">
        <v>524</v>
      </c>
      <c r="E93" s="3" t="s">
        <v>166</v>
      </c>
      <c r="F93" s="3">
        <v>5</v>
      </c>
      <c r="G93" s="3" t="s">
        <v>167</v>
      </c>
      <c r="H93" s="3" t="s">
        <v>168</v>
      </c>
      <c r="I93" s="3" t="s">
        <v>169</v>
      </c>
      <c r="J93" s="4">
        <v>51900</v>
      </c>
      <c r="K93" s="4">
        <v>114031</v>
      </c>
      <c r="L93" s="5">
        <v>1.8500000000000003E-2</v>
      </c>
      <c r="M93" s="7">
        <v>2296</v>
      </c>
      <c r="N93" s="9">
        <v>321.72843079330198</v>
      </c>
      <c r="O93" s="9">
        <f t="shared" si="10"/>
        <v>354.43246255491948</v>
      </c>
      <c r="P93" s="9">
        <f t="shared" si="11"/>
        <v>161.31617548386245</v>
      </c>
      <c r="Q93" s="4">
        <f t="shared" si="12"/>
        <v>127288.48951948377</v>
      </c>
      <c r="R93" s="4">
        <f t="shared" si="13"/>
        <v>139506.45391080089</v>
      </c>
      <c r="S93" s="11">
        <f t="shared" si="20"/>
        <v>60097.39184331365</v>
      </c>
      <c r="T93" s="11">
        <f t="shared" si="21"/>
        <v>65865.924381679928</v>
      </c>
      <c r="U93" s="9">
        <f t="shared" si="16"/>
        <v>395.6395435915382</v>
      </c>
      <c r="V93" s="9">
        <f t="shared" si="17"/>
        <v>433.6155606976132</v>
      </c>
      <c r="W93" s="12">
        <f t="shared" si="18"/>
        <v>186.79540286548033</v>
      </c>
      <c r="X93" s="12">
        <f t="shared" si="19"/>
        <v>204.72522188751242</v>
      </c>
    </row>
    <row r="94" spans="1:24" x14ac:dyDescent="0.35">
      <c r="A94" s="3" t="s">
        <v>243</v>
      </c>
      <c r="B94" s="3">
        <v>52408</v>
      </c>
      <c r="C94" s="3" t="s">
        <v>236</v>
      </c>
      <c r="D94" s="3">
        <v>524</v>
      </c>
      <c r="E94" s="3" t="s">
        <v>166</v>
      </c>
      <c r="F94" s="3">
        <v>5</v>
      </c>
      <c r="G94" s="3" t="s">
        <v>167</v>
      </c>
      <c r="H94" s="3" t="s">
        <v>168</v>
      </c>
      <c r="I94" s="3" t="s">
        <v>169</v>
      </c>
      <c r="J94" s="4">
        <v>73336</v>
      </c>
      <c r="K94" s="4">
        <v>59199</v>
      </c>
      <c r="L94" s="5">
        <v>1.8500000000000003E-2</v>
      </c>
      <c r="M94" s="7">
        <v>2296</v>
      </c>
      <c r="N94" s="9">
        <v>266.24765244973298</v>
      </c>
      <c r="O94" s="9">
        <f t="shared" si="10"/>
        <v>222.34562241324045</v>
      </c>
      <c r="P94" s="9">
        <f t="shared" si="11"/>
        <v>275.44280419090529</v>
      </c>
      <c r="Q94" s="4">
        <f t="shared" si="12"/>
        <v>66081.603169874157</v>
      </c>
      <c r="R94" s="4">
        <f t="shared" si="13"/>
        <v>72424.53863480546</v>
      </c>
      <c r="S94" s="11">
        <f t="shared" si="20"/>
        <v>84919.120004262993</v>
      </c>
      <c r="T94" s="11">
        <f t="shared" si="21"/>
        <v>93070.200972155668</v>
      </c>
      <c r="U94" s="9">
        <f t="shared" si="16"/>
        <v>248.19600308907974</v>
      </c>
      <c r="V94" s="9">
        <f t="shared" si="17"/>
        <v>272.0194449356847</v>
      </c>
      <c r="W94" s="12">
        <f t="shared" si="18"/>
        <v>318.94786385128992</v>
      </c>
      <c r="X94" s="12">
        <f t="shared" si="19"/>
        <v>349.56252239529937</v>
      </c>
    </row>
    <row r="95" spans="1:24" x14ac:dyDescent="0.35">
      <c r="A95" s="3" t="s">
        <v>244</v>
      </c>
      <c r="B95" s="3">
        <v>52501</v>
      </c>
      <c r="C95" s="3" t="s">
        <v>245</v>
      </c>
      <c r="D95" s="3">
        <v>525</v>
      </c>
      <c r="E95" s="3" t="s">
        <v>166</v>
      </c>
      <c r="F95" s="3">
        <v>5</v>
      </c>
      <c r="G95" s="3" t="s">
        <v>167</v>
      </c>
      <c r="H95" s="3" t="s">
        <v>168</v>
      </c>
      <c r="I95" s="3" t="s">
        <v>169</v>
      </c>
      <c r="J95" s="4">
        <v>164860</v>
      </c>
      <c r="K95" s="4">
        <v>158031</v>
      </c>
      <c r="L95" s="5">
        <v>2.1400000000000002E-2</v>
      </c>
      <c r="M95" s="7">
        <v>4707</v>
      </c>
      <c r="N95" s="9">
        <v>1156.3085807862101</v>
      </c>
      <c r="O95" s="9">
        <f t="shared" si="10"/>
        <v>136.66853522141108</v>
      </c>
      <c r="P95" s="9">
        <f t="shared" si="11"/>
        <v>142.57439816619416</v>
      </c>
      <c r="Q95" s="4">
        <f t="shared" si="12"/>
        <v>179439.23513681773</v>
      </c>
      <c r="R95" s="4">
        <f t="shared" si="13"/>
        <v>199478.76785194402</v>
      </c>
      <c r="S95" s="11">
        <f t="shared" si="20"/>
        <v>195290.95251790143</v>
      </c>
      <c r="T95" s="11">
        <f t="shared" si="21"/>
        <v>217100.78373439479</v>
      </c>
      <c r="U95" s="9">
        <f t="shared" si="16"/>
        <v>155.18282759331547</v>
      </c>
      <c r="V95" s="9">
        <f t="shared" si="17"/>
        <v>172.51343730089093</v>
      </c>
      <c r="W95" s="12">
        <f t="shared" si="18"/>
        <v>168.89172644997328</v>
      </c>
      <c r="X95" s="12">
        <f t="shared" si="19"/>
        <v>187.75332756484539</v>
      </c>
    </row>
    <row r="96" spans="1:24" x14ac:dyDescent="0.35">
      <c r="A96" s="3" t="s">
        <v>246</v>
      </c>
      <c r="B96" s="3">
        <v>52502</v>
      </c>
      <c r="C96" s="3" t="s">
        <v>245</v>
      </c>
      <c r="D96" s="3">
        <v>525</v>
      </c>
      <c r="E96" s="3" t="s">
        <v>166</v>
      </c>
      <c r="F96" s="3">
        <v>5</v>
      </c>
      <c r="G96" s="3" t="s">
        <v>167</v>
      </c>
      <c r="H96" s="3" t="s">
        <v>168</v>
      </c>
      <c r="I96" s="3" t="s">
        <v>169</v>
      </c>
      <c r="J96" s="4">
        <v>28459</v>
      </c>
      <c r="K96" s="4">
        <v>28506</v>
      </c>
      <c r="L96" s="5">
        <v>2.1400000000000002E-2</v>
      </c>
      <c r="M96" s="7">
        <v>4707</v>
      </c>
      <c r="N96" s="9">
        <v>256.162641695682</v>
      </c>
      <c r="O96" s="9">
        <f t="shared" si="10"/>
        <v>111.28086363922172</v>
      </c>
      <c r="P96" s="9">
        <f t="shared" si="11"/>
        <v>111.09738645578513</v>
      </c>
      <c r="Q96" s="4">
        <f t="shared" si="12"/>
        <v>32367.667336219642</v>
      </c>
      <c r="R96" s="4">
        <f t="shared" si="13"/>
        <v>35982.444940470639</v>
      </c>
      <c r="S96" s="11">
        <f t="shared" si="20"/>
        <v>33712.151023334693</v>
      </c>
      <c r="T96" s="11">
        <f t="shared" si="21"/>
        <v>37477.07875953622</v>
      </c>
      <c r="U96" s="9">
        <f t="shared" si="16"/>
        <v>126.35592419706549</v>
      </c>
      <c r="V96" s="9">
        <f t="shared" si="17"/>
        <v>140.46718406041944</v>
      </c>
      <c r="W96" s="12">
        <f t="shared" si="18"/>
        <v>131.60447909256146</v>
      </c>
      <c r="X96" s="12">
        <f t="shared" si="19"/>
        <v>146.30189051555192</v>
      </c>
    </row>
    <row r="97" spans="1:24" x14ac:dyDescent="0.35">
      <c r="A97" s="3" t="s">
        <v>247</v>
      </c>
      <c r="B97" s="3">
        <v>52503</v>
      </c>
      <c r="C97" s="3" t="s">
        <v>245</v>
      </c>
      <c r="D97" s="3">
        <v>525</v>
      </c>
      <c r="E97" s="3" t="s">
        <v>166</v>
      </c>
      <c r="F97" s="3">
        <v>5</v>
      </c>
      <c r="G97" s="3" t="s">
        <v>167</v>
      </c>
      <c r="H97" s="3" t="s">
        <v>168</v>
      </c>
      <c r="I97" s="3" t="s">
        <v>169</v>
      </c>
      <c r="J97" s="4">
        <v>18000</v>
      </c>
      <c r="K97" s="4">
        <v>11734</v>
      </c>
      <c r="L97" s="5">
        <v>2.1400000000000002E-2</v>
      </c>
      <c r="M97" s="7">
        <v>4707</v>
      </c>
      <c r="N97" s="9">
        <v>334.63525702055</v>
      </c>
      <c r="O97" s="9">
        <f t="shared" si="10"/>
        <v>35.065043966002101</v>
      </c>
      <c r="P97" s="9">
        <f t="shared" si="11"/>
        <v>53.789908930291283</v>
      </c>
      <c r="Q97" s="4">
        <f t="shared" si="12"/>
        <v>13323.588315554665</v>
      </c>
      <c r="R97" s="4">
        <f t="shared" si="13"/>
        <v>14811.548759260595</v>
      </c>
      <c r="S97" s="11">
        <f t="shared" si="20"/>
        <v>21322.559416002827</v>
      </c>
      <c r="T97" s="11">
        <f t="shared" si="21"/>
        <v>23703.834206108859</v>
      </c>
      <c r="U97" s="9">
        <f t="shared" si="16"/>
        <v>39.815255673243243</v>
      </c>
      <c r="V97" s="9">
        <f t="shared" si="17"/>
        <v>44.261769937622013</v>
      </c>
      <c r="W97" s="12">
        <f t="shared" si="18"/>
        <v>63.71880717486205</v>
      </c>
      <c r="X97" s="12">
        <f t="shared" si="19"/>
        <v>70.834837958073265</v>
      </c>
    </row>
    <row r="98" spans="1:24" x14ac:dyDescent="0.35">
      <c r="A98" s="3" t="s">
        <v>248</v>
      </c>
      <c r="B98" s="3">
        <v>52504</v>
      </c>
      <c r="C98" s="3" t="s">
        <v>245</v>
      </c>
      <c r="D98" s="3">
        <v>525</v>
      </c>
      <c r="E98" s="3" t="s">
        <v>166</v>
      </c>
      <c r="F98" s="3">
        <v>5</v>
      </c>
      <c r="G98" s="3" t="s">
        <v>167</v>
      </c>
      <c r="H98" s="3" t="s">
        <v>168</v>
      </c>
      <c r="I98" s="3" t="s">
        <v>169</v>
      </c>
      <c r="J98" s="4">
        <v>16701</v>
      </c>
      <c r="K98" s="4">
        <v>16803</v>
      </c>
      <c r="L98" s="5">
        <v>2.1400000000000002E-2</v>
      </c>
      <c r="M98" s="7">
        <v>4707</v>
      </c>
      <c r="N98" s="9">
        <v>203.891579119044</v>
      </c>
      <c r="O98" s="9">
        <f t="shared" si="10"/>
        <v>82.411446674751645</v>
      </c>
      <c r="P98" s="9">
        <f t="shared" si="11"/>
        <v>81.911180795990433</v>
      </c>
      <c r="Q98" s="4">
        <f t="shared" si="12"/>
        <v>19079.278546639256</v>
      </c>
      <c r="R98" s="4">
        <f t="shared" si="13"/>
        <v>21210.026742956859</v>
      </c>
      <c r="S98" s="11">
        <f t="shared" si="20"/>
        <v>19783.781378147956</v>
      </c>
      <c r="T98" s="11">
        <f t="shared" si="21"/>
        <v>21993.20750423467</v>
      </c>
      <c r="U98" s="9">
        <f t="shared" si="16"/>
        <v>93.575608316318167</v>
      </c>
      <c r="V98" s="9">
        <f t="shared" si="17"/>
        <v>104.02600654033479</v>
      </c>
      <c r="W98" s="12">
        <f t="shared" si="18"/>
        <v>97.0308899643031</v>
      </c>
      <c r="X98" s="12">
        <f t="shared" si="19"/>
        <v>107.86716940082027</v>
      </c>
    </row>
    <row r="99" spans="1:24" x14ac:dyDescent="0.35">
      <c r="A99" s="3" t="s">
        <v>249</v>
      </c>
      <c r="B99" s="3">
        <v>52505</v>
      </c>
      <c r="C99" s="3" t="s">
        <v>245</v>
      </c>
      <c r="D99" s="3">
        <v>525</v>
      </c>
      <c r="E99" s="3" t="s">
        <v>166</v>
      </c>
      <c r="F99" s="3">
        <v>5</v>
      </c>
      <c r="G99" s="3" t="s">
        <v>167</v>
      </c>
      <c r="H99" s="3" t="s">
        <v>168</v>
      </c>
      <c r="I99" s="3" t="s">
        <v>169</v>
      </c>
      <c r="J99" s="4">
        <v>84815</v>
      </c>
      <c r="K99" s="4">
        <v>93559</v>
      </c>
      <c r="L99" s="5">
        <v>2.1400000000000002E-2</v>
      </c>
      <c r="M99" s="7">
        <v>4707</v>
      </c>
      <c r="N99" s="9">
        <v>645.00266256295697</v>
      </c>
      <c r="O99" s="9">
        <f t="shared" si="10"/>
        <v>145.05211440250133</v>
      </c>
      <c r="P99" s="9">
        <f t="shared" si="11"/>
        <v>131.49558121664566</v>
      </c>
      <c r="Q99" s="4">
        <f t="shared" si="12"/>
        <v>106233.30485895507</v>
      </c>
      <c r="R99" s="4">
        <f t="shared" si="13"/>
        <v>118097.29762806051</v>
      </c>
      <c r="S99" s="11">
        <f t="shared" si="20"/>
        <v>100470.71538157109</v>
      </c>
      <c r="T99" s="11">
        <f t="shared" si="21"/>
        <v>111691.14989950683</v>
      </c>
      <c r="U99" s="9">
        <f t="shared" si="16"/>
        <v>164.70211833983853</v>
      </c>
      <c r="V99" s="9">
        <f t="shared" si="17"/>
        <v>183.09582964943706</v>
      </c>
      <c r="W99" s="12">
        <f t="shared" si="18"/>
        <v>155.76790796854178</v>
      </c>
      <c r="X99" s="12">
        <f t="shared" si="19"/>
        <v>173.16385866640505</v>
      </c>
    </row>
    <row r="100" spans="1:24" x14ac:dyDescent="0.35">
      <c r="A100" s="3" t="s">
        <v>250</v>
      </c>
      <c r="B100" s="3">
        <v>52506</v>
      </c>
      <c r="C100" s="3" t="s">
        <v>245</v>
      </c>
      <c r="D100" s="3">
        <v>525</v>
      </c>
      <c r="E100" s="3" t="s">
        <v>166</v>
      </c>
      <c r="F100" s="3">
        <v>5</v>
      </c>
      <c r="G100" s="3" t="s">
        <v>167</v>
      </c>
      <c r="H100" s="3" t="s">
        <v>168</v>
      </c>
      <c r="I100" s="3" t="s">
        <v>169</v>
      </c>
      <c r="J100" s="4">
        <v>147277</v>
      </c>
      <c r="K100" s="4">
        <v>130219</v>
      </c>
      <c r="L100" s="5">
        <v>2.1400000000000002E-2</v>
      </c>
      <c r="M100" s="7">
        <v>4707</v>
      </c>
      <c r="N100" s="9">
        <v>413.23506186901602</v>
      </c>
      <c r="O100" s="9">
        <f t="shared" si="10"/>
        <v>315.12088884963924</v>
      </c>
      <c r="P100" s="9">
        <f t="shared" si="11"/>
        <v>356.40005795704406</v>
      </c>
      <c r="Q100" s="4">
        <f t="shared" si="12"/>
        <v>147859.58299499002</v>
      </c>
      <c r="R100" s="4">
        <f t="shared" si="13"/>
        <v>164372.34258412779</v>
      </c>
      <c r="S100" s="11">
        <f t="shared" si="20"/>
        <v>174462.36572836933</v>
      </c>
      <c r="T100" s="11">
        <f t="shared" si="21"/>
        <v>193946.0883540608</v>
      </c>
      <c r="U100" s="9">
        <f t="shared" si="16"/>
        <v>357.80986813228685</v>
      </c>
      <c r="V100" s="9">
        <f t="shared" si="17"/>
        <v>397.76959351099117</v>
      </c>
      <c r="W100" s="12">
        <f t="shared" si="18"/>
        <v>422.1867450919957</v>
      </c>
      <c r="X100" s="12">
        <f t="shared" si="19"/>
        <v>469.33599360340895</v>
      </c>
    </row>
    <row r="101" spans="1:24" x14ac:dyDescent="0.35">
      <c r="A101" s="3" t="s">
        <v>251</v>
      </c>
      <c r="B101" s="3">
        <v>52507</v>
      </c>
      <c r="C101" s="3" t="s">
        <v>245</v>
      </c>
      <c r="D101" s="3">
        <v>525</v>
      </c>
      <c r="E101" s="3" t="s">
        <v>166</v>
      </c>
      <c r="F101" s="3">
        <v>5</v>
      </c>
      <c r="G101" s="3" t="s">
        <v>167</v>
      </c>
      <c r="H101" s="3" t="s">
        <v>168</v>
      </c>
      <c r="I101" s="3" t="s">
        <v>169</v>
      </c>
      <c r="J101" s="4">
        <v>7661</v>
      </c>
      <c r="K101" s="4">
        <v>5408</v>
      </c>
      <c r="L101" s="5">
        <v>2.1400000000000002E-2</v>
      </c>
      <c r="M101" s="7">
        <v>4707</v>
      </c>
      <c r="N101" s="9">
        <v>197.92339814967801</v>
      </c>
      <c r="O101" s="9">
        <f t="shared" si="10"/>
        <v>27.323702253284086</v>
      </c>
      <c r="P101" s="9">
        <f t="shared" si="11"/>
        <v>38.706894038907059</v>
      </c>
      <c r="Q101" s="4">
        <f t="shared" si="12"/>
        <v>6140.6140796420341</v>
      </c>
      <c r="R101" s="4">
        <f t="shared" si="13"/>
        <v>6826.389610540421</v>
      </c>
      <c r="S101" s="11">
        <f t="shared" si="20"/>
        <v>9075.1182047776474</v>
      </c>
      <c r="T101" s="11">
        <f t="shared" si="21"/>
        <v>10088.615214055553</v>
      </c>
      <c r="U101" s="9">
        <f t="shared" si="16"/>
        <v>31.025205392837098</v>
      </c>
      <c r="V101" s="9">
        <f t="shared" si="17"/>
        <v>34.490058650761533</v>
      </c>
      <c r="W101" s="12">
        <f t="shared" si="18"/>
        <v>45.851669330751186</v>
      </c>
      <c r="X101" s="12">
        <f t="shared" si="19"/>
        <v>50.972322162870896</v>
      </c>
    </row>
    <row r="102" spans="1:24" x14ac:dyDescent="0.35">
      <c r="A102" s="3" t="s">
        <v>252</v>
      </c>
      <c r="B102" s="3">
        <v>52508</v>
      </c>
      <c r="C102" s="3" t="s">
        <v>245</v>
      </c>
      <c r="D102" s="3">
        <v>525</v>
      </c>
      <c r="E102" s="3" t="s">
        <v>166</v>
      </c>
      <c r="F102" s="3">
        <v>5</v>
      </c>
      <c r="G102" s="3" t="s">
        <v>167</v>
      </c>
      <c r="H102" s="3" t="s">
        <v>168</v>
      </c>
      <c r="I102" s="3" t="s">
        <v>169</v>
      </c>
      <c r="J102" s="4">
        <v>36484</v>
      </c>
      <c r="K102" s="4">
        <v>39230</v>
      </c>
      <c r="L102" s="5">
        <v>2.1400000000000002E-2</v>
      </c>
      <c r="M102" s="7">
        <v>4707</v>
      </c>
      <c r="N102" s="9">
        <v>408.47243658051099</v>
      </c>
      <c r="O102" s="9">
        <f t="shared" si="10"/>
        <v>96.040752047825549</v>
      </c>
      <c r="P102" s="9">
        <f t="shared" si="11"/>
        <v>89.31814421903816</v>
      </c>
      <c r="Q102" s="4">
        <f t="shared" si="12"/>
        <v>44544.43238616069</v>
      </c>
      <c r="R102" s="4">
        <f t="shared" si="13"/>
        <v>49519.094752496429</v>
      </c>
      <c r="S102" s="11">
        <f t="shared" si="20"/>
        <v>43218.458762969283</v>
      </c>
      <c r="T102" s="11">
        <f t="shared" si="21"/>
        <v>48045.038176426424</v>
      </c>
      <c r="U102" s="9">
        <f t="shared" si="16"/>
        <v>109.05125633215367</v>
      </c>
      <c r="V102" s="9">
        <f t="shared" si="17"/>
        <v>121.22995413605119</v>
      </c>
      <c r="W102" s="12">
        <f t="shared" si="18"/>
        <v>105.80507983541948</v>
      </c>
      <c r="X102" s="12">
        <f t="shared" si="19"/>
        <v>117.62124900918894</v>
      </c>
    </row>
    <row r="103" spans="1:24" x14ac:dyDescent="0.35">
      <c r="A103" s="3" t="s">
        <v>253</v>
      </c>
      <c r="B103" s="3">
        <v>52509</v>
      </c>
      <c r="C103" s="3" t="s">
        <v>245</v>
      </c>
      <c r="D103" s="3">
        <v>525</v>
      </c>
      <c r="E103" s="3" t="s">
        <v>166</v>
      </c>
      <c r="F103" s="3">
        <v>5</v>
      </c>
      <c r="G103" s="3" t="s">
        <v>167</v>
      </c>
      <c r="H103" s="3" t="s">
        <v>168</v>
      </c>
      <c r="I103" s="3" t="s">
        <v>169</v>
      </c>
      <c r="J103" s="4">
        <v>29272</v>
      </c>
      <c r="K103" s="4">
        <v>33546</v>
      </c>
      <c r="L103" s="5">
        <v>2.1400000000000002E-2</v>
      </c>
      <c r="M103" s="7">
        <v>4707</v>
      </c>
      <c r="N103" s="9">
        <v>581.43334514952198</v>
      </c>
      <c r="O103" s="9">
        <f t="shared" si="10"/>
        <v>57.695349397914697</v>
      </c>
      <c r="P103" s="9">
        <f t="shared" si="11"/>
        <v>50.344549799551629</v>
      </c>
      <c r="Q103" s="4">
        <f t="shared" si="12"/>
        <v>38090.428978489588</v>
      </c>
      <c r="R103" s="4">
        <f t="shared" si="13"/>
        <v>42344.316914790856</v>
      </c>
      <c r="S103" s="11">
        <f t="shared" si="20"/>
        <v>34675.21995695748</v>
      </c>
      <c r="T103" s="11">
        <f t="shared" si="21"/>
        <v>38547.701937845472</v>
      </c>
      <c r="U103" s="9">
        <f t="shared" si="16"/>
        <v>65.511256442807237</v>
      </c>
      <c r="V103" s="9">
        <f t="shared" si="17"/>
        <v>72.827465552223444</v>
      </c>
      <c r="W103" s="12">
        <f t="shared" si="18"/>
        <v>59.637480798491815</v>
      </c>
      <c r="X103" s="12">
        <f t="shared" si="19"/>
        <v>66.297714534986824</v>
      </c>
    </row>
    <row r="104" spans="1:24" x14ac:dyDescent="0.35">
      <c r="A104" s="3" t="s">
        <v>254</v>
      </c>
      <c r="B104" s="3">
        <v>52510</v>
      </c>
      <c r="C104" s="3" t="s">
        <v>245</v>
      </c>
      <c r="D104" s="3">
        <v>525</v>
      </c>
      <c r="E104" s="3" t="s">
        <v>166</v>
      </c>
      <c r="F104" s="3">
        <v>5</v>
      </c>
      <c r="G104" s="3" t="s">
        <v>167</v>
      </c>
      <c r="H104" s="3" t="s">
        <v>168</v>
      </c>
      <c r="I104" s="3" t="s">
        <v>169</v>
      </c>
      <c r="J104" s="4">
        <v>9588</v>
      </c>
      <c r="K104" s="3">
        <v>984</v>
      </c>
      <c r="L104" s="5">
        <v>2.1400000000000002E-2</v>
      </c>
      <c r="M104" s="7">
        <v>4707</v>
      </c>
      <c r="N104" s="9">
        <v>732.62105165749404</v>
      </c>
      <c r="O104" s="9">
        <f t="shared" si="10"/>
        <v>1.3431227478022669</v>
      </c>
      <c r="P104" s="9">
        <f t="shared" si="11"/>
        <v>13.087257018219651</v>
      </c>
      <c r="Q104" s="4">
        <f t="shared" si="12"/>
        <v>1117.3010825384174</v>
      </c>
      <c r="R104" s="4">
        <f t="shared" si="13"/>
        <v>1242.079766414899</v>
      </c>
      <c r="S104" s="11">
        <f t="shared" si="20"/>
        <v>11357.816648924172</v>
      </c>
      <c r="T104" s="11">
        <f t="shared" si="21"/>
        <v>12626.242353787318</v>
      </c>
      <c r="U104" s="9">
        <f t="shared" si="16"/>
        <v>1.5250736789648849</v>
      </c>
      <c r="V104" s="9">
        <f t="shared" si="17"/>
        <v>1.6953918585942858</v>
      </c>
      <c r="W104" s="12">
        <f t="shared" si="18"/>
        <v>15.502989742416027</v>
      </c>
      <c r="X104" s="12">
        <f t="shared" si="19"/>
        <v>17.23434280958962</v>
      </c>
    </row>
    <row r="105" spans="1:24" x14ac:dyDescent="0.35">
      <c r="A105" s="3" t="s">
        <v>255</v>
      </c>
      <c r="B105" s="3">
        <v>52601</v>
      </c>
      <c r="C105" s="3" t="s">
        <v>255</v>
      </c>
      <c r="D105" s="3">
        <v>526</v>
      </c>
      <c r="E105" s="3" t="s">
        <v>166</v>
      </c>
      <c r="F105" s="3">
        <v>5</v>
      </c>
      <c r="G105" s="3" t="s">
        <v>167</v>
      </c>
      <c r="H105" s="3" t="s">
        <v>168</v>
      </c>
      <c r="I105" s="3" t="s">
        <v>169</v>
      </c>
      <c r="J105" s="4">
        <v>843596</v>
      </c>
      <c r="K105" s="4">
        <v>652628</v>
      </c>
      <c r="L105" s="5">
        <v>2.9500000000000002E-2</v>
      </c>
      <c r="M105" s="7">
        <v>1748</v>
      </c>
      <c r="N105" s="9">
        <v>602.69125898254504</v>
      </c>
      <c r="O105" s="9">
        <f t="shared" si="10"/>
        <v>1082.8562556254051</v>
      </c>
      <c r="P105" s="9">
        <f t="shared" si="11"/>
        <v>1399.7150073557511</v>
      </c>
      <c r="Q105" s="4">
        <f t="shared" si="12"/>
        <v>777004.99075484381</v>
      </c>
      <c r="R105" s="4">
        <f t="shared" si="13"/>
        <v>898577.54808320629</v>
      </c>
      <c r="S105" s="11">
        <f t="shared" si="20"/>
        <v>1064499.1511273878</v>
      </c>
      <c r="T105" s="11">
        <f t="shared" si="21"/>
        <v>1231053.9166903533</v>
      </c>
      <c r="U105" s="9">
        <f t="shared" si="16"/>
        <v>1289.2255846991588</v>
      </c>
      <c r="V105" s="9">
        <f t="shared" si="17"/>
        <v>1490.9417296016079</v>
      </c>
      <c r="W105" s="12">
        <f t="shared" si="18"/>
        <v>1766.2428901399041</v>
      </c>
      <c r="X105" s="12">
        <f t="shared" si="19"/>
        <v>2042.5946093338093</v>
      </c>
    </row>
    <row r="106" spans="1:24" x14ac:dyDescent="0.35">
      <c r="A106" s="3" t="s">
        <v>92</v>
      </c>
      <c r="B106" s="3">
        <v>52602</v>
      </c>
      <c r="C106" s="3" t="s">
        <v>255</v>
      </c>
      <c r="D106" s="3">
        <v>526</v>
      </c>
      <c r="E106" s="3" t="s">
        <v>166</v>
      </c>
      <c r="F106" s="3">
        <v>5</v>
      </c>
      <c r="G106" s="3" t="s">
        <v>167</v>
      </c>
      <c r="H106" s="3" t="s">
        <v>168</v>
      </c>
      <c r="I106" s="3" t="s">
        <v>169</v>
      </c>
      <c r="J106" s="4">
        <v>404607</v>
      </c>
      <c r="K106" s="4">
        <v>374558</v>
      </c>
      <c r="L106" s="5">
        <v>2.9500000000000002E-2</v>
      </c>
      <c r="M106" s="7">
        <v>1748</v>
      </c>
      <c r="N106" s="9">
        <v>386.83025381339399</v>
      </c>
      <c r="O106" s="9">
        <f t="shared" si="10"/>
        <v>968.27483452389401</v>
      </c>
      <c r="P106" s="9">
        <f t="shared" si="11"/>
        <v>1045.9549014363843</v>
      </c>
      <c r="Q106" s="4">
        <f t="shared" si="12"/>
        <v>445940.77380552591</v>
      </c>
      <c r="R106" s="4">
        <f t="shared" si="13"/>
        <v>515714.01970946626</v>
      </c>
      <c r="S106" s="11">
        <f t="shared" si="20"/>
        <v>510556.95859178918</v>
      </c>
      <c r="T106" s="11">
        <f t="shared" si="21"/>
        <v>590440.24873320141</v>
      </c>
      <c r="U106" s="9">
        <f t="shared" si="16"/>
        <v>1152.807386209887</v>
      </c>
      <c r="V106" s="9">
        <f t="shared" si="17"/>
        <v>1333.1791260521352</v>
      </c>
      <c r="W106" s="12">
        <f t="shared" si="18"/>
        <v>1319.8475392208611</v>
      </c>
      <c r="X106" s="12">
        <f t="shared" si="19"/>
        <v>1526.354887997019</v>
      </c>
    </row>
    <row r="107" spans="1:24" x14ac:dyDescent="0.35">
      <c r="A107" s="3" t="s">
        <v>53</v>
      </c>
      <c r="B107" s="3">
        <v>52603</v>
      </c>
      <c r="C107" s="3" t="s">
        <v>255</v>
      </c>
      <c r="D107" s="3">
        <v>526</v>
      </c>
      <c r="E107" s="3" t="s">
        <v>166</v>
      </c>
      <c r="F107" s="3">
        <v>5</v>
      </c>
      <c r="G107" s="3" t="s">
        <v>167</v>
      </c>
      <c r="H107" s="3" t="s">
        <v>168</v>
      </c>
      <c r="I107" s="3" t="s">
        <v>169</v>
      </c>
      <c r="J107" s="4">
        <v>297486</v>
      </c>
      <c r="K107" s="4">
        <v>430910</v>
      </c>
      <c r="L107" s="5">
        <v>2.9500000000000002E-2</v>
      </c>
      <c r="M107" s="7">
        <v>1748</v>
      </c>
      <c r="N107" s="9">
        <v>736.190453332115</v>
      </c>
      <c r="O107" s="9">
        <f t="shared" si="10"/>
        <v>585.32408026976293</v>
      </c>
      <c r="P107" s="9">
        <f t="shared" si="11"/>
        <v>404.08836959720287</v>
      </c>
      <c r="Q107" s="4">
        <f t="shared" si="12"/>
        <v>513032.26427025767</v>
      </c>
      <c r="R107" s="4">
        <f t="shared" si="13"/>
        <v>593302.84824514796</v>
      </c>
      <c r="S107" s="11">
        <f t="shared" si="20"/>
        <v>375385.36748903745</v>
      </c>
      <c r="T107" s="11">
        <f t="shared" si="21"/>
        <v>434119.30054261338</v>
      </c>
      <c r="U107" s="9">
        <f t="shared" si="16"/>
        <v>696.87437802024203</v>
      </c>
      <c r="V107" s="9">
        <f t="shared" si="17"/>
        <v>805.90945666269511</v>
      </c>
      <c r="W107" s="12">
        <f t="shared" si="18"/>
        <v>509.90252018344387</v>
      </c>
      <c r="X107" s="12">
        <f t="shared" si="19"/>
        <v>589.68341490672753</v>
      </c>
    </row>
    <row r="108" spans="1:24" x14ac:dyDescent="0.35">
      <c r="A108" s="3" t="s">
        <v>256</v>
      </c>
      <c r="B108" s="3">
        <v>52701</v>
      </c>
      <c r="C108" s="3" t="s">
        <v>257</v>
      </c>
      <c r="D108" s="3">
        <v>527</v>
      </c>
      <c r="E108" s="3" t="s">
        <v>166</v>
      </c>
      <c r="F108" s="3">
        <v>5</v>
      </c>
      <c r="G108" s="3" t="s">
        <v>167</v>
      </c>
      <c r="H108" s="3" t="s">
        <v>168</v>
      </c>
      <c r="I108" s="3" t="s">
        <v>169</v>
      </c>
      <c r="J108" s="4">
        <v>70195</v>
      </c>
      <c r="K108" s="4">
        <v>95410</v>
      </c>
      <c r="L108" s="5">
        <v>6.3E-3</v>
      </c>
      <c r="M108" s="7">
        <v>1538</v>
      </c>
      <c r="N108" s="9">
        <v>354.69576677904303</v>
      </c>
      <c r="O108" s="9">
        <f t="shared" si="10"/>
        <v>268.99108739415954</v>
      </c>
      <c r="P108" s="9">
        <f t="shared" si="11"/>
        <v>197.90199538447783</v>
      </c>
      <c r="Q108" s="4">
        <f t="shared" si="12"/>
        <v>99073.779743357634</v>
      </c>
      <c r="R108" s="4">
        <f t="shared" si="13"/>
        <v>102234.17470080349</v>
      </c>
      <c r="S108" s="11">
        <f t="shared" si="20"/>
        <v>73811.827801741878</v>
      </c>
      <c r="T108" s="11">
        <f t="shared" si="21"/>
        <v>76166.381438322249</v>
      </c>
      <c r="U108" s="9">
        <f t="shared" si="16"/>
        <v>279.32044592197076</v>
      </c>
      <c r="V108" s="9">
        <f t="shared" si="17"/>
        <v>288.2306028887287</v>
      </c>
      <c r="W108" s="12">
        <f t="shared" si="18"/>
        <v>208.0989814793104</v>
      </c>
      <c r="X108" s="12">
        <f t="shared" si="19"/>
        <v>214.73721586807076</v>
      </c>
    </row>
    <row r="109" spans="1:24" x14ac:dyDescent="0.35">
      <c r="A109" s="3" t="s">
        <v>258</v>
      </c>
      <c r="B109" s="3">
        <v>52702</v>
      </c>
      <c r="C109" s="3" t="s">
        <v>257</v>
      </c>
      <c r="D109" s="3">
        <v>527</v>
      </c>
      <c r="E109" s="3" t="s">
        <v>166</v>
      </c>
      <c r="F109" s="3">
        <v>5</v>
      </c>
      <c r="G109" s="3" t="s">
        <v>167</v>
      </c>
      <c r="H109" s="3" t="s">
        <v>168</v>
      </c>
      <c r="I109" s="3" t="s">
        <v>169</v>
      </c>
      <c r="J109" s="4">
        <v>40885</v>
      </c>
      <c r="K109" s="4">
        <v>45378</v>
      </c>
      <c r="L109" s="5">
        <v>6.3E-3</v>
      </c>
      <c r="M109" s="7">
        <v>1538</v>
      </c>
      <c r="N109" s="9">
        <v>234.667548673152</v>
      </c>
      <c r="O109" s="9">
        <f t="shared" si="10"/>
        <v>193.37143229464192</v>
      </c>
      <c r="P109" s="9">
        <f t="shared" si="11"/>
        <v>174.22519743854809</v>
      </c>
      <c r="Q109" s="4">
        <f t="shared" si="12"/>
        <v>47120.532199917019</v>
      </c>
      <c r="R109" s="4">
        <f t="shared" si="13"/>
        <v>48623.649298533288</v>
      </c>
      <c r="S109" s="11">
        <f t="shared" si="20"/>
        <v>42991.617347022104</v>
      </c>
      <c r="T109" s="11">
        <f t="shared" si="21"/>
        <v>44363.024504677043</v>
      </c>
      <c r="U109" s="9">
        <f t="shared" si="16"/>
        <v>200.79696773731212</v>
      </c>
      <c r="V109" s="9">
        <f t="shared" si="17"/>
        <v>207.20227220789243</v>
      </c>
      <c r="W109" s="12">
        <f t="shared" si="18"/>
        <v>183.20222625626599</v>
      </c>
      <c r="X109" s="12">
        <f t="shared" si="19"/>
        <v>189.04626888341701</v>
      </c>
    </row>
    <row r="110" spans="1:24" x14ac:dyDescent="0.35">
      <c r="A110" s="3" t="s">
        <v>259</v>
      </c>
      <c r="B110" s="3">
        <v>52703</v>
      </c>
      <c r="C110" s="3" t="s">
        <v>257</v>
      </c>
      <c r="D110" s="3">
        <v>527</v>
      </c>
      <c r="E110" s="3" t="s">
        <v>166</v>
      </c>
      <c r="F110" s="3">
        <v>5</v>
      </c>
      <c r="G110" s="3" t="s">
        <v>167</v>
      </c>
      <c r="H110" s="3" t="s">
        <v>168</v>
      </c>
      <c r="I110" s="3" t="s">
        <v>169</v>
      </c>
      <c r="J110" s="4">
        <v>83220</v>
      </c>
      <c r="K110" s="4">
        <v>65703</v>
      </c>
      <c r="L110" s="5">
        <v>6.3E-3</v>
      </c>
      <c r="M110" s="7">
        <v>1538</v>
      </c>
      <c r="N110" s="9">
        <v>519.25777387566302</v>
      </c>
      <c r="O110" s="9">
        <f t="shared" si="10"/>
        <v>126.53253028761139</v>
      </c>
      <c r="P110" s="9">
        <f t="shared" si="11"/>
        <v>160.26722022639788</v>
      </c>
      <c r="Q110" s="4">
        <f t="shared" si="12"/>
        <v>68226.01981425246</v>
      </c>
      <c r="R110" s="4">
        <f t="shared" si="13"/>
        <v>70402.389480839454</v>
      </c>
      <c r="S110" s="11">
        <f t="shared" si="20"/>
        <v>87507.946572561559</v>
      </c>
      <c r="T110" s="11">
        <f t="shared" si="21"/>
        <v>90299.398294710132</v>
      </c>
      <c r="U110" s="9">
        <f t="shared" si="16"/>
        <v>131.39142685341727</v>
      </c>
      <c r="V110" s="9">
        <f t="shared" si="17"/>
        <v>135.58273563314509</v>
      </c>
      <c r="W110" s="12">
        <f t="shared" si="18"/>
        <v>168.52505821803152</v>
      </c>
      <c r="X110" s="12">
        <f t="shared" si="19"/>
        <v>173.90090786841537</v>
      </c>
    </row>
    <row r="111" spans="1:24" x14ac:dyDescent="0.35">
      <c r="A111" s="3" t="s">
        <v>260</v>
      </c>
      <c r="B111" s="3">
        <v>52704</v>
      </c>
      <c r="C111" s="3" t="s">
        <v>257</v>
      </c>
      <c r="D111" s="3">
        <v>527</v>
      </c>
      <c r="E111" s="3" t="s">
        <v>166</v>
      </c>
      <c r="F111" s="3">
        <v>5</v>
      </c>
      <c r="G111" s="3" t="s">
        <v>167</v>
      </c>
      <c r="H111" s="3" t="s">
        <v>168</v>
      </c>
      <c r="I111" s="3" t="s">
        <v>169</v>
      </c>
      <c r="J111" s="4">
        <v>116106</v>
      </c>
      <c r="K111" s="4">
        <v>83244</v>
      </c>
      <c r="L111" s="5">
        <v>6.3E-3</v>
      </c>
      <c r="M111" s="7">
        <v>1538</v>
      </c>
      <c r="N111" s="9">
        <v>261.27028515070702</v>
      </c>
      <c r="O111" s="9">
        <f t="shared" si="10"/>
        <v>318.61258141921053</v>
      </c>
      <c r="P111" s="9">
        <f t="shared" si="11"/>
        <v>444.39037502112899</v>
      </c>
      <c r="Q111" s="4">
        <f t="shared" si="12"/>
        <v>86440.600785620612</v>
      </c>
      <c r="R111" s="4">
        <f t="shared" si="13"/>
        <v>89198.004808654077</v>
      </c>
      <c r="S111" s="11">
        <f t="shared" si="20"/>
        <v>122088.41197733516</v>
      </c>
      <c r="T111" s="11">
        <f t="shared" si="21"/>
        <v>125982.96008658512</v>
      </c>
      <c r="U111" s="9">
        <f t="shared" si="16"/>
        <v>330.84742390723682</v>
      </c>
      <c r="V111" s="9">
        <f t="shared" si="17"/>
        <v>341.4012609861183</v>
      </c>
      <c r="W111" s="12">
        <f t="shared" si="18"/>
        <v>467.28778171965331</v>
      </c>
      <c r="X111" s="12">
        <f t="shared" si="19"/>
        <v>482.19398548868696</v>
      </c>
    </row>
    <row r="112" spans="1:24" x14ac:dyDescent="0.35">
      <c r="A112" s="3" t="s">
        <v>261</v>
      </c>
      <c r="B112" s="3">
        <v>52801</v>
      </c>
      <c r="C112" s="3" t="s">
        <v>262</v>
      </c>
      <c r="D112" s="3">
        <v>528</v>
      </c>
      <c r="E112" s="3" t="s">
        <v>166</v>
      </c>
      <c r="F112" s="3">
        <v>5</v>
      </c>
      <c r="G112" s="3" t="s">
        <v>167</v>
      </c>
      <c r="H112" s="3" t="s">
        <v>168</v>
      </c>
      <c r="I112" s="3" t="s">
        <v>169</v>
      </c>
      <c r="J112" s="4">
        <v>267893</v>
      </c>
      <c r="K112" s="4">
        <v>610918</v>
      </c>
      <c r="L112" s="5">
        <v>3.9900000000000005E-2</v>
      </c>
      <c r="M112" s="7">
        <v>1257</v>
      </c>
      <c r="N112" s="9">
        <v>26.932132851294899</v>
      </c>
      <c r="O112" s="9">
        <f t="shared" si="10"/>
        <v>22683.61007177443</v>
      </c>
      <c r="P112" s="9">
        <f t="shared" si="11"/>
        <v>9946.9656368904962</v>
      </c>
      <c r="Q112" s="4">
        <f t="shared" si="12"/>
        <v>772560.3062362473</v>
      </c>
      <c r="R112" s="4">
        <f t="shared" si="13"/>
        <v>939485.93261185207</v>
      </c>
      <c r="S112" s="11">
        <f t="shared" si="20"/>
        <v>366348.1403838924</v>
      </c>
      <c r="T112" s="11">
        <f t="shared" si="21"/>
        <v>445504.2817381426</v>
      </c>
      <c r="U112" s="9">
        <f t="shared" si="16"/>
        <v>28685.4483639272</v>
      </c>
      <c r="V112" s="9">
        <f t="shared" si="17"/>
        <v>34883.458276371959</v>
      </c>
      <c r="W112" s="12">
        <f t="shared" si="18"/>
        <v>13602.64121696839</v>
      </c>
      <c r="X112" s="12">
        <f t="shared" si="19"/>
        <v>16541.737863762348</v>
      </c>
    </row>
    <row r="113" spans="1:24" x14ac:dyDescent="0.35">
      <c r="A113" s="3" t="s">
        <v>263</v>
      </c>
      <c r="B113" s="3">
        <v>52802</v>
      </c>
      <c r="C113" s="3" t="s">
        <v>262</v>
      </c>
      <c r="D113" s="3">
        <v>528</v>
      </c>
      <c r="E113" s="3" t="s">
        <v>166</v>
      </c>
      <c r="F113" s="3">
        <v>5</v>
      </c>
      <c r="G113" s="3" t="s">
        <v>167</v>
      </c>
      <c r="H113" s="3" t="s">
        <v>168</v>
      </c>
      <c r="I113" s="3" t="s">
        <v>169</v>
      </c>
      <c r="J113" s="4">
        <v>1279219</v>
      </c>
      <c r="K113" s="4">
        <v>760575</v>
      </c>
      <c r="L113" s="5">
        <v>3.9900000000000005E-2</v>
      </c>
      <c r="M113" s="7">
        <v>1257</v>
      </c>
      <c r="N113" s="9">
        <v>429.61489770460599</v>
      </c>
      <c r="O113" s="9">
        <f t="shared" si="10"/>
        <v>1770.3645848030044</v>
      </c>
      <c r="P113" s="9">
        <f t="shared" si="11"/>
        <v>2977.5946011992432</v>
      </c>
      <c r="Q113" s="4">
        <f t="shared" si="12"/>
        <v>961814.93247151619</v>
      </c>
      <c r="R113" s="4">
        <f t="shared" si="13"/>
        <v>1169632.4436278834</v>
      </c>
      <c r="S113" s="11">
        <f t="shared" si="20"/>
        <v>1749353.2932691129</v>
      </c>
      <c r="T113" s="11">
        <f t="shared" si="21"/>
        <v>2127332.7103761015</v>
      </c>
      <c r="U113" s="9">
        <f t="shared" si="16"/>
        <v>2238.7839379183715</v>
      </c>
      <c r="V113" s="9">
        <f t="shared" si="17"/>
        <v>2722.513697446539</v>
      </c>
      <c r="W113" s="12">
        <f t="shared" si="18"/>
        <v>4071.9102214931354</v>
      </c>
      <c r="X113" s="12">
        <f t="shared" si="19"/>
        <v>4951.7200677682504</v>
      </c>
    </row>
    <row r="114" spans="1:24" x14ac:dyDescent="0.35">
      <c r="A114" s="3" t="s">
        <v>264</v>
      </c>
      <c r="B114" s="3">
        <v>52803</v>
      </c>
      <c r="C114" s="3" t="s">
        <v>262</v>
      </c>
      <c r="D114" s="3">
        <v>528</v>
      </c>
      <c r="E114" s="3" t="s">
        <v>166</v>
      </c>
      <c r="F114" s="3">
        <v>5</v>
      </c>
      <c r="G114" s="3" t="s">
        <v>167</v>
      </c>
      <c r="H114" s="3" t="s">
        <v>168</v>
      </c>
      <c r="I114" s="3" t="s">
        <v>169</v>
      </c>
      <c r="J114" s="4">
        <v>1141227</v>
      </c>
      <c r="K114" s="4">
        <v>1464426</v>
      </c>
      <c r="L114" s="5">
        <v>3.9900000000000005E-2</v>
      </c>
      <c r="M114" s="7">
        <v>1257</v>
      </c>
      <c r="N114" s="9">
        <v>187.16374562638899</v>
      </c>
      <c r="O114" s="9">
        <f t="shared" si="10"/>
        <v>7824.303767265088</v>
      </c>
      <c r="P114" s="9">
        <f t="shared" si="11"/>
        <v>6097.4789544877203</v>
      </c>
      <c r="Q114" s="4">
        <f t="shared" si="12"/>
        <v>1851897.3070368243</v>
      </c>
      <c r="R114" s="4">
        <f t="shared" si="13"/>
        <v>2252033.2128878902</v>
      </c>
      <c r="S114" s="11">
        <f t="shared" si="20"/>
        <v>1560646.9344323606</v>
      </c>
      <c r="T114" s="11">
        <f t="shared" si="21"/>
        <v>1897852.929845779</v>
      </c>
      <c r="U114" s="9">
        <f t="shared" si="16"/>
        <v>9894.5300589010949</v>
      </c>
      <c r="V114" s="9">
        <f t="shared" si="17"/>
        <v>12032.422226595825</v>
      </c>
      <c r="W114" s="12">
        <f t="shared" si="18"/>
        <v>8338.4040494021756</v>
      </c>
      <c r="X114" s="12">
        <f t="shared" si="19"/>
        <v>10140.067049278976</v>
      </c>
    </row>
    <row r="115" spans="1:24" x14ac:dyDescent="0.35">
      <c r="A115" s="3" t="s">
        <v>265</v>
      </c>
      <c r="B115" s="3">
        <v>52804</v>
      </c>
      <c r="C115" s="3" t="s">
        <v>262</v>
      </c>
      <c r="D115" s="3">
        <v>528</v>
      </c>
      <c r="E115" s="3" t="s">
        <v>166</v>
      </c>
      <c r="F115" s="3">
        <v>5</v>
      </c>
      <c r="G115" s="3" t="s">
        <v>167</v>
      </c>
      <c r="H115" s="3" t="s">
        <v>168</v>
      </c>
      <c r="I115" s="3" t="s">
        <v>169</v>
      </c>
      <c r="J115" s="4">
        <v>766485</v>
      </c>
      <c r="K115" s="4">
        <v>512756</v>
      </c>
      <c r="L115" s="5">
        <v>3.9900000000000005E-2</v>
      </c>
      <c r="M115" s="7">
        <v>1257</v>
      </c>
      <c r="N115" s="9">
        <v>635.48744111105202</v>
      </c>
      <c r="O115" s="9">
        <f t="shared" si="10"/>
        <v>806.87039086645837</v>
      </c>
      <c r="P115" s="9">
        <f t="shared" si="11"/>
        <v>1206.1371325606669</v>
      </c>
      <c r="Q115" s="4">
        <f t="shared" si="12"/>
        <v>648425.70096882596</v>
      </c>
      <c r="R115" s="4">
        <f t="shared" si="13"/>
        <v>788529.80082813534</v>
      </c>
      <c r="S115" s="11">
        <f t="shared" si="20"/>
        <v>1048181.0065292775</v>
      </c>
      <c r="T115" s="11">
        <f t="shared" si="21"/>
        <v>1274659.4699677117</v>
      </c>
      <c r="U115" s="9">
        <f t="shared" si="16"/>
        <v>1020.3595838733703</v>
      </c>
      <c r="V115" s="9">
        <f t="shared" si="17"/>
        <v>1240.8267257799971</v>
      </c>
      <c r="W115" s="12">
        <f t="shared" si="18"/>
        <v>1649.4126220601534</v>
      </c>
      <c r="X115" s="12">
        <f t="shared" si="19"/>
        <v>2005.7980496658845</v>
      </c>
    </row>
    <row r="116" spans="1:24" x14ac:dyDescent="0.35">
      <c r="A116" s="3" t="s">
        <v>266</v>
      </c>
      <c r="B116" s="3">
        <v>52805</v>
      </c>
      <c r="C116" s="3" t="s">
        <v>262</v>
      </c>
      <c r="D116" s="3">
        <v>528</v>
      </c>
      <c r="E116" s="3" t="s">
        <v>166</v>
      </c>
      <c r="F116" s="3">
        <v>5</v>
      </c>
      <c r="G116" s="3" t="s">
        <v>167</v>
      </c>
      <c r="H116" s="3" t="s">
        <v>168</v>
      </c>
      <c r="I116" s="3" t="s">
        <v>169</v>
      </c>
      <c r="J116" s="4">
        <v>84140</v>
      </c>
      <c r="K116" s="4">
        <v>76377</v>
      </c>
      <c r="L116" s="5">
        <v>3.9900000000000005E-2</v>
      </c>
      <c r="M116" s="7">
        <v>1257</v>
      </c>
      <c r="N116" s="9">
        <v>259.87304768671402</v>
      </c>
      <c r="O116" s="9">
        <f t="shared" si="10"/>
        <v>293.90119783439462</v>
      </c>
      <c r="P116" s="9">
        <f t="shared" si="11"/>
        <v>323.77347612220905</v>
      </c>
      <c r="Q116" s="4">
        <f t="shared" si="12"/>
        <v>96585.529497257987</v>
      </c>
      <c r="R116" s="4">
        <f t="shared" si="13"/>
        <v>117454.57995196641</v>
      </c>
      <c r="S116" s="11">
        <f t="shared" si="20"/>
        <v>115062.85170534768</v>
      </c>
      <c r="T116" s="11">
        <f t="shared" si="21"/>
        <v>139924.26179649081</v>
      </c>
      <c r="U116" s="9">
        <f t="shared" si="16"/>
        <v>371.66428129820986</v>
      </c>
      <c r="V116" s="9">
        <f t="shared" si="17"/>
        <v>451.96907104257303</v>
      </c>
      <c r="W116" s="12">
        <f t="shared" si="18"/>
        <v>442.76562240521361</v>
      </c>
      <c r="X116" s="12">
        <f t="shared" si="19"/>
        <v>538.43314280584559</v>
      </c>
    </row>
    <row r="117" spans="1:24" x14ac:dyDescent="0.35">
      <c r="A117" s="3" t="s">
        <v>3</v>
      </c>
      <c r="B117" s="3">
        <v>52901</v>
      </c>
      <c r="C117" s="3" t="s">
        <v>267</v>
      </c>
      <c r="D117" s="3">
        <v>529</v>
      </c>
      <c r="E117" s="3" t="s">
        <v>166</v>
      </c>
      <c r="F117" s="3">
        <v>5</v>
      </c>
      <c r="G117" s="3" t="s">
        <v>167</v>
      </c>
      <c r="H117" s="3" t="s">
        <v>168</v>
      </c>
      <c r="I117" s="3" t="s">
        <v>169</v>
      </c>
      <c r="J117" s="4">
        <v>310311</v>
      </c>
      <c r="K117" s="4">
        <v>289072</v>
      </c>
      <c r="L117" s="5">
        <v>2.98E-2</v>
      </c>
      <c r="M117" s="7">
        <v>1586</v>
      </c>
      <c r="N117" s="9">
        <v>612.42429091593704</v>
      </c>
      <c r="O117" s="9">
        <f t="shared" si="10"/>
        <v>472.01262962262024</v>
      </c>
      <c r="P117" s="9">
        <f t="shared" si="11"/>
        <v>506.69283469455672</v>
      </c>
      <c r="Q117" s="4">
        <f t="shared" si="12"/>
        <v>344765.14421330061</v>
      </c>
      <c r="R117" s="4">
        <f t="shared" si="13"/>
        <v>399289.40786600171</v>
      </c>
      <c r="S117" s="11">
        <f t="shared" si="20"/>
        <v>392482.47613273369</v>
      </c>
      <c r="T117" s="11">
        <f t="shared" si="21"/>
        <v>454553.18823026068</v>
      </c>
      <c r="U117" s="9">
        <f t="shared" si="16"/>
        <v>562.95145265657652</v>
      </c>
      <c r="V117" s="9">
        <f t="shared" si="17"/>
        <v>651.98166334785242</v>
      </c>
      <c r="W117" s="12">
        <f t="shared" si="18"/>
        <v>640.86693156102604</v>
      </c>
      <c r="X117" s="12">
        <f t="shared" si="19"/>
        <v>742.21939752003379</v>
      </c>
    </row>
    <row r="118" spans="1:24" x14ac:dyDescent="0.35">
      <c r="A118" s="3" t="s">
        <v>21</v>
      </c>
      <c r="B118" s="3">
        <v>52902</v>
      </c>
      <c r="C118" s="3" t="s">
        <v>267</v>
      </c>
      <c r="D118" s="3">
        <v>529</v>
      </c>
      <c r="E118" s="3" t="s">
        <v>166</v>
      </c>
      <c r="F118" s="3">
        <v>5</v>
      </c>
      <c r="G118" s="3" t="s">
        <v>167</v>
      </c>
      <c r="H118" s="3" t="s">
        <v>168</v>
      </c>
      <c r="I118" s="3" t="s">
        <v>169</v>
      </c>
      <c r="J118" s="4">
        <v>118544</v>
      </c>
      <c r="K118" s="4">
        <v>128603</v>
      </c>
      <c r="L118" s="5">
        <v>2.98E-2</v>
      </c>
      <c r="M118" s="7">
        <v>1586</v>
      </c>
      <c r="N118" s="9">
        <v>244.08189759347999</v>
      </c>
      <c r="O118" s="9">
        <f t="shared" si="10"/>
        <v>526.88462875763582</v>
      </c>
      <c r="P118" s="9">
        <f t="shared" si="11"/>
        <v>485.67305141750336</v>
      </c>
      <c r="Q118" s="4">
        <f t="shared" si="12"/>
        <v>153379.89096579087</v>
      </c>
      <c r="R118" s="4">
        <f t="shared" si="13"/>
        <v>177636.76772496616</v>
      </c>
      <c r="S118" s="11">
        <f t="shared" si="20"/>
        <v>149934.88033192116</v>
      </c>
      <c r="T118" s="11">
        <f t="shared" si="21"/>
        <v>173646.93209576205</v>
      </c>
      <c r="U118" s="9">
        <f t="shared" si="16"/>
        <v>628.39519226143545</v>
      </c>
      <c r="V118" s="9">
        <f t="shared" si="17"/>
        <v>727.77526509082361</v>
      </c>
      <c r="W118" s="12">
        <f t="shared" si="18"/>
        <v>614.28103358012515</v>
      </c>
      <c r="X118" s="12">
        <f t="shared" si="19"/>
        <v>711.42896629299469</v>
      </c>
    </row>
    <row r="119" spans="1:24" x14ac:dyDescent="0.35">
      <c r="A119" s="3" t="s">
        <v>268</v>
      </c>
      <c r="B119" s="3">
        <v>52903</v>
      </c>
      <c r="C119" s="3" t="s">
        <v>267</v>
      </c>
      <c r="D119" s="3">
        <v>529</v>
      </c>
      <c r="E119" s="3" t="s">
        <v>166</v>
      </c>
      <c r="F119" s="3">
        <v>5</v>
      </c>
      <c r="G119" s="3" t="s">
        <v>167</v>
      </c>
      <c r="H119" s="3" t="s">
        <v>168</v>
      </c>
      <c r="I119" s="3" t="s">
        <v>169</v>
      </c>
      <c r="J119" s="4">
        <v>98103</v>
      </c>
      <c r="K119" s="4">
        <v>106654</v>
      </c>
      <c r="L119" s="5">
        <v>2.98E-2</v>
      </c>
      <c r="M119" s="7">
        <v>1586</v>
      </c>
      <c r="N119" s="9">
        <v>153.401418476027</v>
      </c>
      <c r="O119" s="9">
        <f t="shared" si="10"/>
        <v>695.26084608316376</v>
      </c>
      <c r="P119" s="9">
        <f t="shared" si="11"/>
        <v>639.5182063804134</v>
      </c>
      <c r="Q119" s="4">
        <f t="shared" si="12"/>
        <v>127202.1561788252</v>
      </c>
      <c r="R119" s="4">
        <f t="shared" si="13"/>
        <v>147319.05029383872</v>
      </c>
      <c r="S119" s="11">
        <f t="shared" si="20"/>
        <v>124081.02953504572</v>
      </c>
      <c r="T119" s="11">
        <f t="shared" si="21"/>
        <v>143704.32058468202</v>
      </c>
      <c r="U119" s="9">
        <f t="shared" si="16"/>
        <v>829.21108189559459</v>
      </c>
      <c r="V119" s="9">
        <f t="shared" si="17"/>
        <v>960.34998735595912</v>
      </c>
      <c r="W119" s="12">
        <f t="shared" si="18"/>
        <v>808.8649425001023</v>
      </c>
      <c r="X119" s="12">
        <f t="shared" si="19"/>
        <v>936.78612631042643</v>
      </c>
    </row>
    <row r="120" spans="1:24" x14ac:dyDescent="0.35">
      <c r="A120" s="3" t="s">
        <v>269</v>
      </c>
      <c r="B120" s="3">
        <v>52904</v>
      </c>
      <c r="C120" s="3" t="s">
        <v>267</v>
      </c>
      <c r="D120" s="3">
        <v>529</v>
      </c>
      <c r="E120" s="3" t="s">
        <v>166</v>
      </c>
      <c r="F120" s="3">
        <v>5</v>
      </c>
      <c r="G120" s="3" t="s">
        <v>167</v>
      </c>
      <c r="H120" s="3" t="s">
        <v>168</v>
      </c>
      <c r="I120" s="3" t="s">
        <v>169</v>
      </c>
      <c r="J120" s="4">
        <v>26341</v>
      </c>
      <c r="K120" s="4">
        <v>10322</v>
      </c>
      <c r="L120" s="5">
        <v>2.98E-2</v>
      </c>
      <c r="M120" s="7">
        <v>1586</v>
      </c>
      <c r="N120" s="9">
        <v>92.141126849271799</v>
      </c>
      <c r="O120" s="9">
        <f t="shared" si="10"/>
        <v>112.02380905201156</v>
      </c>
      <c r="P120" s="9">
        <f t="shared" si="11"/>
        <v>285.87668613050153</v>
      </c>
      <c r="Q120" s="4">
        <f t="shared" si="12"/>
        <v>12310.655541075193</v>
      </c>
      <c r="R120" s="4">
        <f t="shared" si="13"/>
        <v>14257.573434967308</v>
      </c>
      <c r="S120" s="11">
        <f t="shared" si="20"/>
        <v>33316.192155006873</v>
      </c>
      <c r="T120" s="11">
        <f t="shared" si="21"/>
        <v>38585.11471128415</v>
      </c>
      <c r="U120" s="9">
        <f t="shared" si="16"/>
        <v>133.60652253812202</v>
      </c>
      <c r="V120" s="9">
        <f t="shared" si="17"/>
        <v>154.73626080447687</v>
      </c>
      <c r="W120" s="12">
        <f t="shared" si="18"/>
        <v>361.57786749783139</v>
      </c>
      <c r="X120" s="12">
        <f t="shared" si="19"/>
        <v>418.76104656722129</v>
      </c>
    </row>
    <row r="121" spans="1:24" x14ac:dyDescent="0.35">
      <c r="A121" s="3" t="s">
        <v>270</v>
      </c>
      <c r="B121" s="3">
        <v>52905</v>
      </c>
      <c r="C121" s="3" t="s">
        <v>267</v>
      </c>
      <c r="D121" s="3">
        <v>529</v>
      </c>
      <c r="E121" s="3" t="s">
        <v>166</v>
      </c>
      <c r="F121" s="3">
        <v>5</v>
      </c>
      <c r="G121" s="3" t="s">
        <v>167</v>
      </c>
      <c r="H121" s="3" t="s">
        <v>168</v>
      </c>
      <c r="I121" s="3" t="s">
        <v>169</v>
      </c>
      <c r="J121" s="4">
        <v>99813</v>
      </c>
      <c r="K121" s="4">
        <v>96610</v>
      </c>
      <c r="L121" s="5">
        <v>2.98E-2</v>
      </c>
      <c r="M121" s="7">
        <v>1586</v>
      </c>
      <c r="N121" s="9">
        <v>162.59446028562499</v>
      </c>
      <c r="O121" s="9">
        <f t="shared" si="10"/>
        <v>594.17768496102519</v>
      </c>
      <c r="P121" s="9">
        <f t="shared" si="11"/>
        <v>613.8770030950709</v>
      </c>
      <c r="Q121" s="4">
        <f t="shared" si="12"/>
        <v>115223.06063004016</v>
      </c>
      <c r="R121" s="4">
        <f t="shared" si="13"/>
        <v>133445.47273320981</v>
      </c>
      <c r="S121" s="11">
        <f t="shared" si="20"/>
        <v>126243.84372528382</v>
      </c>
      <c r="T121" s="11">
        <f t="shared" si="21"/>
        <v>146209.18168169033</v>
      </c>
      <c r="U121" s="9">
        <f t="shared" si="16"/>
        <v>708.65305267861606</v>
      </c>
      <c r="V121" s="9">
        <f t="shared" si="17"/>
        <v>820.7258260754395</v>
      </c>
      <c r="W121" s="12">
        <f t="shared" si="18"/>
        <v>776.43385576307401</v>
      </c>
      <c r="X121" s="12">
        <f t="shared" si="19"/>
        <v>899.22609555607789</v>
      </c>
    </row>
    <row r="122" spans="1:24" x14ac:dyDescent="0.35">
      <c r="A122" s="3" t="s">
        <v>101</v>
      </c>
      <c r="B122" s="3">
        <v>52906</v>
      </c>
      <c r="C122" s="3" t="s">
        <v>267</v>
      </c>
      <c r="D122" s="3">
        <v>529</v>
      </c>
      <c r="E122" s="3" t="s">
        <v>166</v>
      </c>
      <c r="F122" s="3">
        <v>5</v>
      </c>
      <c r="G122" s="3" t="s">
        <v>167</v>
      </c>
      <c r="H122" s="3" t="s">
        <v>168</v>
      </c>
      <c r="I122" s="3" t="s">
        <v>169</v>
      </c>
      <c r="J122" s="4">
        <v>111894</v>
      </c>
      <c r="K122" s="4">
        <v>119353</v>
      </c>
      <c r="L122" s="5">
        <v>2.98E-2</v>
      </c>
      <c r="M122" s="7">
        <v>1586</v>
      </c>
      <c r="N122" s="9">
        <v>119.562696289633</v>
      </c>
      <c r="O122" s="9">
        <f t="shared" si="10"/>
        <v>998.24613950554431</v>
      </c>
      <c r="P122" s="9">
        <f t="shared" si="11"/>
        <v>935.86046043110241</v>
      </c>
      <c r="Q122" s="4">
        <f t="shared" si="12"/>
        <v>142347.76892016543</v>
      </c>
      <c r="R122" s="4">
        <f t="shared" si="13"/>
        <v>164859.92658241166</v>
      </c>
      <c r="S122" s="11">
        <f t="shared" si="20"/>
        <v>141523.93625877297</v>
      </c>
      <c r="T122" s="11">
        <f t="shared" si="21"/>
        <v>163905.80560739641</v>
      </c>
      <c r="U122" s="9">
        <f t="shared" si="16"/>
        <v>1190.5700802810356</v>
      </c>
      <c r="V122" s="9">
        <f t="shared" si="17"/>
        <v>1378.8575508789884</v>
      </c>
      <c r="W122" s="12">
        <f t="shared" si="18"/>
        <v>1183.6796981889759</v>
      </c>
      <c r="X122" s="12">
        <f t="shared" si="19"/>
        <v>1370.8774617322536</v>
      </c>
    </row>
    <row r="123" spans="1:24" x14ac:dyDescent="0.35">
      <c r="A123" s="3" t="s">
        <v>271</v>
      </c>
      <c r="B123" s="3">
        <v>53001</v>
      </c>
      <c r="C123" s="3" t="s">
        <v>272</v>
      </c>
      <c r="D123" s="3">
        <v>530</v>
      </c>
      <c r="E123" s="3" t="s">
        <v>166</v>
      </c>
      <c r="F123" s="3">
        <v>5</v>
      </c>
      <c r="G123" s="3" t="s">
        <v>167</v>
      </c>
      <c r="H123" s="3" t="s">
        <v>168</v>
      </c>
      <c r="I123" s="3" t="s">
        <v>169</v>
      </c>
      <c r="J123" s="4">
        <v>83067</v>
      </c>
      <c r="K123" s="4">
        <v>63876</v>
      </c>
      <c r="L123" s="5">
        <v>2.4E-2</v>
      </c>
      <c r="M123" s="7">
        <v>6620</v>
      </c>
      <c r="N123" s="9">
        <v>880.49106885342303</v>
      </c>
      <c r="O123" s="9">
        <f t="shared" si="10"/>
        <v>72.545880656324471</v>
      </c>
      <c r="P123" s="9">
        <f t="shared" si="11"/>
        <v>94.341672435326331</v>
      </c>
      <c r="Q123" s="4">
        <f t="shared" si="12"/>
        <v>73644.014028266945</v>
      </c>
      <c r="R123" s="4">
        <f t="shared" si="13"/>
        <v>82915.788533942672</v>
      </c>
      <c r="S123" s="11">
        <f t="shared" si="20"/>
        <v>100421.8410579284</v>
      </c>
      <c r="T123" s="11">
        <f t="shared" si="21"/>
        <v>113064.94149208638</v>
      </c>
      <c r="U123" s="9">
        <f t="shared" si="16"/>
        <v>83.639705879318356</v>
      </c>
      <c r="V123" s="9">
        <f t="shared" si="17"/>
        <v>94.169937057869035</v>
      </c>
      <c r="W123" s="12">
        <f t="shared" si="18"/>
        <v>114.05208367269175</v>
      </c>
      <c r="X123" s="12">
        <f t="shared" si="19"/>
        <v>128.4112303822908</v>
      </c>
    </row>
    <row r="124" spans="1:24" x14ac:dyDescent="0.35">
      <c r="A124" s="3" t="s">
        <v>273</v>
      </c>
      <c r="B124" s="3">
        <v>53002</v>
      </c>
      <c r="C124" s="3" t="s">
        <v>272</v>
      </c>
      <c r="D124" s="3">
        <v>530</v>
      </c>
      <c r="E124" s="3" t="s">
        <v>166</v>
      </c>
      <c r="F124" s="3">
        <v>5</v>
      </c>
      <c r="G124" s="3" t="s">
        <v>167</v>
      </c>
      <c r="H124" s="3" t="s">
        <v>168</v>
      </c>
      <c r="I124" s="3" t="s">
        <v>169</v>
      </c>
      <c r="J124" s="4">
        <v>102081</v>
      </c>
      <c r="K124" s="4">
        <v>92029</v>
      </c>
      <c r="L124" s="5">
        <v>2.4E-2</v>
      </c>
      <c r="M124" s="7">
        <v>6620</v>
      </c>
      <c r="N124" s="9">
        <v>426.17887485708502</v>
      </c>
      <c r="O124" s="9">
        <f t="shared" si="10"/>
        <v>215.93984458019193</v>
      </c>
      <c r="P124" s="9">
        <f t="shared" si="11"/>
        <v>239.52618494812037</v>
      </c>
      <c r="Q124" s="4">
        <f t="shared" si="12"/>
        <v>106102.21314746351</v>
      </c>
      <c r="R124" s="4">
        <f t="shared" si="13"/>
        <v>119460.47189852541</v>
      </c>
      <c r="S124" s="11">
        <f t="shared" si="20"/>
        <v>123408.35659208095</v>
      </c>
      <c r="T124" s="11">
        <f t="shared" si="21"/>
        <v>138945.45719062525</v>
      </c>
      <c r="U124" s="9">
        <f t="shared" si="16"/>
        <v>248.96169051796352</v>
      </c>
      <c r="V124" s="9">
        <f t="shared" si="17"/>
        <v>280.30594416155736</v>
      </c>
      <c r="W124" s="12">
        <f t="shared" si="18"/>
        <v>289.56938945757167</v>
      </c>
      <c r="X124" s="12">
        <f t="shared" si="19"/>
        <v>326.02614861475541</v>
      </c>
    </row>
    <row r="125" spans="1:24" x14ac:dyDescent="0.35">
      <c r="A125" s="3" t="s">
        <v>274</v>
      </c>
      <c r="B125" s="3">
        <v>53003</v>
      </c>
      <c r="C125" s="3" t="s">
        <v>272</v>
      </c>
      <c r="D125" s="3">
        <v>530</v>
      </c>
      <c r="E125" s="3" t="s">
        <v>166</v>
      </c>
      <c r="F125" s="3">
        <v>5</v>
      </c>
      <c r="G125" s="3" t="s">
        <v>167</v>
      </c>
      <c r="H125" s="3" t="s">
        <v>168</v>
      </c>
      <c r="I125" s="3" t="s">
        <v>169</v>
      </c>
      <c r="J125" s="4">
        <v>47585</v>
      </c>
      <c r="K125" s="4">
        <v>47975</v>
      </c>
      <c r="L125" s="5">
        <v>2.4E-2</v>
      </c>
      <c r="M125" s="7">
        <v>6620</v>
      </c>
      <c r="N125" s="9">
        <v>368.95326978548599</v>
      </c>
      <c r="O125" s="9">
        <f t="shared" si="10"/>
        <v>130.03001715608391</v>
      </c>
      <c r="P125" s="9">
        <f t="shared" si="11"/>
        <v>128.97297272271501</v>
      </c>
      <c r="Q125" s="4">
        <f t="shared" si="12"/>
        <v>55311.409183513475</v>
      </c>
      <c r="R125" s="4">
        <f t="shared" si="13"/>
        <v>62275.110447052095</v>
      </c>
      <c r="S125" s="11">
        <f t="shared" si="20"/>
        <v>57526.735126362124</v>
      </c>
      <c r="T125" s="11">
        <f t="shared" si="21"/>
        <v>64769.34571973142</v>
      </c>
      <c r="U125" s="9">
        <f t="shared" si="16"/>
        <v>149.91440302364637</v>
      </c>
      <c r="V125" s="9">
        <f t="shared" si="17"/>
        <v>168.78861239869107</v>
      </c>
      <c r="W125" s="12">
        <f t="shared" si="18"/>
        <v>155.91875675694345</v>
      </c>
      <c r="X125" s="12">
        <f t="shared" si="19"/>
        <v>175.54891370766038</v>
      </c>
    </row>
    <row r="126" spans="1:24" x14ac:dyDescent="0.35">
      <c r="A126" s="3" t="s">
        <v>275</v>
      </c>
      <c r="B126" s="3">
        <v>53004</v>
      </c>
      <c r="C126" s="3" t="s">
        <v>272</v>
      </c>
      <c r="D126" s="3">
        <v>530</v>
      </c>
      <c r="E126" s="3" t="s">
        <v>166</v>
      </c>
      <c r="F126" s="3">
        <v>5</v>
      </c>
      <c r="G126" s="3" t="s">
        <v>167</v>
      </c>
      <c r="H126" s="3" t="s">
        <v>168</v>
      </c>
      <c r="I126" s="3" t="s">
        <v>169</v>
      </c>
      <c r="J126" s="4">
        <v>98618</v>
      </c>
      <c r="K126" s="4">
        <v>100925</v>
      </c>
      <c r="L126" s="5">
        <v>2.4E-2</v>
      </c>
      <c r="M126" s="7">
        <v>6620</v>
      </c>
      <c r="N126" s="9">
        <v>761.36889817810697</v>
      </c>
      <c r="O126" s="9">
        <f t="shared" si="10"/>
        <v>132.55729284648376</v>
      </c>
      <c r="P126" s="9">
        <f t="shared" si="11"/>
        <v>129.52722423517002</v>
      </c>
      <c r="Q126" s="4">
        <f t="shared" si="12"/>
        <v>116358.60285244601</v>
      </c>
      <c r="R126" s="4">
        <f t="shared" si="13"/>
        <v>131008.14011190688</v>
      </c>
      <c r="S126" s="11">
        <f t="shared" si="20"/>
        <v>119221.84647875548</v>
      </c>
      <c r="T126" s="11">
        <f t="shared" si="21"/>
        <v>134231.86584403642</v>
      </c>
      <c r="U126" s="9">
        <f t="shared" si="16"/>
        <v>152.82815351517846</v>
      </c>
      <c r="V126" s="9">
        <f t="shared" si="17"/>
        <v>172.0692038056697</v>
      </c>
      <c r="W126" s="12">
        <f t="shared" si="18"/>
        <v>156.58880572091076</v>
      </c>
      <c r="X126" s="12">
        <f t="shared" si="19"/>
        <v>176.30332177377119</v>
      </c>
    </row>
    <row r="127" spans="1:24" x14ac:dyDescent="0.35">
      <c r="A127" s="3" t="s">
        <v>276</v>
      </c>
      <c r="B127" s="3">
        <v>53005</v>
      </c>
      <c r="C127" s="3" t="s">
        <v>272</v>
      </c>
      <c r="D127" s="3">
        <v>530</v>
      </c>
      <c r="E127" s="3" t="s">
        <v>166</v>
      </c>
      <c r="F127" s="3">
        <v>5</v>
      </c>
      <c r="G127" s="3" t="s">
        <v>167</v>
      </c>
      <c r="H127" s="3" t="s">
        <v>168</v>
      </c>
      <c r="I127" s="3" t="s">
        <v>169</v>
      </c>
      <c r="J127" s="4">
        <v>50103</v>
      </c>
      <c r="K127" s="4">
        <v>37718</v>
      </c>
      <c r="L127" s="5">
        <v>2.4E-2</v>
      </c>
      <c r="M127" s="7">
        <v>6620</v>
      </c>
      <c r="N127" s="9">
        <v>359.46622361849097</v>
      </c>
      <c r="O127" s="9">
        <f t="shared" si="10"/>
        <v>104.92779994826691</v>
      </c>
      <c r="P127" s="9">
        <f t="shared" si="11"/>
        <v>139.38166288795847</v>
      </c>
      <c r="Q127" s="4">
        <f t="shared" si="12"/>
        <v>43485.89331076105</v>
      </c>
      <c r="R127" s="4">
        <f t="shared" si="13"/>
        <v>48960.763227554162</v>
      </c>
      <c r="S127" s="11">
        <f t="shared" si="20"/>
        <v>60570.810340151758</v>
      </c>
      <c r="T127" s="11">
        <f t="shared" si="21"/>
        <v>68196.66971935911</v>
      </c>
      <c r="U127" s="9">
        <f t="shared" si="16"/>
        <v>120.97351699144212</v>
      </c>
      <c r="V127" s="9">
        <f t="shared" si="17"/>
        <v>136.2040715110893</v>
      </c>
      <c r="W127" s="12">
        <f t="shared" si="18"/>
        <v>168.50209104607509</v>
      </c>
      <c r="X127" s="12">
        <f t="shared" si="19"/>
        <v>189.71648861156331</v>
      </c>
    </row>
    <row r="128" spans="1:24" x14ac:dyDescent="0.35">
      <c r="A128" s="3" t="s">
        <v>277</v>
      </c>
      <c r="B128" s="3">
        <v>53006</v>
      </c>
      <c r="C128" s="3" t="s">
        <v>272</v>
      </c>
      <c r="D128" s="3">
        <v>530</v>
      </c>
      <c r="E128" s="3" t="s">
        <v>166</v>
      </c>
      <c r="F128" s="3">
        <v>5</v>
      </c>
      <c r="G128" s="3" t="s">
        <v>167</v>
      </c>
      <c r="H128" s="3" t="s">
        <v>168</v>
      </c>
      <c r="I128" s="3" t="s">
        <v>169</v>
      </c>
      <c r="J128" s="4">
        <v>55068</v>
      </c>
      <c r="K128" s="4">
        <v>59169</v>
      </c>
      <c r="L128" s="5">
        <v>2.4E-2</v>
      </c>
      <c r="M128" s="7">
        <v>6620</v>
      </c>
      <c r="N128" s="9">
        <v>684.47032460755804</v>
      </c>
      <c r="O128" s="9">
        <f t="shared" si="10"/>
        <v>86.444945635772626</v>
      </c>
      <c r="P128" s="9">
        <f t="shared" si="11"/>
        <v>80.453451406492036</v>
      </c>
      <c r="Q128" s="4">
        <f t="shared" si="12"/>
        <v>68217.21250608252</v>
      </c>
      <c r="R128" s="4">
        <f t="shared" si="13"/>
        <v>76805.753205661807</v>
      </c>
      <c r="S128" s="11">
        <f t="shared" si="20"/>
        <v>66573.127034538396</v>
      </c>
      <c r="T128" s="11">
        <f t="shared" si="21"/>
        <v>74954.677526408952</v>
      </c>
      <c r="U128" s="9">
        <f t="shared" si="16"/>
        <v>99.664236788052065</v>
      </c>
      <c r="V128" s="9">
        <f t="shared" si="17"/>
        <v>112.21195491520905</v>
      </c>
      <c r="W128" s="12">
        <f t="shared" si="18"/>
        <v>97.262254682419126</v>
      </c>
      <c r="X128" s="12">
        <f t="shared" si="19"/>
        <v>109.50756348623925</v>
      </c>
    </row>
    <row r="129" spans="1:24" x14ac:dyDescent="0.35">
      <c r="A129" s="3" t="s">
        <v>278</v>
      </c>
      <c r="B129" s="3">
        <v>53007</v>
      </c>
      <c r="C129" s="3" t="s">
        <v>272</v>
      </c>
      <c r="D129" s="3">
        <v>530</v>
      </c>
      <c r="E129" s="3" t="s">
        <v>166</v>
      </c>
      <c r="F129" s="3">
        <v>5</v>
      </c>
      <c r="G129" s="3" t="s">
        <v>167</v>
      </c>
      <c r="H129" s="3" t="s">
        <v>168</v>
      </c>
      <c r="I129" s="3" t="s">
        <v>169</v>
      </c>
      <c r="J129" s="4">
        <v>51814</v>
      </c>
      <c r="K129" s="4">
        <v>45289</v>
      </c>
      <c r="L129" s="5">
        <v>2.4E-2</v>
      </c>
      <c r="M129" s="7">
        <v>6620</v>
      </c>
      <c r="N129" s="9">
        <v>504.60953692136599</v>
      </c>
      <c r="O129" s="9">
        <f t="shared" si="10"/>
        <v>89.750582750197708</v>
      </c>
      <c r="P129" s="9">
        <f t="shared" si="11"/>
        <v>102.6813728415011</v>
      </c>
      <c r="Q129" s="4">
        <f t="shared" si="12"/>
        <v>52214.662022139484</v>
      </c>
      <c r="R129" s="4">
        <f t="shared" si="13"/>
        <v>58788.483106545958</v>
      </c>
      <c r="S129" s="11">
        <f t="shared" si="20"/>
        <v>62639.28241751239</v>
      </c>
      <c r="T129" s="11">
        <f t="shared" si="21"/>
        <v>70525.562238566024</v>
      </c>
      <c r="U129" s="9">
        <f t="shared" si="16"/>
        <v>103.47537690369924</v>
      </c>
      <c r="V129" s="9">
        <f t="shared" si="17"/>
        <v>116.50291721638041</v>
      </c>
      <c r="W129" s="12">
        <f t="shared" si="18"/>
        <v>124.13416282156705</v>
      </c>
      <c r="X129" s="12">
        <f t="shared" si="19"/>
        <v>139.76264235678946</v>
      </c>
    </row>
    <row r="130" spans="1:24" x14ac:dyDescent="0.35">
      <c r="A130" s="3" t="s">
        <v>279</v>
      </c>
      <c r="B130" s="3">
        <v>53008</v>
      </c>
      <c r="C130" s="3" t="s">
        <v>272</v>
      </c>
      <c r="D130" s="3">
        <v>530</v>
      </c>
      <c r="E130" s="3" t="s">
        <v>166</v>
      </c>
      <c r="F130" s="3">
        <v>5</v>
      </c>
      <c r="G130" s="3" t="s">
        <v>167</v>
      </c>
      <c r="H130" s="3" t="s">
        <v>168</v>
      </c>
      <c r="I130" s="3" t="s">
        <v>169</v>
      </c>
      <c r="J130" s="4">
        <v>137584</v>
      </c>
      <c r="K130" s="4">
        <v>146188</v>
      </c>
      <c r="L130" s="5">
        <v>2.4E-2</v>
      </c>
      <c r="M130" s="7">
        <v>6620</v>
      </c>
      <c r="N130" s="9">
        <v>2238.8715698050901</v>
      </c>
      <c r="O130" s="9">
        <f t="shared" si="10"/>
        <v>65.29539343461613</v>
      </c>
      <c r="P130" s="9">
        <f t="shared" si="11"/>
        <v>61.452386039266059</v>
      </c>
      <c r="Q130" s="4">
        <f t="shared" si="12"/>
        <v>168543.28891546573</v>
      </c>
      <c r="R130" s="4">
        <f t="shared" si="13"/>
        <v>189762.87328887236</v>
      </c>
      <c r="S130" s="11">
        <f t="shared" si="20"/>
        <v>166328.84996585912</v>
      </c>
      <c r="T130" s="11">
        <f t="shared" si="21"/>
        <v>187269.63668180158</v>
      </c>
      <c r="U130" s="9">
        <f t="shared" si="16"/>
        <v>75.280463242533671</v>
      </c>
      <c r="V130" s="9">
        <f t="shared" si="17"/>
        <v>84.758266551838247</v>
      </c>
      <c r="W130" s="12">
        <f t="shared" si="18"/>
        <v>74.291376159794311</v>
      </c>
      <c r="X130" s="12">
        <f t="shared" si="19"/>
        <v>83.644653497522754</v>
      </c>
    </row>
    <row r="131" spans="1:24" x14ac:dyDescent="0.35">
      <c r="A131" s="3" t="s">
        <v>280</v>
      </c>
      <c r="B131" s="3">
        <v>53101</v>
      </c>
      <c r="C131" s="3" t="s">
        <v>119</v>
      </c>
      <c r="D131" s="3">
        <v>531</v>
      </c>
      <c r="E131" s="3" t="s">
        <v>166</v>
      </c>
      <c r="F131" s="3">
        <v>5</v>
      </c>
      <c r="G131" s="3" t="s">
        <v>167</v>
      </c>
      <c r="H131" s="3" t="s">
        <v>168</v>
      </c>
      <c r="I131" s="3" t="s">
        <v>169</v>
      </c>
      <c r="J131" s="4">
        <v>360405</v>
      </c>
      <c r="K131" s="4">
        <v>369078</v>
      </c>
      <c r="L131" s="5">
        <v>2.4399999999999998E-2</v>
      </c>
      <c r="M131" s="7">
        <v>1543</v>
      </c>
      <c r="N131" s="9">
        <v>321.31249158238103</v>
      </c>
      <c r="O131" s="9">
        <f t="shared" ref="O131:O154" si="22">$K131/$N131</f>
        <v>1148.6574897302814</v>
      </c>
      <c r="P131" s="9">
        <f t="shared" ref="P131:P154" si="23">$J131/$N131</f>
        <v>1121.6650750958934</v>
      </c>
      <c r="Q131" s="4">
        <f t="shared" ref="Q131:Q154" si="24">$K131*(1+$L131)^6</f>
        <v>426516.24524397985</v>
      </c>
      <c r="R131" s="4">
        <f t="shared" ref="R131:R154" si="25">$K131*(1+$L131)^11</f>
        <v>481153.25296484068</v>
      </c>
      <c r="S131" s="11">
        <f t="shared" si="20"/>
        <v>437066.34459070623</v>
      </c>
      <c r="T131" s="11">
        <f t="shared" si="21"/>
        <v>493054.82688232634</v>
      </c>
      <c r="U131" s="9">
        <f t="shared" ref="U131:U154" si="26">$Q131/$N131</f>
        <v>1327.4188100919996</v>
      </c>
      <c r="V131" s="9">
        <f t="shared" ref="V131:V154" si="27">$R131/$N131</f>
        <v>1497.4620208361187</v>
      </c>
      <c r="W131" s="12">
        <f t="shared" ref="W131:W154" si="28">$S131/$N131</f>
        <v>1360.2531991155008</v>
      </c>
      <c r="X131" s="12">
        <f t="shared" ref="X131:X154" si="29">$T131/$N131</f>
        <v>1534.5025163950479</v>
      </c>
    </row>
    <row r="132" spans="1:24" x14ac:dyDescent="0.35">
      <c r="A132" s="3" t="s">
        <v>119</v>
      </c>
      <c r="B132" s="3">
        <v>53102</v>
      </c>
      <c r="C132" s="3" t="s">
        <v>119</v>
      </c>
      <c r="D132" s="3">
        <v>531</v>
      </c>
      <c r="E132" s="3" t="s">
        <v>166</v>
      </c>
      <c r="F132" s="3">
        <v>5</v>
      </c>
      <c r="G132" s="3" t="s">
        <v>167</v>
      </c>
      <c r="H132" s="3" t="s">
        <v>168</v>
      </c>
      <c r="I132" s="3" t="s">
        <v>169</v>
      </c>
      <c r="J132" s="4">
        <v>410741</v>
      </c>
      <c r="K132" s="4">
        <v>460609</v>
      </c>
      <c r="L132" s="5">
        <v>2.4399999999999998E-2</v>
      </c>
      <c r="M132" s="7">
        <v>1543</v>
      </c>
      <c r="N132" s="9">
        <v>285.00908745343702</v>
      </c>
      <c r="O132" s="9">
        <f t="shared" si="22"/>
        <v>1616.1203985302798</v>
      </c>
      <c r="P132" s="9">
        <f t="shared" si="23"/>
        <v>1441.1505389880042</v>
      </c>
      <c r="Q132" s="4">
        <f t="shared" si="24"/>
        <v>532291.87652903807</v>
      </c>
      <c r="R132" s="4">
        <f t="shared" si="25"/>
        <v>600478.81124012347</v>
      </c>
      <c r="S132" s="11">
        <f t="shared" si="20"/>
        <v>498109.25887135655</v>
      </c>
      <c r="T132" s="11">
        <f t="shared" si="21"/>
        <v>561917.37808430404</v>
      </c>
      <c r="U132" s="9">
        <f t="shared" si="26"/>
        <v>1867.631243919549</v>
      </c>
      <c r="V132" s="9">
        <f t="shared" si="27"/>
        <v>2106.8760179032042</v>
      </c>
      <c r="W132" s="12">
        <f t="shared" si="28"/>
        <v>1747.6960588238594</v>
      </c>
      <c r="X132" s="12">
        <f t="shared" si="29"/>
        <v>1971.5770577880487</v>
      </c>
    </row>
    <row r="133" spans="1:24" x14ac:dyDescent="0.35">
      <c r="A133" s="3" t="s">
        <v>130</v>
      </c>
      <c r="B133" s="3">
        <v>53103</v>
      </c>
      <c r="C133" s="3" t="s">
        <v>119</v>
      </c>
      <c r="D133" s="3">
        <v>531</v>
      </c>
      <c r="E133" s="3" t="s">
        <v>166</v>
      </c>
      <c r="F133" s="3">
        <v>5</v>
      </c>
      <c r="G133" s="3" t="s">
        <v>167</v>
      </c>
      <c r="H133" s="3" t="s">
        <v>168</v>
      </c>
      <c r="I133" s="3" t="s">
        <v>169</v>
      </c>
      <c r="J133" s="4">
        <v>479708</v>
      </c>
      <c r="K133" s="4">
        <v>394134</v>
      </c>
      <c r="L133" s="5">
        <v>2.4399999999999998E-2</v>
      </c>
      <c r="M133" s="7">
        <v>1543</v>
      </c>
      <c r="N133" s="9">
        <v>423.35256221307998</v>
      </c>
      <c r="O133" s="9">
        <f t="shared" si="22"/>
        <v>930.98290923210754</v>
      </c>
      <c r="P133" s="9">
        <f t="shared" si="23"/>
        <v>1133.1170348711753</v>
      </c>
      <c r="Q133" s="4">
        <f t="shared" si="24"/>
        <v>455471.61793168582</v>
      </c>
      <c r="R133" s="4">
        <f t="shared" si="25"/>
        <v>513817.82767882268</v>
      </c>
      <c r="S133" s="11">
        <f t="shared" ref="S133:S154" si="30">$J133*(1+$L133)^8</f>
        <v>581746.15233117878</v>
      </c>
      <c r="T133" s="11">
        <f t="shared" ref="T133:T154" si="31">$J133*(1+$L133)^13</f>
        <v>656268.21185629221</v>
      </c>
      <c r="U133" s="9">
        <f t="shared" si="26"/>
        <v>1075.8683390285939</v>
      </c>
      <c r="V133" s="9">
        <f t="shared" si="27"/>
        <v>1213.6877712345345</v>
      </c>
      <c r="W133" s="12">
        <f t="shared" si="28"/>
        <v>1374.1410924504498</v>
      </c>
      <c r="X133" s="12">
        <f t="shared" si="29"/>
        <v>1550.1694578760626</v>
      </c>
    </row>
    <row r="134" spans="1:24" x14ac:dyDescent="0.35">
      <c r="A134" s="3" t="s">
        <v>102</v>
      </c>
      <c r="B134" s="3">
        <v>53104</v>
      </c>
      <c r="C134" s="3" t="s">
        <v>119</v>
      </c>
      <c r="D134" s="3">
        <v>531</v>
      </c>
      <c r="E134" s="3" t="s">
        <v>166</v>
      </c>
      <c r="F134" s="3">
        <v>5</v>
      </c>
      <c r="G134" s="3" t="s">
        <v>167</v>
      </c>
      <c r="H134" s="3" t="s">
        <v>168</v>
      </c>
      <c r="I134" s="3" t="s">
        <v>169</v>
      </c>
      <c r="J134" s="4">
        <v>540674</v>
      </c>
      <c r="K134" s="4">
        <v>472251</v>
      </c>
      <c r="L134" s="5">
        <v>2.4399999999999998E-2</v>
      </c>
      <c r="M134" s="7">
        <v>1543</v>
      </c>
      <c r="N134" s="9">
        <v>450.78853967265701</v>
      </c>
      <c r="O134" s="9">
        <f t="shared" si="22"/>
        <v>1047.6109271609437</v>
      </c>
      <c r="P134" s="9">
        <f t="shared" si="23"/>
        <v>1199.3960636013815</v>
      </c>
      <c r="Q134" s="4">
        <f t="shared" si="24"/>
        <v>545745.67796702788</v>
      </c>
      <c r="R134" s="4">
        <f t="shared" si="25"/>
        <v>615656.05337055842</v>
      </c>
      <c r="S134" s="11">
        <f t="shared" si="30"/>
        <v>655680.16202670743</v>
      </c>
      <c r="T134" s="11">
        <f t="shared" si="31"/>
        <v>739673.21615897364</v>
      </c>
      <c r="U134" s="9">
        <f t="shared" si="26"/>
        <v>1210.6467443988806</v>
      </c>
      <c r="V134" s="9">
        <f t="shared" si="27"/>
        <v>1365.7313777710965</v>
      </c>
      <c r="W134" s="12">
        <f t="shared" si="28"/>
        <v>1454.51825927703</v>
      </c>
      <c r="X134" s="12">
        <f t="shared" si="29"/>
        <v>1640.8429919183218</v>
      </c>
    </row>
    <row r="135" spans="1:24" x14ac:dyDescent="0.35">
      <c r="A135" s="3" t="s">
        <v>5</v>
      </c>
      <c r="B135" s="3">
        <v>53201</v>
      </c>
      <c r="C135" s="3" t="s">
        <v>120</v>
      </c>
      <c r="D135" s="3">
        <v>532</v>
      </c>
      <c r="E135" s="3" t="s">
        <v>166</v>
      </c>
      <c r="F135" s="3">
        <v>5</v>
      </c>
      <c r="G135" s="3" t="s">
        <v>167</v>
      </c>
      <c r="H135" s="3" t="s">
        <v>168</v>
      </c>
      <c r="I135" s="3" t="s">
        <v>169</v>
      </c>
      <c r="J135" s="4">
        <v>567766</v>
      </c>
      <c r="K135" s="4">
        <v>927259</v>
      </c>
      <c r="L135" s="5">
        <v>3.2400000000000005E-2</v>
      </c>
      <c r="M135" s="7">
        <v>5337</v>
      </c>
      <c r="N135" s="9">
        <v>331.165076712999</v>
      </c>
      <c r="O135" s="9">
        <f t="shared" si="22"/>
        <v>2799.9902924655307</v>
      </c>
      <c r="P135" s="9">
        <f t="shared" si="23"/>
        <v>1714.4501033605331</v>
      </c>
      <c r="Q135" s="4">
        <f t="shared" si="24"/>
        <v>1122765.43078787</v>
      </c>
      <c r="R135" s="4">
        <f t="shared" si="25"/>
        <v>1316827.876958421</v>
      </c>
      <c r="S135" s="11">
        <f t="shared" si="30"/>
        <v>732745.81843778584</v>
      </c>
      <c r="T135" s="11">
        <f t="shared" si="31"/>
        <v>859396.0002549222</v>
      </c>
      <c r="U135" s="9">
        <f t="shared" si="26"/>
        <v>3390.3497371520962</v>
      </c>
      <c r="V135" s="9">
        <f t="shared" si="27"/>
        <v>3976.348865129994</v>
      </c>
      <c r="W135" s="12">
        <f t="shared" si="28"/>
        <v>2212.6301049334766</v>
      </c>
      <c r="X135" s="12">
        <f t="shared" si="29"/>
        <v>2595.0683229793262</v>
      </c>
    </row>
    <row r="136" spans="1:24" x14ac:dyDescent="0.35">
      <c r="A136" s="3" t="s">
        <v>281</v>
      </c>
      <c r="B136" s="3">
        <v>53202</v>
      </c>
      <c r="C136" s="3" t="s">
        <v>120</v>
      </c>
      <c r="D136" s="3">
        <v>532</v>
      </c>
      <c r="E136" s="3" t="s">
        <v>166</v>
      </c>
      <c r="F136" s="3">
        <v>5</v>
      </c>
      <c r="G136" s="3" t="s">
        <v>167</v>
      </c>
      <c r="H136" s="3" t="s">
        <v>168</v>
      </c>
      <c r="I136" s="3" t="s">
        <v>169</v>
      </c>
      <c r="J136" s="4">
        <v>156814</v>
      </c>
      <c r="K136" s="4">
        <v>50095</v>
      </c>
      <c r="L136" s="5">
        <v>3.2400000000000005E-2</v>
      </c>
      <c r="M136" s="7">
        <v>5337</v>
      </c>
      <c r="N136" s="9">
        <v>1195.52023850198</v>
      </c>
      <c r="O136" s="9">
        <f t="shared" si="22"/>
        <v>41.902260109599169</v>
      </c>
      <c r="P136" s="9">
        <f t="shared" si="23"/>
        <v>131.16800113437836</v>
      </c>
      <c r="Q136" s="4">
        <f t="shared" si="24"/>
        <v>60657.199612317971</v>
      </c>
      <c r="R136" s="4">
        <f t="shared" si="25"/>
        <v>71141.388216487627</v>
      </c>
      <c r="S136" s="11">
        <f t="shared" si="30"/>
        <v>202380.56307088298</v>
      </c>
      <c r="T136" s="11">
        <f t="shared" si="31"/>
        <v>237360.68095654788</v>
      </c>
      <c r="U136" s="9">
        <f t="shared" si="26"/>
        <v>50.737074671628413</v>
      </c>
      <c r="V136" s="9">
        <f t="shared" si="27"/>
        <v>59.506636462825391</v>
      </c>
      <c r="W136" s="12">
        <f t="shared" si="28"/>
        <v>169.28242329420658</v>
      </c>
      <c r="X136" s="12">
        <f t="shared" si="29"/>
        <v>198.54175053863361</v>
      </c>
    </row>
    <row r="137" spans="1:24" x14ac:dyDescent="0.35">
      <c r="A137" s="3" t="s">
        <v>15</v>
      </c>
      <c r="B137" s="3">
        <v>53203</v>
      </c>
      <c r="C137" s="3" t="s">
        <v>120</v>
      </c>
      <c r="D137" s="3">
        <v>532</v>
      </c>
      <c r="E137" s="3" t="s">
        <v>166</v>
      </c>
      <c r="F137" s="3">
        <v>5</v>
      </c>
      <c r="G137" s="3" t="s">
        <v>167</v>
      </c>
      <c r="H137" s="3" t="s">
        <v>168</v>
      </c>
      <c r="I137" s="3" t="s">
        <v>169</v>
      </c>
      <c r="J137" s="4">
        <v>311172</v>
      </c>
      <c r="K137" s="4">
        <v>167302</v>
      </c>
      <c r="L137" s="5">
        <v>3.2400000000000005E-2</v>
      </c>
      <c r="M137" s="7">
        <v>5337</v>
      </c>
      <c r="N137" s="9">
        <v>337.72792525929202</v>
      </c>
      <c r="O137" s="9">
        <f t="shared" si="22"/>
        <v>495.37508594100768</v>
      </c>
      <c r="P137" s="9">
        <f t="shared" si="23"/>
        <v>921.36887928677027</v>
      </c>
      <c r="Q137" s="4">
        <f t="shared" si="24"/>
        <v>202576.52080127798</v>
      </c>
      <c r="R137" s="4">
        <f t="shared" si="25"/>
        <v>237590.50866143953</v>
      </c>
      <c r="S137" s="11">
        <f t="shared" si="30"/>
        <v>401591.46869471349</v>
      </c>
      <c r="T137" s="11">
        <f t="shared" si="31"/>
        <v>471003.85051469202</v>
      </c>
      <c r="U137" s="9">
        <f t="shared" si="26"/>
        <v>599.82164828611371</v>
      </c>
      <c r="V137" s="9">
        <f t="shared" si="27"/>
        <v>703.49678214802168</v>
      </c>
      <c r="W137" s="12">
        <f t="shared" si="28"/>
        <v>1189.0976098182878</v>
      </c>
      <c r="X137" s="12">
        <f t="shared" si="29"/>
        <v>1394.6251265810397</v>
      </c>
    </row>
    <row r="138" spans="1:24" x14ac:dyDescent="0.35">
      <c r="A138" s="3" t="s">
        <v>24</v>
      </c>
      <c r="B138" s="3">
        <v>53204</v>
      </c>
      <c r="C138" s="3" t="s">
        <v>120</v>
      </c>
      <c r="D138" s="3">
        <v>532</v>
      </c>
      <c r="E138" s="3" t="s">
        <v>166</v>
      </c>
      <c r="F138" s="3">
        <v>5</v>
      </c>
      <c r="G138" s="3" t="s">
        <v>167</v>
      </c>
      <c r="H138" s="3" t="s">
        <v>168</v>
      </c>
      <c r="I138" s="3" t="s">
        <v>169</v>
      </c>
      <c r="J138" s="4">
        <v>89839</v>
      </c>
      <c r="K138" s="4">
        <v>72283</v>
      </c>
      <c r="L138" s="5">
        <v>3.2400000000000005E-2</v>
      </c>
      <c r="M138" s="7">
        <v>5337</v>
      </c>
      <c r="N138" s="9">
        <v>147.27942942607399</v>
      </c>
      <c r="O138" s="9">
        <f t="shared" si="22"/>
        <v>490.78815881943655</v>
      </c>
      <c r="P138" s="9">
        <f t="shared" si="23"/>
        <v>609.99014152953475</v>
      </c>
      <c r="Q138" s="4">
        <f t="shared" si="24"/>
        <v>87523.392745327466</v>
      </c>
      <c r="R138" s="4">
        <f t="shared" si="25"/>
        <v>102651.22196730961</v>
      </c>
      <c r="S138" s="11">
        <f t="shared" si="30"/>
        <v>115944.15935901806</v>
      </c>
      <c r="T138" s="11">
        <f t="shared" si="31"/>
        <v>135984.32675944307</v>
      </c>
      <c r="U138" s="9">
        <f t="shared" si="26"/>
        <v>594.26759790143876</v>
      </c>
      <c r="V138" s="9">
        <f t="shared" si="27"/>
        <v>696.98275154463965</v>
      </c>
      <c r="W138" s="12">
        <f t="shared" si="28"/>
        <v>787.23933010085102</v>
      </c>
      <c r="X138" s="12">
        <f t="shared" si="29"/>
        <v>923.30834855453838</v>
      </c>
    </row>
    <row r="139" spans="1:24" x14ac:dyDescent="0.35">
      <c r="A139" s="3" t="s">
        <v>55</v>
      </c>
      <c r="B139" s="3">
        <v>53205</v>
      </c>
      <c r="C139" s="3" t="s">
        <v>120</v>
      </c>
      <c r="D139" s="3">
        <v>532</v>
      </c>
      <c r="E139" s="3" t="s">
        <v>166</v>
      </c>
      <c r="F139" s="3">
        <v>5</v>
      </c>
      <c r="G139" s="3" t="s">
        <v>167</v>
      </c>
      <c r="H139" s="3" t="s">
        <v>168</v>
      </c>
      <c r="I139" s="3" t="s">
        <v>169</v>
      </c>
      <c r="J139" s="4">
        <v>439636</v>
      </c>
      <c r="K139" s="4">
        <v>316297</v>
      </c>
      <c r="L139" s="5">
        <v>3.2400000000000005E-2</v>
      </c>
      <c r="M139" s="7">
        <v>5337</v>
      </c>
      <c r="N139" s="9">
        <v>427.10905175220302</v>
      </c>
      <c r="O139" s="9">
        <f t="shared" si="22"/>
        <v>740.55325847672941</v>
      </c>
      <c r="P139" s="9">
        <f t="shared" si="23"/>
        <v>1029.3296248262723</v>
      </c>
      <c r="Q139" s="4">
        <f t="shared" si="24"/>
        <v>382986.13166538248</v>
      </c>
      <c r="R139" s="4">
        <f t="shared" si="25"/>
        <v>449182.70623236621</v>
      </c>
      <c r="S139" s="11">
        <f t="shared" si="30"/>
        <v>567384.16994803213</v>
      </c>
      <c r="T139" s="11">
        <f t="shared" si="31"/>
        <v>665452.70405074093</v>
      </c>
      <c r="U139" s="9">
        <f t="shared" si="26"/>
        <v>896.6940178256408</v>
      </c>
      <c r="V139" s="9">
        <f t="shared" si="27"/>
        <v>1051.681542195387</v>
      </c>
      <c r="W139" s="12">
        <f t="shared" si="28"/>
        <v>1328.4292796426448</v>
      </c>
      <c r="X139" s="12">
        <f t="shared" si="29"/>
        <v>1558.03933754328</v>
      </c>
    </row>
    <row r="140" spans="1:24" x14ac:dyDescent="0.35">
      <c r="A140" s="3" t="s">
        <v>282</v>
      </c>
      <c r="B140" s="3">
        <v>53206</v>
      </c>
      <c r="C140" s="3" t="s">
        <v>120</v>
      </c>
      <c r="D140" s="3">
        <v>532</v>
      </c>
      <c r="E140" s="3" t="s">
        <v>166</v>
      </c>
      <c r="F140" s="3">
        <v>5</v>
      </c>
      <c r="G140" s="3" t="s">
        <v>167</v>
      </c>
      <c r="H140" s="3" t="s">
        <v>168</v>
      </c>
      <c r="I140" s="3" t="s">
        <v>169</v>
      </c>
      <c r="J140" s="4">
        <v>38878</v>
      </c>
      <c r="K140" s="4">
        <v>1168</v>
      </c>
      <c r="L140" s="5">
        <v>3.2400000000000005E-2</v>
      </c>
      <c r="M140" s="7">
        <v>5337</v>
      </c>
      <c r="N140" s="9">
        <v>1951.5905272316299</v>
      </c>
      <c r="O140" s="9">
        <f t="shared" si="22"/>
        <v>0.59848620071795045</v>
      </c>
      <c r="P140" s="9">
        <f t="shared" si="23"/>
        <v>19.921187081774381</v>
      </c>
      <c r="Q140" s="4">
        <f t="shared" si="24"/>
        <v>1414.2650792930908</v>
      </c>
      <c r="R140" s="4">
        <f t="shared" si="25"/>
        <v>1658.7112773102615</v>
      </c>
      <c r="S140" s="11">
        <f t="shared" si="30"/>
        <v>50175.057909815383</v>
      </c>
      <c r="T140" s="11">
        <f t="shared" si="31"/>
        <v>58847.47888727198</v>
      </c>
      <c r="U140" s="9">
        <f t="shared" si="26"/>
        <v>0.72467306002927467</v>
      </c>
      <c r="V140" s="9">
        <f t="shared" si="27"/>
        <v>0.8499279199019153</v>
      </c>
      <c r="W140" s="12">
        <f t="shared" si="28"/>
        <v>25.709828578123762</v>
      </c>
      <c r="X140" s="12">
        <f t="shared" si="29"/>
        <v>30.153599367357199</v>
      </c>
    </row>
    <row r="141" spans="1:24" x14ac:dyDescent="0.35">
      <c r="A141" s="3" t="s">
        <v>283</v>
      </c>
      <c r="B141" s="3">
        <v>53207</v>
      </c>
      <c r="C141" s="3" t="s">
        <v>120</v>
      </c>
      <c r="D141" s="3">
        <v>532</v>
      </c>
      <c r="E141" s="3" t="s">
        <v>166</v>
      </c>
      <c r="F141" s="3">
        <v>5</v>
      </c>
      <c r="G141" s="3" t="s">
        <v>167</v>
      </c>
      <c r="H141" s="3" t="s">
        <v>168</v>
      </c>
      <c r="I141" s="3" t="s">
        <v>169</v>
      </c>
      <c r="J141" s="4">
        <v>170845</v>
      </c>
      <c r="K141" s="4">
        <v>130936</v>
      </c>
      <c r="L141" s="5">
        <v>3.2400000000000005E-2</v>
      </c>
      <c r="M141" s="7">
        <v>5337</v>
      </c>
      <c r="N141" s="9">
        <v>275.11550394395101</v>
      </c>
      <c r="O141" s="9">
        <f t="shared" si="22"/>
        <v>475.93101124055681</v>
      </c>
      <c r="P141" s="9">
        <f t="shared" si="23"/>
        <v>620.99371918641873</v>
      </c>
      <c r="Q141" s="4">
        <f t="shared" si="24"/>
        <v>158542.99008760287</v>
      </c>
      <c r="R141" s="4">
        <f t="shared" si="25"/>
        <v>185946.07860093869</v>
      </c>
      <c r="S141" s="11">
        <f t="shared" si="30"/>
        <v>220488.65087202037</v>
      </c>
      <c r="T141" s="11">
        <f t="shared" si="31"/>
        <v>258598.62982910598</v>
      </c>
      <c r="U141" s="9">
        <f t="shared" si="26"/>
        <v>576.2779189641841</v>
      </c>
      <c r="V141" s="9">
        <f t="shared" si="27"/>
        <v>675.88367771094897</v>
      </c>
      <c r="W141" s="12">
        <f t="shared" si="28"/>
        <v>801.44029584366967</v>
      </c>
      <c r="X141" s="12">
        <f t="shared" si="29"/>
        <v>939.96385562403634</v>
      </c>
    </row>
    <row r="142" spans="1:24" x14ac:dyDescent="0.35">
      <c r="A142" s="3" t="s">
        <v>284</v>
      </c>
      <c r="B142" s="3">
        <v>53208</v>
      </c>
      <c r="C142" s="3" t="s">
        <v>120</v>
      </c>
      <c r="D142" s="3">
        <v>532</v>
      </c>
      <c r="E142" s="3" t="s">
        <v>166</v>
      </c>
      <c r="F142" s="3">
        <v>5</v>
      </c>
      <c r="G142" s="3" t="s">
        <v>167</v>
      </c>
      <c r="H142" s="3" t="s">
        <v>168</v>
      </c>
      <c r="I142" s="3" t="s">
        <v>169</v>
      </c>
      <c r="J142" s="4">
        <v>225559</v>
      </c>
      <c r="K142" s="4">
        <v>304531</v>
      </c>
      <c r="L142" s="5">
        <v>3.2400000000000005E-2</v>
      </c>
      <c r="M142" s="7">
        <v>5337</v>
      </c>
      <c r="N142" s="9">
        <v>287.94100672515799</v>
      </c>
      <c r="O142" s="9">
        <f t="shared" si="22"/>
        <v>1057.6159452365787</v>
      </c>
      <c r="P142" s="9">
        <f t="shared" si="23"/>
        <v>783.35143217477832</v>
      </c>
      <c r="Q142" s="4">
        <f t="shared" si="24"/>
        <v>368739.34834092832</v>
      </c>
      <c r="R142" s="4">
        <f t="shared" si="25"/>
        <v>432473.46232069453</v>
      </c>
      <c r="S142" s="11">
        <f t="shared" si="30"/>
        <v>291101.28831421491</v>
      </c>
      <c r="T142" s="11">
        <f t="shared" si="31"/>
        <v>341416.18628360977</v>
      </c>
      <c r="U142" s="9">
        <f t="shared" si="26"/>
        <v>1280.6072762428487</v>
      </c>
      <c r="V142" s="9">
        <f t="shared" si="27"/>
        <v>1501.9516227971444</v>
      </c>
      <c r="W142" s="12">
        <f t="shared" si="28"/>
        <v>1010.9754481482154</v>
      </c>
      <c r="X142" s="12">
        <f t="shared" si="29"/>
        <v>1185.7157483980538</v>
      </c>
    </row>
    <row r="143" spans="1:24" x14ac:dyDescent="0.35">
      <c r="A143" s="3" t="s">
        <v>285</v>
      </c>
      <c r="B143" s="3">
        <v>53209</v>
      </c>
      <c r="C143" s="3" t="s">
        <v>120</v>
      </c>
      <c r="D143" s="3">
        <v>532</v>
      </c>
      <c r="E143" s="3" t="s">
        <v>166</v>
      </c>
      <c r="F143" s="3">
        <v>5</v>
      </c>
      <c r="G143" s="3" t="s">
        <v>167</v>
      </c>
      <c r="H143" s="3" t="s">
        <v>168</v>
      </c>
      <c r="I143" s="3" t="s">
        <v>169</v>
      </c>
      <c r="J143" s="4">
        <v>215357</v>
      </c>
      <c r="K143" s="4">
        <v>111500</v>
      </c>
      <c r="L143" s="5">
        <v>3.2400000000000005E-2</v>
      </c>
      <c r="M143" s="7">
        <v>5337</v>
      </c>
      <c r="N143" s="9">
        <v>394.88134614572198</v>
      </c>
      <c r="O143" s="9">
        <f t="shared" si="22"/>
        <v>282.36329998442989</v>
      </c>
      <c r="P143" s="9">
        <f t="shared" si="23"/>
        <v>545.37141878696741</v>
      </c>
      <c r="Q143" s="4">
        <f t="shared" si="24"/>
        <v>135009.03796333872</v>
      </c>
      <c r="R143" s="4">
        <f t="shared" si="25"/>
        <v>158344.44128432719</v>
      </c>
      <c r="S143" s="11">
        <f t="shared" si="30"/>
        <v>277934.82036843745</v>
      </c>
      <c r="T143" s="11">
        <f t="shared" si="31"/>
        <v>325973.98299105489</v>
      </c>
      <c r="U143" s="9">
        <f t="shared" si="26"/>
        <v>341.8977353098789</v>
      </c>
      <c r="V143" s="9">
        <f t="shared" si="27"/>
        <v>400.99245717698142</v>
      </c>
      <c r="W143" s="12">
        <f t="shared" si="28"/>
        <v>703.84388394449991</v>
      </c>
      <c r="X143" s="12">
        <f t="shared" si="29"/>
        <v>825.49856095446353</v>
      </c>
    </row>
    <row r="144" spans="1:24" x14ac:dyDescent="0.35">
      <c r="A144" s="3" t="s">
        <v>125</v>
      </c>
      <c r="B144" s="3">
        <v>53301</v>
      </c>
      <c r="C144" s="3" t="s">
        <v>125</v>
      </c>
      <c r="D144" s="3">
        <v>533</v>
      </c>
      <c r="E144" s="3" t="s">
        <v>166</v>
      </c>
      <c r="F144" s="3">
        <v>5</v>
      </c>
      <c r="G144" s="3" t="s">
        <v>167</v>
      </c>
      <c r="H144" s="3" t="s">
        <v>168</v>
      </c>
      <c r="I144" s="3" t="s">
        <v>169</v>
      </c>
      <c r="J144" s="4">
        <v>418101</v>
      </c>
      <c r="K144" s="4">
        <v>399091</v>
      </c>
      <c r="L144" s="5">
        <v>2.63E-2</v>
      </c>
      <c r="M144" s="7">
        <v>1679</v>
      </c>
      <c r="N144" s="9">
        <v>1680.13545358939</v>
      </c>
      <c r="O144" s="9">
        <f t="shared" si="22"/>
        <v>237.53501489858701</v>
      </c>
      <c r="P144" s="9">
        <f t="shared" si="23"/>
        <v>248.84957882817235</v>
      </c>
      <c r="Q144" s="4">
        <f t="shared" si="24"/>
        <v>466356.36381148273</v>
      </c>
      <c r="R144" s="4">
        <f t="shared" si="25"/>
        <v>530993.9244305481</v>
      </c>
      <c r="S144" s="11">
        <f t="shared" si="30"/>
        <v>514607.17544746393</v>
      </c>
      <c r="T144" s="11">
        <f t="shared" si="31"/>
        <v>585932.35738802282</v>
      </c>
      <c r="U144" s="9">
        <f t="shared" si="26"/>
        <v>277.57069396706873</v>
      </c>
      <c r="V144" s="9">
        <f t="shared" si="27"/>
        <v>316.04233057290048</v>
      </c>
      <c r="W144" s="12">
        <f t="shared" si="28"/>
        <v>306.28909969614233</v>
      </c>
      <c r="X144" s="12">
        <f t="shared" si="29"/>
        <v>348.74114235031163</v>
      </c>
    </row>
    <row r="145" spans="1:24" x14ac:dyDescent="0.35">
      <c r="A145" s="3" t="s">
        <v>286</v>
      </c>
      <c r="B145" s="3">
        <v>53302</v>
      </c>
      <c r="C145" s="3" t="s">
        <v>125</v>
      </c>
      <c r="D145" s="3">
        <v>533</v>
      </c>
      <c r="E145" s="3" t="s">
        <v>166</v>
      </c>
      <c r="F145" s="3">
        <v>5</v>
      </c>
      <c r="G145" s="3" t="s">
        <v>167</v>
      </c>
      <c r="H145" s="3" t="s">
        <v>168</v>
      </c>
      <c r="I145" s="3" t="s">
        <v>169</v>
      </c>
      <c r="J145" s="4">
        <v>35300</v>
      </c>
      <c r="K145" s="4">
        <v>26560</v>
      </c>
      <c r="L145" s="5">
        <v>2.63E-2</v>
      </c>
      <c r="M145" s="7">
        <v>1679</v>
      </c>
      <c r="N145" s="9">
        <v>1138.6394260720299</v>
      </c>
      <c r="O145" s="9">
        <f t="shared" si="22"/>
        <v>23.326084967586414</v>
      </c>
      <c r="P145" s="9">
        <f t="shared" si="23"/>
        <v>31.001912626347909</v>
      </c>
      <c r="Q145" s="4">
        <f t="shared" si="24"/>
        <v>31036.593215163914</v>
      </c>
      <c r="R145" s="4">
        <f t="shared" si="25"/>
        <v>35338.302875472902</v>
      </c>
      <c r="S145" s="11">
        <f t="shared" si="30"/>
        <v>43447.95466477114</v>
      </c>
      <c r="T145" s="11">
        <f t="shared" si="31"/>
        <v>49469.894154276612</v>
      </c>
      <c r="U145" s="9">
        <f t="shared" si="26"/>
        <v>27.257613344929574</v>
      </c>
      <c r="V145" s="9">
        <f t="shared" si="27"/>
        <v>31.03555178778555</v>
      </c>
      <c r="W145" s="12">
        <f t="shared" si="28"/>
        <v>38.157781708520112</v>
      </c>
      <c r="X145" s="12">
        <f t="shared" si="29"/>
        <v>43.446496776361549</v>
      </c>
    </row>
    <row r="146" spans="1:24" x14ac:dyDescent="0.35">
      <c r="A146" s="3" t="s">
        <v>287</v>
      </c>
      <c r="B146" s="3">
        <v>53401</v>
      </c>
      <c r="C146" s="3" t="s">
        <v>288</v>
      </c>
      <c r="D146" s="3">
        <v>534</v>
      </c>
      <c r="E146" s="3" t="s">
        <v>166</v>
      </c>
      <c r="F146" s="3">
        <v>5</v>
      </c>
      <c r="G146" s="3" t="s">
        <v>167</v>
      </c>
      <c r="H146" s="3" t="s">
        <v>168</v>
      </c>
      <c r="I146" s="3" t="s">
        <v>169</v>
      </c>
      <c r="J146" s="4">
        <v>25868</v>
      </c>
      <c r="K146" s="4">
        <v>129482</v>
      </c>
      <c r="L146" s="5">
        <v>-1E-3</v>
      </c>
      <c r="M146" s="7">
        <v>454</v>
      </c>
      <c r="N146" s="9">
        <v>204.39321578286399</v>
      </c>
      <c r="O146" s="9">
        <f t="shared" si="22"/>
        <v>633.49460746072168</v>
      </c>
      <c r="P146" s="9">
        <f t="shared" si="23"/>
        <v>126.55997363180943</v>
      </c>
      <c r="Q146" s="4">
        <f t="shared" si="24"/>
        <v>128707.04764230146</v>
      </c>
      <c r="R146" s="4">
        <f t="shared" si="25"/>
        <v>128064.79818813931</v>
      </c>
      <c r="S146" s="11">
        <f t="shared" si="30"/>
        <v>25661.778857201312</v>
      </c>
      <c r="T146" s="11">
        <f t="shared" si="31"/>
        <v>25533.726324214374</v>
      </c>
      <c r="U146" s="9">
        <f t="shared" si="26"/>
        <v>629.7031295746757</v>
      </c>
      <c r="V146" s="9">
        <f t="shared" si="27"/>
        <v>626.56090466421472</v>
      </c>
      <c r="W146" s="12">
        <f t="shared" si="28"/>
        <v>125.55103044351023</v>
      </c>
      <c r="X146" s="12">
        <f t="shared" si="29"/>
        <v>124.92452954671445</v>
      </c>
    </row>
    <row r="147" spans="1:24" x14ac:dyDescent="0.35">
      <c r="A147" s="3" t="s">
        <v>289</v>
      </c>
      <c r="B147" s="3">
        <v>53402</v>
      </c>
      <c r="C147" s="3" t="s">
        <v>288</v>
      </c>
      <c r="D147" s="3">
        <v>534</v>
      </c>
      <c r="E147" s="3" t="s">
        <v>166</v>
      </c>
      <c r="F147" s="3">
        <v>5</v>
      </c>
      <c r="G147" s="3" t="s">
        <v>167</v>
      </c>
      <c r="H147" s="3" t="s">
        <v>168</v>
      </c>
      <c r="I147" s="3" t="s">
        <v>169</v>
      </c>
      <c r="J147" s="4">
        <v>248116</v>
      </c>
      <c r="K147" s="4">
        <v>151729</v>
      </c>
      <c r="L147" s="5">
        <v>-1E-3</v>
      </c>
      <c r="M147" s="7">
        <v>454</v>
      </c>
      <c r="N147" s="9">
        <v>249.987980050761</v>
      </c>
      <c r="O147" s="9">
        <f t="shared" si="22"/>
        <v>606.94518180110447</v>
      </c>
      <c r="P147" s="9">
        <f t="shared" si="23"/>
        <v>992.51171976196258</v>
      </c>
      <c r="Q147" s="4">
        <f t="shared" si="24"/>
        <v>150820.89890269504</v>
      </c>
      <c r="R147" s="4">
        <f t="shared" si="25"/>
        <v>150068.30110971554</v>
      </c>
      <c r="S147" s="11">
        <f t="shared" si="30"/>
        <v>246138.00537085824</v>
      </c>
      <c r="T147" s="11">
        <f t="shared" si="31"/>
        <v>244909.77426390804</v>
      </c>
      <c r="U147" s="9">
        <f t="shared" si="26"/>
        <v>603.31260275822183</v>
      </c>
      <c r="V147" s="9">
        <f t="shared" si="27"/>
        <v>600.30206684034817</v>
      </c>
      <c r="W147" s="12">
        <f t="shared" si="28"/>
        <v>984.59936082078423</v>
      </c>
      <c r="X147" s="12">
        <f t="shared" si="29"/>
        <v>979.68620016921693</v>
      </c>
    </row>
    <row r="148" spans="1:24" x14ac:dyDescent="0.35">
      <c r="A148" s="3" t="s">
        <v>290</v>
      </c>
      <c r="B148" s="3">
        <v>53501</v>
      </c>
      <c r="C148" s="3" t="s">
        <v>291</v>
      </c>
      <c r="D148" s="3">
        <v>535</v>
      </c>
      <c r="E148" s="3" t="s">
        <v>166</v>
      </c>
      <c r="F148" s="3">
        <v>5</v>
      </c>
      <c r="G148" s="3" t="s">
        <v>167</v>
      </c>
      <c r="H148" s="3" t="s">
        <v>168</v>
      </c>
      <c r="I148" s="3" t="s">
        <v>169</v>
      </c>
      <c r="J148" s="4">
        <v>110608</v>
      </c>
      <c r="K148" s="4">
        <v>112388</v>
      </c>
      <c r="L148" s="5">
        <v>3.2599999999999997E-2</v>
      </c>
      <c r="M148" s="7">
        <v>3699</v>
      </c>
      <c r="N148" s="9">
        <v>373.44131136691499</v>
      </c>
      <c r="O148" s="9">
        <f t="shared" si="22"/>
        <v>300.95224223753894</v>
      </c>
      <c r="P148" s="9">
        <f t="shared" si="23"/>
        <v>296.18576368838046</v>
      </c>
      <c r="Q148" s="4">
        <f t="shared" si="24"/>
        <v>136242.51973037983</v>
      </c>
      <c r="R148" s="4">
        <f t="shared" si="25"/>
        <v>159945.95841788035</v>
      </c>
      <c r="S148" s="11">
        <f t="shared" si="30"/>
        <v>142969.535186575</v>
      </c>
      <c r="T148" s="11">
        <f t="shared" si="31"/>
        <v>167843.33830018376</v>
      </c>
      <c r="U148" s="9">
        <f t="shared" si="26"/>
        <v>364.82980212255711</v>
      </c>
      <c r="V148" s="9">
        <f t="shared" si="27"/>
        <v>428.3027976536041</v>
      </c>
      <c r="W148" s="12">
        <f t="shared" si="28"/>
        <v>382.84338351121528</v>
      </c>
      <c r="X148" s="12">
        <f t="shared" si="29"/>
        <v>449.45037731852244</v>
      </c>
    </row>
    <row r="149" spans="1:24" x14ac:dyDescent="0.35">
      <c r="A149" s="3" t="s">
        <v>292</v>
      </c>
      <c r="B149" s="3">
        <v>53502</v>
      </c>
      <c r="C149" s="3" t="s">
        <v>291</v>
      </c>
      <c r="D149" s="3">
        <v>535</v>
      </c>
      <c r="E149" s="3" t="s">
        <v>166</v>
      </c>
      <c r="F149" s="3">
        <v>5</v>
      </c>
      <c r="G149" s="3" t="s">
        <v>167</v>
      </c>
      <c r="H149" s="3" t="s">
        <v>168</v>
      </c>
      <c r="I149" s="3" t="s">
        <v>169</v>
      </c>
      <c r="J149" s="4">
        <v>394086</v>
      </c>
      <c r="K149" s="4">
        <v>379304</v>
      </c>
      <c r="L149" s="5">
        <v>3.2599999999999997E-2</v>
      </c>
      <c r="M149" s="7">
        <v>3699</v>
      </c>
      <c r="N149" s="9">
        <v>431.16668643867598</v>
      </c>
      <c r="O149" s="9">
        <f t="shared" si="22"/>
        <v>879.71546023871133</v>
      </c>
      <c r="P149" s="9">
        <f t="shared" si="23"/>
        <v>913.99918499048999</v>
      </c>
      <c r="Q149" s="4">
        <f t="shared" si="24"/>
        <v>459811.83670687251</v>
      </c>
      <c r="R149" s="4">
        <f t="shared" si="25"/>
        <v>539809.78228757239</v>
      </c>
      <c r="S149" s="11">
        <f t="shared" si="30"/>
        <v>509387.13513974217</v>
      </c>
      <c r="T149" s="11">
        <f t="shared" si="31"/>
        <v>598010.17844429181</v>
      </c>
      <c r="U149" s="9">
        <f t="shared" si="26"/>
        <v>1066.4363717540377</v>
      </c>
      <c r="V149" s="9">
        <f t="shared" si="27"/>
        <v>1251.9746985701979</v>
      </c>
      <c r="W149" s="12">
        <f t="shared" si="28"/>
        <v>1181.4157984865358</v>
      </c>
      <c r="X149" s="12">
        <f t="shared" si="29"/>
        <v>1386.9582165164461</v>
      </c>
    </row>
    <row r="150" spans="1:24" x14ac:dyDescent="0.35">
      <c r="A150" s="3" t="s">
        <v>293</v>
      </c>
      <c r="B150" s="3">
        <v>53503</v>
      </c>
      <c r="C150" s="3" t="s">
        <v>291</v>
      </c>
      <c r="D150" s="3">
        <v>535</v>
      </c>
      <c r="E150" s="3" t="s">
        <v>166</v>
      </c>
      <c r="F150" s="3">
        <v>5</v>
      </c>
      <c r="G150" s="3" t="s">
        <v>167</v>
      </c>
      <c r="H150" s="3" t="s">
        <v>168</v>
      </c>
      <c r="I150" s="3" t="s">
        <v>169</v>
      </c>
      <c r="J150" s="4">
        <v>59777</v>
      </c>
      <c r="K150" s="4">
        <v>15700</v>
      </c>
      <c r="L150" s="5">
        <v>3.2599999999999997E-2</v>
      </c>
      <c r="M150" s="7">
        <v>3699</v>
      </c>
      <c r="N150" s="9">
        <v>1253.4322322738401</v>
      </c>
      <c r="O150" s="9">
        <f t="shared" si="22"/>
        <v>12.525607364922132</v>
      </c>
      <c r="P150" s="9">
        <f t="shared" si="23"/>
        <v>47.69065168490129</v>
      </c>
      <c r="Q150" s="4">
        <f t="shared" si="24"/>
        <v>19032.348291338607</v>
      </c>
      <c r="R150" s="4">
        <f t="shared" si="25"/>
        <v>22343.591372394931</v>
      </c>
      <c r="S150" s="11">
        <f t="shared" si="30"/>
        <v>77266.47172761368</v>
      </c>
      <c r="T150" s="11">
        <f t="shared" si="31"/>
        <v>90709.272688865953</v>
      </c>
      <c r="U150" s="9">
        <f t="shared" si="26"/>
        <v>15.184186110175414</v>
      </c>
      <c r="V150" s="9">
        <f t="shared" si="27"/>
        <v>17.825926920565639</v>
      </c>
      <c r="W150" s="12">
        <f t="shared" si="28"/>
        <v>61.643916390633478</v>
      </c>
      <c r="X150" s="12">
        <f t="shared" si="29"/>
        <v>72.368709175693596</v>
      </c>
    </row>
    <row r="151" spans="1:24" x14ac:dyDescent="0.35">
      <c r="A151" s="3" t="s">
        <v>294</v>
      </c>
      <c r="B151" s="3">
        <v>53504</v>
      </c>
      <c r="C151" s="3" t="s">
        <v>291</v>
      </c>
      <c r="D151" s="3">
        <v>535</v>
      </c>
      <c r="E151" s="3" t="s">
        <v>166</v>
      </c>
      <c r="F151" s="3">
        <v>5</v>
      </c>
      <c r="G151" s="3" t="s">
        <v>167</v>
      </c>
      <c r="H151" s="3" t="s">
        <v>168</v>
      </c>
      <c r="I151" s="3" t="s">
        <v>169</v>
      </c>
      <c r="J151" s="4">
        <v>186091</v>
      </c>
      <c r="K151" s="4">
        <v>243394</v>
      </c>
      <c r="L151" s="5">
        <v>3.2599999999999997E-2</v>
      </c>
      <c r="M151" s="7">
        <v>3699</v>
      </c>
      <c r="N151" s="9">
        <v>134.86881966713699</v>
      </c>
      <c r="O151" s="9">
        <f t="shared" si="22"/>
        <v>1804.6721295604766</v>
      </c>
      <c r="P151" s="9">
        <f t="shared" si="23"/>
        <v>1379.7926048384047</v>
      </c>
      <c r="Q151" s="4">
        <f t="shared" si="24"/>
        <v>295054.73758102348</v>
      </c>
      <c r="R151" s="4">
        <f t="shared" si="25"/>
        <v>346388.28525431157</v>
      </c>
      <c r="S151" s="11">
        <f t="shared" si="30"/>
        <v>240537.2466042685</v>
      </c>
      <c r="T151" s="11">
        <f t="shared" si="31"/>
        <v>282385.85516074335</v>
      </c>
      <c r="U151" s="9">
        <f t="shared" si="26"/>
        <v>2187.7164663354611</v>
      </c>
      <c r="V151" s="9">
        <f t="shared" si="27"/>
        <v>2568.3348168184111</v>
      </c>
      <c r="W151" s="12">
        <f t="shared" si="28"/>
        <v>1783.4904108890883</v>
      </c>
      <c r="X151" s="12">
        <f t="shared" si="29"/>
        <v>2093.7816157781003</v>
      </c>
    </row>
    <row r="152" spans="1:24" x14ac:dyDescent="0.35">
      <c r="A152" s="3" t="s">
        <v>295</v>
      </c>
      <c r="B152" s="3">
        <v>53505</v>
      </c>
      <c r="C152" s="3" t="s">
        <v>291</v>
      </c>
      <c r="D152" s="3">
        <v>535</v>
      </c>
      <c r="E152" s="3" t="s">
        <v>166</v>
      </c>
      <c r="F152" s="3">
        <v>5</v>
      </c>
      <c r="G152" s="3" t="s">
        <v>167</v>
      </c>
      <c r="H152" s="3" t="s">
        <v>168</v>
      </c>
      <c r="I152" s="3" t="s">
        <v>169</v>
      </c>
      <c r="J152" s="4">
        <v>18306</v>
      </c>
      <c r="K152" s="4">
        <v>24513</v>
      </c>
      <c r="L152" s="5">
        <v>3.2599999999999997E-2</v>
      </c>
      <c r="M152" s="7">
        <v>3699</v>
      </c>
      <c r="N152" s="9">
        <v>720.823338942075</v>
      </c>
      <c r="O152" s="9">
        <f t="shared" si="22"/>
        <v>34.006945496488498</v>
      </c>
      <c r="P152" s="9">
        <f t="shared" si="23"/>
        <v>25.395959052695243</v>
      </c>
      <c r="Q152" s="4">
        <f t="shared" si="24"/>
        <v>29715.920615642244</v>
      </c>
      <c r="R152" s="4">
        <f t="shared" si="25"/>
        <v>34885.888873345029</v>
      </c>
      <c r="S152" s="11">
        <f t="shared" si="30"/>
        <v>23661.944082936516</v>
      </c>
      <c r="T152" s="11">
        <f t="shared" si="31"/>
        <v>27778.643054057251</v>
      </c>
      <c r="U152" s="9">
        <f t="shared" si="26"/>
        <v>41.224970128263564</v>
      </c>
      <c r="V152" s="9">
        <f t="shared" si="27"/>
        <v>48.397279872410515</v>
      </c>
      <c r="W152" s="12">
        <f t="shared" si="28"/>
        <v>32.826273518923863</v>
      </c>
      <c r="X152" s="12">
        <f t="shared" si="29"/>
        <v>38.537380178098715</v>
      </c>
    </row>
    <row r="153" spans="1:24" x14ac:dyDescent="0.35">
      <c r="A153" s="3" t="s">
        <v>296</v>
      </c>
      <c r="B153" s="3">
        <v>53506</v>
      </c>
      <c r="C153" s="3" t="s">
        <v>291</v>
      </c>
      <c r="D153" s="3">
        <v>535</v>
      </c>
      <c r="E153" s="3" t="s">
        <v>166</v>
      </c>
      <c r="F153" s="3">
        <v>5</v>
      </c>
      <c r="G153" s="3" t="s">
        <v>167</v>
      </c>
      <c r="H153" s="3" t="s">
        <v>168</v>
      </c>
      <c r="I153" s="3" t="s">
        <v>169</v>
      </c>
      <c r="J153" s="4">
        <v>199662</v>
      </c>
      <c r="K153" s="4">
        <v>122986</v>
      </c>
      <c r="L153" s="5">
        <v>3.2599999999999997E-2</v>
      </c>
      <c r="M153" s="7">
        <v>3699</v>
      </c>
      <c r="N153" s="9">
        <v>498.98979055216603</v>
      </c>
      <c r="O153" s="9">
        <f t="shared" si="22"/>
        <v>246.46997258983527</v>
      </c>
      <c r="P153" s="9">
        <f t="shared" si="23"/>
        <v>400.13243513271175</v>
      </c>
      <c r="Q153" s="4">
        <f t="shared" si="24"/>
        <v>149089.96095277515</v>
      </c>
      <c r="R153" s="4">
        <f t="shared" si="25"/>
        <v>175028.59417358998</v>
      </c>
      <c r="S153" s="11">
        <f t="shared" si="30"/>
        <v>258078.83095636789</v>
      </c>
      <c r="T153" s="11">
        <f t="shared" si="31"/>
        <v>302979.31986557296</v>
      </c>
      <c r="U153" s="9">
        <f t="shared" si="26"/>
        <v>298.78358991633274</v>
      </c>
      <c r="V153" s="9">
        <f t="shared" si="27"/>
        <v>350.76588236386357</v>
      </c>
      <c r="W153" s="12">
        <f t="shared" si="28"/>
        <v>517.20262787498348</v>
      </c>
      <c r="X153" s="12">
        <f t="shared" si="29"/>
        <v>607.18540860386304</v>
      </c>
    </row>
    <row r="154" spans="1:24" ht="15" thickBot="1" x14ac:dyDescent="0.4">
      <c r="A154" s="15" t="s">
        <v>297</v>
      </c>
      <c r="B154" s="15">
        <v>53507</v>
      </c>
      <c r="C154" s="15" t="s">
        <v>291</v>
      </c>
      <c r="D154" s="15">
        <v>535</v>
      </c>
      <c r="E154" s="15" t="s">
        <v>166</v>
      </c>
      <c r="F154" s="15">
        <v>5</v>
      </c>
      <c r="G154" s="15" t="s">
        <v>167</v>
      </c>
      <c r="H154" s="15" t="s">
        <v>168</v>
      </c>
      <c r="I154" s="15" t="s">
        <v>169</v>
      </c>
      <c r="J154" s="16">
        <v>18459</v>
      </c>
      <c r="K154" s="16">
        <v>36585</v>
      </c>
      <c r="L154" s="6">
        <v>3.2599999999999997E-2</v>
      </c>
      <c r="M154" s="8">
        <v>3699</v>
      </c>
      <c r="N154" s="10">
        <v>319.10007896404198</v>
      </c>
      <c r="O154" s="9">
        <f t="shared" si="22"/>
        <v>114.65055138429661</v>
      </c>
      <c r="P154" s="9">
        <f t="shared" si="23"/>
        <v>57.847055569297005</v>
      </c>
      <c r="Q154" s="4">
        <f t="shared" si="24"/>
        <v>44350.220524753051</v>
      </c>
      <c r="R154" s="4">
        <f t="shared" si="25"/>
        <v>52066.260532424749</v>
      </c>
      <c r="S154" s="17">
        <f t="shared" si="30"/>
        <v>23859.708610670008</v>
      </c>
      <c r="T154" s="17">
        <f t="shared" si="31"/>
        <v>28010.814603673265</v>
      </c>
      <c r="U154" s="10">
        <f t="shared" si="26"/>
        <v>138.98530100254436</v>
      </c>
      <c r="V154" s="10">
        <f t="shared" si="27"/>
        <v>163.1659280732797</v>
      </c>
      <c r="W154" s="18">
        <f t="shared" si="28"/>
        <v>74.771866832908728</v>
      </c>
      <c r="X154" s="18">
        <f t="shared" si="29"/>
        <v>87.780657073512302</v>
      </c>
    </row>
    <row r="155" spans="1:24" ht="15.5" thickTop="1" thickBot="1" x14ac:dyDescent="0.4">
      <c r="A155" s="19" t="s">
        <v>298</v>
      </c>
      <c r="B155" s="19"/>
      <c r="C155" s="19"/>
      <c r="D155" s="19"/>
      <c r="E155" s="19"/>
      <c r="F155" s="19"/>
      <c r="G155" s="19"/>
      <c r="H155" s="19"/>
      <c r="I155" s="19"/>
      <c r="J155" s="20">
        <f>SUM(J2:J154)</f>
        <v>35784669</v>
      </c>
      <c r="K155" s="20">
        <f>SUM(K2:K154)</f>
        <v>33795669</v>
      </c>
      <c r="L155" s="19"/>
      <c r="M155" s="19"/>
      <c r="N155" s="19"/>
      <c r="O155" s="19"/>
      <c r="P155" s="19"/>
      <c r="Q155" s="20">
        <f>SUM(Q2:Q154)</f>
        <v>39907982.978967361</v>
      </c>
      <c r="R155" s="20">
        <f t="shared" ref="R155:T155" si="32">SUM(R2:R154)</f>
        <v>45889921.942214996</v>
      </c>
      <c r="S155" s="20">
        <f t="shared" si="32"/>
        <v>43190800.363371111</v>
      </c>
      <c r="T155" s="20">
        <f t="shared" si="32"/>
        <v>49693297.661972851</v>
      </c>
      <c r="U155" s="21"/>
      <c r="V155" s="21"/>
      <c r="W155" s="21"/>
      <c r="X155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FC3-EEF6-40B6-AE04-C995994FDF6A}">
  <dimension ref="A1:D141"/>
  <sheetViews>
    <sheetView tabSelected="1" workbookViewId="0">
      <selection activeCell="C2" sqref="C2"/>
    </sheetView>
  </sheetViews>
  <sheetFormatPr defaultRowHeight="14.5" x14ac:dyDescent="0.35"/>
  <cols>
    <col min="1" max="1" width="30.36328125" bestFit="1" customWidth="1"/>
    <col min="2" max="2" width="15.6328125" bestFit="1" customWidth="1"/>
    <col min="3" max="3" width="11.7265625" bestFit="1" customWidth="1"/>
    <col min="4" max="4" width="8.54296875" bestFit="1" customWidth="1"/>
  </cols>
  <sheetData>
    <row r="1" spans="1:4" x14ac:dyDescent="0.35">
      <c r="A1" s="23" t="s">
        <v>140</v>
      </c>
      <c r="B1" s="23" t="s">
        <v>141</v>
      </c>
      <c r="C1" s="23" t="s">
        <v>142</v>
      </c>
      <c r="D1" s="23" t="s">
        <v>299</v>
      </c>
    </row>
    <row r="2" spans="1:4" x14ac:dyDescent="0.35">
      <c r="A2" t="s">
        <v>0</v>
      </c>
      <c r="B2" t="s">
        <v>165</v>
      </c>
      <c r="C2">
        <v>50101</v>
      </c>
      <c r="D2" s="24">
        <v>1</v>
      </c>
    </row>
    <row r="3" spans="1:4" x14ac:dyDescent="0.35">
      <c r="A3" t="s">
        <v>1</v>
      </c>
      <c r="B3" t="s">
        <v>221</v>
      </c>
      <c r="C3">
        <v>52001</v>
      </c>
      <c r="D3" s="24">
        <v>0.8666666666666667</v>
      </c>
    </row>
    <row r="4" spans="1:4" x14ac:dyDescent="0.35">
      <c r="A4" t="s">
        <v>2</v>
      </c>
      <c r="B4" t="s">
        <v>2</v>
      </c>
      <c r="C4">
        <v>50401</v>
      </c>
      <c r="D4" s="24">
        <v>1</v>
      </c>
    </row>
    <row r="5" spans="1:4" x14ac:dyDescent="0.35">
      <c r="A5" t="s">
        <v>3</v>
      </c>
      <c r="B5" t="s">
        <v>3</v>
      </c>
      <c r="C5">
        <v>52901</v>
      </c>
      <c r="D5" s="24">
        <v>1</v>
      </c>
    </row>
    <row r="6" spans="1:4" x14ac:dyDescent="0.35">
      <c r="A6" t="s">
        <v>4</v>
      </c>
      <c r="B6" t="s">
        <v>178</v>
      </c>
      <c r="C6">
        <v>50207</v>
      </c>
      <c r="D6" s="24">
        <v>0.92307692307692313</v>
      </c>
    </row>
    <row r="7" spans="1:4" x14ac:dyDescent="0.35">
      <c r="A7" t="s">
        <v>5</v>
      </c>
      <c r="B7" t="s">
        <v>5</v>
      </c>
      <c r="C7">
        <v>53201</v>
      </c>
      <c r="D7" s="24">
        <v>1</v>
      </c>
    </row>
    <row r="8" spans="1:4" x14ac:dyDescent="0.35">
      <c r="A8" t="s">
        <v>6</v>
      </c>
      <c r="B8" t="s">
        <v>231</v>
      </c>
      <c r="C8">
        <v>52204</v>
      </c>
      <c r="D8" s="24">
        <v>1</v>
      </c>
    </row>
    <row r="9" spans="1:4" x14ac:dyDescent="0.35">
      <c r="A9" t="s">
        <v>7</v>
      </c>
      <c r="B9" t="s">
        <v>179</v>
      </c>
      <c r="C9">
        <v>50302</v>
      </c>
      <c r="D9" s="24">
        <v>1</v>
      </c>
    </row>
    <row r="10" spans="1:4" x14ac:dyDescent="0.35">
      <c r="A10" t="s">
        <v>8</v>
      </c>
      <c r="B10" t="s">
        <v>230</v>
      </c>
      <c r="C10">
        <v>52201</v>
      </c>
      <c r="D10" s="24">
        <v>1</v>
      </c>
    </row>
    <row r="11" spans="1:4" x14ac:dyDescent="0.35">
      <c r="A11" t="s">
        <v>9</v>
      </c>
      <c r="B11" t="s">
        <v>198</v>
      </c>
      <c r="C11">
        <v>51201</v>
      </c>
      <c r="D11" s="24">
        <v>1</v>
      </c>
    </row>
    <row r="12" spans="1:4" x14ac:dyDescent="0.35">
      <c r="A12" t="s">
        <v>10</v>
      </c>
      <c r="B12" t="s">
        <v>10</v>
      </c>
      <c r="C12">
        <v>51502</v>
      </c>
      <c r="D12" s="24">
        <v>1</v>
      </c>
    </row>
    <row r="13" spans="1:4" x14ac:dyDescent="0.35">
      <c r="A13" t="s">
        <v>11</v>
      </c>
      <c r="B13" t="s">
        <v>11</v>
      </c>
      <c r="C13">
        <v>50301</v>
      </c>
      <c r="D13" s="24">
        <v>1</v>
      </c>
    </row>
    <row r="14" spans="1:4" x14ac:dyDescent="0.35">
      <c r="A14" t="s">
        <v>12</v>
      </c>
      <c r="B14" s="3" t="s">
        <v>171</v>
      </c>
      <c r="C14">
        <v>51301</v>
      </c>
      <c r="D14" s="24">
        <v>0.77511111111111108</v>
      </c>
    </row>
    <row r="15" spans="1:4" x14ac:dyDescent="0.35">
      <c r="A15" t="s">
        <v>13</v>
      </c>
      <c r="B15" t="s">
        <v>200</v>
      </c>
      <c r="C15">
        <v>51301</v>
      </c>
      <c r="D15" s="24">
        <v>1</v>
      </c>
    </row>
    <row r="16" spans="1:4" x14ac:dyDescent="0.35">
      <c r="A16" t="s">
        <v>14</v>
      </c>
      <c r="B16" t="s">
        <v>173</v>
      </c>
      <c r="C16">
        <v>50202</v>
      </c>
      <c r="D16" s="24">
        <v>1</v>
      </c>
    </row>
    <row r="17" spans="1:4" x14ac:dyDescent="0.35">
      <c r="A17" t="s">
        <v>15</v>
      </c>
      <c r="B17" t="s">
        <v>15</v>
      </c>
      <c r="C17">
        <v>53203</v>
      </c>
      <c r="D17" s="24">
        <v>1</v>
      </c>
    </row>
    <row r="18" spans="1:4" x14ac:dyDescent="0.35">
      <c r="A18" t="s">
        <v>16</v>
      </c>
      <c r="B18" t="s">
        <v>16</v>
      </c>
      <c r="C18">
        <v>50402</v>
      </c>
      <c r="D18" s="24">
        <v>1</v>
      </c>
    </row>
    <row r="19" spans="1:4" x14ac:dyDescent="0.35">
      <c r="A19" t="s">
        <v>17</v>
      </c>
      <c r="B19" t="s">
        <v>212</v>
      </c>
      <c r="C19">
        <v>51702</v>
      </c>
      <c r="D19" s="24">
        <v>0.84640586934229223</v>
      </c>
    </row>
    <row r="20" spans="1:4" x14ac:dyDescent="0.35">
      <c r="A20" t="s">
        <v>18</v>
      </c>
      <c r="B20" t="s">
        <v>228</v>
      </c>
      <c r="C20">
        <v>52101</v>
      </c>
      <c r="D20" s="24">
        <v>0.97087378640776689</v>
      </c>
    </row>
    <row r="21" spans="1:4" x14ac:dyDescent="0.35">
      <c r="A21" t="s">
        <v>19</v>
      </c>
      <c r="B21" t="s">
        <v>281</v>
      </c>
      <c r="C21">
        <v>53202</v>
      </c>
      <c r="D21" s="24">
        <v>0.94877116873657263</v>
      </c>
    </row>
    <row r="22" spans="1:4" x14ac:dyDescent="0.35">
      <c r="A22" t="s">
        <v>20</v>
      </c>
      <c r="B22" t="s">
        <v>271</v>
      </c>
      <c r="C22">
        <v>53001</v>
      </c>
      <c r="D22" s="24">
        <v>0.93629330683724521</v>
      </c>
    </row>
    <row r="23" spans="1:4" x14ac:dyDescent="0.35">
      <c r="A23" t="s">
        <v>21</v>
      </c>
      <c r="B23" t="s">
        <v>21</v>
      </c>
      <c r="C23">
        <v>52902</v>
      </c>
      <c r="D23" s="24">
        <v>1</v>
      </c>
    </row>
    <row r="24" spans="1:4" x14ac:dyDescent="0.35">
      <c r="A24" t="s">
        <v>22</v>
      </c>
      <c r="C24">
        <v>51801</v>
      </c>
      <c r="D24" s="24">
        <v>0.9</v>
      </c>
    </row>
    <row r="25" spans="1:4" x14ac:dyDescent="0.35">
      <c r="A25" t="s">
        <v>23</v>
      </c>
      <c r="B25" t="s">
        <v>213</v>
      </c>
      <c r="C25">
        <v>51801</v>
      </c>
      <c r="D25" s="24">
        <v>0.88888888888888895</v>
      </c>
    </row>
    <row r="26" spans="1:4" x14ac:dyDescent="0.35">
      <c r="A26" t="s">
        <v>24</v>
      </c>
      <c r="B26" t="s">
        <v>24</v>
      </c>
      <c r="C26">
        <v>53204</v>
      </c>
      <c r="D26" s="24">
        <v>1</v>
      </c>
    </row>
    <row r="27" spans="1:4" x14ac:dyDescent="0.35">
      <c r="A27" t="s">
        <v>25</v>
      </c>
      <c r="B27" t="s">
        <v>25</v>
      </c>
      <c r="C27">
        <v>50601</v>
      </c>
      <c r="D27" s="24">
        <v>1</v>
      </c>
    </row>
    <row r="28" spans="1:4" x14ac:dyDescent="0.35">
      <c r="A28" t="s">
        <v>26</v>
      </c>
      <c r="B28" t="s">
        <v>185</v>
      </c>
      <c r="C28">
        <v>50701</v>
      </c>
      <c r="D28" s="24">
        <v>1</v>
      </c>
    </row>
    <row r="29" spans="1:4" x14ac:dyDescent="0.35">
      <c r="A29" t="s">
        <v>27</v>
      </c>
      <c r="B29" t="s">
        <v>192</v>
      </c>
      <c r="C29">
        <v>50901</v>
      </c>
      <c r="D29" s="24">
        <v>1</v>
      </c>
    </row>
    <row r="30" spans="1:4" x14ac:dyDescent="0.35">
      <c r="A30" t="s">
        <v>28</v>
      </c>
      <c r="B30" t="s">
        <v>182</v>
      </c>
      <c r="C30">
        <v>50501</v>
      </c>
      <c r="D30" s="24">
        <v>0.9</v>
      </c>
    </row>
    <row r="31" spans="1:4" x14ac:dyDescent="0.35">
      <c r="A31" t="s">
        <v>29</v>
      </c>
      <c r="B31" t="s">
        <v>193</v>
      </c>
      <c r="C31">
        <v>50902</v>
      </c>
      <c r="D31" s="24">
        <v>1</v>
      </c>
    </row>
    <row r="32" spans="1:4" x14ac:dyDescent="0.35">
      <c r="A32" t="s">
        <v>30</v>
      </c>
      <c r="B32" t="s">
        <v>30</v>
      </c>
      <c r="C32">
        <v>52205</v>
      </c>
      <c r="D32" s="24">
        <v>1</v>
      </c>
    </row>
    <row r="33" spans="1:4" x14ac:dyDescent="0.35">
      <c r="A33" t="s">
        <v>31</v>
      </c>
      <c r="B33" t="s">
        <v>31</v>
      </c>
      <c r="C33">
        <v>52102</v>
      </c>
      <c r="D33" s="24">
        <v>1</v>
      </c>
    </row>
    <row r="34" spans="1:4" x14ac:dyDescent="0.35">
      <c r="A34" t="s">
        <v>32</v>
      </c>
      <c r="B34" t="s">
        <v>32</v>
      </c>
      <c r="C34">
        <v>51601</v>
      </c>
      <c r="D34" s="24">
        <v>1</v>
      </c>
    </row>
    <row r="35" spans="1:4" x14ac:dyDescent="0.35">
      <c r="A35" t="s">
        <v>33</v>
      </c>
      <c r="B35" t="s">
        <v>244</v>
      </c>
      <c r="C35">
        <v>52501</v>
      </c>
      <c r="D35" s="24">
        <v>0.94705785524294162</v>
      </c>
    </row>
    <row r="36" spans="1:4" x14ac:dyDescent="0.35">
      <c r="A36" t="s">
        <v>34</v>
      </c>
      <c r="B36" t="s">
        <v>292</v>
      </c>
      <c r="C36">
        <v>53502</v>
      </c>
      <c r="D36" s="24">
        <v>0.8666666666666667</v>
      </c>
    </row>
    <row r="37" spans="1:4" x14ac:dyDescent="0.35">
      <c r="A37" t="s">
        <v>35</v>
      </c>
      <c r="B37" t="s">
        <v>35</v>
      </c>
      <c r="C37">
        <v>50303</v>
      </c>
      <c r="D37" s="24">
        <v>1</v>
      </c>
    </row>
    <row r="38" spans="1:4" x14ac:dyDescent="0.35">
      <c r="A38" t="s">
        <v>36</v>
      </c>
      <c r="B38" t="s">
        <v>246</v>
      </c>
      <c r="C38">
        <v>52502</v>
      </c>
      <c r="D38" s="24">
        <v>1</v>
      </c>
    </row>
    <row r="39" spans="1:4" x14ac:dyDescent="0.35">
      <c r="A39" t="s">
        <v>37</v>
      </c>
      <c r="B39" t="s">
        <v>196</v>
      </c>
      <c r="C39">
        <v>50906</v>
      </c>
      <c r="D39" s="24">
        <v>0.78855872227694002</v>
      </c>
    </row>
    <row r="40" spans="1:4" x14ac:dyDescent="0.35">
      <c r="A40" t="s">
        <v>38</v>
      </c>
      <c r="B40" t="s">
        <v>187</v>
      </c>
      <c r="C40">
        <v>50702</v>
      </c>
      <c r="D40" s="24">
        <v>1</v>
      </c>
    </row>
    <row r="41" spans="1:4" x14ac:dyDescent="0.35">
      <c r="A41" t="s">
        <v>39</v>
      </c>
      <c r="B41" t="s">
        <v>39</v>
      </c>
      <c r="C41">
        <v>50502</v>
      </c>
      <c r="D41" s="24">
        <v>1</v>
      </c>
    </row>
    <row r="42" spans="1:4" x14ac:dyDescent="0.35">
      <c r="A42" t="s">
        <v>40</v>
      </c>
      <c r="B42" t="s">
        <v>234</v>
      </c>
      <c r="C42">
        <v>52305</v>
      </c>
      <c r="D42" s="24">
        <v>1</v>
      </c>
    </row>
    <row r="43" spans="1:4" x14ac:dyDescent="0.35">
      <c r="A43" t="s">
        <v>41</v>
      </c>
      <c r="B43" t="s">
        <v>247</v>
      </c>
      <c r="C43">
        <v>52503</v>
      </c>
      <c r="D43" s="24">
        <v>0.94877116873657263</v>
      </c>
    </row>
    <row r="44" spans="1:4" x14ac:dyDescent="0.35">
      <c r="A44" t="s">
        <v>42</v>
      </c>
      <c r="B44" t="s">
        <v>42</v>
      </c>
      <c r="C44">
        <v>51101</v>
      </c>
      <c r="D44" s="24">
        <v>1</v>
      </c>
    </row>
    <row r="45" spans="1:4" x14ac:dyDescent="0.35">
      <c r="A45" t="s">
        <v>43</v>
      </c>
      <c r="B45" t="s">
        <v>248</v>
      </c>
      <c r="C45">
        <v>52504</v>
      </c>
      <c r="D45" s="24">
        <v>1</v>
      </c>
    </row>
    <row r="46" spans="1:4" x14ac:dyDescent="0.35">
      <c r="A46" t="s">
        <v>44</v>
      </c>
      <c r="B46" t="s">
        <v>238</v>
      </c>
      <c r="C46">
        <v>52403</v>
      </c>
      <c r="D46" s="24">
        <v>0.97087378640776689</v>
      </c>
    </row>
    <row r="47" spans="1:4" x14ac:dyDescent="0.35">
      <c r="A47" t="s">
        <v>45</v>
      </c>
      <c r="B47" t="s">
        <v>45</v>
      </c>
      <c r="C47">
        <v>51001</v>
      </c>
      <c r="D47" s="24">
        <v>1</v>
      </c>
    </row>
    <row r="48" spans="1:4" x14ac:dyDescent="0.35">
      <c r="A48" t="s">
        <v>46</v>
      </c>
      <c r="B48" t="s">
        <v>210</v>
      </c>
      <c r="C48">
        <v>51603</v>
      </c>
      <c r="D48" s="24">
        <v>0.96709863483089042</v>
      </c>
    </row>
    <row r="49" spans="1:4" x14ac:dyDescent="0.35">
      <c r="A49" t="s">
        <v>47</v>
      </c>
      <c r="B49" t="s">
        <v>47</v>
      </c>
      <c r="C49">
        <v>51102</v>
      </c>
      <c r="D49" s="24">
        <v>1</v>
      </c>
    </row>
    <row r="50" spans="1:4" x14ac:dyDescent="0.35">
      <c r="A50" t="s">
        <v>48</v>
      </c>
      <c r="B50" t="s">
        <v>266</v>
      </c>
      <c r="C50">
        <v>52805</v>
      </c>
      <c r="D50" s="24">
        <v>0.88888888888888895</v>
      </c>
    </row>
    <row r="51" spans="1:4" x14ac:dyDescent="0.35">
      <c r="A51" t="s">
        <v>49</v>
      </c>
      <c r="B51" t="s">
        <v>49</v>
      </c>
      <c r="C51">
        <v>50102</v>
      </c>
      <c r="D51" s="24">
        <v>1</v>
      </c>
    </row>
    <row r="52" spans="1:4" x14ac:dyDescent="0.35">
      <c r="A52" t="s">
        <v>50</v>
      </c>
      <c r="B52" t="s">
        <v>258</v>
      </c>
      <c r="C52">
        <v>52702</v>
      </c>
      <c r="D52" s="24">
        <v>0.97087378640776689</v>
      </c>
    </row>
    <row r="53" spans="1:4" x14ac:dyDescent="0.35">
      <c r="A53" t="s">
        <v>51</v>
      </c>
      <c r="B53" t="s">
        <v>202</v>
      </c>
      <c r="C53">
        <v>51302</v>
      </c>
      <c r="D53" s="24">
        <v>1</v>
      </c>
    </row>
    <row r="54" spans="1:4" x14ac:dyDescent="0.35">
      <c r="A54" t="s">
        <v>52</v>
      </c>
      <c r="B54" t="s">
        <v>286</v>
      </c>
      <c r="C54">
        <v>53302</v>
      </c>
      <c r="D54" s="24">
        <v>0.8666666666666667</v>
      </c>
    </row>
    <row r="55" spans="1:4" x14ac:dyDescent="0.35">
      <c r="A55" t="s">
        <v>53</v>
      </c>
      <c r="B55" t="s">
        <v>53</v>
      </c>
      <c r="C55">
        <v>52603</v>
      </c>
      <c r="D55" s="24">
        <v>1</v>
      </c>
    </row>
    <row r="56" spans="1:4" x14ac:dyDescent="0.35">
      <c r="A56" t="s">
        <v>54</v>
      </c>
      <c r="B56" t="s">
        <v>287</v>
      </c>
      <c r="C56">
        <v>53401</v>
      </c>
      <c r="D56" s="24">
        <v>1</v>
      </c>
    </row>
    <row r="57" spans="1:4" x14ac:dyDescent="0.35">
      <c r="A57" t="s">
        <v>55</v>
      </c>
      <c r="B57" t="s">
        <v>55</v>
      </c>
      <c r="C57">
        <v>53205</v>
      </c>
      <c r="D57" s="24">
        <v>1</v>
      </c>
    </row>
    <row r="58" spans="1:4" x14ac:dyDescent="0.35">
      <c r="A58" t="s">
        <v>56</v>
      </c>
      <c r="B58" t="s">
        <v>289</v>
      </c>
      <c r="C58">
        <v>53402</v>
      </c>
      <c r="D58" s="24">
        <v>0.94877116873657263</v>
      </c>
    </row>
    <row r="59" spans="1:4" x14ac:dyDescent="0.35">
      <c r="A59" t="s">
        <v>57</v>
      </c>
      <c r="B59" t="s">
        <v>57</v>
      </c>
      <c r="C59">
        <v>51602</v>
      </c>
      <c r="D59" s="24">
        <v>1</v>
      </c>
    </row>
    <row r="60" spans="1:4" x14ac:dyDescent="0.35">
      <c r="A60" t="s">
        <v>58</v>
      </c>
      <c r="B60" t="s">
        <v>58</v>
      </c>
      <c r="C60">
        <v>51202</v>
      </c>
      <c r="D60" s="24">
        <v>1</v>
      </c>
    </row>
    <row r="61" spans="1:4" x14ac:dyDescent="0.35">
      <c r="A61" t="s">
        <v>59</v>
      </c>
      <c r="B61" t="s">
        <v>59</v>
      </c>
      <c r="C61">
        <v>52301</v>
      </c>
      <c r="D61" s="24">
        <v>1</v>
      </c>
    </row>
    <row r="62" spans="1:4" x14ac:dyDescent="0.35">
      <c r="A62" t="s">
        <v>60</v>
      </c>
      <c r="B62" t="s">
        <v>184</v>
      </c>
      <c r="C62">
        <v>50503</v>
      </c>
      <c r="D62" s="24">
        <v>1</v>
      </c>
    </row>
    <row r="63" spans="1:4" x14ac:dyDescent="0.35">
      <c r="A63" t="s">
        <v>61</v>
      </c>
      <c r="B63" t="s">
        <v>61</v>
      </c>
      <c r="C63">
        <v>51103</v>
      </c>
      <c r="D63" s="24">
        <v>1</v>
      </c>
    </row>
    <row r="64" spans="1:4" x14ac:dyDescent="0.35">
      <c r="A64" t="s">
        <v>62</v>
      </c>
      <c r="B64" t="s">
        <v>174</v>
      </c>
      <c r="C64">
        <v>50203</v>
      </c>
      <c r="D64" s="24">
        <v>0.9</v>
      </c>
    </row>
    <row r="65" spans="1:4" x14ac:dyDescent="0.35">
      <c r="A65" t="s">
        <v>63</v>
      </c>
      <c r="B65" s="3" t="s">
        <v>283</v>
      </c>
      <c r="D65" s="24">
        <v>0</v>
      </c>
    </row>
    <row r="66" spans="1:4" x14ac:dyDescent="0.35">
      <c r="A66" t="s">
        <v>64</v>
      </c>
      <c r="B66" t="s">
        <v>205</v>
      </c>
      <c r="C66">
        <v>51401</v>
      </c>
      <c r="D66" s="24">
        <v>1</v>
      </c>
    </row>
    <row r="67" spans="1:4" x14ac:dyDescent="0.35">
      <c r="A67" t="s">
        <v>65</v>
      </c>
      <c r="B67" t="s">
        <v>194</v>
      </c>
      <c r="C67">
        <v>50903</v>
      </c>
      <c r="D67" s="24">
        <v>1</v>
      </c>
    </row>
    <row r="68" spans="1:4" x14ac:dyDescent="0.35">
      <c r="A68" t="s">
        <v>66</v>
      </c>
      <c r="B68" t="s">
        <v>66</v>
      </c>
      <c r="C68">
        <v>51402</v>
      </c>
      <c r="D68" s="24">
        <v>1</v>
      </c>
    </row>
    <row r="69" spans="1:4" x14ac:dyDescent="0.35">
      <c r="A69" t="s">
        <v>67</v>
      </c>
      <c r="B69" t="s">
        <v>273</v>
      </c>
      <c r="C69">
        <v>53002</v>
      </c>
      <c r="D69" s="24">
        <v>1</v>
      </c>
    </row>
    <row r="70" spans="1:4" x14ac:dyDescent="0.35">
      <c r="A70" t="s">
        <v>68</v>
      </c>
      <c r="B70" t="s">
        <v>280</v>
      </c>
      <c r="C70">
        <v>53101</v>
      </c>
      <c r="D70" s="24">
        <v>0.83103024995814923</v>
      </c>
    </row>
    <row r="71" spans="1:4" x14ac:dyDescent="0.35">
      <c r="A71" t="s">
        <v>69</v>
      </c>
      <c r="B71" t="s">
        <v>217</v>
      </c>
      <c r="C71">
        <v>51901</v>
      </c>
      <c r="D71" s="24">
        <v>1</v>
      </c>
    </row>
    <row r="72" spans="1:4" x14ac:dyDescent="0.35">
      <c r="A72" t="s">
        <v>70</v>
      </c>
      <c r="B72" t="s">
        <v>224</v>
      </c>
      <c r="C72">
        <v>52003</v>
      </c>
      <c r="D72" s="24">
        <v>0.84270562978627961</v>
      </c>
    </row>
    <row r="73" spans="1:4" x14ac:dyDescent="0.35">
      <c r="A73" t="s">
        <v>71</v>
      </c>
      <c r="B73" t="s">
        <v>203</v>
      </c>
      <c r="C73">
        <v>51303</v>
      </c>
      <c r="D73" s="24">
        <v>1</v>
      </c>
    </row>
    <row r="74" spans="1:4" x14ac:dyDescent="0.35">
      <c r="A74" t="s">
        <v>72</v>
      </c>
      <c r="B74" t="s">
        <v>72</v>
      </c>
      <c r="C74">
        <v>50103</v>
      </c>
      <c r="D74" s="24">
        <v>1</v>
      </c>
    </row>
    <row r="75" spans="1:4" x14ac:dyDescent="0.35">
      <c r="A75" t="s">
        <v>73</v>
      </c>
      <c r="B75" t="s">
        <v>215</v>
      </c>
      <c r="C75">
        <v>51802</v>
      </c>
      <c r="D75" s="24">
        <v>0.9</v>
      </c>
    </row>
    <row r="76" spans="1:4" x14ac:dyDescent="0.35">
      <c r="A76" t="s">
        <v>74</v>
      </c>
      <c r="B76" t="s">
        <v>215</v>
      </c>
      <c r="C76">
        <v>51802</v>
      </c>
      <c r="D76" s="24">
        <v>1</v>
      </c>
    </row>
    <row r="77" spans="1:4" x14ac:dyDescent="0.35">
      <c r="A77" t="s">
        <v>75</v>
      </c>
      <c r="B77" t="s">
        <v>170</v>
      </c>
      <c r="C77">
        <v>50104</v>
      </c>
      <c r="D77" s="24">
        <v>1</v>
      </c>
    </row>
    <row r="78" spans="1:4" x14ac:dyDescent="0.35">
      <c r="A78" t="s">
        <v>76</v>
      </c>
      <c r="B78" t="s">
        <v>274</v>
      </c>
      <c r="C78">
        <v>53003</v>
      </c>
      <c r="D78" s="24">
        <v>1</v>
      </c>
    </row>
    <row r="79" spans="1:4" x14ac:dyDescent="0.35">
      <c r="A79" t="s">
        <v>77</v>
      </c>
      <c r="B79" t="s">
        <v>175</v>
      </c>
      <c r="C79">
        <v>50204</v>
      </c>
      <c r="D79" s="24">
        <v>1</v>
      </c>
    </row>
    <row r="80" spans="1:4" x14ac:dyDescent="0.35">
      <c r="A80" t="s">
        <v>78</v>
      </c>
      <c r="B80" t="s">
        <v>78</v>
      </c>
      <c r="C80">
        <v>50504</v>
      </c>
      <c r="D80" s="24">
        <v>1</v>
      </c>
    </row>
    <row r="81" spans="1:4" x14ac:dyDescent="0.35">
      <c r="A81" t="s">
        <v>79</v>
      </c>
      <c r="B81" t="s">
        <v>79</v>
      </c>
      <c r="C81">
        <v>52202</v>
      </c>
      <c r="D81" s="24">
        <v>1</v>
      </c>
    </row>
    <row r="82" spans="1:4" x14ac:dyDescent="0.35">
      <c r="A82" t="s">
        <v>80</v>
      </c>
      <c r="B82" t="s">
        <v>80</v>
      </c>
      <c r="C82">
        <v>52302</v>
      </c>
      <c r="D82" s="24">
        <v>1</v>
      </c>
    </row>
    <row r="83" spans="1:4" x14ac:dyDescent="0.35">
      <c r="A83" t="s">
        <v>81</v>
      </c>
      <c r="B83" t="s">
        <v>189</v>
      </c>
      <c r="C83">
        <v>50801</v>
      </c>
      <c r="D83" s="24">
        <v>1</v>
      </c>
    </row>
    <row r="84" spans="1:4" x14ac:dyDescent="0.35">
      <c r="A84" t="s">
        <v>82</v>
      </c>
      <c r="B84" t="s">
        <v>284</v>
      </c>
      <c r="C84">
        <v>53208</v>
      </c>
      <c r="D84" s="24">
        <v>0.88888888888888895</v>
      </c>
    </row>
    <row r="85" spans="1:4" x14ac:dyDescent="0.35">
      <c r="A85" t="s">
        <v>83</v>
      </c>
      <c r="B85" s="3" t="s">
        <v>285</v>
      </c>
      <c r="C85">
        <v>53208</v>
      </c>
      <c r="D85" s="24">
        <v>0.77724922520095352</v>
      </c>
    </row>
    <row r="86" spans="1:4" x14ac:dyDescent="0.35">
      <c r="A86" t="s">
        <v>84</v>
      </c>
      <c r="B86" t="s">
        <v>249</v>
      </c>
      <c r="C86">
        <v>52505</v>
      </c>
      <c r="D86" s="24">
        <v>1</v>
      </c>
    </row>
    <row r="87" spans="1:4" x14ac:dyDescent="0.35">
      <c r="A87" t="s">
        <v>85</v>
      </c>
      <c r="B87" t="s">
        <v>250</v>
      </c>
      <c r="C87">
        <v>52506</v>
      </c>
      <c r="D87" s="24">
        <v>1</v>
      </c>
    </row>
    <row r="88" spans="1:4" x14ac:dyDescent="0.35">
      <c r="A88" t="s">
        <v>86</v>
      </c>
      <c r="B88" t="s">
        <v>86</v>
      </c>
      <c r="C88">
        <v>50305</v>
      </c>
      <c r="D88" s="24">
        <v>1</v>
      </c>
    </row>
    <row r="89" spans="1:4" x14ac:dyDescent="0.35">
      <c r="A89" t="s">
        <v>87</v>
      </c>
      <c r="D89" s="24">
        <v>0</v>
      </c>
    </row>
    <row r="90" spans="1:4" x14ac:dyDescent="0.35">
      <c r="A90" t="s">
        <v>88</v>
      </c>
      <c r="B90" s="3" t="s">
        <v>204</v>
      </c>
      <c r="D90" s="24">
        <v>0</v>
      </c>
    </row>
    <row r="91" spans="1:4" x14ac:dyDescent="0.35">
      <c r="A91" t="s">
        <v>89</v>
      </c>
      <c r="B91" t="s">
        <v>176</v>
      </c>
      <c r="C91">
        <v>50205</v>
      </c>
      <c r="D91" s="24">
        <v>1</v>
      </c>
    </row>
    <row r="92" spans="1:4" x14ac:dyDescent="0.35">
      <c r="A92" t="s">
        <v>90</v>
      </c>
      <c r="B92" t="s">
        <v>255</v>
      </c>
      <c r="C92">
        <v>52601</v>
      </c>
      <c r="D92" s="24">
        <v>1</v>
      </c>
    </row>
    <row r="93" spans="1:4" x14ac:dyDescent="0.35">
      <c r="A93" t="s">
        <v>91</v>
      </c>
      <c r="B93" t="s">
        <v>91</v>
      </c>
      <c r="C93">
        <v>52203</v>
      </c>
      <c r="D93" s="24">
        <v>1</v>
      </c>
    </row>
    <row r="94" spans="1:4" x14ac:dyDescent="0.35">
      <c r="A94" t="s">
        <v>92</v>
      </c>
      <c r="B94" t="s">
        <v>92</v>
      </c>
      <c r="C94">
        <v>52602</v>
      </c>
      <c r="D94" s="24">
        <v>1</v>
      </c>
    </row>
    <row r="95" spans="1:4" x14ac:dyDescent="0.35">
      <c r="A95" t="s">
        <v>93</v>
      </c>
      <c r="B95" t="s">
        <v>195</v>
      </c>
      <c r="C95">
        <v>50904</v>
      </c>
      <c r="D95" s="24">
        <v>0.97087378640776689</v>
      </c>
    </row>
    <row r="96" spans="1:4" x14ac:dyDescent="0.35">
      <c r="A96" t="s">
        <v>94</v>
      </c>
      <c r="B96" t="s">
        <v>94</v>
      </c>
      <c r="C96">
        <v>51701</v>
      </c>
      <c r="D96" s="24">
        <v>1</v>
      </c>
    </row>
    <row r="97" spans="1:4" x14ac:dyDescent="0.35">
      <c r="A97" t="s">
        <v>95</v>
      </c>
      <c r="B97" t="s">
        <v>95</v>
      </c>
      <c r="C97">
        <v>50905</v>
      </c>
      <c r="D97" s="24">
        <v>1</v>
      </c>
    </row>
    <row r="98" spans="1:4" x14ac:dyDescent="0.35">
      <c r="A98" t="s">
        <v>96</v>
      </c>
      <c r="B98" t="s">
        <v>96</v>
      </c>
      <c r="C98">
        <v>51501</v>
      </c>
      <c r="D98" s="24">
        <v>1</v>
      </c>
    </row>
    <row r="99" spans="1:4" x14ac:dyDescent="0.35">
      <c r="A99" t="s">
        <v>97</v>
      </c>
      <c r="D99" s="24">
        <v>0</v>
      </c>
    </row>
    <row r="100" spans="1:4" x14ac:dyDescent="0.35">
      <c r="A100" t="s">
        <v>98</v>
      </c>
      <c r="D100" s="24">
        <v>0</v>
      </c>
    </row>
    <row r="101" spans="1:4" x14ac:dyDescent="0.35">
      <c r="A101" t="s">
        <v>99</v>
      </c>
      <c r="B101" t="s">
        <v>240</v>
      </c>
      <c r="C101">
        <v>52405</v>
      </c>
      <c r="D101" s="24">
        <v>0.95767628767520652</v>
      </c>
    </row>
    <row r="102" spans="1:4" x14ac:dyDescent="0.35">
      <c r="A102" t="s">
        <v>100</v>
      </c>
      <c r="B102" t="s">
        <v>241</v>
      </c>
      <c r="C102">
        <v>52406</v>
      </c>
      <c r="D102" s="24">
        <v>1</v>
      </c>
    </row>
    <row r="103" spans="1:4" x14ac:dyDescent="0.35">
      <c r="A103" t="s">
        <v>101</v>
      </c>
      <c r="B103" t="s">
        <v>101</v>
      </c>
      <c r="C103">
        <v>52906</v>
      </c>
      <c r="D103" s="24">
        <v>1</v>
      </c>
    </row>
    <row r="104" spans="1:4" x14ac:dyDescent="0.35">
      <c r="A104" t="s">
        <v>102</v>
      </c>
      <c r="B104" t="s">
        <v>102</v>
      </c>
      <c r="C104">
        <v>53104</v>
      </c>
      <c r="D104" s="24">
        <v>1</v>
      </c>
    </row>
    <row r="105" spans="1:4" x14ac:dyDescent="0.35">
      <c r="A105" t="s">
        <v>103</v>
      </c>
      <c r="B105" t="s">
        <v>251</v>
      </c>
      <c r="C105">
        <v>52507</v>
      </c>
      <c r="D105" s="24">
        <v>1</v>
      </c>
    </row>
    <row r="106" spans="1:4" x14ac:dyDescent="0.35">
      <c r="A106" t="s">
        <v>104</v>
      </c>
      <c r="B106" t="s">
        <v>233</v>
      </c>
      <c r="C106">
        <v>52304</v>
      </c>
      <c r="D106" s="24">
        <v>0.9</v>
      </c>
    </row>
    <row r="107" spans="1:4" x14ac:dyDescent="0.35">
      <c r="A107" t="s">
        <v>105</v>
      </c>
      <c r="B107" t="s">
        <v>242</v>
      </c>
      <c r="C107">
        <v>52407</v>
      </c>
      <c r="D107" s="24">
        <v>1</v>
      </c>
    </row>
    <row r="108" spans="1:4" x14ac:dyDescent="0.35">
      <c r="A108" t="s">
        <v>106</v>
      </c>
      <c r="B108" t="s">
        <v>177</v>
      </c>
      <c r="C108">
        <v>50206</v>
      </c>
      <c r="D108" s="24">
        <v>1</v>
      </c>
    </row>
    <row r="109" spans="1:4" x14ac:dyDescent="0.35">
      <c r="A109" t="s">
        <v>107</v>
      </c>
      <c r="B109" t="s">
        <v>226</v>
      </c>
      <c r="C109">
        <v>52005</v>
      </c>
      <c r="D109" s="24">
        <v>0.8666666666666667</v>
      </c>
    </row>
    <row r="110" spans="1:4" x14ac:dyDescent="0.35">
      <c r="A110" t="s">
        <v>108</v>
      </c>
      <c r="B110" t="s">
        <v>218</v>
      </c>
      <c r="C110">
        <v>51902</v>
      </c>
      <c r="D110" s="24">
        <v>1</v>
      </c>
    </row>
    <row r="111" spans="1:4" x14ac:dyDescent="0.35">
      <c r="A111" t="s">
        <v>109</v>
      </c>
      <c r="B111" t="s">
        <v>275</v>
      </c>
      <c r="C111">
        <v>53004</v>
      </c>
      <c r="D111" s="24">
        <v>1</v>
      </c>
    </row>
    <row r="112" spans="1:4" x14ac:dyDescent="0.35">
      <c r="A112" t="s">
        <v>110</v>
      </c>
      <c r="B112" t="s">
        <v>110</v>
      </c>
      <c r="C112">
        <v>51604</v>
      </c>
      <c r="D112" s="24">
        <v>1</v>
      </c>
    </row>
    <row r="113" spans="1:4" x14ac:dyDescent="0.35">
      <c r="A113" t="s">
        <v>111</v>
      </c>
      <c r="B113" t="s">
        <v>276</v>
      </c>
      <c r="C113">
        <v>53005</v>
      </c>
      <c r="D113" s="24">
        <v>0.95767628767520652</v>
      </c>
    </row>
    <row r="114" spans="1:4" x14ac:dyDescent="0.35">
      <c r="A114" t="s">
        <v>112</v>
      </c>
      <c r="B114" t="s">
        <v>112</v>
      </c>
      <c r="C114">
        <v>50602</v>
      </c>
      <c r="D114" s="24">
        <v>1</v>
      </c>
    </row>
    <row r="115" spans="1:4" x14ac:dyDescent="0.35">
      <c r="A115" t="s">
        <v>113</v>
      </c>
      <c r="B115" t="s">
        <v>282</v>
      </c>
      <c r="C115">
        <v>53206</v>
      </c>
      <c r="D115" s="24">
        <v>0.72744803998735708</v>
      </c>
    </row>
    <row r="116" spans="1:4" x14ac:dyDescent="0.35">
      <c r="A116" t="s">
        <v>114</v>
      </c>
      <c r="B116" t="s">
        <v>295</v>
      </c>
      <c r="C116">
        <v>53505</v>
      </c>
      <c r="D116" s="24">
        <v>0.7755283998898681</v>
      </c>
    </row>
    <row r="117" spans="1:4" x14ac:dyDescent="0.35">
      <c r="A117" t="s">
        <v>115</v>
      </c>
      <c r="B117" t="s">
        <v>252</v>
      </c>
      <c r="C117">
        <v>52508</v>
      </c>
      <c r="D117" s="24">
        <v>1</v>
      </c>
    </row>
    <row r="118" spans="1:4" x14ac:dyDescent="0.35">
      <c r="A118" t="s">
        <v>116</v>
      </c>
      <c r="B118" t="s">
        <v>253</v>
      </c>
      <c r="C118">
        <v>52509</v>
      </c>
      <c r="D118" s="24">
        <v>1</v>
      </c>
    </row>
    <row r="119" spans="1:4" x14ac:dyDescent="0.35">
      <c r="A119" t="s">
        <v>117</v>
      </c>
      <c r="B119" t="s">
        <v>217</v>
      </c>
      <c r="C119">
        <v>51901</v>
      </c>
      <c r="D119" s="24">
        <v>0.88</v>
      </c>
    </row>
    <row r="120" spans="1:4" x14ac:dyDescent="0.35">
      <c r="A120" t="s">
        <v>118</v>
      </c>
      <c r="B120" t="s">
        <v>11</v>
      </c>
      <c r="C120">
        <v>50301</v>
      </c>
      <c r="D120" s="24">
        <v>0.85000000000000009</v>
      </c>
    </row>
    <row r="121" spans="1:4" x14ac:dyDescent="0.35">
      <c r="A121" t="s">
        <v>119</v>
      </c>
      <c r="B121" t="s">
        <v>119</v>
      </c>
      <c r="C121">
        <v>53102</v>
      </c>
      <c r="D121" s="24">
        <v>1</v>
      </c>
    </row>
    <row r="122" spans="1:4" x14ac:dyDescent="0.35">
      <c r="A122" t="s">
        <v>120</v>
      </c>
      <c r="D122" s="24">
        <v>0</v>
      </c>
    </row>
    <row r="123" spans="1:4" x14ac:dyDescent="0.35">
      <c r="A123" t="s">
        <v>121</v>
      </c>
      <c r="B123" t="s">
        <v>232</v>
      </c>
      <c r="C123">
        <v>52303</v>
      </c>
      <c r="D123" s="24">
        <v>1</v>
      </c>
    </row>
    <row r="124" spans="1:4" x14ac:dyDescent="0.35">
      <c r="A124" t="s">
        <v>122</v>
      </c>
      <c r="B124" t="s">
        <v>199</v>
      </c>
      <c r="C124">
        <v>51203</v>
      </c>
      <c r="D124" s="24">
        <v>1</v>
      </c>
    </row>
    <row r="125" spans="1:4" x14ac:dyDescent="0.35">
      <c r="A125" t="s">
        <v>123</v>
      </c>
      <c r="B125" t="s">
        <v>197</v>
      </c>
      <c r="C125">
        <v>51002</v>
      </c>
      <c r="D125" s="24">
        <v>0.88888888888888884</v>
      </c>
    </row>
    <row r="126" spans="1:4" x14ac:dyDescent="0.35">
      <c r="A126" t="s">
        <v>124</v>
      </c>
      <c r="B126" t="s">
        <v>124</v>
      </c>
      <c r="C126">
        <v>50603</v>
      </c>
      <c r="D126" s="24">
        <v>1</v>
      </c>
    </row>
    <row r="127" spans="1:4" x14ac:dyDescent="0.35">
      <c r="A127" t="s">
        <v>125</v>
      </c>
      <c r="B127" t="s">
        <v>125</v>
      </c>
      <c r="C127">
        <v>53301</v>
      </c>
      <c r="D127" s="24">
        <v>1</v>
      </c>
    </row>
    <row r="128" spans="1:4" x14ac:dyDescent="0.35">
      <c r="A128" t="s">
        <v>126</v>
      </c>
      <c r="B128" t="s">
        <v>227</v>
      </c>
      <c r="C128">
        <v>52006</v>
      </c>
      <c r="D128" s="24">
        <v>0.83728222964827481</v>
      </c>
    </row>
    <row r="129" spans="1:4" x14ac:dyDescent="0.35">
      <c r="A129" t="s">
        <v>127</v>
      </c>
      <c r="B129" t="s">
        <v>237</v>
      </c>
      <c r="C129">
        <v>52402</v>
      </c>
      <c r="D129" s="24">
        <v>0.9</v>
      </c>
    </row>
    <row r="130" spans="1:4" x14ac:dyDescent="0.35">
      <c r="A130" t="s">
        <v>128</v>
      </c>
      <c r="B130" t="s">
        <v>277</v>
      </c>
      <c r="C130">
        <v>53006</v>
      </c>
      <c r="D130" s="24">
        <v>1</v>
      </c>
    </row>
    <row r="131" spans="1:4" x14ac:dyDescent="0.35">
      <c r="A131" t="s">
        <v>129</v>
      </c>
      <c r="B131" t="s">
        <v>278</v>
      </c>
      <c r="C131">
        <v>53007</v>
      </c>
      <c r="D131" s="24">
        <v>1</v>
      </c>
    </row>
    <row r="132" spans="1:4" x14ac:dyDescent="0.35">
      <c r="A132" t="s">
        <v>130</v>
      </c>
      <c r="B132" t="s">
        <v>130</v>
      </c>
      <c r="C132">
        <v>53103</v>
      </c>
      <c r="D132" s="24">
        <v>1</v>
      </c>
    </row>
    <row r="133" spans="1:4" x14ac:dyDescent="0.35">
      <c r="A133" t="s">
        <v>131</v>
      </c>
      <c r="B133" t="s">
        <v>191</v>
      </c>
      <c r="C133">
        <v>50802</v>
      </c>
      <c r="D133" s="24">
        <v>0.9</v>
      </c>
    </row>
    <row r="134" spans="1:4" x14ac:dyDescent="0.35">
      <c r="A134" t="s">
        <v>132</v>
      </c>
      <c r="B134" t="s">
        <v>205</v>
      </c>
      <c r="C134">
        <v>51401</v>
      </c>
      <c r="D134" s="24">
        <v>0.85000000000000009</v>
      </c>
    </row>
    <row r="135" spans="1:4" x14ac:dyDescent="0.35">
      <c r="A135" t="s">
        <v>133</v>
      </c>
      <c r="D135" s="24"/>
    </row>
    <row r="136" spans="1:4" x14ac:dyDescent="0.35">
      <c r="A136" t="s">
        <v>134</v>
      </c>
      <c r="B136" t="s">
        <v>216</v>
      </c>
      <c r="C136">
        <v>51803</v>
      </c>
      <c r="D136" s="24">
        <v>1</v>
      </c>
    </row>
    <row r="137" spans="1:4" x14ac:dyDescent="0.35">
      <c r="A137" t="s">
        <v>135</v>
      </c>
      <c r="D137" s="24"/>
    </row>
    <row r="138" spans="1:4" x14ac:dyDescent="0.35">
      <c r="A138" t="s">
        <v>136</v>
      </c>
      <c r="B138" t="s">
        <v>178</v>
      </c>
      <c r="C138">
        <v>50207</v>
      </c>
      <c r="D138" s="24">
        <v>1</v>
      </c>
    </row>
    <row r="139" spans="1:4" x14ac:dyDescent="0.35">
      <c r="A139" t="s">
        <v>137</v>
      </c>
      <c r="B139" t="s">
        <v>279</v>
      </c>
      <c r="C139">
        <v>53008</v>
      </c>
      <c r="D139" s="24">
        <v>1</v>
      </c>
    </row>
    <row r="140" spans="1:4" x14ac:dyDescent="0.35">
      <c r="A140" t="s">
        <v>138</v>
      </c>
      <c r="B140" t="s">
        <v>296</v>
      </c>
      <c r="C140">
        <v>53506</v>
      </c>
      <c r="D140" s="24">
        <v>0.8666666666666667</v>
      </c>
    </row>
    <row r="141" spans="1:4" x14ac:dyDescent="0.35">
      <c r="A141" t="s">
        <v>139</v>
      </c>
      <c r="B141" t="s">
        <v>243</v>
      </c>
      <c r="C141">
        <v>52408</v>
      </c>
      <c r="D141" s="24">
        <v>0.94117647058823528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FuzzyLookup_AddIn_Undo_Sheet</vt:lpstr>
      <vt:lpstr>Sheet2</vt:lpstr>
      <vt:lpstr>fuzzyjoin_adm3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Haider</dc:creator>
  <cp:lastModifiedBy>Syed Zeeshan Haider</cp:lastModifiedBy>
  <dcterms:created xsi:type="dcterms:W3CDTF">2022-11-22T20:46:24Z</dcterms:created>
  <dcterms:modified xsi:type="dcterms:W3CDTF">2022-11-22T21:42:07Z</dcterms:modified>
</cp:coreProperties>
</file>