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5" i="1" l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J66" i="1" l="1"/>
  <c r="I66" i="1"/>
  <c r="H66" i="1"/>
  <c r="G66" i="1"/>
  <c r="F66" i="1"/>
  <c r="D66" i="1"/>
  <c r="K66" i="1" s="1"/>
  <c r="J65" i="1"/>
  <c r="I65" i="1"/>
  <c r="G65" i="1"/>
  <c r="F65" i="1"/>
  <c r="D65" i="1"/>
  <c r="H65" i="1" s="1"/>
  <c r="J64" i="1"/>
  <c r="I64" i="1"/>
  <c r="H64" i="1"/>
  <c r="G64" i="1"/>
  <c r="F64" i="1"/>
  <c r="D64" i="1"/>
  <c r="K64" i="1" s="1"/>
  <c r="J63" i="1"/>
  <c r="I63" i="1"/>
  <c r="G63" i="1"/>
  <c r="F63" i="1"/>
  <c r="D63" i="1"/>
  <c r="H63" i="1" s="1"/>
  <c r="J62" i="1"/>
  <c r="I62" i="1"/>
  <c r="H62" i="1"/>
  <c r="G62" i="1"/>
  <c r="F62" i="1"/>
  <c r="F67" i="1" s="1"/>
  <c r="D62" i="1"/>
  <c r="K62" i="1" s="1"/>
  <c r="I61" i="1"/>
  <c r="I67" i="1" s="1"/>
  <c r="G61" i="1"/>
  <c r="G67" i="1" s="1"/>
  <c r="F61" i="1"/>
  <c r="D61" i="1"/>
  <c r="H61" i="1" s="1"/>
  <c r="H67" i="1" s="1"/>
  <c r="C61" i="1"/>
  <c r="J61" i="1" s="1"/>
  <c r="J67" i="1" s="1"/>
  <c r="D56" i="1"/>
  <c r="D55" i="1"/>
  <c r="D53" i="1"/>
  <c r="D52" i="1"/>
  <c r="D47" i="1"/>
  <c r="D46" i="1"/>
  <c r="B45" i="1"/>
  <c r="D44" i="1"/>
  <c r="D43" i="1"/>
  <c r="C42" i="1"/>
  <c r="B42" i="1"/>
  <c r="K61" i="1" l="1"/>
  <c r="K63" i="1"/>
  <c r="K65" i="1"/>
  <c r="D42" i="1"/>
  <c r="C51" i="1"/>
  <c r="D54" i="1"/>
  <c r="C45" i="1"/>
  <c r="B1" i="1"/>
  <c r="C17" i="1" s="1"/>
  <c r="K67" i="1" l="1"/>
  <c r="D51" i="1"/>
  <c r="D45" i="1"/>
  <c r="B5" i="1"/>
  <c r="B6" i="1" s="1"/>
  <c r="B11" i="1"/>
  <c r="B12" i="1"/>
  <c r="B15" i="1"/>
  <c r="B16" i="1"/>
  <c r="C11" i="1"/>
  <c r="D11" i="1"/>
  <c r="D12" i="1"/>
  <c r="C12" i="1"/>
  <c r="D15" i="1"/>
  <c r="D16" i="1"/>
  <c r="C15" i="1"/>
  <c r="C16" i="1"/>
  <c r="B2" i="1"/>
  <c r="B10" i="1"/>
  <c r="B13" i="1"/>
  <c r="B14" i="1"/>
  <c r="B17" i="1"/>
  <c r="C10" i="1"/>
  <c r="D10" i="1"/>
  <c r="D13" i="1"/>
  <c r="C13" i="1"/>
  <c r="D14" i="1"/>
  <c r="D17" i="1"/>
  <c r="L17" i="1" s="1"/>
  <c r="L25" i="1" s="1"/>
  <c r="C14" i="1"/>
  <c r="I14" i="1" s="1"/>
  <c r="I23" i="1" s="1"/>
  <c r="G17" i="1"/>
  <c r="G25" i="1" s="1"/>
  <c r="H14" i="1"/>
  <c r="H23" i="1" s="1"/>
  <c r="H17" i="1"/>
  <c r="H25" i="1" s="1"/>
  <c r="J17" i="1"/>
  <c r="J25" i="1" s="1"/>
  <c r="I56" i="1" l="1"/>
  <c r="I55" i="1"/>
  <c r="I54" i="1"/>
  <c r="I52" i="1"/>
  <c r="I51" i="1"/>
  <c r="E46" i="1"/>
  <c r="E44" i="1"/>
  <c r="E42" i="1"/>
  <c r="I53" i="1"/>
  <c r="F52" i="1"/>
  <c r="E47" i="1"/>
  <c r="E45" i="1"/>
  <c r="E43" i="1"/>
  <c r="K52" i="1"/>
  <c r="K56" i="1"/>
  <c r="K53" i="1"/>
  <c r="H52" i="1"/>
  <c r="F53" i="1"/>
  <c r="J53" i="1"/>
  <c r="F55" i="1"/>
  <c r="J55" i="1"/>
  <c r="H56" i="1"/>
  <c r="G53" i="1"/>
  <c r="G55" i="1"/>
  <c r="K55" i="1"/>
  <c r="F51" i="1"/>
  <c r="J52" i="1"/>
  <c r="H53" i="1"/>
  <c r="F54" i="1"/>
  <c r="H55" i="1"/>
  <c r="F56" i="1"/>
  <c r="J56" i="1"/>
  <c r="G52" i="1"/>
  <c r="G56" i="1"/>
  <c r="H45" i="1"/>
  <c r="K45" i="1"/>
  <c r="J54" i="1"/>
  <c r="H54" i="1"/>
  <c r="J51" i="1"/>
  <c r="J57" i="1" s="1"/>
  <c r="G54" i="1"/>
  <c r="K54" i="1"/>
  <c r="G51" i="1"/>
  <c r="G57" i="1" s="1"/>
  <c r="K51" i="1"/>
  <c r="K57" i="1" s="1"/>
  <c r="H51" i="1"/>
  <c r="H57" i="1" s="1"/>
  <c r="L14" i="1"/>
  <c r="L23" i="1" s="1"/>
  <c r="K14" i="1"/>
  <c r="K23" i="1" s="1"/>
  <c r="G14" i="1"/>
  <c r="G23" i="1" s="1"/>
  <c r="F14" i="1"/>
  <c r="F23" i="1" s="1"/>
  <c r="E14" i="1"/>
  <c r="E23" i="1" s="1"/>
  <c r="L10" i="1"/>
  <c r="L19" i="1" s="1"/>
  <c r="J10" i="1"/>
  <c r="J19" i="1" s="1"/>
  <c r="H10" i="1"/>
  <c r="H19" i="1" s="1"/>
  <c r="K10" i="1"/>
  <c r="K19" i="1" s="1"/>
  <c r="I10" i="1"/>
  <c r="I19" i="1" s="1"/>
  <c r="G10" i="1"/>
  <c r="G19" i="1" s="1"/>
  <c r="F10" i="1"/>
  <c r="F19" i="1" s="1"/>
  <c r="E10" i="1"/>
  <c r="K16" i="1"/>
  <c r="K26" i="1" s="1"/>
  <c r="I16" i="1"/>
  <c r="I26" i="1" s="1"/>
  <c r="G16" i="1"/>
  <c r="G26" i="1" s="1"/>
  <c r="F16" i="1"/>
  <c r="F26" i="1" s="1"/>
  <c r="E16" i="1"/>
  <c r="E26" i="1" s="1"/>
  <c r="L16" i="1"/>
  <c r="L26" i="1" s="1"/>
  <c r="J16" i="1"/>
  <c r="J26" i="1" s="1"/>
  <c r="H16" i="1"/>
  <c r="H26" i="1" s="1"/>
  <c r="L12" i="1"/>
  <c r="L22" i="1" s="1"/>
  <c r="J12" i="1"/>
  <c r="J22" i="1" s="1"/>
  <c r="H12" i="1"/>
  <c r="H22" i="1" s="1"/>
  <c r="F12" i="1"/>
  <c r="F22" i="1" s="1"/>
  <c r="E12" i="1"/>
  <c r="E22" i="1" s="1"/>
  <c r="K12" i="1"/>
  <c r="K22" i="1" s="1"/>
  <c r="I12" i="1"/>
  <c r="I22" i="1" s="1"/>
  <c r="G12" i="1"/>
  <c r="G22" i="1" s="1"/>
  <c r="J14" i="1"/>
  <c r="J23" i="1" s="1"/>
  <c r="I17" i="1"/>
  <c r="I25" i="1" s="1"/>
  <c r="F17" i="1"/>
  <c r="F25" i="1" s="1"/>
  <c r="E17" i="1"/>
  <c r="E25" i="1" s="1"/>
  <c r="L13" i="1"/>
  <c r="L21" i="1" s="1"/>
  <c r="J13" i="1"/>
  <c r="J21" i="1" s="1"/>
  <c r="H13" i="1"/>
  <c r="H21" i="1" s="1"/>
  <c r="K13" i="1"/>
  <c r="K21" i="1" s="1"/>
  <c r="I13" i="1"/>
  <c r="I21" i="1" s="1"/>
  <c r="G13" i="1"/>
  <c r="G21" i="1" s="1"/>
  <c r="F13" i="1"/>
  <c r="F21" i="1" s="1"/>
  <c r="E13" i="1"/>
  <c r="E21" i="1" s="1"/>
  <c r="L15" i="1"/>
  <c r="L24" i="1" s="1"/>
  <c r="J15" i="1"/>
  <c r="J24" i="1" s="1"/>
  <c r="H15" i="1"/>
  <c r="H24" i="1" s="1"/>
  <c r="F15" i="1"/>
  <c r="F24" i="1" s="1"/>
  <c r="E15" i="1"/>
  <c r="E24" i="1" s="1"/>
  <c r="K15" i="1"/>
  <c r="K24" i="1" s="1"/>
  <c r="I15" i="1"/>
  <c r="I24" i="1" s="1"/>
  <c r="G15" i="1"/>
  <c r="G24" i="1" s="1"/>
  <c r="K11" i="1"/>
  <c r="K20" i="1" s="1"/>
  <c r="L11" i="1"/>
  <c r="L20" i="1" s="1"/>
  <c r="I11" i="1"/>
  <c r="I20" i="1" s="1"/>
  <c r="G11" i="1"/>
  <c r="G20" i="1" s="1"/>
  <c r="F11" i="1"/>
  <c r="F20" i="1" s="1"/>
  <c r="E11" i="1"/>
  <c r="E20" i="1" s="1"/>
  <c r="J11" i="1"/>
  <c r="J20" i="1" s="1"/>
  <c r="H11" i="1"/>
  <c r="H20" i="1" s="1"/>
  <c r="K17" i="1"/>
  <c r="K25" i="1" s="1"/>
  <c r="G33" i="1" l="1"/>
  <c r="E33" i="1"/>
  <c r="H33" i="1"/>
  <c r="F33" i="1"/>
  <c r="G31" i="1"/>
  <c r="E31" i="1"/>
  <c r="H31" i="1"/>
  <c r="F31" i="1"/>
  <c r="G35" i="1"/>
  <c r="E35" i="1"/>
  <c r="H35" i="1"/>
  <c r="F35" i="1"/>
  <c r="F57" i="1"/>
  <c r="F45" i="1"/>
  <c r="I45" i="1"/>
  <c r="J45" i="1"/>
  <c r="G45" i="1"/>
  <c r="J42" i="1"/>
  <c r="I42" i="1"/>
  <c r="F42" i="1"/>
  <c r="G42" i="1"/>
  <c r="H42" i="1"/>
  <c r="K42" i="1"/>
  <c r="J46" i="1"/>
  <c r="F46" i="1"/>
  <c r="I46" i="1"/>
  <c r="G46" i="1"/>
  <c r="H46" i="1"/>
  <c r="K46" i="1"/>
  <c r="G29" i="1"/>
  <c r="E29" i="1"/>
  <c r="H29" i="1"/>
  <c r="F29" i="1"/>
  <c r="G30" i="1"/>
  <c r="E30" i="1"/>
  <c r="H30" i="1"/>
  <c r="F30" i="1"/>
  <c r="G34" i="1"/>
  <c r="E34" i="1"/>
  <c r="H34" i="1"/>
  <c r="F34" i="1"/>
  <c r="E19" i="1"/>
  <c r="E18" i="1"/>
  <c r="M10" i="1"/>
  <c r="G32" i="1"/>
  <c r="E32" i="1"/>
  <c r="H32" i="1"/>
  <c r="F32" i="1"/>
  <c r="J43" i="1"/>
  <c r="F43" i="1"/>
  <c r="I43" i="1"/>
  <c r="G43" i="1"/>
  <c r="H43" i="1"/>
  <c r="K43" i="1"/>
  <c r="J47" i="1"/>
  <c r="F47" i="1"/>
  <c r="I47" i="1"/>
  <c r="G47" i="1"/>
  <c r="H47" i="1"/>
  <c r="K47" i="1"/>
  <c r="J44" i="1"/>
  <c r="F44" i="1"/>
  <c r="I44" i="1"/>
  <c r="G44" i="1"/>
  <c r="K44" i="1"/>
  <c r="H44" i="1"/>
  <c r="I57" i="1"/>
  <c r="I32" i="1" l="1"/>
  <c r="G28" i="1"/>
  <c r="G36" i="1" s="1"/>
  <c r="E28" i="1"/>
  <c r="H28" i="1"/>
  <c r="H36" i="1" s="1"/>
  <c r="F28" i="1"/>
  <c r="F36" i="1" s="1"/>
  <c r="I35" i="1"/>
  <c r="I31" i="1"/>
  <c r="I33" i="1"/>
  <c r="I34" i="1"/>
  <c r="I30" i="1"/>
  <c r="I29" i="1"/>
  <c r="I28" i="1" l="1"/>
  <c r="E36" i="1"/>
</calcChain>
</file>

<file path=xl/sharedStrings.xml><?xml version="1.0" encoding="utf-8"?>
<sst xmlns="http://schemas.openxmlformats.org/spreadsheetml/2006/main" count="48" uniqueCount="17">
  <si>
    <t>Puntos de evaluacion</t>
  </si>
  <si>
    <t>Xita</t>
  </si>
  <si>
    <t xml:space="preserve">eta </t>
  </si>
  <si>
    <t>zeta</t>
  </si>
  <si>
    <t>Funciones de forma de cada punto de Gauss</t>
  </si>
  <si>
    <t>NG1</t>
  </si>
  <si>
    <t>NG2</t>
  </si>
  <si>
    <t>NG3</t>
  </si>
  <si>
    <t>NG4</t>
  </si>
  <si>
    <t>NG5</t>
  </si>
  <si>
    <t>NG6</t>
  </si>
  <si>
    <t>NG7</t>
  </si>
  <si>
    <t>NG8</t>
  </si>
  <si>
    <t>1-xita-eta</t>
  </si>
  <si>
    <t>Puntos de Gauss de elemento de 15 nudos</t>
  </si>
  <si>
    <t>Extrapolacion a los puntos de Gauss habituales (GiD)</t>
  </si>
  <si>
    <t>Extrapolacion a los nudos del elemento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</si>
</sst>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B28" workbookViewId="0">
      <selection activeCell="E27" sqref="E27"/>
    </sheetView>
  </sheetViews>
  <sheetFormatPr defaultRowHeight="15" x14ac:dyDescent="0.25"/>
  <cols>
    <col min="5" max="12" width="12.7109375" customWidth="1"/>
  </cols>
  <sheetData>
    <row r="1" spans="1:13" x14ac:dyDescent="0.25">
      <c r="B1">
        <f>SQRT(3)</f>
        <v>1.7320508075688772</v>
      </c>
    </row>
    <row r="2" spans="1:13" x14ac:dyDescent="0.25">
      <c r="B2">
        <f>1/B1</f>
        <v>0.57735026918962584</v>
      </c>
    </row>
    <row r="5" spans="1:13" x14ac:dyDescent="0.25">
      <c r="B5">
        <f>(1+B1)/2</f>
        <v>1.3660254037844386</v>
      </c>
    </row>
    <row r="6" spans="1:13" x14ac:dyDescent="0.25">
      <c r="B6">
        <f>1-B5</f>
        <v>-0.3660254037844386</v>
      </c>
    </row>
    <row r="8" spans="1:13" x14ac:dyDescent="0.25">
      <c r="B8" t="s">
        <v>0</v>
      </c>
      <c r="H8" t="s">
        <v>4</v>
      </c>
    </row>
    <row r="9" spans="1:13" x14ac:dyDescent="0.25">
      <c r="B9" t="s">
        <v>1</v>
      </c>
      <c r="C9" t="s">
        <v>2</v>
      </c>
      <c r="D9" t="s">
        <v>3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</row>
    <row r="10" spans="1:13" x14ac:dyDescent="0.25">
      <c r="A10">
        <v>1</v>
      </c>
      <c r="B10" s="2">
        <f>-$B$1</f>
        <v>-1.7320508075688772</v>
      </c>
      <c r="C10" s="2">
        <f t="shared" ref="C10:D15" si="0">-$B$1</f>
        <v>-1.7320508075688772</v>
      </c>
      <c r="D10" s="2">
        <f t="shared" si="0"/>
        <v>-1.7320508075688772</v>
      </c>
      <c r="E10" s="1">
        <f>(1-$B10)*(1-$C10)*(1-$D10)</f>
        <v>20.392304845413264</v>
      </c>
      <c r="F10" s="1">
        <f>(1+$B10)*(1-$C10)*(1-$D10)</f>
        <v>-5.4641016151377535</v>
      </c>
      <c r="G10" s="1">
        <f>(1-$B10)*(1+$C10)*(1-$D10)</f>
        <v>-5.4641016151377535</v>
      </c>
      <c r="H10" s="1">
        <f>(1+$B10)*(1+$C10)*(1-$D10)</f>
        <v>1.4641016151377542</v>
      </c>
      <c r="I10" s="1">
        <f>(1-$B10)*(1-$C10)*(1+$D10)</f>
        <v>-5.4641016151377535</v>
      </c>
      <c r="J10" s="1">
        <f>(1+$B10)*(1-$C10)*(1+$D10)</f>
        <v>1.4641016151377542</v>
      </c>
      <c r="K10" s="1">
        <f>(1-$B10)*(1+$C10)*(1+$D10)</f>
        <v>1.4641016151377542</v>
      </c>
      <c r="L10" s="1">
        <f>(1+$B10)*(1+$C10)*(1+$D10)</f>
        <v>-0.3923048454132636</v>
      </c>
      <c r="M10">
        <f>SUM(E10:L10)</f>
        <v>8.0000000000000018</v>
      </c>
    </row>
    <row r="11" spans="1:13" x14ac:dyDescent="0.25">
      <c r="A11">
        <v>2</v>
      </c>
      <c r="B11" s="2">
        <f>+$B$1</f>
        <v>1.7320508075688772</v>
      </c>
      <c r="C11" s="2">
        <f t="shared" si="0"/>
        <v>-1.7320508075688772</v>
      </c>
      <c r="D11" s="2">
        <f t="shared" si="0"/>
        <v>-1.7320508075688772</v>
      </c>
      <c r="E11" s="1">
        <f t="shared" ref="E11:E16" si="1">(1-$B11)*(1-$C11)*(1-$D11)</f>
        <v>-5.4641016151377535</v>
      </c>
      <c r="F11" s="1">
        <f t="shared" ref="F11:F16" si="2">(1+$B11)*(1-$C11)*(1-$D11)</f>
        <v>20.392304845413264</v>
      </c>
      <c r="G11" s="1">
        <f t="shared" ref="G11:G16" si="3">(1-$B11)*(1+$C11)*(1-$D11)</f>
        <v>1.4641016151377542</v>
      </c>
      <c r="H11" s="1">
        <f t="shared" ref="H11:H16" si="4">(1+$B11)*(1+$C11)*(1-$D11)</f>
        <v>-5.4641016151377535</v>
      </c>
      <c r="I11" s="1">
        <f t="shared" ref="I11:I16" si="5">(1-$B11)*(1-$C11)*(1+$D11)</f>
        <v>1.4641016151377542</v>
      </c>
      <c r="J11" s="1">
        <f t="shared" ref="J11:J16" si="6">(1+$B11)*(1-$C11)*(1+$D11)</f>
        <v>-5.4641016151377535</v>
      </c>
      <c r="K11" s="1">
        <f t="shared" ref="K11:K16" si="7">(1-$B11)*(1+$C11)*(1+$D11)</f>
        <v>-0.3923048454132636</v>
      </c>
      <c r="L11" s="1">
        <f t="shared" ref="L11:L16" si="8">(1+$B11)*(1+$C11)*(1+$D11)</f>
        <v>1.4641016151377542</v>
      </c>
    </row>
    <row r="12" spans="1:13" x14ac:dyDescent="0.25">
      <c r="A12">
        <v>3</v>
      </c>
      <c r="B12" s="2">
        <f t="shared" ref="B12" si="9">+$B$1</f>
        <v>1.7320508075688772</v>
      </c>
      <c r="C12" s="2">
        <f t="shared" ref="C12:C13" si="10">+$B$1</f>
        <v>1.7320508075688772</v>
      </c>
      <c r="D12" s="2">
        <f t="shared" si="0"/>
        <v>-1.7320508075688772</v>
      </c>
      <c r="E12" s="1">
        <f>(1-$B12)*(1-$C12)*(1-$D12)</f>
        <v>1.4641016151377542</v>
      </c>
      <c r="F12" s="1">
        <f>(1+$B12)*(1-$C12)*(1-$D12)</f>
        <v>-5.4641016151377535</v>
      </c>
      <c r="G12" s="1">
        <f>(1-$B12)*(1+$C12)*(1-$D12)</f>
        <v>-5.4641016151377535</v>
      </c>
      <c r="H12" s="1">
        <f>(1+$B12)*(1+$C12)*(1-$D12)</f>
        <v>20.392304845413264</v>
      </c>
      <c r="I12" s="1">
        <f>(1-$B12)*(1-$C12)*(1+$D12)</f>
        <v>-0.3923048454132636</v>
      </c>
      <c r="J12" s="1">
        <f>(1+$B12)*(1-$C12)*(1+$D12)</f>
        <v>1.4641016151377542</v>
      </c>
      <c r="K12" s="1">
        <f>(1-$B12)*(1+$C12)*(1+$D12)</f>
        <v>1.4641016151377542</v>
      </c>
      <c r="L12" s="1">
        <f>(1+$B12)*(1+$C12)*(1+$D12)</f>
        <v>-5.4641016151377535</v>
      </c>
    </row>
    <row r="13" spans="1:13" x14ac:dyDescent="0.25">
      <c r="A13">
        <v>4</v>
      </c>
      <c r="B13" s="2">
        <f t="shared" ref="B13" si="11">-$B$1</f>
        <v>-1.7320508075688772</v>
      </c>
      <c r="C13" s="2">
        <f t="shared" si="10"/>
        <v>1.7320508075688772</v>
      </c>
      <c r="D13" s="2">
        <f t="shared" si="0"/>
        <v>-1.7320508075688772</v>
      </c>
      <c r="E13" s="1">
        <f>(1-$B13)*(1-$C13)*(1-$D13)</f>
        <v>-5.4641016151377535</v>
      </c>
      <c r="F13" s="1">
        <f>(1+$B13)*(1-$C13)*(1-$D13)</f>
        <v>1.4641016151377542</v>
      </c>
      <c r="G13" s="1">
        <f>(1-$B13)*(1+$C13)*(1-$D13)</f>
        <v>20.392304845413264</v>
      </c>
      <c r="H13" s="1">
        <f>(1+$B13)*(1+$C13)*(1-$D13)</f>
        <v>-5.4641016151377535</v>
      </c>
      <c r="I13" s="1">
        <f>(1-$B13)*(1-$C13)*(1+$D13)</f>
        <v>1.4641016151377542</v>
      </c>
      <c r="J13" s="1">
        <f>(1+$B13)*(1-$C13)*(1+$D13)</f>
        <v>-0.3923048454132636</v>
      </c>
      <c r="K13" s="1">
        <f>(1-$B13)*(1+$C13)*(1+$D13)</f>
        <v>-5.4641016151377535</v>
      </c>
      <c r="L13" s="1">
        <f>(1+$B13)*(1+$C13)*(1+$D13)</f>
        <v>1.4641016151377542</v>
      </c>
    </row>
    <row r="14" spans="1:13" x14ac:dyDescent="0.25">
      <c r="A14">
        <v>5</v>
      </c>
      <c r="B14" s="2">
        <f t="shared" ref="B14" si="12">-$B$1</f>
        <v>-1.7320508075688772</v>
      </c>
      <c r="C14" s="2">
        <f t="shared" si="0"/>
        <v>-1.7320508075688772</v>
      </c>
      <c r="D14" s="2">
        <f t="shared" ref="D14:D17" si="13">+$B$1</f>
        <v>1.7320508075688772</v>
      </c>
      <c r="E14" s="1">
        <f t="shared" si="1"/>
        <v>-5.4641016151377535</v>
      </c>
      <c r="F14" s="1">
        <f t="shared" si="2"/>
        <v>1.4641016151377542</v>
      </c>
      <c r="G14" s="1">
        <f t="shared" si="3"/>
        <v>1.4641016151377542</v>
      </c>
      <c r="H14" s="1">
        <f t="shared" si="4"/>
        <v>-0.3923048454132636</v>
      </c>
      <c r="I14" s="1">
        <f t="shared" si="5"/>
        <v>20.392304845413264</v>
      </c>
      <c r="J14" s="1">
        <f t="shared" si="6"/>
        <v>-5.4641016151377535</v>
      </c>
      <c r="K14" s="1">
        <f t="shared" si="7"/>
        <v>-5.4641016151377535</v>
      </c>
      <c r="L14" s="1">
        <f t="shared" si="8"/>
        <v>1.4641016151377542</v>
      </c>
    </row>
    <row r="15" spans="1:13" x14ac:dyDescent="0.25">
      <c r="A15">
        <v>6</v>
      </c>
      <c r="B15" s="2">
        <f t="shared" ref="B15" si="14">+$B$1</f>
        <v>1.7320508075688772</v>
      </c>
      <c r="C15" s="2">
        <f t="shared" si="0"/>
        <v>-1.7320508075688772</v>
      </c>
      <c r="D15" s="2">
        <f t="shared" si="13"/>
        <v>1.7320508075688772</v>
      </c>
      <c r="E15" s="1">
        <f t="shared" si="1"/>
        <v>1.4641016151377542</v>
      </c>
      <c r="F15" s="1">
        <f t="shared" si="2"/>
        <v>-5.4641016151377535</v>
      </c>
      <c r="G15" s="1">
        <f t="shared" si="3"/>
        <v>-0.3923048454132636</v>
      </c>
      <c r="H15" s="1">
        <f t="shared" si="4"/>
        <v>1.4641016151377542</v>
      </c>
      <c r="I15" s="1">
        <f t="shared" si="5"/>
        <v>-5.4641016151377535</v>
      </c>
      <c r="J15" s="1">
        <f t="shared" si="6"/>
        <v>20.392304845413264</v>
      </c>
      <c r="K15" s="1">
        <f t="shared" si="7"/>
        <v>1.4641016151377542</v>
      </c>
      <c r="L15" s="1">
        <f t="shared" si="8"/>
        <v>-5.4641016151377535</v>
      </c>
    </row>
    <row r="16" spans="1:13" x14ac:dyDescent="0.25">
      <c r="A16">
        <v>7</v>
      </c>
      <c r="B16" s="2">
        <f t="shared" ref="B16" si="15">+$B$1</f>
        <v>1.7320508075688772</v>
      </c>
      <c r="C16" s="2">
        <f t="shared" ref="C16:C17" si="16">+$B$1</f>
        <v>1.7320508075688772</v>
      </c>
      <c r="D16" s="2">
        <f t="shared" si="13"/>
        <v>1.7320508075688772</v>
      </c>
      <c r="E16" s="1">
        <f t="shared" si="1"/>
        <v>-0.3923048454132636</v>
      </c>
      <c r="F16" s="1">
        <f t="shared" si="2"/>
        <v>1.4641016151377542</v>
      </c>
      <c r="G16" s="1">
        <f t="shared" si="3"/>
        <v>1.4641016151377542</v>
      </c>
      <c r="H16" s="1">
        <f t="shared" si="4"/>
        <v>-5.4641016151377535</v>
      </c>
      <c r="I16" s="1">
        <f t="shared" si="5"/>
        <v>1.4641016151377542</v>
      </c>
      <c r="J16" s="1">
        <f t="shared" si="6"/>
        <v>-5.4641016151377535</v>
      </c>
      <c r="K16" s="1">
        <f t="shared" si="7"/>
        <v>-5.4641016151377535</v>
      </c>
      <c r="L16" s="1">
        <f t="shared" si="8"/>
        <v>20.392304845413264</v>
      </c>
    </row>
    <row r="17" spans="1:13" x14ac:dyDescent="0.25">
      <c r="A17">
        <v>8</v>
      </c>
      <c r="B17" s="2">
        <f t="shared" ref="B17" si="17">-$B$1</f>
        <v>-1.7320508075688772</v>
      </c>
      <c r="C17" s="2">
        <f t="shared" si="16"/>
        <v>1.7320508075688772</v>
      </c>
      <c r="D17" s="2">
        <f t="shared" si="13"/>
        <v>1.7320508075688772</v>
      </c>
      <c r="E17" s="1">
        <f>(1-$B17)*(1-$C17)*(1-$D17)</f>
        <v>1.4641016151377542</v>
      </c>
      <c r="F17" s="1">
        <f>(1+$B17)*(1-$C17)*(1-$D17)</f>
        <v>-0.3923048454132636</v>
      </c>
      <c r="G17" s="1">
        <f>(1-$B17)*(1+$C17)*(1-$D17)</f>
        <v>-5.4641016151377535</v>
      </c>
      <c r="H17" s="1">
        <f>(1+$B17)*(1+$C17)*(1-$D17)</f>
        <v>1.4641016151377542</v>
      </c>
      <c r="I17" s="1">
        <f>(1-$B17)*(1-$C17)*(1+$D17)</f>
        <v>-5.4641016151377535</v>
      </c>
      <c r="J17" s="1">
        <f>(1+$B17)*(1-$C17)*(1+$D17)</f>
        <v>1.4641016151377542</v>
      </c>
      <c r="K17" s="1">
        <f>(1-$B17)*(1+$C17)*(1+$D17)</f>
        <v>20.392304845413264</v>
      </c>
      <c r="L17" s="1">
        <f>(1+$B17)*(1+$C17)*(1+$D17)</f>
        <v>-5.4641016151377535</v>
      </c>
    </row>
    <row r="18" spans="1:13" x14ac:dyDescent="0.25">
      <c r="E18">
        <f>SUM(E10:E17)</f>
        <v>8.0000000000000018</v>
      </c>
    </row>
    <row r="19" spans="1:13" x14ac:dyDescent="0.25">
      <c r="E19" s="1">
        <f t="shared" ref="E19:L20" si="18">+E10/8</f>
        <v>2.549038105676658</v>
      </c>
      <c r="F19" s="1">
        <f t="shared" si="18"/>
        <v>-0.68301270189221919</v>
      </c>
      <c r="G19" s="1">
        <f t="shared" si="18"/>
        <v>-0.68301270189221919</v>
      </c>
      <c r="H19" s="1">
        <f t="shared" si="18"/>
        <v>0.18301270189221927</v>
      </c>
      <c r="I19" s="1">
        <f t="shared" si="18"/>
        <v>-0.68301270189221919</v>
      </c>
      <c r="J19" s="1">
        <f t="shared" si="18"/>
        <v>0.18301270189221927</v>
      </c>
      <c r="K19" s="1">
        <f t="shared" si="18"/>
        <v>0.18301270189221927</v>
      </c>
      <c r="L19" s="1">
        <f t="shared" si="18"/>
        <v>-4.903810567665795E-2</v>
      </c>
    </row>
    <row r="20" spans="1:13" x14ac:dyDescent="0.25">
      <c r="E20" s="1">
        <f t="shared" si="18"/>
        <v>-0.68301270189221919</v>
      </c>
      <c r="F20" s="1">
        <f t="shared" si="18"/>
        <v>2.549038105676658</v>
      </c>
      <c r="G20" s="1">
        <f t="shared" si="18"/>
        <v>0.18301270189221927</v>
      </c>
      <c r="H20" s="1">
        <f t="shared" si="18"/>
        <v>-0.68301270189221919</v>
      </c>
      <c r="I20" s="1">
        <f t="shared" si="18"/>
        <v>0.18301270189221927</v>
      </c>
      <c r="J20" s="1">
        <f t="shared" si="18"/>
        <v>-0.68301270189221919</v>
      </c>
      <c r="K20" s="1">
        <f t="shared" si="18"/>
        <v>-4.903810567665795E-2</v>
      </c>
      <c r="L20" s="1">
        <f t="shared" si="18"/>
        <v>0.18301270189221927</v>
      </c>
    </row>
    <row r="21" spans="1:13" x14ac:dyDescent="0.25">
      <c r="E21" s="1">
        <f t="shared" ref="E21:L21" si="19">+E13/8</f>
        <v>-0.68301270189221919</v>
      </c>
      <c r="F21" s="1">
        <f t="shared" si="19"/>
        <v>0.18301270189221927</v>
      </c>
      <c r="G21" s="1">
        <f t="shared" si="19"/>
        <v>2.549038105676658</v>
      </c>
      <c r="H21" s="1">
        <f t="shared" si="19"/>
        <v>-0.68301270189221919</v>
      </c>
      <c r="I21" s="1">
        <f t="shared" si="19"/>
        <v>0.18301270189221927</v>
      </c>
      <c r="J21" s="1">
        <f t="shared" si="19"/>
        <v>-4.903810567665795E-2</v>
      </c>
      <c r="K21" s="1">
        <f t="shared" si="19"/>
        <v>-0.68301270189221919</v>
      </c>
      <c r="L21" s="1">
        <f t="shared" si="19"/>
        <v>0.18301270189221927</v>
      </c>
    </row>
    <row r="22" spans="1:13" x14ac:dyDescent="0.25">
      <c r="E22" s="1">
        <f t="shared" ref="E22:L22" si="20">+E12/8</f>
        <v>0.18301270189221927</v>
      </c>
      <c r="F22" s="1">
        <f t="shared" si="20"/>
        <v>-0.68301270189221919</v>
      </c>
      <c r="G22" s="1">
        <f t="shared" si="20"/>
        <v>-0.68301270189221919</v>
      </c>
      <c r="H22" s="1">
        <f t="shared" si="20"/>
        <v>2.549038105676658</v>
      </c>
      <c r="I22" s="1">
        <f t="shared" si="20"/>
        <v>-4.903810567665795E-2</v>
      </c>
      <c r="J22" s="1">
        <f t="shared" si="20"/>
        <v>0.18301270189221927</v>
      </c>
      <c r="K22" s="1">
        <f t="shared" si="20"/>
        <v>0.18301270189221927</v>
      </c>
      <c r="L22" s="1">
        <f t="shared" si="20"/>
        <v>-0.68301270189221919</v>
      </c>
    </row>
    <row r="23" spans="1:13" x14ac:dyDescent="0.25">
      <c r="E23" s="1">
        <f t="shared" ref="E23:L24" si="21">+E14/8</f>
        <v>-0.68301270189221919</v>
      </c>
      <c r="F23" s="1">
        <f t="shared" si="21"/>
        <v>0.18301270189221927</v>
      </c>
      <c r="G23" s="1">
        <f t="shared" si="21"/>
        <v>0.18301270189221927</v>
      </c>
      <c r="H23" s="1">
        <f t="shared" si="21"/>
        <v>-4.903810567665795E-2</v>
      </c>
      <c r="I23" s="1">
        <f t="shared" si="21"/>
        <v>2.549038105676658</v>
      </c>
      <c r="J23" s="1">
        <f t="shared" si="21"/>
        <v>-0.68301270189221919</v>
      </c>
      <c r="K23" s="1">
        <f t="shared" si="21"/>
        <v>-0.68301270189221919</v>
      </c>
      <c r="L23" s="1">
        <f t="shared" si="21"/>
        <v>0.18301270189221927</v>
      </c>
    </row>
    <row r="24" spans="1:13" x14ac:dyDescent="0.25">
      <c r="E24" s="1">
        <f t="shared" si="21"/>
        <v>0.18301270189221927</v>
      </c>
      <c r="F24" s="1">
        <f t="shared" si="21"/>
        <v>-0.68301270189221919</v>
      </c>
      <c r="G24" s="1">
        <f t="shared" si="21"/>
        <v>-4.903810567665795E-2</v>
      </c>
      <c r="H24" s="1">
        <f t="shared" si="21"/>
        <v>0.18301270189221927</v>
      </c>
      <c r="I24" s="1">
        <f t="shared" si="21"/>
        <v>-0.68301270189221919</v>
      </c>
      <c r="J24" s="1">
        <f t="shared" si="21"/>
        <v>2.549038105676658</v>
      </c>
      <c r="K24" s="1">
        <f t="shared" si="21"/>
        <v>0.18301270189221927</v>
      </c>
      <c r="L24" s="1">
        <f t="shared" si="21"/>
        <v>-0.68301270189221919</v>
      </c>
    </row>
    <row r="25" spans="1:13" x14ac:dyDescent="0.25">
      <c r="E25" s="1">
        <f t="shared" ref="E25:L25" si="22">+E17/8</f>
        <v>0.18301270189221927</v>
      </c>
      <c r="F25" s="1">
        <f t="shared" si="22"/>
        <v>-4.903810567665795E-2</v>
      </c>
      <c r="G25" s="1">
        <f t="shared" si="22"/>
        <v>-0.68301270189221919</v>
      </c>
      <c r="H25" s="1">
        <f t="shared" si="22"/>
        <v>0.18301270189221927</v>
      </c>
      <c r="I25" s="1">
        <f t="shared" si="22"/>
        <v>-0.68301270189221919</v>
      </c>
      <c r="J25" s="1">
        <f t="shared" si="22"/>
        <v>0.18301270189221927</v>
      </c>
      <c r="K25" s="1">
        <f t="shared" si="22"/>
        <v>2.549038105676658</v>
      </c>
      <c r="L25" s="1">
        <f t="shared" si="22"/>
        <v>-0.68301270189221919</v>
      </c>
    </row>
    <row r="26" spans="1:13" x14ac:dyDescent="0.25">
      <c r="E26" s="1">
        <f t="shared" ref="E26:L26" si="23">+E16/8</f>
        <v>-4.903810567665795E-2</v>
      </c>
      <c r="F26" s="1">
        <f t="shared" si="23"/>
        <v>0.18301270189221927</v>
      </c>
      <c r="G26" s="1">
        <f t="shared" si="23"/>
        <v>0.18301270189221927</v>
      </c>
      <c r="H26" s="1">
        <f t="shared" si="23"/>
        <v>-0.68301270189221919</v>
      </c>
      <c r="I26" s="1">
        <f t="shared" si="23"/>
        <v>0.18301270189221927</v>
      </c>
      <c r="J26" s="1">
        <f t="shared" si="23"/>
        <v>-0.68301270189221919</v>
      </c>
      <c r="K26" s="1">
        <f t="shared" si="23"/>
        <v>-0.68301270189221919</v>
      </c>
      <c r="L26" s="1">
        <f t="shared" si="23"/>
        <v>2.549038105676658</v>
      </c>
    </row>
    <row r="27" spans="1:13" x14ac:dyDescent="0.25">
      <c r="E27" s="1"/>
    </row>
    <row r="28" spans="1:13" x14ac:dyDescent="0.25">
      <c r="A28">
        <v>1</v>
      </c>
      <c r="B28">
        <v>1</v>
      </c>
      <c r="C28">
        <v>1</v>
      </c>
      <c r="D28">
        <v>-1</v>
      </c>
      <c r="E28">
        <f>+A$28*$E19+A$29*$F19+A$30*$G19+A$31*$H19+A$32*$I19+A$33*$J19+A$34*$K19+A$35*$L19</f>
        <v>1.3660254037844388</v>
      </c>
      <c r="F28">
        <f t="shared" ref="F28:H28" si="24">+B$28*$E19+B$29*$F19+B$30*$G19+B$31*$H19+B$32*$I19+B$33*$J19+B$34*$K19+B$35*$L19</f>
        <v>1.3660254037844388</v>
      </c>
      <c r="G28">
        <f t="shared" si="24"/>
        <v>1.3660254037844388</v>
      </c>
      <c r="H28">
        <f t="shared" si="24"/>
        <v>-2.0980762113533165</v>
      </c>
      <c r="I28">
        <f>SUM(E28:H28)</f>
        <v>1.9999999999999996</v>
      </c>
      <c r="J28">
        <f>+E28/$I28</f>
        <v>0.68301270189221952</v>
      </c>
      <c r="K28">
        <f t="shared" ref="K28:K35" si="25">+F28/$I28</f>
        <v>0.68301270189221952</v>
      </c>
      <c r="L28">
        <f t="shared" ref="L28:L35" si="26">+G28/$I28</f>
        <v>0.68301270189221952</v>
      </c>
      <c r="M28">
        <f t="shared" ref="M28:M35" si="27">+H28/$I28</f>
        <v>-1.0490381056766584</v>
      </c>
    </row>
    <row r="29" spans="1:13" x14ac:dyDescent="0.25">
      <c r="A29">
        <v>2</v>
      </c>
      <c r="B29">
        <v>0</v>
      </c>
      <c r="C29">
        <v>0</v>
      </c>
      <c r="D29">
        <v>0</v>
      </c>
      <c r="E29">
        <f t="shared" ref="E29:H29" si="28">+A$28*$E20+A$29*$F20+A$30*$G20+A$31*$H20+A$32*$I20+A$33*$J20+A$34*$K20+A$35*$L20</f>
        <v>3.0980762113533169</v>
      </c>
      <c r="F29">
        <f t="shared" si="28"/>
        <v>-0.36602540378443854</v>
      </c>
      <c r="G29">
        <f t="shared" si="28"/>
        <v>-0.3660254037844386</v>
      </c>
      <c r="H29">
        <f t="shared" si="28"/>
        <v>-0.36602540378443865</v>
      </c>
      <c r="I29">
        <f t="shared" ref="I29:I35" si="29">SUM(E29:H29)</f>
        <v>2.0000000000000013</v>
      </c>
      <c r="J29">
        <f t="shared" ref="J29:J35" si="30">+E29/$I29</f>
        <v>1.5490381056766573</v>
      </c>
      <c r="K29">
        <f t="shared" si="25"/>
        <v>-0.18301270189221916</v>
      </c>
      <c r="L29">
        <f t="shared" si="26"/>
        <v>-0.18301270189221919</v>
      </c>
      <c r="M29">
        <f t="shared" si="27"/>
        <v>-0.18301270189221922</v>
      </c>
    </row>
    <row r="30" spans="1:13" x14ac:dyDescent="0.25">
      <c r="A30">
        <v>0</v>
      </c>
      <c r="B30">
        <v>2</v>
      </c>
      <c r="C30">
        <v>0</v>
      </c>
      <c r="D30">
        <v>0</v>
      </c>
      <c r="E30">
        <f t="shared" ref="E30:H30" si="31">+A$28*$E21+A$29*$F21+A$30*$G21+A$31*$H21+A$32*$I21+A$33*$J21+A$34*$K21+A$35*$L21</f>
        <v>-0.3660254037844386</v>
      </c>
      <c r="F30">
        <f t="shared" si="31"/>
        <v>3.0980762113533169</v>
      </c>
      <c r="G30">
        <f t="shared" si="31"/>
        <v>-0.3660254037844386</v>
      </c>
      <c r="H30">
        <f t="shared" si="31"/>
        <v>-0.36602540378443865</v>
      </c>
      <c r="I30">
        <f t="shared" si="29"/>
        <v>2.0000000000000013</v>
      </c>
      <c r="J30">
        <f t="shared" si="30"/>
        <v>-0.18301270189221919</v>
      </c>
      <c r="K30">
        <f t="shared" si="25"/>
        <v>1.5490381056766573</v>
      </c>
      <c r="L30">
        <f t="shared" si="26"/>
        <v>-0.18301270189221919</v>
      </c>
      <c r="M30">
        <f t="shared" si="27"/>
        <v>-0.18301270189221922</v>
      </c>
    </row>
    <row r="31" spans="1:13" x14ac:dyDescent="0.25">
      <c r="A31">
        <v>1</v>
      </c>
      <c r="B31">
        <v>1</v>
      </c>
      <c r="C31">
        <v>-1</v>
      </c>
      <c r="D31">
        <v>1</v>
      </c>
      <c r="E31">
        <f t="shared" ref="E31:H31" si="32">+A$28*$E22+A$29*$F22+A$30*$G22+A$31*$H22+A$32*$I22+A$33*$J22+A$34*$K22+A$35*$L22</f>
        <v>1.3660254037844388</v>
      </c>
      <c r="F31">
        <f t="shared" si="32"/>
        <v>1.3660254037844388</v>
      </c>
      <c r="G31">
        <f t="shared" si="32"/>
        <v>-2.0980762113533165</v>
      </c>
      <c r="H31">
        <f t="shared" si="32"/>
        <v>1.3660254037844388</v>
      </c>
      <c r="I31">
        <f t="shared" si="29"/>
        <v>2</v>
      </c>
      <c r="J31">
        <f t="shared" si="30"/>
        <v>0.68301270189221941</v>
      </c>
      <c r="K31">
        <f t="shared" si="25"/>
        <v>0.68301270189221941</v>
      </c>
      <c r="L31">
        <f t="shared" si="26"/>
        <v>-1.0490381056766582</v>
      </c>
      <c r="M31">
        <f t="shared" si="27"/>
        <v>0.68301270189221941</v>
      </c>
    </row>
    <row r="32" spans="1:13" x14ac:dyDescent="0.25">
      <c r="A32">
        <v>0</v>
      </c>
      <c r="B32">
        <v>0</v>
      </c>
      <c r="C32">
        <v>2</v>
      </c>
      <c r="D32">
        <v>0</v>
      </c>
      <c r="E32">
        <f t="shared" ref="E32:H32" si="33">+A$28*$E23+A$29*$F23+A$30*$G23+A$31*$H23+A$32*$I23+A$33*$J23+A$34*$K23+A$35*$L23</f>
        <v>-0.3660254037844386</v>
      </c>
      <c r="F32">
        <f t="shared" si="33"/>
        <v>-0.3660254037844386</v>
      </c>
      <c r="G32">
        <f t="shared" si="33"/>
        <v>3.0980762113533169</v>
      </c>
      <c r="H32">
        <f t="shared" si="33"/>
        <v>-0.36602540378443865</v>
      </c>
      <c r="I32">
        <f t="shared" si="29"/>
        <v>2.0000000000000009</v>
      </c>
      <c r="J32">
        <f t="shared" si="30"/>
        <v>-0.18301270189221922</v>
      </c>
      <c r="K32">
        <f t="shared" si="25"/>
        <v>-0.18301270189221922</v>
      </c>
      <c r="L32">
        <f t="shared" si="26"/>
        <v>1.5490381056766578</v>
      </c>
      <c r="M32">
        <f t="shared" si="27"/>
        <v>-0.18301270189221924</v>
      </c>
    </row>
    <row r="33" spans="1:13" x14ac:dyDescent="0.25">
      <c r="A33">
        <v>1</v>
      </c>
      <c r="B33">
        <v>-1</v>
      </c>
      <c r="C33">
        <v>1</v>
      </c>
      <c r="D33">
        <v>1</v>
      </c>
      <c r="E33">
        <f t="shared" ref="E33:H33" si="34">+A$28*$E24+A$29*$F24+A$30*$G24+A$31*$H24+A$32*$I24+A$33*$J24+A$34*$K24+A$35*$L24</f>
        <v>1.3660254037844388</v>
      </c>
      <c r="F33">
        <f t="shared" si="34"/>
        <v>-2.098076211353316</v>
      </c>
      <c r="G33">
        <f t="shared" si="34"/>
        <v>1.3660254037844388</v>
      </c>
      <c r="H33">
        <f t="shared" si="34"/>
        <v>1.3660254037844388</v>
      </c>
      <c r="I33">
        <f t="shared" si="29"/>
        <v>2.0000000000000004</v>
      </c>
      <c r="J33">
        <f t="shared" si="30"/>
        <v>0.6830127018922193</v>
      </c>
      <c r="K33">
        <f t="shared" si="25"/>
        <v>-1.0490381056766578</v>
      </c>
      <c r="L33">
        <f t="shared" si="26"/>
        <v>0.6830127018922193</v>
      </c>
      <c r="M33">
        <f t="shared" si="27"/>
        <v>0.6830127018922193</v>
      </c>
    </row>
    <row r="34" spans="1:13" x14ac:dyDescent="0.25">
      <c r="A34">
        <v>-1</v>
      </c>
      <c r="B34">
        <v>1</v>
      </c>
      <c r="C34">
        <v>1</v>
      </c>
      <c r="D34">
        <v>1</v>
      </c>
      <c r="E34">
        <f t="shared" ref="E34:H34" si="35">+A$28*$E25+A$29*$F25+A$30*$G25+A$31*$H25+A$32*$I25+A$33*$J25+A$34*$K25+A$35*$L25</f>
        <v>-2.098076211353316</v>
      </c>
      <c r="F34">
        <f t="shared" si="35"/>
        <v>1.3660254037844388</v>
      </c>
      <c r="G34">
        <f t="shared" si="35"/>
        <v>1.3660254037844388</v>
      </c>
      <c r="H34">
        <f t="shared" si="35"/>
        <v>1.3660254037844388</v>
      </c>
      <c r="I34">
        <f t="shared" si="29"/>
        <v>2.0000000000000004</v>
      </c>
      <c r="J34">
        <f t="shared" si="30"/>
        <v>-1.0490381056766578</v>
      </c>
      <c r="K34">
        <f t="shared" si="25"/>
        <v>0.6830127018922193</v>
      </c>
      <c r="L34">
        <f t="shared" si="26"/>
        <v>0.6830127018922193</v>
      </c>
      <c r="M34">
        <f t="shared" si="27"/>
        <v>0.6830127018922193</v>
      </c>
    </row>
    <row r="35" spans="1:13" x14ac:dyDescent="0.25">
      <c r="A35">
        <v>0</v>
      </c>
      <c r="B35">
        <v>0</v>
      </c>
      <c r="C35">
        <v>0</v>
      </c>
      <c r="D35">
        <v>2</v>
      </c>
      <c r="E35">
        <f t="shared" ref="E35:H35" si="36">+A$28*$E26+A$29*$F26+A$30*$G26+A$31*$H26+A$32*$I26+A$33*$J26+A$34*$K26+A$35*$L26</f>
        <v>-0.3660254037844386</v>
      </c>
      <c r="F35">
        <f t="shared" si="36"/>
        <v>-0.3660254037844386</v>
      </c>
      <c r="G35">
        <f t="shared" si="36"/>
        <v>-0.3660254037844386</v>
      </c>
      <c r="H35">
        <f t="shared" si="36"/>
        <v>3.0980762113533165</v>
      </c>
      <c r="I35">
        <f t="shared" si="29"/>
        <v>2.0000000000000009</v>
      </c>
      <c r="J35">
        <f t="shared" si="30"/>
        <v>-0.18301270189221922</v>
      </c>
      <c r="K35">
        <f t="shared" si="25"/>
        <v>-0.18301270189221922</v>
      </c>
      <c r="L35">
        <f t="shared" si="26"/>
        <v>-0.18301270189221922</v>
      </c>
      <c r="M35">
        <f t="shared" si="27"/>
        <v>1.5490381056766576</v>
      </c>
    </row>
    <row r="36" spans="1:13" x14ac:dyDescent="0.25">
      <c r="E36" s="1">
        <f>SUM(E28:E35)</f>
        <v>4.0000000000000009</v>
      </c>
      <c r="F36" s="1">
        <f t="shared" ref="F36:H36" si="37">SUM(F28:F35)</f>
        <v>4.0000000000000009</v>
      </c>
      <c r="G36" s="1">
        <f t="shared" si="37"/>
        <v>4.0000000000000009</v>
      </c>
      <c r="H36" s="1">
        <f t="shared" si="37"/>
        <v>4</v>
      </c>
      <c r="I36" s="1"/>
    </row>
    <row r="37" spans="1:13" x14ac:dyDescent="0.25">
      <c r="E37" s="1"/>
      <c r="F37" s="1"/>
      <c r="G37" s="1"/>
      <c r="H37" s="1"/>
    </row>
    <row r="38" spans="1:13" x14ac:dyDescent="0.25">
      <c r="E38" s="1"/>
    </row>
    <row r="39" spans="1:13" x14ac:dyDescent="0.25">
      <c r="E39" s="1"/>
    </row>
    <row r="40" spans="1:13" x14ac:dyDescent="0.25">
      <c r="B40" t="s">
        <v>14</v>
      </c>
      <c r="H40" t="s">
        <v>4</v>
      </c>
    </row>
    <row r="41" spans="1:13" x14ac:dyDescent="0.25">
      <c r="B41" t="s">
        <v>1</v>
      </c>
      <c r="C41" t="s">
        <v>2</v>
      </c>
      <c r="D41" t="s">
        <v>13</v>
      </c>
      <c r="E41" t="s">
        <v>3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</row>
    <row r="42" spans="1:13" x14ac:dyDescent="0.25">
      <c r="A42">
        <v>1</v>
      </c>
      <c r="B42" s="2">
        <f>1/6</f>
        <v>0.16666666666666666</v>
      </c>
      <c r="C42" s="2">
        <f>B42</f>
        <v>0.16666666666666666</v>
      </c>
      <c r="D42" s="2">
        <f t="shared" ref="D42:D47" si="38">1-B42-C42</f>
        <v>0.66666666666666674</v>
      </c>
      <c r="E42" s="2">
        <f>-$B$2</f>
        <v>-0.57735026918962584</v>
      </c>
      <c r="F42" s="1">
        <f>($B42-1/6)*(1-$E42/$B$2)</f>
        <v>0</v>
      </c>
      <c r="G42" s="1">
        <f>($C42-1/6)*(1-$E42/$B$2)</f>
        <v>0</v>
      </c>
      <c r="H42" s="1">
        <f>($D42-1/6)*(1-$E42/$B$2)</f>
        <v>1.0000000000000002</v>
      </c>
      <c r="I42" s="1">
        <f>($B42-1/6)*(1+$E42/$B$2)</f>
        <v>0</v>
      </c>
      <c r="J42" s="1">
        <f>($C42-1/6)*(1+$E42/$B$2)</f>
        <v>0</v>
      </c>
      <c r="K42" s="1">
        <f>($D42-1/6)*(1+$E42/$B$2)</f>
        <v>0</v>
      </c>
      <c r="L42" s="1"/>
    </row>
    <row r="43" spans="1:13" x14ac:dyDescent="0.25">
      <c r="A43">
        <v>2</v>
      </c>
      <c r="B43" s="2">
        <v>0.66666666666666663</v>
      </c>
      <c r="C43" s="2">
        <v>0.16666666666666666</v>
      </c>
      <c r="D43" s="2">
        <f t="shared" si="38"/>
        <v>0.16666666666666671</v>
      </c>
      <c r="E43" s="2">
        <f t="shared" ref="E43:E44" si="39">-$B$2</f>
        <v>-0.57735026918962584</v>
      </c>
      <c r="F43" s="1">
        <f t="shared" ref="F43:F47" si="40">($B43-1/6)*(1-$E43/$B$2)</f>
        <v>1</v>
      </c>
      <c r="G43" s="1">
        <f t="shared" ref="G43:G47" si="41">($C43-1/6)*(1-$E43/$B$2)</f>
        <v>0</v>
      </c>
      <c r="H43" s="1">
        <f t="shared" ref="H43:H47" si="42">($D43-1/6)*(1-$E43/$B$2)</f>
        <v>1.1102230246251565E-16</v>
      </c>
      <c r="I43" s="1">
        <f t="shared" ref="I43:I47" si="43">($B43-1/6)*(1+$E43/$B$2)</f>
        <v>0</v>
      </c>
      <c r="J43" s="1">
        <f t="shared" ref="J43:J47" si="44">($C43-1/6)*(1+$E43/$B$2)</f>
        <v>0</v>
      </c>
      <c r="K43" s="1">
        <f t="shared" ref="K43:K47" si="45">($D43-1/6)*(1+$E43/$B$2)</f>
        <v>0</v>
      </c>
      <c r="L43" s="1"/>
    </row>
    <row r="44" spans="1:13" x14ac:dyDescent="0.25">
      <c r="A44">
        <v>3</v>
      </c>
      <c r="B44" s="2">
        <v>0.16666666666666666</v>
      </c>
      <c r="C44" s="2">
        <v>0.66666666666666663</v>
      </c>
      <c r="D44" s="2">
        <f t="shared" si="38"/>
        <v>0.16666666666666674</v>
      </c>
      <c r="E44" s="2">
        <f t="shared" si="39"/>
        <v>-0.57735026918962584</v>
      </c>
      <c r="F44" s="1">
        <f t="shared" si="40"/>
        <v>0</v>
      </c>
      <c r="G44" s="1">
        <f t="shared" si="41"/>
        <v>1</v>
      </c>
      <c r="H44" s="1">
        <f t="shared" si="42"/>
        <v>1.6653345369377348E-16</v>
      </c>
      <c r="I44" s="1">
        <f t="shared" si="43"/>
        <v>0</v>
      </c>
      <c r="J44" s="1">
        <f t="shared" si="44"/>
        <v>0</v>
      </c>
      <c r="K44" s="1">
        <f t="shared" si="45"/>
        <v>0</v>
      </c>
      <c r="L44" s="1"/>
    </row>
    <row r="45" spans="1:13" x14ac:dyDescent="0.25">
      <c r="A45">
        <v>4</v>
      </c>
      <c r="B45" s="2">
        <f>1/6</f>
        <v>0.16666666666666666</v>
      </c>
      <c r="C45" s="2">
        <f>B45</f>
        <v>0.16666666666666666</v>
      </c>
      <c r="D45" s="2">
        <f t="shared" si="38"/>
        <v>0.66666666666666674</v>
      </c>
      <c r="E45" s="2">
        <f>+$B$2</f>
        <v>0.57735026918962584</v>
      </c>
      <c r="F45" s="1">
        <f t="shared" si="40"/>
        <v>0</v>
      </c>
      <c r="G45" s="1">
        <f t="shared" si="41"/>
        <v>0</v>
      </c>
      <c r="H45" s="1">
        <f t="shared" si="42"/>
        <v>0</v>
      </c>
      <c r="I45" s="1">
        <f t="shared" si="43"/>
        <v>0</v>
      </c>
      <c r="J45" s="1">
        <f t="shared" si="44"/>
        <v>0</v>
      </c>
      <c r="K45" s="1">
        <f t="shared" si="45"/>
        <v>1.0000000000000002</v>
      </c>
      <c r="L45" s="1"/>
    </row>
    <row r="46" spans="1:13" x14ac:dyDescent="0.25">
      <c r="A46">
        <v>5</v>
      </c>
      <c r="B46" s="2">
        <v>0.66666666666666663</v>
      </c>
      <c r="C46" s="2">
        <v>0.16666666666666666</v>
      </c>
      <c r="D46" s="2">
        <f t="shared" si="38"/>
        <v>0.16666666666666671</v>
      </c>
      <c r="E46" s="2">
        <f t="shared" ref="E46:E47" si="46">+$B$2</f>
        <v>0.57735026918962584</v>
      </c>
      <c r="F46" s="1">
        <f t="shared" si="40"/>
        <v>0</v>
      </c>
      <c r="G46" s="1">
        <f t="shared" si="41"/>
        <v>0</v>
      </c>
      <c r="H46" s="1">
        <f t="shared" si="42"/>
        <v>0</v>
      </c>
      <c r="I46" s="1">
        <f t="shared" si="43"/>
        <v>1</v>
      </c>
      <c r="J46" s="1">
        <f t="shared" si="44"/>
        <v>0</v>
      </c>
      <c r="K46" s="1">
        <f t="shared" si="45"/>
        <v>1.1102230246251565E-16</v>
      </c>
      <c r="L46" s="1"/>
    </row>
    <row r="47" spans="1:13" x14ac:dyDescent="0.25">
      <c r="A47">
        <v>6</v>
      </c>
      <c r="B47" s="2">
        <v>0.16666666666666666</v>
      </c>
      <c r="C47" s="2">
        <v>0.66666666666666663</v>
      </c>
      <c r="D47" s="2">
        <f t="shared" si="38"/>
        <v>0.16666666666666674</v>
      </c>
      <c r="E47" s="2">
        <f t="shared" si="46"/>
        <v>0.57735026918962584</v>
      </c>
      <c r="F47" s="1">
        <f t="shared" si="40"/>
        <v>0</v>
      </c>
      <c r="G47" s="1">
        <f t="shared" si="41"/>
        <v>0</v>
      </c>
      <c r="H47" s="1">
        <f t="shared" si="42"/>
        <v>0</v>
      </c>
      <c r="I47" s="1">
        <f t="shared" si="43"/>
        <v>0</v>
      </c>
      <c r="J47" s="1">
        <f t="shared" si="44"/>
        <v>1</v>
      </c>
      <c r="K47" s="1">
        <f t="shared" si="45"/>
        <v>1.6653345369377348E-16</v>
      </c>
      <c r="L47" s="1"/>
    </row>
    <row r="48" spans="1:13" x14ac:dyDescent="0.25">
      <c r="B48" s="2"/>
      <c r="C48" s="2"/>
      <c r="D48" s="2"/>
      <c r="E48" s="1"/>
      <c r="F48" s="1"/>
      <c r="G48" s="1"/>
      <c r="H48" s="1"/>
      <c r="I48" s="1"/>
      <c r="J48" s="1"/>
      <c r="K48" s="1"/>
      <c r="L48" s="1"/>
    </row>
    <row r="49" spans="2:12" x14ac:dyDescent="0.25">
      <c r="B49" t="s">
        <v>16</v>
      </c>
      <c r="E49" s="1"/>
      <c r="H49" t="s">
        <v>4</v>
      </c>
      <c r="L49" s="1"/>
    </row>
    <row r="50" spans="2:12" x14ac:dyDescent="0.25">
      <c r="B50" t="s">
        <v>1</v>
      </c>
      <c r="C50" t="s">
        <v>2</v>
      </c>
      <c r="D50" t="s">
        <v>13</v>
      </c>
      <c r="E50" t="s">
        <v>3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</row>
    <row r="51" spans="2:12" x14ac:dyDescent="0.25">
      <c r="B51" s="2">
        <v>0</v>
      </c>
      <c r="C51" s="2">
        <f>B51</f>
        <v>0</v>
      </c>
      <c r="D51" s="2">
        <f t="shared" ref="D51:D56" si="47">1-B51-C51</f>
        <v>1</v>
      </c>
      <c r="E51" s="2">
        <v>-1</v>
      </c>
      <c r="F51" s="1">
        <f>($B51-1/6)*(1-$E51/$B$2)</f>
        <v>-0.45534180126147944</v>
      </c>
      <c r="G51" s="1">
        <f>($C51-1/6)*(1-$E51/$B$2)</f>
        <v>-0.45534180126147944</v>
      </c>
      <c r="H51" s="1">
        <f>($D51-1/6)*(1-$E51/$B$2)</f>
        <v>2.2767090063073976</v>
      </c>
      <c r="I51" s="1">
        <f>($B51-1/6)*(1+$E51/$B$2)</f>
        <v>0.12200846792814615</v>
      </c>
      <c r="J51" s="1">
        <f>($C51-1/6)*(1+$E51/$B$2)</f>
        <v>0.12200846792814615</v>
      </c>
      <c r="K51" s="1">
        <f>($D51-1/6)*(1+$E51/$B$2)</f>
        <v>-0.61004233964073085</v>
      </c>
      <c r="L51" s="1"/>
    </row>
    <row r="52" spans="2:12" x14ac:dyDescent="0.25">
      <c r="B52" s="2">
        <v>1</v>
      </c>
      <c r="C52" s="2">
        <v>0</v>
      </c>
      <c r="D52" s="2">
        <f t="shared" si="47"/>
        <v>0</v>
      </c>
      <c r="E52" s="2">
        <v>-1</v>
      </c>
      <c r="F52" s="1">
        <f t="shared" ref="F52:F56" si="48">($B52-1/6)*(1-$E52/$B$2)</f>
        <v>2.2767090063073976</v>
      </c>
      <c r="G52" s="1">
        <f t="shared" ref="G52:G56" si="49">($C52-1/6)*(1-$E52/$B$2)</f>
        <v>-0.45534180126147944</v>
      </c>
      <c r="H52" s="1">
        <f t="shared" ref="H52:H56" si="50">($D52-1/6)*(1-$E52/$B$2)</f>
        <v>-0.45534180126147944</v>
      </c>
      <c r="I52" s="1">
        <f t="shared" ref="I52:I56" si="51">($B52-1/6)*(1+$E52/$B$2)</f>
        <v>-0.61004233964073085</v>
      </c>
      <c r="J52" s="1">
        <f t="shared" ref="J52:J56" si="52">($C52-1/6)*(1+$E52/$B$2)</f>
        <v>0.12200846792814615</v>
      </c>
      <c r="K52" s="1">
        <f t="shared" ref="K52:K56" si="53">($D52-1/6)*(1+$E52/$B$2)</f>
        <v>0.12200846792814615</v>
      </c>
      <c r="L52" s="1"/>
    </row>
    <row r="53" spans="2:12" x14ac:dyDescent="0.25">
      <c r="B53" s="2">
        <v>0</v>
      </c>
      <c r="C53" s="2">
        <v>1</v>
      </c>
      <c r="D53" s="2">
        <f t="shared" si="47"/>
        <v>0</v>
      </c>
      <c r="E53" s="2">
        <v>-1</v>
      </c>
      <c r="F53" s="1">
        <f t="shared" si="48"/>
        <v>-0.45534180126147944</v>
      </c>
      <c r="G53" s="1">
        <f t="shared" si="49"/>
        <v>2.2767090063073976</v>
      </c>
      <c r="H53" s="1">
        <f t="shared" si="50"/>
        <v>-0.45534180126147944</v>
      </c>
      <c r="I53" s="1">
        <f t="shared" si="51"/>
        <v>0.12200846792814615</v>
      </c>
      <c r="J53" s="1">
        <f t="shared" si="52"/>
        <v>-0.61004233964073085</v>
      </c>
      <c r="K53" s="1">
        <f t="shared" si="53"/>
        <v>0.12200846792814615</v>
      </c>
      <c r="L53" s="1"/>
    </row>
    <row r="54" spans="2:12" x14ac:dyDescent="0.25">
      <c r="B54" s="2">
        <v>0</v>
      </c>
      <c r="C54" s="2">
        <v>0</v>
      </c>
      <c r="D54" s="2">
        <f t="shared" si="47"/>
        <v>1</v>
      </c>
      <c r="E54" s="2">
        <v>1</v>
      </c>
      <c r="F54" s="1">
        <f t="shared" si="48"/>
        <v>0.12200846792814615</v>
      </c>
      <c r="G54" s="1">
        <f t="shared" si="49"/>
        <v>0.12200846792814615</v>
      </c>
      <c r="H54" s="1">
        <f t="shared" si="50"/>
        <v>-0.61004233964073085</v>
      </c>
      <c r="I54" s="1">
        <f t="shared" si="51"/>
        <v>-0.45534180126147944</v>
      </c>
      <c r="J54" s="1">
        <f t="shared" si="52"/>
        <v>-0.45534180126147944</v>
      </c>
      <c r="K54" s="1">
        <f t="shared" si="53"/>
        <v>2.2767090063073976</v>
      </c>
      <c r="L54" s="1"/>
    </row>
    <row r="55" spans="2:12" x14ac:dyDescent="0.25">
      <c r="B55" s="2">
        <v>1</v>
      </c>
      <c r="C55" s="2">
        <v>0</v>
      </c>
      <c r="D55" s="2">
        <f t="shared" si="47"/>
        <v>0</v>
      </c>
      <c r="E55" s="2">
        <v>1</v>
      </c>
      <c r="F55" s="1">
        <f t="shared" si="48"/>
        <v>-0.61004233964073085</v>
      </c>
      <c r="G55" s="1">
        <f t="shared" si="49"/>
        <v>0.12200846792814615</v>
      </c>
      <c r="H55" s="1">
        <f t="shared" si="50"/>
        <v>0.12200846792814615</v>
      </c>
      <c r="I55" s="1">
        <f t="shared" si="51"/>
        <v>2.2767090063073976</v>
      </c>
      <c r="J55" s="1">
        <f t="shared" si="52"/>
        <v>-0.45534180126147944</v>
      </c>
      <c r="K55" s="1">
        <f t="shared" si="53"/>
        <v>-0.45534180126147944</v>
      </c>
      <c r="L55" s="1"/>
    </row>
    <row r="56" spans="2:12" x14ac:dyDescent="0.25">
      <c r="B56" s="2">
        <v>0</v>
      </c>
      <c r="C56" s="2">
        <v>1</v>
      </c>
      <c r="D56" s="2">
        <f t="shared" si="47"/>
        <v>0</v>
      </c>
      <c r="E56" s="2">
        <v>1</v>
      </c>
      <c r="F56" s="1">
        <f t="shared" si="48"/>
        <v>0.12200846792814615</v>
      </c>
      <c r="G56" s="1">
        <f t="shared" si="49"/>
        <v>-0.61004233964073085</v>
      </c>
      <c r="H56" s="1">
        <f t="shared" si="50"/>
        <v>0.12200846792814615</v>
      </c>
      <c r="I56" s="1">
        <f t="shared" si="51"/>
        <v>-0.45534180126147944</v>
      </c>
      <c r="J56" s="1">
        <f t="shared" si="52"/>
        <v>2.2767090063073976</v>
      </c>
      <c r="K56" s="1">
        <f t="shared" si="53"/>
        <v>-0.45534180126147944</v>
      </c>
      <c r="L56" s="1"/>
    </row>
    <row r="57" spans="2:12" x14ac:dyDescent="0.25">
      <c r="E57" s="1"/>
      <c r="F57" s="1">
        <f>SUM(F51:F56)</f>
        <v>1.0000000000000002</v>
      </c>
      <c r="G57" s="1">
        <f t="shared" ref="G57:K57" si="54">SUM(G51:G56)</f>
        <v>1.0000000000000002</v>
      </c>
      <c r="H57" s="1">
        <f t="shared" si="54"/>
        <v>1.0000000000000002</v>
      </c>
      <c r="I57" s="1">
        <f t="shared" si="54"/>
        <v>1.0000000000000002</v>
      </c>
      <c r="J57" s="1">
        <f t="shared" si="54"/>
        <v>1.0000000000000002</v>
      </c>
      <c r="K57" s="1">
        <f t="shared" si="54"/>
        <v>1.0000000000000002</v>
      </c>
      <c r="L57" s="1"/>
    </row>
    <row r="58" spans="2:12" x14ac:dyDescent="0.25">
      <c r="E58" s="1"/>
      <c r="F58" s="1"/>
      <c r="G58" s="1"/>
      <c r="H58" s="1"/>
    </row>
    <row r="59" spans="2:12" x14ac:dyDescent="0.25">
      <c r="B59" t="s">
        <v>15</v>
      </c>
    </row>
    <row r="60" spans="2:12" x14ac:dyDescent="0.25">
      <c r="B60" t="s">
        <v>1</v>
      </c>
      <c r="C60" t="s">
        <v>2</v>
      </c>
      <c r="D60" t="s">
        <v>13</v>
      </c>
      <c r="E60" t="s">
        <v>3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</row>
    <row r="61" spans="2:12" x14ac:dyDescent="0.25">
      <c r="B61" s="2">
        <v>0</v>
      </c>
      <c r="C61" s="2">
        <f>B61</f>
        <v>0</v>
      </c>
      <c r="D61" s="2">
        <f t="shared" ref="D61:D66" si="55">1-B61-C61</f>
        <v>1</v>
      </c>
      <c r="E61" s="2">
        <v>-1</v>
      </c>
      <c r="F61" s="1">
        <f>($B61-1/6)*(1-$E61/$B$2)</f>
        <v>-0.45534180126147944</v>
      </c>
      <c r="G61" s="1">
        <f>($C61-1/6)*(1-$E61/$B$2)</f>
        <v>-0.45534180126147944</v>
      </c>
      <c r="H61" s="1">
        <f>($D61-1/6)*(1-$E61/$B$2)</f>
        <v>2.2767090063073976</v>
      </c>
      <c r="I61" s="1">
        <f>($B61-1/6)*(1+$E61/$B$2)</f>
        <v>0.12200846792814615</v>
      </c>
      <c r="J61" s="1">
        <f>($C61-1/6)*(1+$E61/$B$2)</f>
        <v>0.12200846792814615</v>
      </c>
      <c r="K61" s="1">
        <f>($D61-1/6)*(1+$E61/$B$2)</f>
        <v>-0.61004233964073085</v>
      </c>
    </row>
    <row r="62" spans="2:12" x14ac:dyDescent="0.25">
      <c r="B62" s="2">
        <v>1</v>
      </c>
      <c r="C62" s="2">
        <v>0</v>
      </c>
      <c r="D62" s="2">
        <f t="shared" si="55"/>
        <v>0</v>
      </c>
      <c r="E62" s="2">
        <v>-1</v>
      </c>
      <c r="F62" s="1">
        <f t="shared" ref="F62:F66" si="56">($B62-1/6)*(1-$E62/$B$2)</f>
        <v>2.2767090063073976</v>
      </c>
      <c r="G62" s="1">
        <f t="shared" ref="G62:G66" si="57">($C62-1/6)*(1-$E62/$B$2)</f>
        <v>-0.45534180126147944</v>
      </c>
      <c r="H62" s="1">
        <f t="shared" ref="H62:H66" si="58">($D62-1/6)*(1-$E62/$B$2)</f>
        <v>-0.45534180126147944</v>
      </c>
      <c r="I62" s="1">
        <f t="shared" ref="I62:I66" si="59">($B62-1/6)*(1+$E62/$B$2)</f>
        <v>-0.61004233964073085</v>
      </c>
      <c r="J62" s="1">
        <f t="shared" ref="J62:J66" si="60">($C62-1/6)*(1+$E62/$B$2)</f>
        <v>0.12200846792814615</v>
      </c>
      <c r="K62" s="1">
        <f t="shared" ref="K62:K66" si="61">($D62-1/6)*(1+$E62/$B$2)</f>
        <v>0.12200846792814615</v>
      </c>
    </row>
    <row r="63" spans="2:12" x14ac:dyDescent="0.25">
      <c r="B63" s="2">
        <v>0</v>
      </c>
      <c r="C63" s="2">
        <v>1</v>
      </c>
      <c r="D63" s="2">
        <f t="shared" si="55"/>
        <v>0</v>
      </c>
      <c r="E63" s="2">
        <v>-1</v>
      </c>
      <c r="F63" s="1">
        <f t="shared" si="56"/>
        <v>-0.45534180126147944</v>
      </c>
      <c r="G63" s="1">
        <f t="shared" si="57"/>
        <v>2.2767090063073976</v>
      </c>
      <c r="H63" s="1">
        <f t="shared" si="58"/>
        <v>-0.45534180126147944</v>
      </c>
      <c r="I63" s="1">
        <f t="shared" si="59"/>
        <v>0.12200846792814615</v>
      </c>
      <c r="J63" s="1">
        <f t="shared" si="60"/>
        <v>-0.61004233964073085</v>
      </c>
      <c r="K63" s="1">
        <f t="shared" si="61"/>
        <v>0.12200846792814615</v>
      </c>
    </row>
    <row r="64" spans="2:12" x14ac:dyDescent="0.25">
      <c r="B64" s="2">
        <v>0</v>
      </c>
      <c r="C64" s="2">
        <v>0</v>
      </c>
      <c r="D64" s="2">
        <f t="shared" si="55"/>
        <v>1</v>
      </c>
      <c r="E64" s="2">
        <v>1</v>
      </c>
      <c r="F64" s="1">
        <f t="shared" si="56"/>
        <v>0.12200846792814615</v>
      </c>
      <c r="G64" s="1">
        <f t="shared" si="57"/>
        <v>0.12200846792814615</v>
      </c>
      <c r="H64" s="1">
        <f t="shared" si="58"/>
        <v>-0.61004233964073085</v>
      </c>
      <c r="I64" s="1">
        <f t="shared" si="59"/>
        <v>-0.45534180126147944</v>
      </c>
      <c r="J64" s="1">
        <f t="shared" si="60"/>
        <v>-0.45534180126147944</v>
      </c>
      <c r="K64" s="1">
        <f t="shared" si="61"/>
        <v>2.2767090063073976</v>
      </c>
    </row>
    <row r="65" spans="2:11" x14ac:dyDescent="0.25">
      <c r="B65" s="2">
        <v>1</v>
      </c>
      <c r="C65" s="2">
        <v>0</v>
      </c>
      <c r="D65" s="2">
        <f t="shared" si="55"/>
        <v>0</v>
      </c>
      <c r="E65" s="2">
        <v>1</v>
      </c>
      <c r="F65" s="1">
        <f t="shared" si="56"/>
        <v>-0.61004233964073085</v>
      </c>
      <c r="G65" s="1">
        <f t="shared" si="57"/>
        <v>0.12200846792814615</v>
      </c>
      <c r="H65" s="1">
        <f t="shared" si="58"/>
        <v>0.12200846792814615</v>
      </c>
      <c r="I65" s="1">
        <f t="shared" si="59"/>
        <v>2.2767090063073976</v>
      </c>
      <c r="J65" s="1">
        <f t="shared" si="60"/>
        <v>-0.45534180126147944</v>
      </c>
      <c r="K65" s="1">
        <f t="shared" si="61"/>
        <v>-0.45534180126147944</v>
      </c>
    </row>
    <row r="66" spans="2:11" x14ac:dyDescent="0.25">
      <c r="B66" s="2">
        <v>0</v>
      </c>
      <c r="C66" s="2">
        <v>1</v>
      </c>
      <c r="D66" s="2">
        <f t="shared" si="55"/>
        <v>0</v>
      </c>
      <c r="E66" s="2">
        <v>1</v>
      </c>
      <c r="F66" s="1">
        <f t="shared" si="56"/>
        <v>0.12200846792814615</v>
      </c>
      <c r="G66" s="1">
        <f t="shared" si="57"/>
        <v>-0.61004233964073085</v>
      </c>
      <c r="H66" s="1">
        <f t="shared" si="58"/>
        <v>0.12200846792814615</v>
      </c>
      <c r="I66" s="1">
        <f t="shared" si="59"/>
        <v>-0.45534180126147944</v>
      </c>
      <c r="J66" s="1">
        <f t="shared" si="60"/>
        <v>2.2767090063073976</v>
      </c>
      <c r="K66" s="1">
        <f t="shared" si="61"/>
        <v>-0.45534180126147944</v>
      </c>
    </row>
    <row r="67" spans="2:11" x14ac:dyDescent="0.25">
      <c r="E67" s="1"/>
      <c r="F67" s="1">
        <f>SUM(F61:F66)</f>
        <v>1.0000000000000002</v>
      </c>
      <c r="G67" s="1">
        <f t="shared" ref="G67" si="62">SUM(G61:G66)</f>
        <v>1.0000000000000002</v>
      </c>
      <c r="H67" s="1">
        <f t="shared" ref="H67" si="63">SUM(H61:H66)</f>
        <v>1.0000000000000002</v>
      </c>
      <c r="I67" s="1">
        <f t="shared" ref="I67" si="64">SUM(I61:I66)</f>
        <v>1.0000000000000002</v>
      </c>
      <c r="J67" s="1">
        <f t="shared" ref="J67" si="65">SUM(J61:J66)</f>
        <v>1.0000000000000002</v>
      </c>
      <c r="K67" s="1">
        <f t="shared" ref="K67" si="66">SUM(K61:K66)</f>
        <v>1.0000000000000002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</dc:creator>
  <cp:lastModifiedBy>prestamo</cp:lastModifiedBy>
  <dcterms:created xsi:type="dcterms:W3CDTF">2015-09-29T10:07:06Z</dcterms:created>
  <dcterms:modified xsi:type="dcterms:W3CDTF">2015-09-29T15:57:03Z</dcterms:modified>
</cp:coreProperties>
</file>