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webappsvr1\d$\Apache\Apache24\htdocs\FLdev\template\"/>
    </mc:Choice>
  </mc:AlternateContent>
  <bookViews>
    <workbookView xWindow="4095" yWindow="1035" windowWidth="12960" windowHeight="8445" tabRatio="849"/>
  </bookViews>
  <sheets>
    <sheet name="品質評価集計表" sheetId="9" r:id="rId1"/>
    <sheet name="不良品管理表" sheetId="19" r:id="rId2"/>
    <sheet name="客先不良件数" sheetId="1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303ARMDS1">[1]rt!#REF!</definedName>
    <definedName name="_303ARMOC3">[1]rt!#REF!</definedName>
    <definedName name="_303MDSDS1">[1]rt!#REF!</definedName>
    <definedName name="_303MDSOC3">[1]rt!#REF!</definedName>
    <definedName name="_80ACAB">[1]rt!#REF!</definedName>
    <definedName name="_80DCAB">[1]rt!#REF!</definedName>
    <definedName name="_80GCAB">[1]rt!#REF!</definedName>
    <definedName name="_Order1" hidden="1">255</definedName>
    <definedName name="ARMDS1">[1]rt!#REF!</definedName>
    <definedName name="ARMOC3">[1]rt!#REF!</definedName>
    <definedName name="BAY">[1]rt!#REF!</definedName>
    <definedName name="BAYMDS">[1]rt!#REF!</definedName>
    <definedName name="CABARMFIB">[1]rt!#REF!</definedName>
    <definedName name="CABARMMET">[1]rt!#REF!</definedName>
    <definedName name="cabinet">[2]discounts!$C$21</definedName>
    <definedName name="CABMDS">[1]rt!#REF!</definedName>
    <definedName name="ddmoc3">[2]discounts!$C$4</definedName>
    <definedName name="DDMPLUS">[1]rt!#REF!</definedName>
    <definedName name="Document_array">{"先売りリスト.xls","Sheet1"}</definedName>
    <definedName name="ExecutiveSummary">'[3]Executive Summary'!#REF!</definedName>
    <definedName name="fiberreach">[2]discounts!$C$8</definedName>
    <definedName name="FRC">[4]Main!$C$9</definedName>
    <definedName name="HWSheet">1</definedName>
    <definedName name="IROPTICS">[1]rt!#REF!</definedName>
    <definedName name="IS3_IW">[1]rt!#REF!</definedName>
    <definedName name="ITH">[1]rt!#REF!</definedName>
    <definedName name="kpn_disc_dwdm">'[5]total PTT DWDM'!#REF!</definedName>
    <definedName name="lightguide">[2]discounts!$C$23</definedName>
    <definedName name="LIUADD">[1]rt!#REF!</definedName>
    <definedName name="MDSDS1">[1]rt!#REF!</definedName>
    <definedName name="MDSOC3">[1]rt!#REF!</definedName>
    <definedName name="POTS">[1]rt!#REF!</definedName>
    <definedName name="powerman">[2]discounts!$C$19</definedName>
    <definedName name="powerpur">[2]discounts!$C$18</definedName>
    <definedName name="_xlnm.Print_Area" localSheetId="2">客先不良件数!$A$1:$P$38</definedName>
    <definedName name="_xlnm.Print_Area" localSheetId="0">品質評価集計表!$A$1:$R$41</definedName>
    <definedName name="slc5commons">[2]discounts!$C$16</definedName>
    <definedName name="slc5pots">[2]discounts!$C$15</definedName>
    <definedName name="SONET">[1]rt!#REF!</definedName>
    <definedName name="SONET2">[1]rt!#REF!</definedName>
    <definedName name="SUM">[6]sum!$B$4:$H$32</definedName>
    <definedName name="test1" hidden="1">{#N/A,#N/A,TRUE,"MAIN FT TERM";#N/A,#N/A,TRUE,"MCI  FT TERM ";#N/A,#N/A,TRUE,"OC12 EQV"}</definedName>
    <definedName name="VTUADD">[1]rt!#REF!</definedName>
    <definedName name="wrn.all._.sheets." hidden="1">{#N/A,#N/A,TRUE,"MAIN FT TERM";#N/A,#N/A,TRUE,"MCI  FT TERM ";#N/A,#N/A,TRUE,"OC12 EQV"}</definedName>
    <definedName name="プレス初月ランク">[7]評価表!$Z$26:$Z$31</definedName>
    <definedName name="めっき初月ランク">[7]評価表!$Z$9:$Z$25</definedName>
  </definedNames>
  <calcPr calcId="162913"/>
</workbook>
</file>

<file path=xl/calcChain.xml><?xml version="1.0" encoding="utf-8"?>
<calcChain xmlns="http://schemas.openxmlformats.org/spreadsheetml/2006/main">
  <c r="P34" i="9" l="1"/>
  <c r="O34" i="9"/>
  <c r="N34" i="9"/>
  <c r="M34" i="9"/>
  <c r="K34" i="9"/>
  <c r="L34" i="9"/>
  <c r="J34" i="9"/>
  <c r="I34" i="9"/>
  <c r="H34" i="9"/>
  <c r="G34" i="9"/>
  <c r="F34" i="9"/>
  <c r="E34" i="9"/>
  <c r="D34" i="9"/>
  <c r="D33" i="9"/>
  <c r="B9" i="9" l="1"/>
  <c r="E31" i="9" l="1"/>
  <c r="E33" i="9"/>
  <c r="B3" i="16" l="1"/>
  <c r="C3" i="16"/>
  <c r="P3" i="16"/>
  <c r="A1" i="16"/>
  <c r="K10" i="9" l="1"/>
  <c r="E10" i="9"/>
  <c r="D10" i="9"/>
  <c r="A2" i="9"/>
  <c r="R11" i="9" l="1"/>
  <c r="P14" i="9" l="1"/>
  <c r="R34" i="9" l="1"/>
  <c r="R35" i="9" s="1"/>
  <c r="R33" i="9"/>
  <c r="R32" i="9"/>
  <c r="R30" i="9"/>
  <c r="R31" i="9" s="1"/>
  <c r="R28" i="9"/>
  <c r="R29" i="9" s="1"/>
  <c r="R26" i="9"/>
  <c r="R27" i="9" s="1"/>
  <c r="R25" i="9"/>
  <c r="R24" i="9"/>
  <c r="R22" i="9"/>
  <c r="R23" i="9" s="1"/>
  <c r="R19" i="9"/>
  <c r="Q11" i="9"/>
  <c r="R18" i="9"/>
  <c r="R17" i="9"/>
  <c r="R16" i="9"/>
  <c r="R15" i="9"/>
  <c r="R13" i="9"/>
  <c r="R12" i="9"/>
  <c r="E23" i="9"/>
  <c r="R36" i="9" l="1"/>
  <c r="R14" i="9"/>
  <c r="Q32" i="9"/>
  <c r="Q30" i="9"/>
  <c r="Q28" i="9"/>
  <c r="Q26" i="9"/>
  <c r="Q24" i="9"/>
  <c r="Q22" i="9"/>
  <c r="Q18" i="9"/>
  <c r="Q17" i="9"/>
  <c r="Q16" i="9"/>
  <c r="Q15" i="9"/>
  <c r="Q13" i="9"/>
  <c r="Q12" i="9"/>
  <c r="P36" i="9"/>
  <c r="O36" i="9"/>
  <c r="N36" i="9"/>
  <c r="M36" i="9"/>
  <c r="L36" i="9"/>
  <c r="K36" i="9"/>
  <c r="J36" i="9"/>
  <c r="I36" i="9"/>
  <c r="H36" i="9"/>
  <c r="G36" i="9"/>
  <c r="F36" i="9"/>
  <c r="E36" i="9"/>
  <c r="P35" i="9"/>
  <c r="O35" i="9"/>
  <c r="N35" i="9"/>
  <c r="M35" i="9"/>
  <c r="L35" i="9"/>
  <c r="K35" i="9"/>
  <c r="J35" i="9"/>
  <c r="I35" i="9"/>
  <c r="H35" i="9"/>
  <c r="G35" i="9"/>
  <c r="F35" i="9"/>
  <c r="E35" i="9"/>
  <c r="P33" i="9"/>
  <c r="O33" i="9"/>
  <c r="N33" i="9"/>
  <c r="M33" i="9"/>
  <c r="L33" i="9"/>
  <c r="K33" i="9"/>
  <c r="J33" i="9"/>
  <c r="I33" i="9"/>
  <c r="H33" i="9"/>
  <c r="G33" i="9"/>
  <c r="F33" i="9"/>
  <c r="P31" i="9"/>
  <c r="O31" i="9"/>
  <c r="N31" i="9"/>
  <c r="M31" i="9"/>
  <c r="L31" i="9"/>
  <c r="K31" i="9"/>
  <c r="J31" i="9"/>
  <c r="I31" i="9"/>
  <c r="H31" i="9"/>
  <c r="G31" i="9"/>
  <c r="F31" i="9"/>
  <c r="P29" i="9"/>
  <c r="O29" i="9"/>
  <c r="N29" i="9"/>
  <c r="M29" i="9"/>
  <c r="L29" i="9"/>
  <c r="K29" i="9"/>
  <c r="J29" i="9"/>
  <c r="I29" i="9"/>
  <c r="H29" i="9"/>
  <c r="G29" i="9"/>
  <c r="F29" i="9"/>
  <c r="E29" i="9"/>
  <c r="P27" i="9"/>
  <c r="O27" i="9"/>
  <c r="N27" i="9"/>
  <c r="M27" i="9"/>
  <c r="L27" i="9"/>
  <c r="K27" i="9"/>
  <c r="J27" i="9"/>
  <c r="I27" i="9"/>
  <c r="H27" i="9"/>
  <c r="G27" i="9"/>
  <c r="F27" i="9"/>
  <c r="E27" i="9"/>
  <c r="D36" i="9"/>
  <c r="D35" i="9"/>
  <c r="D31" i="9"/>
  <c r="D29" i="9"/>
  <c r="D27" i="9"/>
  <c r="D23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P23" i="9"/>
  <c r="O23" i="9"/>
  <c r="N23" i="9"/>
  <c r="M23" i="9"/>
  <c r="L23" i="9"/>
  <c r="K23" i="9"/>
  <c r="J23" i="9"/>
  <c r="I23" i="9"/>
  <c r="H23" i="9"/>
  <c r="G23" i="9"/>
  <c r="F23" i="9"/>
  <c r="D19" i="9"/>
  <c r="P19" i="9"/>
  <c r="O19" i="9"/>
  <c r="N19" i="9"/>
  <c r="M19" i="9"/>
  <c r="L19" i="9"/>
  <c r="K19" i="9"/>
  <c r="J19" i="9"/>
  <c r="I19" i="9"/>
  <c r="H19" i="9"/>
  <c r="G19" i="9"/>
  <c r="F19" i="9"/>
  <c r="E19" i="9"/>
  <c r="N14" i="9"/>
  <c r="M14" i="9"/>
  <c r="L14" i="9"/>
  <c r="K14" i="9"/>
  <c r="J14" i="9"/>
  <c r="I14" i="9"/>
  <c r="H14" i="9"/>
  <c r="G14" i="9"/>
  <c r="F14" i="9"/>
  <c r="E14" i="9"/>
  <c r="D14" i="9"/>
  <c r="O14" i="9"/>
  <c r="Q34" i="9" l="1"/>
  <c r="P9" i="16" l="1"/>
  <c r="P8" i="16"/>
  <c r="P7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P5" i="16"/>
  <c r="P6" i="16" s="1"/>
  <c r="P4" i="16"/>
</calcChain>
</file>

<file path=xl/sharedStrings.xml><?xml version="1.0" encoding="utf-8"?>
<sst xmlns="http://schemas.openxmlformats.org/spreadsheetml/2006/main" count="124" uniqueCount="118">
  <si>
    <t>【用紙－１】</t>
    <rPh sb="1" eb="3">
      <t>ヨウシ</t>
    </rPh>
    <phoneticPr fontId="2"/>
  </si>
  <si>
    <t>品質保証課</t>
    <rPh sb="0" eb="2">
      <t>ヒンシツ</t>
    </rPh>
    <rPh sb="2" eb="4">
      <t>ホショウ</t>
    </rPh>
    <rPh sb="4" eb="5">
      <t>カ</t>
    </rPh>
    <phoneticPr fontId="2"/>
  </si>
  <si>
    <t xml:space="preserve">  毎月10日 発行</t>
    <rPh sb="2" eb="4">
      <t>マイツキ</t>
    </rPh>
    <rPh sb="4" eb="7">
      <t>１０カ</t>
    </rPh>
    <rPh sb="8" eb="10">
      <t>ハッコウ</t>
    </rPh>
    <phoneticPr fontId="2"/>
  </si>
  <si>
    <t>【社外秘】</t>
    <rPh sb="1" eb="4">
      <t>シャガイヒ</t>
    </rPh>
    <phoneticPr fontId="2"/>
  </si>
  <si>
    <t>社　　長</t>
    <rPh sb="0" eb="1">
      <t>シャ</t>
    </rPh>
    <rPh sb="3" eb="4">
      <t>チョウ</t>
    </rPh>
    <phoneticPr fontId="2"/>
  </si>
  <si>
    <t>専　　務</t>
    <rPh sb="0" eb="1">
      <t>アツム</t>
    </rPh>
    <rPh sb="3" eb="4">
      <t>ツトム</t>
    </rPh>
    <phoneticPr fontId="2"/>
  </si>
  <si>
    <t>常　　務</t>
    <rPh sb="0" eb="1">
      <t>ツネ</t>
    </rPh>
    <rPh sb="3" eb="4">
      <t>ツトム</t>
    </rPh>
    <phoneticPr fontId="2"/>
  </si>
  <si>
    <t>製造部長</t>
    <rPh sb="0" eb="2">
      <t>セイゾウ</t>
    </rPh>
    <rPh sb="2" eb="4">
      <t>ブチョウ</t>
    </rPh>
    <phoneticPr fontId="2"/>
  </si>
  <si>
    <t>製造副部長</t>
    <rPh sb="0" eb="2">
      <t>セイゾウ</t>
    </rPh>
    <rPh sb="2" eb="3">
      <t>フク</t>
    </rPh>
    <rPh sb="3" eb="5">
      <t>ブチョウ</t>
    </rPh>
    <phoneticPr fontId="2"/>
  </si>
  <si>
    <t>品質保証部</t>
    <rPh sb="0" eb="2">
      <t>ヒンシツ</t>
    </rPh>
    <rPh sb="2" eb="4">
      <t>ホショウ</t>
    </rPh>
    <rPh sb="4" eb="5">
      <t>ブ</t>
    </rPh>
    <phoneticPr fontId="2"/>
  </si>
  <si>
    <t>品質保証Ｇ</t>
    <rPh sb="0" eb="2">
      <t>ヒンシツ</t>
    </rPh>
    <rPh sb="2" eb="4">
      <t>ホショウ</t>
    </rPh>
    <phoneticPr fontId="2"/>
  </si>
  <si>
    <t>作　成</t>
    <rPh sb="0" eb="1">
      <t>サク</t>
    </rPh>
    <rPh sb="2" eb="3">
      <t>シゲル</t>
    </rPh>
    <phoneticPr fontId="2"/>
  </si>
  <si>
    <t>　 　個数単位 ： 千個　　 金額単位 ： 千円</t>
    <rPh sb="3" eb="5">
      <t>コスウ</t>
    </rPh>
    <rPh sb="5" eb="7">
      <t>タンイ</t>
    </rPh>
    <rPh sb="10" eb="12">
      <t>センコ</t>
    </rPh>
    <rPh sb="15" eb="17">
      <t>キンガク</t>
    </rPh>
    <rPh sb="17" eb="19">
      <t>タンイ</t>
    </rPh>
    <rPh sb="22" eb="24">
      <t>センエン</t>
    </rPh>
    <phoneticPr fontId="2"/>
  </si>
  <si>
    <t>内訳 ／ 月</t>
    <rPh sb="0" eb="2">
      <t>ウチワケ</t>
    </rPh>
    <rPh sb="5" eb="6">
      <t>ガツ</t>
    </rPh>
    <phoneticPr fontId="2"/>
  </si>
  <si>
    <t>　　８</t>
    <phoneticPr fontId="2"/>
  </si>
  <si>
    <t>　　９</t>
    <phoneticPr fontId="2"/>
  </si>
  <si>
    <t>　１０</t>
    <phoneticPr fontId="2"/>
  </si>
  <si>
    <t>　１１</t>
    <phoneticPr fontId="2"/>
  </si>
  <si>
    <t>　１２</t>
    <phoneticPr fontId="2"/>
  </si>
  <si>
    <t>　　２</t>
    <phoneticPr fontId="2"/>
  </si>
  <si>
    <t>　　３</t>
    <phoneticPr fontId="2"/>
  </si>
  <si>
    <t>　　４</t>
    <phoneticPr fontId="2"/>
  </si>
  <si>
    <t>　　５</t>
    <phoneticPr fontId="2"/>
  </si>
  <si>
    <t>　　６</t>
    <phoneticPr fontId="2"/>
  </si>
  <si>
    <t>累積</t>
    <rPh sb="0" eb="2">
      <t>ルイセキ</t>
    </rPh>
    <phoneticPr fontId="2"/>
  </si>
  <si>
    <t>月平均</t>
    <rPh sb="0" eb="3">
      <t>ツキヘイキン</t>
    </rPh>
    <phoneticPr fontId="2"/>
  </si>
  <si>
    <t xml:space="preserve"> ① 総売上金額</t>
    <rPh sb="3" eb="4">
      <t>ソウ</t>
    </rPh>
    <rPh sb="4" eb="6">
      <t>ウリアゲ</t>
    </rPh>
    <rPh sb="6" eb="8">
      <t>キンガク</t>
    </rPh>
    <phoneticPr fontId="2"/>
  </si>
  <si>
    <t xml:space="preserve"> ② 総加工個数</t>
    <rPh sb="3" eb="4">
      <t>ソウ</t>
    </rPh>
    <rPh sb="4" eb="6">
      <t>カコウ</t>
    </rPh>
    <rPh sb="6" eb="8">
      <t>コスウ</t>
    </rPh>
    <phoneticPr fontId="2"/>
  </si>
  <si>
    <t xml:space="preserve"> ③ 総加工不良数</t>
    <rPh sb="3" eb="8">
      <t>ソウカコウフリョウリツ</t>
    </rPh>
    <rPh sb="8" eb="9">
      <t>スウ</t>
    </rPh>
    <phoneticPr fontId="2"/>
  </si>
  <si>
    <t xml:space="preserve"> ④ 良品率（%）</t>
    <rPh sb="3" eb="5">
      <t>リョウヒン</t>
    </rPh>
    <rPh sb="5" eb="6">
      <t>リツ</t>
    </rPh>
    <phoneticPr fontId="2"/>
  </si>
  <si>
    <t xml:space="preserve"> ⑤ 総加工不良工数（H）</t>
    <rPh sb="3" eb="8">
      <t>ソウカコウフリョウスウ</t>
    </rPh>
    <rPh sb="8" eb="10">
      <t>コウスウ</t>
    </rPh>
    <phoneticPr fontId="2"/>
  </si>
  <si>
    <t xml:space="preserve"> ⑥ 総生産金額</t>
    <rPh sb="3" eb="6">
      <t>ソウセイサン</t>
    </rPh>
    <rPh sb="6" eb="8">
      <t>キンガク</t>
    </rPh>
    <phoneticPr fontId="2"/>
  </si>
  <si>
    <r>
      <t xml:space="preserve"> </t>
    </r>
    <r>
      <rPr>
        <sz val="9"/>
        <rFont val="ＭＳ Ｐゴシック"/>
        <family val="3"/>
        <charset val="128"/>
      </rPr>
      <t>⑦</t>
    </r>
    <r>
      <rPr>
        <sz val="8"/>
        <rFont val="ＭＳ Ｐゴシック"/>
        <family val="3"/>
        <charset val="128"/>
      </rPr>
      <t xml:space="preserve"> 総材料標準加工個数</t>
    </r>
    <rPh sb="3" eb="4">
      <t>ソウ</t>
    </rPh>
    <rPh sb="4" eb="6">
      <t>ザイリョウ</t>
    </rPh>
    <rPh sb="6" eb="8">
      <t>ヒョウジュン</t>
    </rPh>
    <rPh sb="8" eb="10">
      <t>カコウ</t>
    </rPh>
    <rPh sb="10" eb="12">
      <t>コスウ</t>
    </rPh>
    <phoneticPr fontId="2"/>
  </si>
  <si>
    <r>
      <t xml:space="preserve"> </t>
    </r>
    <r>
      <rPr>
        <sz val="9"/>
        <rFont val="ＭＳ Ｐゴシック"/>
        <family val="3"/>
        <charset val="128"/>
      </rPr>
      <t>⑧</t>
    </r>
    <r>
      <rPr>
        <sz val="8"/>
        <rFont val="ＭＳ Ｐゴシック"/>
        <family val="3"/>
        <charset val="128"/>
      </rPr>
      <t xml:space="preserve"> 総材料標準加工金額</t>
    </r>
    <rPh sb="3" eb="4">
      <t>ソウ</t>
    </rPh>
    <rPh sb="4" eb="6">
      <t>ザイリョウ</t>
    </rPh>
    <rPh sb="6" eb="8">
      <t>ヒョウジュン</t>
    </rPh>
    <rPh sb="8" eb="10">
      <t>カコウ</t>
    </rPh>
    <rPh sb="10" eb="12">
      <t>キンガク</t>
    </rPh>
    <phoneticPr fontId="2"/>
  </si>
  <si>
    <t xml:space="preserve"> ⑨ 対材料良品率（%）</t>
    <rPh sb="3" eb="4">
      <t>タイ</t>
    </rPh>
    <rPh sb="4" eb="6">
      <t>ザイリョウ</t>
    </rPh>
    <rPh sb="6" eb="8">
      <t>リョウヒン</t>
    </rPh>
    <rPh sb="8" eb="9">
      <t>リツ</t>
    </rPh>
    <phoneticPr fontId="2"/>
  </si>
  <si>
    <t>不良廃棄個数と廃棄金額</t>
    <rPh sb="0" eb="2">
      <t>フリョウ</t>
    </rPh>
    <rPh sb="2" eb="4">
      <t>ハイキ</t>
    </rPh>
    <rPh sb="4" eb="6">
      <t>コスウ</t>
    </rPh>
    <rPh sb="7" eb="9">
      <t>ハイキ</t>
    </rPh>
    <rPh sb="9" eb="11">
      <t>キンガク</t>
    </rPh>
    <phoneticPr fontId="2"/>
  </si>
  <si>
    <t>社</t>
    <rPh sb="0" eb="1">
      <t>シャ</t>
    </rPh>
    <phoneticPr fontId="2"/>
  </si>
  <si>
    <t xml:space="preserve"> ⑩ 廃棄個数</t>
    <rPh sb="3" eb="5">
      <t>ハイキ</t>
    </rPh>
    <rPh sb="5" eb="7">
      <t>コスウ</t>
    </rPh>
    <phoneticPr fontId="2"/>
  </si>
  <si>
    <t>内</t>
    <rPh sb="0" eb="1">
      <t>ナイ</t>
    </rPh>
    <phoneticPr fontId="2"/>
  </si>
  <si>
    <t>（⑩／②）</t>
    <phoneticPr fontId="2"/>
  </si>
  <si>
    <t>検</t>
    <rPh sb="0" eb="1">
      <t>ケン</t>
    </rPh>
    <phoneticPr fontId="2"/>
  </si>
  <si>
    <t xml:space="preserve"> ⑪ 廃棄金額</t>
    <rPh sb="3" eb="5">
      <t>ハイキ</t>
    </rPh>
    <rPh sb="5" eb="7">
      <t>キンガク</t>
    </rPh>
    <phoneticPr fontId="2"/>
  </si>
  <si>
    <t>査</t>
    <rPh sb="0" eb="1">
      <t>サ</t>
    </rPh>
    <phoneticPr fontId="2"/>
  </si>
  <si>
    <t>（⑪／①）</t>
    <phoneticPr fontId="2"/>
  </si>
  <si>
    <t>製</t>
    <rPh sb="0" eb="1">
      <t>セイ</t>
    </rPh>
    <phoneticPr fontId="2"/>
  </si>
  <si>
    <t xml:space="preserve"> ⑫ 廃棄個数</t>
    <rPh sb="3" eb="5">
      <t>ハイキ</t>
    </rPh>
    <rPh sb="5" eb="7">
      <t>コスウ</t>
    </rPh>
    <phoneticPr fontId="2"/>
  </si>
  <si>
    <t>造</t>
    <rPh sb="0" eb="1">
      <t>ゾウ</t>
    </rPh>
    <phoneticPr fontId="2"/>
  </si>
  <si>
    <t>（⑫／②）</t>
    <phoneticPr fontId="2"/>
  </si>
  <si>
    <t>工</t>
    <rPh sb="0" eb="1">
      <t>コウ</t>
    </rPh>
    <phoneticPr fontId="2"/>
  </si>
  <si>
    <t xml:space="preserve"> ⑬ 廃棄金額</t>
    <rPh sb="3" eb="5">
      <t>ハイキ</t>
    </rPh>
    <rPh sb="5" eb="7">
      <t>キンガク</t>
    </rPh>
    <phoneticPr fontId="2"/>
  </si>
  <si>
    <t>程</t>
    <rPh sb="0" eb="1">
      <t>テイ</t>
    </rPh>
    <phoneticPr fontId="2"/>
  </si>
  <si>
    <t>（⑬／①）</t>
    <phoneticPr fontId="2"/>
  </si>
  <si>
    <t>客</t>
    <rPh sb="0" eb="1">
      <t>キャク</t>
    </rPh>
    <phoneticPr fontId="2"/>
  </si>
  <si>
    <t xml:space="preserve"> ⑭ 廃棄個数</t>
    <rPh sb="3" eb="5">
      <t>ハイキ</t>
    </rPh>
    <rPh sb="5" eb="7">
      <t>コスウ</t>
    </rPh>
    <phoneticPr fontId="2"/>
  </si>
  <si>
    <t>先</t>
    <rPh sb="0" eb="1">
      <t>サキ</t>
    </rPh>
    <phoneticPr fontId="2"/>
  </si>
  <si>
    <t>（⑭／②）</t>
    <phoneticPr fontId="2"/>
  </si>
  <si>
    <t>返</t>
    <rPh sb="0" eb="1">
      <t>ヘン</t>
    </rPh>
    <phoneticPr fontId="2"/>
  </si>
  <si>
    <t xml:space="preserve"> ⑮ 廃棄金額</t>
    <rPh sb="3" eb="5">
      <t>ハイキ</t>
    </rPh>
    <rPh sb="5" eb="7">
      <t>キンガク</t>
    </rPh>
    <phoneticPr fontId="2"/>
  </si>
  <si>
    <t>品</t>
    <rPh sb="0" eb="1">
      <t>シナ</t>
    </rPh>
    <phoneticPr fontId="2"/>
  </si>
  <si>
    <t>（⑮／①）</t>
    <phoneticPr fontId="2"/>
  </si>
  <si>
    <t>⑯ 廃棄金額合計</t>
    <rPh sb="2" eb="4">
      <t>ハイキ</t>
    </rPh>
    <rPh sb="4" eb="6">
      <t>キンガク</t>
    </rPh>
    <rPh sb="6" eb="8">
      <t>ゴウケイ</t>
    </rPh>
    <phoneticPr fontId="2"/>
  </si>
  <si>
    <t>良品金額率</t>
    <rPh sb="0" eb="2">
      <t>リョウヒン</t>
    </rPh>
    <rPh sb="2" eb="4">
      <t>キンガク</t>
    </rPh>
    <rPh sb="4" eb="5">
      <t>リツ</t>
    </rPh>
    <phoneticPr fontId="2"/>
  </si>
  <si>
    <t>⑰ 対材料良品金額率</t>
    <rPh sb="2" eb="3">
      <t>タイ</t>
    </rPh>
    <rPh sb="3" eb="5">
      <t>ザイリョウ</t>
    </rPh>
    <rPh sb="5" eb="7">
      <t>リョウヒン</t>
    </rPh>
    <rPh sb="7" eb="9">
      <t>キンガク</t>
    </rPh>
    <rPh sb="9" eb="10">
      <t>リツ</t>
    </rPh>
    <phoneticPr fontId="2"/>
  </si>
  <si>
    <t>部品製造部コメント</t>
  </si>
  <si>
    <t>製造部</t>
    <phoneticPr fontId="2"/>
  </si>
  <si>
    <t>品質保証部コメント</t>
  </si>
  <si>
    <t>Rev : A</t>
    <phoneticPr fontId="2"/>
  </si>
  <si>
    <t xml:space="preserve">   SQM-21020-1</t>
    <phoneticPr fontId="2"/>
  </si>
  <si>
    <t>課</t>
    <rPh sb="0" eb="1">
      <t>カ</t>
    </rPh>
    <phoneticPr fontId="2"/>
  </si>
  <si>
    <t>作業者</t>
    <rPh sb="0" eb="3">
      <t>サギョウシャ</t>
    </rPh>
    <phoneticPr fontId="2"/>
  </si>
  <si>
    <t>処理</t>
    <rPh sb="0" eb="2">
      <t>ショリ</t>
    </rPh>
    <phoneticPr fontId="2"/>
  </si>
  <si>
    <t>不良内容</t>
    <rPh sb="0" eb="2">
      <t>フリョウ</t>
    </rPh>
    <rPh sb="2" eb="4">
      <t>ナイヨウ</t>
    </rPh>
    <phoneticPr fontId="2"/>
  </si>
  <si>
    <t>伝票発行日</t>
    <rPh sb="0" eb="2">
      <t>デンピョウ</t>
    </rPh>
    <rPh sb="2" eb="5">
      <t>ハッコウビ</t>
    </rPh>
    <phoneticPr fontId="2"/>
  </si>
  <si>
    <t>伝票No.</t>
    <rPh sb="0" eb="2">
      <t>デンピョウ</t>
    </rPh>
    <phoneticPr fontId="2"/>
  </si>
  <si>
    <t>単位：件</t>
    <rPh sb="0" eb="2">
      <t>タンイ</t>
    </rPh>
    <rPh sb="3" eb="4">
      <t>ケン</t>
    </rPh>
    <phoneticPr fontId="2"/>
  </si>
  <si>
    <t>7月</t>
    <rPh sb="1" eb="2">
      <t>ガツ</t>
    </rPh>
    <phoneticPr fontId="2"/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</si>
  <si>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</si>
  <si>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</si>
  <si>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</si>
  <si>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</si>
  <si>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</si>
  <si>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</si>
  <si>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</si>
  <si>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</si>
  <si>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</si>
  <si>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</si>
  <si>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</si>
  <si>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クレーム</t>
    <phoneticPr fontId="2"/>
  </si>
  <si>
    <t>不良</t>
    <rPh sb="0" eb="2">
      <t>フリョウ</t>
    </rPh>
    <phoneticPr fontId="2"/>
  </si>
  <si>
    <t>合計</t>
    <rPh sb="0" eb="2">
      <t>ゴウケイ</t>
    </rPh>
    <phoneticPr fontId="2"/>
  </si>
  <si>
    <t>苦情</t>
    <rPh sb="0" eb="2">
      <t>クジョウ</t>
    </rPh>
    <phoneticPr fontId="2"/>
  </si>
  <si>
    <t>調査依頼</t>
    <rPh sb="0" eb="2">
      <t>チョウサ</t>
    </rPh>
    <rPh sb="2" eb="4">
      <t>イライ</t>
    </rPh>
    <phoneticPr fontId="2"/>
  </si>
  <si>
    <t>調査中</t>
    <rPh sb="0" eb="3">
      <t>チョウサチュウ</t>
    </rPh>
    <phoneticPr fontId="2"/>
  </si>
  <si>
    <t>順位</t>
    <rPh sb="0" eb="2">
      <t>ジュンイ</t>
    </rPh>
    <phoneticPr fontId="2"/>
  </si>
  <si>
    <t>製品コード</t>
    <rPh sb="0" eb="2">
      <t>セイヒン</t>
    </rPh>
    <phoneticPr fontId="2"/>
  </si>
  <si>
    <t>図        番</t>
    <rPh sb="0" eb="10">
      <t>ズバン</t>
    </rPh>
    <phoneticPr fontId="2"/>
  </si>
  <si>
    <t>品        名</t>
    <rPh sb="0" eb="10">
      <t>ヒンメイ</t>
    </rPh>
    <phoneticPr fontId="2"/>
  </si>
  <si>
    <t>区分</t>
    <rPh sb="0" eb="2">
      <t>クブン</t>
    </rPh>
    <phoneticPr fontId="2"/>
  </si>
  <si>
    <t>担当者</t>
    <rPh sb="0" eb="3">
      <t>タントウシャ</t>
    </rPh>
    <phoneticPr fontId="2"/>
  </si>
  <si>
    <t>不具合数量</t>
    <rPh sb="0" eb="3">
      <t>フグアイ</t>
    </rPh>
    <rPh sb="3" eb="5">
      <t>スウリョウ</t>
    </rPh>
    <phoneticPr fontId="2"/>
  </si>
  <si>
    <t>納入数量</t>
    <rPh sb="0" eb="2">
      <t>ノウニュウ</t>
    </rPh>
    <rPh sb="2" eb="4">
      <t>スウリョウ</t>
    </rPh>
    <phoneticPr fontId="2"/>
  </si>
  <si>
    <t>廃棄数量</t>
    <rPh sb="0" eb="2">
      <t>ハイキ</t>
    </rPh>
    <rPh sb="2" eb="4">
      <t>スウリョウ</t>
    </rPh>
    <phoneticPr fontId="2"/>
  </si>
  <si>
    <t>単価</t>
    <rPh sb="0" eb="2">
      <t>タンカ</t>
    </rPh>
    <phoneticPr fontId="2"/>
  </si>
  <si>
    <t>廃棄金額</t>
    <rPh sb="0" eb="2">
      <t>ハイキ</t>
    </rPh>
    <rPh sb="2" eb="4">
      <t>キンガク</t>
    </rPh>
    <phoneticPr fontId="2"/>
  </si>
  <si>
    <t>G</t>
    <phoneticPr fontId="2"/>
  </si>
  <si>
    <t>集計
月度</t>
    <rPh sb="0" eb="2">
      <t>シュウケイ</t>
    </rPh>
    <rPh sb="3" eb="5">
      <t>ゲツド</t>
    </rPh>
    <phoneticPr fontId="2"/>
  </si>
  <si>
    <t>金額合計</t>
    <rPh sb="0" eb="2">
      <t>キンガク</t>
    </rPh>
    <rPh sb="2" eb="4">
      <t>ゴウケイ</t>
    </rPh>
    <phoneticPr fontId="2"/>
  </si>
  <si>
    <t>不良品管理表（廃棄分）</t>
    <rPh sb="0" eb="2">
      <t>フリョウ</t>
    </rPh>
    <rPh sb="2" eb="3">
      <t>ヒン</t>
    </rPh>
    <rPh sb="3" eb="5">
      <t>カンリ</t>
    </rPh>
    <rPh sb="5" eb="6">
      <t>ヒョウ</t>
    </rPh>
    <rPh sb="7" eb="9">
      <t>ハイキ</t>
    </rPh>
    <rPh sb="9" eb="10">
      <t>ブン</t>
    </rPh>
    <phoneticPr fontId="2"/>
  </si>
  <si>
    <t>―</t>
    <phoneticPr fontId="2"/>
  </si>
  <si>
    <t>―</t>
    <phoneticPr fontId="2"/>
  </si>
  <si>
    <t>―</t>
    <phoneticPr fontId="2"/>
  </si>
  <si>
    <t>―</t>
    <phoneticPr fontId="2"/>
  </si>
  <si>
    <t>―</t>
    <phoneticPr fontId="2"/>
  </si>
  <si>
    <t>―</t>
    <phoneticPr fontId="2"/>
  </si>
  <si>
    <t>1</t>
    <phoneticPr fontId="2"/>
  </si>
  <si>
    <t>99.90</t>
    <phoneticPr fontId="2"/>
  </si>
  <si>
    <t>0.00</t>
    <phoneticPr fontId="2"/>
  </si>
  <si>
    <t>取  締  役</t>
    <rPh sb="0" eb="1">
      <t>トリ</t>
    </rPh>
    <rPh sb="3" eb="4">
      <t>シメ</t>
    </rPh>
    <rPh sb="6" eb="7">
      <t>ヤク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</si>
</sst>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0;[Red]\-#,##0.000"/>
    <numFmt numFmtId="177" formatCode="0.00000_ "/>
    <numFmt numFmtId="178" formatCode="#,##0_ "/>
  </numFmts>
  <fonts count="28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8.5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7.5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20"/>
      <name val="ＤＨＰ特太ゴシック体"/>
      <family val="3"/>
      <charset val="128"/>
    </font>
    <font>
      <b/>
      <sz val="9"/>
      <name val="ＤＨＰ特太ゴシック体"/>
      <family val="3"/>
      <charset val="128"/>
    </font>
    <font>
      <sz val="7.5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7.5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</fills>
  <borders count="1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16" fillId="0" borderId="0"/>
    <xf numFmtId="0" fontId="4" fillId="0" borderId="0">
      <alignment vertical="center"/>
    </xf>
  </cellStyleXfs>
  <cellXfs count="302">
    <xf numFmtId="0" fontId="0" fillId="0" borderId="0" xfId="0"/>
    <xf numFmtId="0" fontId="3" fillId="0" borderId="0" xfId="5" applyFont="1" applyAlignment="1">
      <alignment vertical="center"/>
    </xf>
    <xf numFmtId="0" fontId="3" fillId="0" borderId="0" xfId="5" applyFont="1" applyBorder="1" applyAlignment="1">
      <alignment vertical="center"/>
    </xf>
    <xf numFmtId="0" fontId="5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7" fillId="0" borderId="0" xfId="4" applyFont="1" applyAlignment="1">
      <alignment vertical="center"/>
    </xf>
    <xf numFmtId="0" fontId="7" fillId="0" borderId="0" xfId="4" applyFont="1" applyBorder="1" applyAlignment="1">
      <alignment vertical="center"/>
    </xf>
    <xf numFmtId="0" fontId="8" fillId="0" borderId="0" xfId="4" applyFont="1" applyBorder="1" applyAlignment="1">
      <alignment horizontal="left" vertical="center"/>
    </xf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0" fontId="7" fillId="0" borderId="7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7" fillId="0" borderId="9" xfId="4" applyFont="1" applyBorder="1" applyAlignment="1">
      <alignment vertical="center"/>
    </xf>
    <xf numFmtId="0" fontId="7" fillId="0" borderId="10" xfId="4" applyFont="1" applyBorder="1" applyAlignment="1">
      <alignment vertical="center"/>
    </xf>
    <xf numFmtId="0" fontId="7" fillId="0" borderId="11" xfId="4" applyFont="1" applyBorder="1" applyAlignment="1">
      <alignment vertical="center"/>
    </xf>
    <xf numFmtId="0" fontId="7" fillId="0" borderId="3" xfId="4" applyFont="1" applyBorder="1" applyAlignment="1">
      <alignment vertical="center"/>
    </xf>
    <xf numFmtId="0" fontId="7" fillId="0" borderId="12" xfId="4" applyFont="1" applyBorder="1" applyAlignment="1">
      <alignment vertical="center"/>
    </xf>
    <xf numFmtId="0" fontId="8" fillId="0" borderId="13" xfId="4" applyFont="1" applyBorder="1" applyAlignment="1">
      <alignment vertical="center"/>
    </xf>
    <xf numFmtId="0" fontId="8" fillId="0" borderId="0" xfId="4" applyFont="1" applyBorder="1" applyAlignment="1">
      <alignment vertical="center"/>
    </xf>
    <xf numFmtId="0" fontId="7" fillId="0" borderId="14" xfId="4" applyFont="1" applyBorder="1" applyAlignment="1">
      <alignment vertical="center"/>
    </xf>
    <xf numFmtId="49" fontId="8" fillId="0" borderId="1" xfId="4" applyNumberFormat="1" applyFont="1" applyBorder="1" applyAlignment="1">
      <alignment horizontal="center" vertical="center"/>
    </xf>
    <xf numFmtId="49" fontId="8" fillId="0" borderId="17" xfId="4" applyNumberFormat="1" applyFont="1" applyBorder="1" applyAlignment="1">
      <alignment horizontal="center" vertical="center"/>
    </xf>
    <xf numFmtId="0" fontId="8" fillId="0" borderId="18" xfId="4" applyFont="1" applyBorder="1" applyAlignment="1">
      <alignment horizontal="center" vertical="center"/>
    </xf>
    <xf numFmtId="0" fontId="8" fillId="0" borderId="15" xfId="4" applyFont="1" applyBorder="1" applyAlignment="1">
      <alignment horizontal="center" vertical="center"/>
    </xf>
    <xf numFmtId="0" fontId="7" fillId="0" borderId="19" xfId="4" applyFont="1" applyBorder="1" applyAlignment="1">
      <alignment vertical="center"/>
    </xf>
    <xf numFmtId="0" fontId="7" fillId="0" borderId="20" xfId="4" applyFont="1" applyBorder="1" applyAlignment="1">
      <alignment vertical="center"/>
    </xf>
    <xf numFmtId="0" fontId="7" fillId="0" borderId="21" xfId="4" applyFont="1" applyBorder="1" applyAlignment="1">
      <alignment vertical="center"/>
    </xf>
    <xf numFmtId="0" fontId="7" fillId="0" borderId="26" xfId="4" applyFont="1" applyBorder="1" applyAlignment="1">
      <alignment vertical="center"/>
    </xf>
    <xf numFmtId="0" fontId="7" fillId="0" borderId="27" xfId="4" applyFont="1" applyBorder="1" applyAlignment="1">
      <alignment vertical="center"/>
    </xf>
    <xf numFmtId="0" fontId="7" fillId="0" borderId="28" xfId="4" applyFont="1" applyBorder="1" applyAlignment="1">
      <alignment vertical="center"/>
    </xf>
    <xf numFmtId="0" fontId="7" fillId="0" borderId="34" xfId="4" applyFont="1" applyBorder="1" applyAlignment="1">
      <alignment vertical="center"/>
    </xf>
    <xf numFmtId="0" fontId="7" fillId="0" borderId="35" xfId="4" applyFont="1" applyBorder="1" applyAlignment="1">
      <alignment vertical="center"/>
    </xf>
    <xf numFmtId="0" fontId="7" fillId="0" borderId="36" xfId="4" applyFont="1" applyBorder="1" applyAlignment="1">
      <alignment vertical="center"/>
    </xf>
    <xf numFmtId="0" fontId="7" fillId="0" borderId="40" xfId="4" applyFont="1" applyBorder="1" applyAlignment="1">
      <alignment vertical="center"/>
    </xf>
    <xf numFmtId="0" fontId="7" fillId="0" borderId="41" xfId="4" applyFont="1" applyBorder="1" applyAlignment="1">
      <alignment vertical="center"/>
    </xf>
    <xf numFmtId="0" fontId="7" fillId="0" borderId="32" xfId="4" applyFont="1" applyBorder="1" applyAlignment="1">
      <alignment vertical="center"/>
    </xf>
    <xf numFmtId="10" fontId="7" fillId="0" borderId="43" xfId="2" applyNumberFormat="1" applyFont="1" applyBorder="1" applyAlignment="1">
      <alignment vertical="center"/>
    </xf>
    <xf numFmtId="10" fontId="7" fillId="0" borderId="44" xfId="2" applyNumberFormat="1" applyFont="1" applyBorder="1" applyAlignment="1">
      <alignment vertical="center"/>
    </xf>
    <xf numFmtId="0" fontId="9" fillId="0" borderId="40" xfId="4" applyFont="1" applyBorder="1" applyAlignment="1">
      <alignment vertical="center"/>
    </xf>
    <xf numFmtId="38" fontId="7" fillId="0" borderId="0" xfId="2" applyFont="1" applyBorder="1" applyAlignment="1">
      <alignment vertical="center"/>
    </xf>
    <xf numFmtId="38" fontId="7" fillId="0" borderId="49" xfId="2" applyFont="1" applyBorder="1" applyAlignment="1">
      <alignment vertical="center"/>
    </xf>
    <xf numFmtId="38" fontId="7" fillId="0" borderId="12" xfId="2" applyFont="1" applyBorder="1" applyAlignment="1">
      <alignment vertical="center"/>
    </xf>
    <xf numFmtId="38" fontId="7" fillId="0" borderId="13" xfId="2" applyFont="1" applyBorder="1" applyAlignment="1">
      <alignment vertical="center"/>
    </xf>
    <xf numFmtId="38" fontId="7" fillId="0" borderId="14" xfId="2" applyFont="1" applyBorder="1" applyAlignment="1">
      <alignment vertical="center"/>
    </xf>
    <xf numFmtId="0" fontId="7" fillId="0" borderId="50" xfId="4" applyFont="1" applyBorder="1" applyAlignment="1">
      <alignment horizontal="center" vertical="center"/>
    </xf>
    <xf numFmtId="0" fontId="7" fillId="0" borderId="25" xfId="4" applyFont="1" applyBorder="1" applyAlignment="1">
      <alignment vertical="center"/>
    </xf>
    <xf numFmtId="38" fontId="7" fillId="0" borderId="50" xfId="2" applyFont="1" applyBorder="1" applyAlignment="1">
      <alignment vertical="center"/>
    </xf>
    <xf numFmtId="38" fontId="7" fillId="0" borderId="51" xfId="2" applyFont="1" applyBorder="1" applyAlignment="1">
      <alignment vertical="center"/>
    </xf>
    <xf numFmtId="38" fontId="7" fillId="0" borderId="52" xfId="2" applyFont="1" applyBorder="1" applyAlignment="1">
      <alignment vertical="center"/>
    </xf>
    <xf numFmtId="38" fontId="7" fillId="0" borderId="53" xfId="2" applyFont="1" applyBorder="1" applyAlignment="1">
      <alignment vertical="center"/>
    </xf>
    <xf numFmtId="0" fontId="7" fillId="0" borderId="54" xfId="4" applyFont="1" applyBorder="1" applyAlignment="1">
      <alignment horizontal="center" vertical="center"/>
    </xf>
    <xf numFmtId="10" fontId="7" fillId="0" borderId="54" xfId="1" applyNumberFormat="1" applyFont="1" applyBorder="1" applyAlignment="1">
      <alignment vertical="center"/>
    </xf>
    <xf numFmtId="10" fontId="7" fillId="0" borderId="55" xfId="1" applyNumberFormat="1" applyFont="1" applyBorder="1" applyAlignment="1">
      <alignment vertical="center"/>
    </xf>
    <xf numFmtId="10" fontId="7" fillId="0" borderId="57" xfId="1" applyNumberFormat="1" applyFont="1" applyBorder="1" applyAlignment="1">
      <alignment horizontal="center" vertical="center"/>
    </xf>
    <xf numFmtId="10" fontId="7" fillId="0" borderId="58" xfId="1" applyNumberFormat="1" applyFont="1" applyBorder="1" applyAlignment="1">
      <alignment vertical="center"/>
    </xf>
    <xf numFmtId="0" fontId="7" fillId="0" borderId="59" xfId="4" applyFont="1" applyBorder="1" applyAlignment="1">
      <alignment vertical="center"/>
    </xf>
    <xf numFmtId="0" fontId="7" fillId="0" borderId="60" xfId="4" applyFont="1" applyBorder="1" applyAlignment="1">
      <alignment vertical="center"/>
    </xf>
    <xf numFmtId="38" fontId="7" fillId="0" borderId="61" xfId="2" applyFont="1" applyBorder="1" applyAlignment="1">
      <alignment vertical="center"/>
    </xf>
    <xf numFmtId="38" fontId="7" fillId="0" borderId="62" xfId="2" applyFont="1" applyBorder="1" applyAlignment="1">
      <alignment vertical="center"/>
    </xf>
    <xf numFmtId="38" fontId="7" fillId="0" borderId="63" xfId="2" applyFont="1" applyBorder="1" applyAlignment="1">
      <alignment vertical="center"/>
    </xf>
    <xf numFmtId="38" fontId="7" fillId="0" borderId="64" xfId="2" applyFont="1" applyBorder="1" applyAlignment="1">
      <alignment vertical="center"/>
    </xf>
    <xf numFmtId="0" fontId="7" fillId="0" borderId="65" xfId="4" applyFont="1" applyBorder="1" applyAlignment="1">
      <alignment horizontal="center" vertical="center"/>
    </xf>
    <xf numFmtId="10" fontId="7" fillId="0" borderId="0" xfId="1" applyNumberFormat="1" applyFont="1" applyBorder="1" applyAlignment="1">
      <alignment horizontal="center" vertical="center"/>
    </xf>
    <xf numFmtId="38" fontId="7" fillId="0" borderId="5" xfId="2" applyFont="1" applyBorder="1" applyAlignment="1">
      <alignment vertical="center"/>
    </xf>
    <xf numFmtId="10" fontId="7" fillId="0" borderId="66" xfId="1" applyNumberFormat="1" applyFont="1" applyBorder="1" applyAlignment="1">
      <alignment vertical="center"/>
    </xf>
    <xf numFmtId="10" fontId="7" fillId="0" borderId="67" xfId="1" applyNumberFormat="1" applyFont="1" applyBorder="1" applyAlignment="1">
      <alignment vertical="center"/>
    </xf>
    <xf numFmtId="10" fontId="7" fillId="0" borderId="68" xfId="1" applyNumberFormat="1" applyFont="1" applyBorder="1" applyAlignment="1">
      <alignment vertical="center"/>
    </xf>
    <xf numFmtId="38" fontId="7" fillId="0" borderId="69" xfId="2" applyFont="1" applyBorder="1" applyAlignment="1">
      <alignment vertical="center"/>
    </xf>
    <xf numFmtId="38" fontId="7" fillId="0" borderId="70" xfId="2" applyFont="1" applyBorder="1" applyAlignment="1">
      <alignment vertical="center"/>
    </xf>
    <xf numFmtId="10" fontId="7" fillId="0" borderId="65" xfId="1" applyNumberFormat="1" applyFont="1" applyBorder="1" applyAlignment="1">
      <alignment vertical="center"/>
    </xf>
    <xf numFmtId="10" fontId="7" fillId="0" borderId="71" xfId="1" applyNumberFormat="1" applyFont="1" applyBorder="1" applyAlignment="1">
      <alignment vertical="center"/>
    </xf>
    <xf numFmtId="10" fontId="7" fillId="0" borderId="11" xfId="1" applyNumberFormat="1" applyFont="1" applyBorder="1" applyAlignment="1">
      <alignment vertical="center"/>
    </xf>
    <xf numFmtId="10" fontId="7" fillId="0" borderId="72" xfId="1" applyNumberFormat="1" applyFont="1" applyBorder="1" applyAlignment="1">
      <alignment vertical="center"/>
    </xf>
    <xf numFmtId="10" fontId="7" fillId="0" borderId="13" xfId="1" applyNumberFormat="1" applyFont="1" applyBorder="1" applyAlignment="1">
      <alignment horizontal="center" vertical="center"/>
    </xf>
    <xf numFmtId="0" fontId="7" fillId="0" borderId="51" xfId="4" applyFont="1" applyBorder="1" applyAlignment="1">
      <alignment vertical="center"/>
    </xf>
    <xf numFmtId="0" fontId="7" fillId="0" borderId="73" xfId="4" applyFont="1" applyBorder="1" applyAlignment="1">
      <alignment vertical="center"/>
    </xf>
    <xf numFmtId="38" fontId="7" fillId="0" borderId="25" xfId="2" applyFont="1" applyFill="1" applyBorder="1" applyAlignment="1">
      <alignment vertical="center"/>
    </xf>
    <xf numFmtId="38" fontId="7" fillId="0" borderId="50" xfId="2" applyFont="1" applyFill="1" applyBorder="1" applyAlignment="1">
      <alignment vertical="center"/>
    </xf>
    <xf numFmtId="10" fontId="7" fillId="0" borderId="58" xfId="1" applyNumberFormat="1" applyFont="1" applyFill="1" applyBorder="1" applyAlignment="1">
      <alignment vertical="center"/>
    </xf>
    <xf numFmtId="0" fontId="7" fillId="0" borderId="55" xfId="4" applyFont="1" applyBorder="1" applyAlignment="1">
      <alignment vertical="center"/>
    </xf>
    <xf numFmtId="0" fontId="7" fillId="0" borderId="74" xfId="4" applyFont="1" applyBorder="1" applyAlignment="1">
      <alignment vertical="center"/>
    </xf>
    <xf numFmtId="38" fontId="7" fillId="0" borderId="54" xfId="2" applyFont="1" applyBorder="1" applyAlignment="1">
      <alignment vertical="center"/>
    </xf>
    <xf numFmtId="38" fontId="7" fillId="0" borderId="55" xfId="2" applyFont="1" applyBorder="1" applyAlignment="1">
      <alignment vertical="center"/>
    </xf>
    <xf numFmtId="38" fontId="7" fillId="0" borderId="6" xfId="2" applyFont="1" applyBorder="1" applyAlignment="1">
      <alignment vertical="center"/>
    </xf>
    <xf numFmtId="38" fontId="7" fillId="0" borderId="56" xfId="2" applyFont="1" applyBorder="1" applyAlignment="1">
      <alignment vertical="center"/>
    </xf>
    <xf numFmtId="38" fontId="7" fillId="0" borderId="69" xfId="2" applyFont="1" applyFill="1" applyBorder="1" applyAlignment="1">
      <alignment vertical="center"/>
    </xf>
    <xf numFmtId="38" fontId="7" fillId="0" borderId="70" xfId="2" applyFont="1" applyFill="1" applyBorder="1" applyAlignment="1">
      <alignment vertical="center"/>
    </xf>
    <xf numFmtId="10" fontId="7" fillId="0" borderId="13" xfId="1" applyNumberFormat="1" applyFont="1" applyFill="1" applyBorder="1" applyAlignment="1">
      <alignment horizontal="center" vertical="center"/>
    </xf>
    <xf numFmtId="10" fontId="7" fillId="0" borderId="65" xfId="1" applyNumberFormat="1" applyFont="1" applyFill="1" applyBorder="1" applyAlignment="1">
      <alignment vertical="center"/>
    </xf>
    <xf numFmtId="3" fontId="7" fillId="0" borderId="77" xfId="4" applyNumberFormat="1" applyFont="1" applyBorder="1" applyAlignment="1">
      <alignment vertical="center"/>
    </xf>
    <xf numFmtId="3" fontId="7" fillId="0" borderId="78" xfId="4" applyNumberFormat="1" applyFont="1" applyBorder="1" applyAlignment="1">
      <alignment vertical="center"/>
    </xf>
    <xf numFmtId="3" fontId="7" fillId="0" borderId="79" xfId="4" applyNumberFormat="1" applyFont="1" applyFill="1" applyBorder="1" applyAlignment="1">
      <alignment vertical="center"/>
    </xf>
    <xf numFmtId="3" fontId="7" fillId="0" borderId="75" xfId="4" applyNumberFormat="1" applyFont="1" applyFill="1" applyBorder="1" applyAlignment="1">
      <alignment vertical="center"/>
    </xf>
    <xf numFmtId="10" fontId="7" fillId="0" borderId="81" xfId="1" applyNumberFormat="1" applyFont="1" applyFill="1" applyBorder="1" applyAlignment="1">
      <alignment vertical="center"/>
    </xf>
    <xf numFmtId="10" fontId="7" fillId="0" borderId="80" xfId="1" applyNumberFormat="1" applyFont="1" applyFill="1" applyBorder="1" applyAlignment="1">
      <alignment vertical="center"/>
    </xf>
    <xf numFmtId="10" fontId="7" fillId="0" borderId="16" xfId="1" applyNumberFormat="1" applyFont="1" applyBorder="1" applyAlignment="1">
      <alignment vertical="center"/>
    </xf>
    <xf numFmtId="10" fontId="7" fillId="0" borderId="1" xfId="1" applyNumberFormat="1" applyFont="1" applyBorder="1" applyAlignment="1">
      <alignment vertical="center"/>
    </xf>
    <xf numFmtId="10" fontId="7" fillId="0" borderId="17" xfId="1" applyNumberFormat="1" applyFont="1" applyBorder="1" applyAlignment="1">
      <alignment vertical="center"/>
    </xf>
    <xf numFmtId="10" fontId="7" fillId="0" borderId="2" xfId="1" applyNumberFormat="1" applyFont="1" applyFill="1" applyBorder="1" applyAlignment="1">
      <alignment horizontal="center" vertical="center"/>
    </xf>
    <xf numFmtId="10" fontId="7" fillId="0" borderId="15" xfId="1" applyNumberFormat="1" applyFont="1" applyFill="1" applyBorder="1" applyAlignment="1">
      <alignment vertical="center"/>
    </xf>
    <xf numFmtId="0" fontId="8" fillId="0" borderId="3" xfId="4" applyFont="1" applyBorder="1" applyAlignment="1">
      <alignment vertical="center"/>
    </xf>
    <xf numFmtId="0" fontId="8" fillId="0" borderId="53" xfId="4" applyFont="1" applyBorder="1" applyAlignment="1"/>
    <xf numFmtId="0" fontId="7" fillId="0" borderId="53" xfId="4" applyFont="1" applyBorder="1" applyAlignment="1"/>
    <xf numFmtId="0" fontId="8" fillId="0" borderId="5" xfId="4" applyFont="1" applyBorder="1" applyAlignment="1">
      <alignment horizontal="center" vertical="center"/>
    </xf>
    <xf numFmtId="0" fontId="8" fillId="0" borderId="53" xfId="4" applyFont="1" applyBorder="1" applyAlignment="1">
      <alignment vertical="center"/>
    </xf>
    <xf numFmtId="0" fontId="7" fillId="0" borderId="0" xfId="4" applyFont="1" applyAlignment="1"/>
    <xf numFmtId="0" fontId="7" fillId="0" borderId="30" xfId="4" applyFont="1" applyBorder="1" applyAlignment="1"/>
    <xf numFmtId="0" fontId="4" fillId="0" borderId="6" xfId="4" applyFont="1" applyBorder="1" applyAlignment="1">
      <alignment vertical="center"/>
    </xf>
    <xf numFmtId="0" fontId="11" fillId="0" borderId="11" xfId="4" applyFont="1" applyBorder="1" applyAlignment="1">
      <alignment vertical="center"/>
    </xf>
    <xf numFmtId="0" fontId="12" fillId="2" borderId="14" xfId="4" applyFont="1" applyFill="1" applyBorder="1" applyAlignment="1">
      <alignment horizontal="center" vertical="center" wrapText="1"/>
    </xf>
    <xf numFmtId="0" fontId="4" fillId="0" borderId="0" xfId="4" applyFont="1" applyBorder="1" applyAlignment="1">
      <alignment vertical="center"/>
    </xf>
    <xf numFmtId="0" fontId="4" fillId="0" borderId="53" xfId="4" applyFont="1" applyBorder="1" applyAlignment="1">
      <alignment vertical="center"/>
    </xf>
    <xf numFmtId="0" fontId="8" fillId="0" borderId="53" xfId="4" applyFont="1" applyBorder="1" applyAlignment="1">
      <alignment horizontal="left" vertical="center"/>
    </xf>
    <xf numFmtId="0" fontId="7" fillId="0" borderId="53" xfId="4" applyFont="1" applyBorder="1" applyAlignment="1">
      <alignment horizontal="right" vertical="center"/>
    </xf>
    <xf numFmtId="0" fontId="4" fillId="0" borderId="0" xfId="4" applyFont="1" applyFill="1" applyBorder="1"/>
    <xf numFmtId="0" fontId="15" fillId="0" borderId="0" xfId="4" applyFont="1" applyFill="1" applyBorder="1"/>
    <xf numFmtId="0" fontId="18" fillId="0" borderId="0" xfId="4" applyFont="1" applyFill="1" applyBorder="1"/>
    <xf numFmtId="0" fontId="13" fillId="0" borderId="0" xfId="4" applyFont="1" applyFill="1" applyBorder="1" applyAlignment="1">
      <alignment horizontal="center"/>
    </xf>
    <xf numFmtId="0" fontId="4" fillId="0" borderId="16" xfId="7" applyFont="1" applyFill="1" applyBorder="1" applyAlignment="1">
      <alignment horizontal="center" vertical="center"/>
    </xf>
    <xf numFmtId="0" fontId="17" fillId="0" borderId="15" xfId="7" applyFont="1" applyFill="1" applyBorder="1" applyAlignment="1">
      <alignment horizontal="center" vertical="center"/>
    </xf>
    <xf numFmtId="0" fontId="4" fillId="0" borderId="93" xfId="7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center" vertical="center"/>
    </xf>
    <xf numFmtId="0" fontId="4" fillId="0" borderId="94" xfId="7" applyFont="1" applyFill="1" applyBorder="1" applyAlignment="1">
      <alignment horizontal="center" vertical="center"/>
    </xf>
    <xf numFmtId="0" fontId="4" fillId="0" borderId="87" xfId="7" applyFont="1" applyFill="1" applyBorder="1" applyAlignment="1">
      <alignment horizontal="center" vertical="center"/>
    </xf>
    <xf numFmtId="0" fontId="4" fillId="0" borderId="33" xfId="4" applyFont="1" applyFill="1" applyBorder="1" applyAlignment="1">
      <alignment horizontal="right" vertical="center"/>
    </xf>
    <xf numFmtId="0" fontId="4" fillId="0" borderId="95" xfId="4" applyFont="1" applyFill="1" applyBorder="1" applyAlignment="1">
      <alignment horizontal="right" vertical="center"/>
    </xf>
    <xf numFmtId="0" fontId="4" fillId="0" borderId="42" xfId="4" applyFont="1" applyFill="1" applyBorder="1" applyAlignment="1">
      <alignment horizontal="right" vertical="center"/>
    </xf>
    <xf numFmtId="0" fontId="4" fillId="0" borderId="42" xfId="4" applyNumberFormat="1" applyFont="1" applyFill="1" applyBorder="1" applyAlignment="1">
      <alignment horizontal="right" vertical="center"/>
    </xf>
    <xf numFmtId="0" fontId="4" fillId="0" borderId="29" xfId="4" applyFont="1" applyFill="1" applyBorder="1" applyAlignment="1">
      <alignment horizontal="right" vertical="center"/>
    </xf>
    <xf numFmtId="1" fontId="4" fillId="0" borderId="29" xfId="4" applyNumberFormat="1" applyFont="1" applyFill="1" applyBorder="1" applyAlignment="1">
      <alignment horizontal="right" vertical="center"/>
    </xf>
    <xf numFmtId="0" fontId="4" fillId="0" borderId="89" xfId="4" applyFont="1" applyFill="1" applyBorder="1" applyAlignment="1">
      <alignment horizontal="right" vertical="center"/>
    </xf>
    <xf numFmtId="0" fontId="4" fillId="0" borderId="30" xfId="4" applyFont="1" applyFill="1" applyBorder="1" applyAlignment="1">
      <alignment horizontal="right" vertical="center"/>
    </xf>
    <xf numFmtId="0" fontId="4" fillId="0" borderId="30" xfId="4" applyNumberFormat="1" applyFont="1" applyFill="1" applyBorder="1" applyAlignment="1">
      <alignment horizontal="right" vertical="center"/>
    </xf>
    <xf numFmtId="0" fontId="4" fillId="3" borderId="97" xfId="7" applyFont="1" applyFill="1" applyBorder="1" applyAlignment="1">
      <alignment horizontal="center" vertical="center"/>
    </xf>
    <xf numFmtId="0" fontId="4" fillId="0" borderId="101" xfId="7" applyFont="1" applyFill="1" applyBorder="1" applyAlignment="1">
      <alignment horizontal="center" vertical="center"/>
    </xf>
    <xf numFmtId="0" fontId="4" fillId="0" borderId="96" xfId="4" applyFont="1" applyFill="1" applyBorder="1" applyAlignment="1">
      <alignment horizontal="right" vertical="center"/>
    </xf>
    <xf numFmtId="0" fontId="4" fillId="0" borderId="86" xfId="4" applyFont="1" applyFill="1" applyBorder="1" applyAlignment="1">
      <alignment horizontal="right" vertical="center"/>
    </xf>
    <xf numFmtId="0" fontId="4" fillId="0" borderId="102" xfId="4" applyFont="1" applyFill="1" applyBorder="1" applyAlignment="1">
      <alignment horizontal="right" vertical="center"/>
    </xf>
    <xf numFmtId="0" fontId="17" fillId="0" borderId="102" xfId="4" applyFont="1" applyFill="1" applyBorder="1" applyAlignment="1">
      <alignment horizontal="right" vertical="center"/>
    </xf>
    <xf numFmtId="0" fontId="4" fillId="0" borderId="26" xfId="7" applyFont="1" applyFill="1" applyBorder="1" applyAlignment="1">
      <alignment horizontal="center" vertical="center"/>
    </xf>
    <xf numFmtId="0" fontId="4" fillId="0" borderId="47" xfId="7" applyFont="1" applyFill="1" applyBorder="1" applyAlignment="1">
      <alignment horizontal="center" vertical="center"/>
    </xf>
    <xf numFmtId="0" fontId="13" fillId="0" borderId="0" xfId="4" applyFont="1" applyFill="1" applyBorder="1" applyAlignment="1">
      <alignment vertical="center"/>
    </xf>
    <xf numFmtId="0" fontId="13" fillId="0" borderId="0" xfId="4" applyFont="1" applyFill="1" applyBorder="1" applyAlignment="1">
      <alignment horizontal="center" vertical="center"/>
    </xf>
    <xf numFmtId="0" fontId="13" fillId="0" borderId="0" xfId="4" applyFont="1" applyFill="1" applyBorder="1" applyAlignment="1">
      <alignment horizontal="right" vertical="center"/>
    </xf>
    <xf numFmtId="0" fontId="8" fillId="0" borderId="15" xfId="4" applyNumberFormat="1" applyFont="1" applyBorder="1" applyAlignment="1">
      <alignment horizontal="center" vertical="center"/>
    </xf>
    <xf numFmtId="0" fontId="8" fillId="0" borderId="16" xfId="4" applyNumberFormat="1" applyFont="1" applyBorder="1" applyAlignment="1">
      <alignment horizontal="center" vertical="center"/>
    </xf>
    <xf numFmtId="0" fontId="8" fillId="0" borderId="1" xfId="4" applyNumberFormat="1" applyFont="1" applyBorder="1" applyAlignment="1">
      <alignment horizontal="center" vertical="center"/>
    </xf>
    <xf numFmtId="38" fontId="9" fillId="0" borderId="0" xfId="2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left" vertical="center"/>
    </xf>
    <xf numFmtId="0" fontId="21" fillId="0" borderId="0" xfId="2" applyNumberFormat="1" applyFont="1" applyFill="1" applyBorder="1" applyAlignment="1">
      <alignment horizontal="left" vertical="center"/>
    </xf>
    <xf numFmtId="38" fontId="9" fillId="0" borderId="0" xfId="2" applyFont="1" applyFill="1" applyBorder="1" applyAlignment="1">
      <alignment horizontal="center"/>
    </xf>
    <xf numFmtId="176" fontId="9" fillId="0" borderId="0" xfId="2" applyNumberFormat="1" applyFont="1" applyFill="1" applyBorder="1" applyAlignment="1">
      <alignment horizontal="right"/>
    </xf>
    <xf numFmtId="0" fontId="7" fillId="0" borderId="13" xfId="2" applyNumberFormat="1" applyFont="1" applyFill="1" applyBorder="1" applyAlignment="1">
      <alignment vertical="center"/>
    </xf>
    <xf numFmtId="38" fontId="7" fillId="0" borderId="13" xfId="2" applyFont="1" applyFill="1" applyBorder="1" applyAlignment="1">
      <alignment vertical="center"/>
    </xf>
    <xf numFmtId="49" fontId="7" fillId="0" borderId="13" xfId="2" applyNumberFormat="1" applyFont="1" applyFill="1" applyBorder="1" applyAlignment="1">
      <alignment vertical="center"/>
    </xf>
    <xf numFmtId="38" fontId="11" fillId="0" borderId="13" xfId="2" applyFont="1" applyFill="1" applyBorder="1" applyAlignment="1">
      <alignment vertical="center"/>
    </xf>
    <xf numFmtId="38" fontId="9" fillId="0" borderId="0" xfId="2" applyFont="1" applyFill="1" applyBorder="1" applyAlignment="1">
      <alignment horizontal="center" shrinkToFit="1"/>
    </xf>
    <xf numFmtId="0" fontId="14" fillId="4" borderId="15" xfId="2" applyNumberFormat="1" applyFont="1" applyFill="1" applyBorder="1" applyAlignment="1">
      <alignment horizontal="center" vertical="center"/>
    </xf>
    <xf numFmtId="49" fontId="14" fillId="4" borderId="15" xfId="2" applyNumberFormat="1" applyFont="1" applyFill="1" applyBorder="1" applyAlignment="1">
      <alignment horizontal="center" vertical="center"/>
    </xf>
    <xf numFmtId="38" fontId="14" fillId="4" borderId="15" xfId="2" applyFont="1" applyFill="1" applyBorder="1" applyAlignment="1">
      <alignment horizontal="center" vertical="center"/>
    </xf>
    <xf numFmtId="38" fontId="14" fillId="4" borderId="15" xfId="2" applyFont="1" applyFill="1" applyBorder="1" applyAlignment="1">
      <alignment horizontal="center" vertical="center" wrapText="1"/>
    </xf>
    <xf numFmtId="176" fontId="14" fillId="4" borderId="15" xfId="2" applyNumberFormat="1" applyFont="1" applyFill="1" applyBorder="1" applyAlignment="1">
      <alignment horizontal="center" vertical="center"/>
    </xf>
    <xf numFmtId="49" fontId="9" fillId="0" borderId="0" xfId="2" applyNumberFormat="1" applyFont="1" applyFill="1" applyBorder="1" applyAlignment="1">
      <alignment horizontal="center"/>
    </xf>
    <xf numFmtId="38" fontId="9" fillId="0" borderId="0" xfId="2" applyFont="1" applyFill="1" applyBorder="1" applyAlignment="1">
      <alignment horizontal="left"/>
    </xf>
    <xf numFmtId="38" fontId="14" fillId="5" borderId="9" xfId="2" applyFont="1" applyFill="1" applyBorder="1" applyAlignment="1">
      <alignment horizontal="center" vertical="center"/>
    </xf>
    <xf numFmtId="38" fontId="14" fillId="5" borderId="14" xfId="2" applyFont="1" applyFill="1" applyBorder="1" applyAlignment="1">
      <alignment horizontal="center" vertical="center"/>
    </xf>
    <xf numFmtId="38" fontId="14" fillId="5" borderId="65" xfId="2" applyFont="1" applyFill="1" applyBorder="1" applyAlignment="1">
      <alignment horizontal="right" vertical="center"/>
    </xf>
    <xf numFmtId="49" fontId="14" fillId="5" borderId="65" xfId="2" applyNumberFormat="1" applyFont="1" applyFill="1" applyBorder="1" applyAlignment="1">
      <alignment horizontal="right" vertical="center"/>
    </xf>
    <xf numFmtId="38" fontId="14" fillId="5" borderId="14" xfId="2" applyFont="1" applyFill="1" applyBorder="1" applyAlignment="1">
      <alignment horizontal="right" vertical="center"/>
    </xf>
    <xf numFmtId="38" fontId="22" fillId="5" borderId="65" xfId="2" applyFont="1" applyFill="1" applyBorder="1" applyAlignment="1">
      <alignment horizontal="right" vertical="center"/>
    </xf>
    <xf numFmtId="0" fontId="23" fillId="0" borderId="30" xfId="4" applyFont="1" applyFill="1" applyBorder="1" applyAlignment="1">
      <alignment horizontal="right" vertical="center"/>
    </xf>
    <xf numFmtId="10" fontId="7" fillId="0" borderId="42" xfId="2" applyNumberFormat="1" applyFont="1" applyBorder="1" applyAlignment="1">
      <alignment vertical="center"/>
    </xf>
    <xf numFmtId="10" fontId="7" fillId="0" borderId="95" xfId="2" applyNumberFormat="1" applyFont="1" applyBorder="1" applyAlignment="1">
      <alignment vertical="center"/>
    </xf>
    <xf numFmtId="10" fontId="7" fillId="0" borderId="33" xfId="2" applyNumberFormat="1" applyFont="1" applyBorder="1" applyAlignment="1">
      <alignment vertical="center"/>
    </xf>
    <xf numFmtId="3" fontId="7" fillId="0" borderId="111" xfId="4" applyNumberFormat="1" applyFont="1" applyBorder="1" applyAlignment="1">
      <alignment vertical="center"/>
    </xf>
    <xf numFmtId="10" fontId="7" fillId="0" borderId="112" xfId="1" applyNumberFormat="1" applyFont="1" applyFill="1" applyBorder="1" applyAlignment="1">
      <alignment vertical="center"/>
    </xf>
    <xf numFmtId="10" fontId="7" fillId="0" borderId="82" xfId="1" applyNumberFormat="1" applyFont="1" applyFill="1" applyBorder="1" applyAlignment="1">
      <alignment vertical="center"/>
    </xf>
    <xf numFmtId="10" fontId="7" fillId="0" borderId="12" xfId="1" applyNumberFormat="1" applyFont="1" applyFill="1" applyBorder="1" applyAlignment="1">
      <alignment horizontal="center" vertical="center"/>
    </xf>
    <xf numFmtId="10" fontId="7" fillId="0" borderId="83" xfId="1" applyNumberFormat="1" applyFont="1" applyFill="1" applyBorder="1" applyAlignment="1">
      <alignment horizontal="center" vertical="center"/>
    </xf>
    <xf numFmtId="10" fontId="7" fillId="0" borderId="32" xfId="1" applyNumberFormat="1" applyFont="1" applyBorder="1" applyAlignment="1">
      <alignment horizontal="center" vertical="center"/>
    </xf>
    <xf numFmtId="38" fontId="7" fillId="0" borderId="22" xfId="2" applyNumberFormat="1" applyFont="1" applyBorder="1" applyAlignment="1">
      <alignment horizontal="right" vertical="center"/>
    </xf>
    <xf numFmtId="38" fontId="7" fillId="0" borderId="20" xfId="2" applyNumberFormat="1" applyFont="1" applyFill="1" applyBorder="1" applyAlignment="1">
      <alignment horizontal="right" vertical="center"/>
    </xf>
    <xf numFmtId="38" fontId="7" fillId="0" borderId="23" xfId="2" applyNumberFormat="1" applyFont="1" applyBorder="1" applyAlignment="1">
      <alignment horizontal="right" vertical="center"/>
    </xf>
    <xf numFmtId="38" fontId="7" fillId="0" borderId="24" xfId="2" applyNumberFormat="1" applyFont="1" applyBorder="1" applyAlignment="1">
      <alignment vertical="center"/>
    </xf>
    <xf numFmtId="38" fontId="7" fillId="0" borderId="25" xfId="2" applyNumberFormat="1" applyFont="1" applyBorder="1" applyAlignment="1">
      <alignment vertical="center"/>
    </xf>
    <xf numFmtId="38" fontId="7" fillId="0" borderId="22" xfId="2" applyNumberFormat="1" applyFont="1" applyBorder="1" applyAlignment="1">
      <alignment vertical="center"/>
    </xf>
    <xf numFmtId="38" fontId="7" fillId="0" borderId="29" xfId="2" applyNumberFormat="1" applyFont="1" applyBorder="1" applyAlignment="1">
      <alignment horizontal="right" vertical="center"/>
    </xf>
    <xf numFmtId="38" fontId="7" fillId="0" borderId="27" xfId="2" applyNumberFormat="1" applyFont="1" applyBorder="1" applyAlignment="1">
      <alignment horizontal="right" vertical="center"/>
    </xf>
    <xf numFmtId="38" fontId="7" fillId="0" borderId="30" xfId="2" applyNumberFormat="1" applyFont="1" applyBorder="1" applyAlignment="1">
      <alignment horizontal="right" vertical="center"/>
    </xf>
    <xf numFmtId="38" fontId="7" fillId="0" borderId="31" xfId="2" applyNumberFormat="1" applyFont="1" applyBorder="1" applyAlignment="1">
      <alignment vertical="center"/>
    </xf>
    <xf numFmtId="38" fontId="7" fillId="0" borderId="32" xfId="2" applyNumberFormat="1" applyFont="1" applyBorder="1" applyAlignment="1">
      <alignment vertical="center"/>
    </xf>
    <xf numFmtId="38" fontId="7" fillId="0" borderId="33" xfId="2" applyNumberFormat="1" applyFont="1" applyBorder="1" applyAlignment="1">
      <alignment vertical="center"/>
    </xf>
    <xf numFmtId="38" fontId="7" fillId="0" borderId="37" xfId="2" applyNumberFormat="1" applyFont="1" applyBorder="1" applyAlignment="1">
      <alignment horizontal="right" vertical="center"/>
    </xf>
    <xf numFmtId="38" fontId="7" fillId="0" borderId="90" xfId="2" applyNumberFormat="1" applyFont="1" applyBorder="1" applyAlignment="1">
      <alignment horizontal="right" vertical="center"/>
    </xf>
    <xf numFmtId="38" fontId="7" fillId="0" borderId="38" xfId="2" applyNumberFormat="1" applyFont="1" applyBorder="1" applyAlignment="1">
      <alignment horizontal="right" vertical="center"/>
    </xf>
    <xf numFmtId="38" fontId="7" fillId="0" borderId="39" xfId="2" applyNumberFormat="1" applyFont="1" applyBorder="1" applyAlignment="1">
      <alignment vertical="center"/>
    </xf>
    <xf numFmtId="38" fontId="7" fillId="0" borderId="33" xfId="2" applyNumberFormat="1" applyFont="1" applyBorder="1" applyAlignment="1">
      <alignment horizontal="right" vertical="center"/>
    </xf>
    <xf numFmtId="38" fontId="7" fillId="0" borderId="41" xfId="2" applyNumberFormat="1" applyFont="1" applyBorder="1" applyAlignment="1">
      <alignment horizontal="right" vertical="center"/>
    </xf>
    <xf numFmtId="38" fontId="7" fillId="0" borderId="42" xfId="2" applyNumberFormat="1" applyFont="1" applyBorder="1" applyAlignment="1">
      <alignment horizontal="right" vertical="center"/>
    </xf>
    <xf numFmtId="38" fontId="7" fillId="0" borderId="43" xfId="2" applyNumberFormat="1" applyFont="1" applyBorder="1" applyAlignment="1">
      <alignment vertical="center"/>
    </xf>
    <xf numFmtId="49" fontId="0" fillId="0" borderId="0" xfId="4" applyNumberFormat="1" applyFont="1" applyFill="1" applyAlignment="1">
      <alignment vertical="center"/>
    </xf>
    <xf numFmtId="49" fontId="13" fillId="0" borderId="0" xfId="5" applyNumberFormat="1" applyFont="1" applyAlignment="1">
      <alignment vertical="center"/>
    </xf>
    <xf numFmtId="49" fontId="24" fillId="0" borderId="0" xfId="5" applyNumberFormat="1" applyFont="1" applyAlignment="1">
      <alignment vertical="center"/>
    </xf>
    <xf numFmtId="0" fontId="4" fillId="0" borderId="15" xfId="7" applyFont="1" applyFill="1" applyBorder="1" applyAlignment="1">
      <alignment horizontal="right" vertical="center"/>
    </xf>
    <xf numFmtId="0" fontId="4" fillId="0" borderId="42" xfId="7" applyFont="1" applyFill="1" applyBorder="1" applyAlignment="1">
      <alignment horizontal="right" vertical="center"/>
    </xf>
    <xf numFmtId="0" fontId="4" fillId="0" borderId="84" xfId="7" applyFont="1" applyFill="1" applyBorder="1" applyAlignment="1">
      <alignment horizontal="right" vertical="center"/>
    </xf>
    <xf numFmtId="0" fontId="4" fillId="0" borderId="96" xfId="7" applyFont="1" applyFill="1" applyBorder="1" applyAlignment="1">
      <alignment horizontal="right" vertical="center"/>
    </xf>
    <xf numFmtId="0" fontId="4" fillId="0" borderId="30" xfId="7" applyFont="1" applyFill="1" applyBorder="1" applyAlignment="1">
      <alignment horizontal="right" vertical="center"/>
    </xf>
    <xf numFmtId="0" fontId="4" fillId="0" borderId="30" xfId="7" applyFill="1" applyBorder="1" applyAlignment="1">
      <alignment horizontal="right" vertical="center"/>
    </xf>
    <xf numFmtId="0" fontId="4" fillId="0" borderId="88" xfId="7" applyFont="1" applyFill="1" applyBorder="1" applyAlignment="1">
      <alignment horizontal="right" vertical="center"/>
    </xf>
    <xf numFmtId="0" fontId="4" fillId="0" borderId="54" xfId="7" applyFont="1" applyFill="1" applyBorder="1" applyAlignment="1">
      <alignment horizontal="right" vertical="center"/>
    </xf>
    <xf numFmtId="0" fontId="4" fillId="3" borderId="98" xfId="7" applyFont="1" applyFill="1" applyBorder="1" applyAlignment="1">
      <alignment horizontal="right" vertical="center"/>
    </xf>
    <xf numFmtId="0" fontId="4" fillId="3" borderId="97" xfId="7" applyFont="1" applyFill="1" applyBorder="1" applyAlignment="1">
      <alignment horizontal="right" vertical="center"/>
    </xf>
    <xf numFmtId="0" fontId="4" fillId="3" borderId="99" xfId="7" applyFont="1" applyFill="1" applyBorder="1" applyAlignment="1">
      <alignment horizontal="right" vertical="center"/>
    </xf>
    <xf numFmtId="0" fontId="4" fillId="3" borderId="100" xfId="7" applyFont="1" applyFill="1" applyBorder="1" applyAlignment="1">
      <alignment horizontal="right" vertical="center"/>
    </xf>
    <xf numFmtId="0" fontId="4" fillId="0" borderId="102" xfId="7" applyFont="1" applyFill="1" applyBorder="1" applyAlignment="1">
      <alignment horizontal="right" vertical="center"/>
    </xf>
    <xf numFmtId="0" fontId="17" fillId="0" borderId="102" xfId="7" applyFont="1" applyFill="1" applyBorder="1" applyAlignment="1">
      <alignment horizontal="right" vertical="center"/>
    </xf>
    <xf numFmtId="0" fontId="4" fillId="0" borderId="103" xfId="7" applyFont="1" applyFill="1" applyBorder="1" applyAlignment="1">
      <alignment horizontal="right" vertical="center"/>
    </xf>
    <xf numFmtId="0" fontId="4" fillId="0" borderId="104" xfId="7" applyFont="1" applyFill="1" applyBorder="1" applyAlignment="1">
      <alignment horizontal="right" vertical="center"/>
    </xf>
    <xf numFmtId="0" fontId="4" fillId="0" borderId="47" xfId="7" applyFont="1" applyFill="1" applyBorder="1" applyAlignment="1">
      <alignment horizontal="right" vertical="center"/>
    </xf>
    <xf numFmtId="0" fontId="4" fillId="0" borderId="1" xfId="7" applyFont="1" applyFill="1" applyBorder="1" applyAlignment="1">
      <alignment horizontal="right" vertical="center"/>
    </xf>
    <xf numFmtId="0" fontId="25" fillId="0" borderId="0" xfId="0" applyFont="1"/>
    <xf numFmtId="0" fontId="26" fillId="0" borderId="96" xfId="5" applyFont="1" applyFill="1" applyBorder="1" applyAlignment="1">
      <alignment horizontal="left" vertical="center" wrapText="1"/>
    </xf>
    <xf numFmtId="38" fontId="14" fillId="0" borderId="96" xfId="2" applyFont="1" applyFill="1" applyBorder="1" applyAlignment="1">
      <alignment horizontal="center" vertical="center" shrinkToFit="1"/>
    </xf>
    <xf numFmtId="0" fontId="26" fillId="0" borderId="96" xfId="5" applyFont="1" applyFill="1" applyBorder="1" applyAlignment="1">
      <alignment horizontal="left" vertical="center" shrinkToFit="1"/>
    </xf>
    <xf numFmtId="0" fontId="26" fillId="0" borderId="96" xfId="5" applyNumberFormat="1" applyFont="1" applyFill="1" applyBorder="1" applyAlignment="1">
      <alignment horizontal="center" vertical="center" shrinkToFit="1"/>
    </xf>
    <xf numFmtId="0" fontId="26" fillId="0" borderId="96" xfId="5" applyFont="1" applyFill="1" applyBorder="1" applyAlignment="1">
      <alignment horizontal="center" vertical="center" shrinkToFit="1"/>
    </xf>
    <xf numFmtId="0" fontId="27" fillId="0" borderId="96" xfId="5" applyFont="1" applyFill="1" applyBorder="1" applyAlignment="1">
      <alignment horizontal="center" vertical="center" wrapText="1"/>
    </xf>
    <xf numFmtId="177" fontId="26" fillId="0" borderId="96" xfId="5" applyNumberFormat="1" applyFont="1" applyFill="1" applyBorder="1" applyAlignment="1">
      <alignment horizontal="right" vertical="center" shrinkToFit="1"/>
    </xf>
    <xf numFmtId="176" fontId="14" fillId="5" borderId="65" xfId="2" applyNumberFormat="1" applyFont="1" applyFill="1" applyBorder="1" applyAlignment="1">
      <alignment horizontal="right" vertical="center" shrinkToFit="1"/>
    </xf>
    <xf numFmtId="38" fontId="14" fillId="5" borderId="65" xfId="2" applyFont="1" applyFill="1" applyBorder="1" applyAlignment="1">
      <alignment horizontal="left" vertical="center" shrinkToFit="1"/>
    </xf>
    <xf numFmtId="0" fontId="26" fillId="0" borderId="96" xfId="5" applyNumberFormat="1" applyFont="1" applyFill="1" applyBorder="1" applyAlignment="1">
      <alignment horizontal="left" vertical="center" shrinkToFit="1"/>
    </xf>
    <xf numFmtId="49" fontId="27" fillId="0" borderId="96" xfId="5" applyNumberFormat="1" applyFont="1" applyFill="1" applyBorder="1" applyAlignment="1">
      <alignment horizontal="center" vertical="center" shrinkToFit="1"/>
    </xf>
    <xf numFmtId="38" fontId="26" fillId="0" borderId="96" xfId="3" applyFont="1" applyFill="1" applyBorder="1" applyAlignment="1">
      <alignment horizontal="right" vertical="center" shrinkToFit="1"/>
    </xf>
    <xf numFmtId="0" fontId="27" fillId="0" borderId="96" xfId="5" applyFont="1" applyFill="1" applyBorder="1" applyAlignment="1">
      <alignment horizontal="left" vertical="center" shrinkToFit="1"/>
    </xf>
    <xf numFmtId="38" fontId="13" fillId="0" borderId="96" xfId="3" applyFont="1" applyFill="1" applyBorder="1" applyAlignment="1">
      <alignment horizontal="right" vertical="center" wrapText="1"/>
    </xf>
    <xf numFmtId="178" fontId="13" fillId="0" borderId="96" xfId="3" applyNumberFormat="1" applyFont="1" applyFill="1" applyBorder="1" applyAlignment="1">
      <alignment horizontal="right" vertical="center" wrapText="1"/>
    </xf>
    <xf numFmtId="0" fontId="7" fillId="0" borderId="92" xfId="4" applyFont="1" applyBorder="1" applyAlignment="1">
      <alignment vertical="center"/>
    </xf>
    <xf numFmtId="0" fontId="7" fillId="0" borderId="110" xfId="4" applyFont="1" applyBorder="1" applyAlignment="1">
      <alignment vertical="center"/>
    </xf>
    <xf numFmtId="0" fontId="7" fillId="0" borderId="46" xfId="4" applyFont="1" applyBorder="1" applyAlignment="1">
      <alignment vertical="center"/>
    </xf>
    <xf numFmtId="10" fontId="7" fillId="0" borderId="104" xfId="2" applyNumberFormat="1" applyFont="1" applyBorder="1" applyAlignment="1">
      <alignment vertical="center"/>
    </xf>
    <xf numFmtId="10" fontId="7" fillId="0" borderId="85" xfId="2" applyNumberFormat="1" applyFont="1" applyBorder="1" applyAlignment="1">
      <alignment vertical="center"/>
    </xf>
    <xf numFmtId="10" fontId="7" fillId="0" borderId="45" xfId="2" applyNumberFormat="1" applyFont="1" applyBorder="1" applyAlignment="1">
      <alignment vertical="center"/>
    </xf>
    <xf numFmtId="10" fontId="7" fillId="0" borderId="122" xfId="2" applyNumberFormat="1" applyFont="1" applyBorder="1" applyAlignment="1">
      <alignment vertical="center"/>
    </xf>
    <xf numFmtId="10" fontId="7" fillId="0" borderId="46" xfId="1" applyNumberFormat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7" fillId="0" borderId="113" xfId="4" applyFont="1" applyBorder="1" applyAlignment="1">
      <alignment horizontal="center" vertical="center"/>
    </xf>
    <xf numFmtId="0" fontId="7" fillId="0" borderId="116" xfId="4" applyFont="1" applyBorder="1" applyAlignment="1">
      <alignment horizontal="center" vertical="center"/>
    </xf>
    <xf numFmtId="0" fontId="7" fillId="0" borderId="119" xfId="4" applyFont="1" applyBorder="1" applyAlignment="1">
      <alignment horizontal="center" vertical="center"/>
    </xf>
    <xf numFmtId="0" fontId="7" fillId="0" borderId="107" xfId="4" applyFont="1" applyBorder="1" applyAlignment="1">
      <alignment horizontal="center" vertical="center"/>
    </xf>
    <xf numFmtId="0" fontId="7" fillId="0" borderId="108" xfId="4" applyFont="1" applyBorder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4" xfId="4" applyFont="1" applyBorder="1" applyAlignment="1">
      <alignment horizontal="center" vertical="center"/>
    </xf>
    <xf numFmtId="38" fontId="7" fillId="0" borderId="76" xfId="2" applyFont="1" applyBorder="1" applyAlignment="1">
      <alignment horizontal="center" vertical="center"/>
    </xf>
    <xf numFmtId="38" fontId="7" fillId="0" borderId="109" xfId="2" applyFont="1" applyBorder="1" applyAlignment="1">
      <alignment horizontal="center" vertical="center"/>
    </xf>
    <xf numFmtId="38" fontId="7" fillId="0" borderId="79" xfId="2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9" fillId="0" borderId="16" xfId="4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7" fillId="0" borderId="114" xfId="4" applyFont="1" applyBorder="1" applyAlignment="1">
      <alignment horizontal="center" vertical="center"/>
    </xf>
    <xf numFmtId="0" fontId="4" fillId="0" borderId="117" xfId="4" applyFont="1" applyBorder="1" applyAlignment="1">
      <alignment vertical="center"/>
    </xf>
    <xf numFmtId="0" fontId="4" fillId="0" borderId="120" xfId="4" applyFont="1" applyBorder="1" applyAlignment="1">
      <alignment vertical="center"/>
    </xf>
    <xf numFmtId="0" fontId="7" fillId="0" borderId="115" xfId="4" applyFont="1" applyBorder="1" applyAlignment="1">
      <alignment horizontal="center" vertical="center"/>
    </xf>
    <xf numFmtId="0" fontId="4" fillId="0" borderId="118" xfId="4" applyFont="1" applyBorder="1" applyAlignment="1">
      <alignment vertical="center"/>
    </xf>
    <xf numFmtId="0" fontId="4" fillId="0" borderId="121" xfId="4" applyFont="1" applyBorder="1" applyAlignment="1">
      <alignment vertical="center"/>
    </xf>
    <xf numFmtId="0" fontId="8" fillId="0" borderId="47" xfId="4" applyFont="1" applyBorder="1" applyAlignment="1">
      <alignment horizontal="center" vertical="center"/>
    </xf>
    <xf numFmtId="0" fontId="8" fillId="0" borderId="48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7" fillId="0" borderId="12" xfId="4" applyFont="1" applyBorder="1" applyAlignment="1">
      <alignment horizontal="center" vertical="center"/>
    </xf>
    <xf numFmtId="0" fontId="7" fillId="0" borderId="105" xfId="4" applyFont="1" applyBorder="1" applyAlignment="1">
      <alignment horizontal="center" vertical="center"/>
    </xf>
    <xf numFmtId="0" fontId="7" fillId="0" borderId="69" xfId="4" applyFont="1" applyBorder="1" applyAlignment="1">
      <alignment horizontal="center" vertical="center"/>
    </xf>
    <xf numFmtId="0" fontId="7" fillId="0" borderId="106" xfId="4" applyFont="1" applyBorder="1" applyAlignment="1">
      <alignment horizontal="center" vertical="center"/>
    </xf>
    <xf numFmtId="0" fontId="7" fillId="0" borderId="47" xfId="4" applyFont="1" applyBorder="1" applyAlignment="1">
      <alignment horizontal="center" vertical="center"/>
    </xf>
    <xf numFmtId="0" fontId="7" fillId="0" borderId="48" xfId="4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2" fillId="0" borderId="53" xfId="4" applyFont="1" applyBorder="1" applyAlignment="1">
      <alignment vertical="center"/>
    </xf>
    <xf numFmtId="0" fontId="2" fillId="0" borderId="4" xfId="4" applyFont="1" applyBorder="1" applyAlignment="1">
      <alignment vertical="center"/>
    </xf>
    <xf numFmtId="0" fontId="2" fillId="0" borderId="53" xfId="4" applyFont="1" applyBorder="1" applyAlignment="1"/>
    <xf numFmtId="0" fontId="2" fillId="0" borderId="25" xfId="4" applyFont="1" applyBorder="1" applyAlignment="1"/>
    <xf numFmtId="0" fontId="2" fillId="0" borderId="7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8" xfId="4" applyFont="1" applyBorder="1" applyAlignment="1">
      <alignment vertical="center"/>
    </xf>
    <xf numFmtId="0" fontId="2" fillId="0" borderId="49" xfId="4" applyFont="1" applyBorder="1" applyAlignment="1">
      <alignment horizontal="left" vertical="center"/>
    </xf>
    <xf numFmtId="0" fontId="2" fillId="0" borderId="0" xfId="4" applyFont="1" applyBorder="1" applyAlignment="1">
      <alignment horizontal="left" vertical="center"/>
    </xf>
    <xf numFmtId="0" fontId="2" fillId="0" borderId="12" xfId="4" applyFont="1" applyBorder="1" applyAlignment="1">
      <alignment horizontal="left" vertical="center"/>
    </xf>
    <xf numFmtId="0" fontId="2" fillId="0" borderId="9" xfId="4" applyFont="1" applyBorder="1" applyAlignment="1">
      <alignment vertical="center"/>
    </xf>
    <xf numFmtId="0" fontId="2" fillId="0" borderId="13" xfId="4" applyFont="1" applyBorder="1" applyAlignment="1"/>
    <xf numFmtId="0" fontId="2" fillId="0" borderId="10" xfId="4" applyFont="1" applyBorder="1" applyAlignment="1"/>
    <xf numFmtId="0" fontId="2" fillId="0" borderId="91" xfId="4" applyFont="1" applyBorder="1" applyAlignment="1">
      <alignment horizontal="left" vertical="center"/>
    </xf>
    <xf numFmtId="0" fontId="2" fillId="0" borderId="13" xfId="4" applyFont="1" applyBorder="1" applyAlignment="1">
      <alignment horizontal="left" vertical="center"/>
    </xf>
    <xf numFmtId="0" fontId="4" fillId="0" borderId="13" xfId="4" applyBorder="1" applyAlignment="1">
      <alignment vertical="center"/>
    </xf>
    <xf numFmtId="0" fontId="11" fillId="0" borderId="53" xfId="4" applyFont="1" applyBorder="1" applyAlignment="1">
      <alignment vertical="center"/>
    </xf>
    <xf numFmtId="0" fontId="19" fillId="0" borderId="0" xfId="2" applyNumberFormat="1" applyFont="1" applyFill="1" applyBorder="1" applyAlignment="1">
      <alignment horizontal="left" vertical="center"/>
    </xf>
  </cellXfs>
  <cellStyles count="8">
    <cellStyle name="パーセント 2" xfId="1"/>
    <cellStyle name="桁区切り 2" xfId="2"/>
    <cellStyle name="桁区切り 3 2" xfId="3"/>
    <cellStyle name="標準" xfId="0" builtinId="0"/>
    <cellStyle name="標準 2" xfId="4"/>
    <cellStyle name="標準 3" xfId="5"/>
    <cellStyle name="標準 3 2" xfId="6"/>
    <cellStyle name="標準_特品定例報告5月度39期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客先不良件数</a:t>
            </a:r>
          </a:p>
        </c:rich>
      </c:tx>
      <c:layout>
        <c:manualLayout>
          <c:xMode val="edge"/>
          <c:yMode val="edge"/>
          <c:x val="0.40864460704690891"/>
          <c:y val="3.2280701754385965E-2"/>
        </c:manualLayout>
      </c:layout>
      <c:overlay val="0"/>
      <c:spPr>
        <a:solidFill>
          <a:srgbClr val="CCFFCC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195808775376561E-2"/>
          <c:y val="0.16140372979693327"/>
          <c:w val="0.88637893249591349"/>
          <c:h val="0.710176101671501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32-40D3-BB7B-70DE6F774CB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32-40D3-BB7B-70DE6F774C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25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客先不良件数!$B$3:$O$3</c:f>
              <c:strCache>
                <c:ptCount val="14"/>
                <c:pt idx="0">
                  <c:v>-1期平均</c:v>
                </c:pt>
                <c:pt idx="1">
                  <c:v>0期平均</c:v>
                </c:pt>
                <c:pt idx="2">
                  <c:v>7月</c:v>
                </c:pt>
                <c:pt idx="3">
                  <c:v>8月</c:v>
                </c:pt>
                <c:pt idx="4">
                  <c:v>9月</c:v>
                </c:pt>
                <c:pt idx="5">
                  <c:v>10月</c:v>
                </c:pt>
                <c:pt idx="6">
                  <c:v>11月</c:v>
                </c:pt>
                <c:pt idx="7">
                  <c:v>12月</c:v>
                </c:pt>
                <c:pt idx="8">
                  <c:v>1月</c:v>
                </c:pt>
                <c:pt idx="9">
                  <c:v>2月</c:v>
                </c:pt>
                <c:pt idx="10">
                  <c:v>3月</c:v>
                </c:pt>
                <c:pt idx="11">
                  <c:v>4月</c:v>
                </c:pt>
                <c:pt idx="12">
                  <c:v>5月</c:v>
                </c:pt>
                <c:pt idx="13">
                  <c:v>6月</c:v>
                </c:pt>
              </c:strCache>
            </c:strRef>
          </c:cat>
          <c:val>
            <c:numRef>
              <c:f>客先不良件数!$B$6:$O$6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32-40D3-BB7B-70DE6F77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25519744"/>
        <c:axId val="125521280"/>
      </c:barChart>
      <c:catAx>
        <c:axId val="125519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552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521280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ja-JP" altLang="en-US" b="1"/>
                  <a:t>（件）</a:t>
                </a:r>
              </a:p>
            </c:rich>
          </c:tx>
          <c:layout>
            <c:manualLayout>
              <c:xMode val="edge"/>
              <c:yMode val="edge"/>
              <c:x val="3.6673215455140802E-2"/>
              <c:y val="5.7572371874568297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5519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15</xdr:col>
      <xdr:colOff>95250</xdr:colOff>
      <xdr:row>37</xdr:row>
      <xdr:rowOff>66675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TEMP\EXCEL\1995\NONSPRNT\MEMPH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1995\682SOU\CEN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WINDOWS\TEMP\CATV97\TCG97\CONTRACT\BSSUMMARY\BA-Nyne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WINDOWS\TEMP\status%20Jo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WINDOWS\TEMP\CATV97\CCAST97\COMCAST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appsvtest\d$\Apache\Apache2.2\htdocs\FL\template\&#21697;&#36074;&#35413;&#20385;&#38598;&#35336;&#34920;_&#38619;&#22411;_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s"/>
    </sheetNames>
    <sheetDataSet>
      <sheetData sheetId="0">
        <row r="4">
          <cell r="C4">
            <v>0.66999999999999993</v>
          </cell>
        </row>
        <row r="8">
          <cell r="C8">
            <v>0.75</v>
          </cell>
        </row>
        <row r="15">
          <cell r="C15">
            <v>0.65</v>
          </cell>
        </row>
        <row r="16">
          <cell r="C16">
            <v>0.65</v>
          </cell>
        </row>
        <row r="18">
          <cell r="C18">
            <v>0.95</v>
          </cell>
        </row>
        <row r="19">
          <cell r="C19">
            <v>0.65</v>
          </cell>
        </row>
        <row r="21">
          <cell r="C21">
            <v>0.58699999999999997</v>
          </cell>
        </row>
        <row r="23">
          <cell r="C23">
            <v>0.61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9">
          <cell r="C9">
            <v>6350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TT DWDM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</sheetNames>
    <sheetDataSet>
      <sheetData sheetId="0">
        <row r="4">
          <cell r="B4" t="str">
            <v>PROJECT PRICING SUMMARY</v>
          </cell>
        </row>
        <row r="6">
          <cell r="B6" t="str">
            <v>Item:</v>
          </cell>
          <cell r="C6" t="str">
            <v>OC-3 Multiplexing Equipment</v>
          </cell>
          <cell r="G6">
            <v>694660.04999999993</v>
          </cell>
        </row>
        <row r="7">
          <cell r="C7" t="str">
            <v>(10) sites configured for Ring Topology specified as:</v>
          </cell>
        </row>
        <row r="8">
          <cell r="C8" t="str">
            <v>Roland, Roland Junction, Jacksonville, South, Bryant,</v>
          </cell>
        </row>
        <row r="9">
          <cell r="C9" t="str">
            <v>Bryant Junction, South 1, Northeast 1, Northeast 2, and Northeast 3.</v>
          </cell>
        </row>
        <row r="11">
          <cell r="B11" t="str">
            <v>Item:</v>
          </cell>
          <cell r="C11" t="str">
            <v>OC-12 Multiplexing Equipment</v>
          </cell>
          <cell r="G11">
            <v>596178.62</v>
          </cell>
        </row>
        <row r="12">
          <cell r="C12" t="str">
            <v>(7) sites configured for Ring Topology and specified as:</v>
          </cell>
        </row>
        <row r="13">
          <cell r="C13" t="str">
            <v>North, Northwest, West, Southwest, South, East, and Northeast.</v>
          </cell>
        </row>
        <row r="15">
          <cell r="B15" t="str">
            <v>Item:</v>
          </cell>
          <cell r="C15" t="str">
            <v xml:space="preserve">OC-12 and OC-3 Multipexing Equipment at Switch Site. (80) DS-1 terminations available. </v>
          </cell>
          <cell r="G15">
            <v>139041.87307692308</v>
          </cell>
        </row>
        <row r="16">
          <cell r="C16" t="str">
            <v>7' Bay equipped with DSX-1 cross connect panel.</v>
          </cell>
        </row>
        <row r="28">
          <cell r="B28" t="str">
            <v>Furnish Only Price Total:</v>
          </cell>
          <cell r="G28">
            <v>1429880.5430769231</v>
          </cell>
        </row>
        <row r="31">
          <cell r="B31" t="str">
            <v>SCOPE OF WORK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品質評価集計表"/>
      <sheetName val="不良内訳（社内起因）"/>
      <sheetName val="不良内訳（協力会社起因）"/>
      <sheetName val="計算シート"/>
      <sheetName val="50期客先不良件数"/>
      <sheetName val="ＩＳＯ定期監査用"/>
      <sheetName val="ＩＳＯ更新審査用"/>
      <sheetName val="【協力工場品質評価表】受入件数入力"/>
      <sheetName val="集計"/>
      <sheetName val="品質評価連絡書（ｺﾈｸﾀ）"/>
      <sheetName val="評価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Z9">
            <v>1000024</v>
          </cell>
        </row>
        <row r="10">
          <cell r="Z10">
            <v>1000023</v>
          </cell>
        </row>
        <row r="11">
          <cell r="Z11">
            <v>-1</v>
          </cell>
        </row>
        <row r="12">
          <cell r="Z12">
            <v>-1</v>
          </cell>
        </row>
        <row r="13">
          <cell r="Z13">
            <v>1000016</v>
          </cell>
        </row>
        <row r="14">
          <cell r="Z14">
            <v>1000021</v>
          </cell>
        </row>
        <row r="15">
          <cell r="Z15">
            <v>1000033</v>
          </cell>
        </row>
        <row r="16">
          <cell r="Z16">
            <v>1000042</v>
          </cell>
        </row>
        <row r="17">
          <cell r="Z17">
            <v>1000046</v>
          </cell>
        </row>
        <row r="18">
          <cell r="Z18">
            <v>1000002</v>
          </cell>
        </row>
        <row r="19">
          <cell r="Z19">
            <v>1000041</v>
          </cell>
        </row>
        <row r="20">
          <cell r="Z20">
            <v>1000054</v>
          </cell>
        </row>
        <row r="21">
          <cell r="Z21">
            <v>934155</v>
          </cell>
        </row>
        <row r="22">
          <cell r="Z22">
            <v>1000064</v>
          </cell>
        </row>
        <row r="23">
          <cell r="Z23">
            <v>-1</v>
          </cell>
        </row>
        <row r="24">
          <cell r="Z24">
            <v>1000140</v>
          </cell>
        </row>
        <row r="25">
          <cell r="Z25">
            <v>1000128</v>
          </cell>
        </row>
        <row r="26">
          <cell r="Z26">
            <v>1000010</v>
          </cell>
        </row>
        <row r="27">
          <cell r="Z27">
            <v>1000008</v>
          </cell>
        </row>
        <row r="28">
          <cell r="Z28">
            <v>888062</v>
          </cell>
        </row>
        <row r="29">
          <cell r="Z29">
            <v>1000036</v>
          </cell>
        </row>
        <row r="30">
          <cell r="Z30">
            <v>1000022</v>
          </cell>
        </row>
        <row r="31">
          <cell r="Z31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8"/>
  <sheetViews>
    <sheetView showGridLines="0" tabSelected="1" zoomScale="140" zoomScaleNormal="140" workbookViewId="0"/>
  </sheetViews>
  <sheetFormatPr defaultColWidth="9.625" defaultRowHeight="19.5" customHeight="1"/>
  <cols>
    <col min="1" max="1" width="3.75" style="1" customWidth="1"/>
    <col min="2" max="2" width="5.375" style="1" customWidth="1"/>
    <col min="3" max="18" width="8.375" style="1" customWidth="1"/>
    <col min="19" max="29" width="8.625" style="1" customWidth="1"/>
    <col min="30" max="16384" width="9.625" style="1"/>
  </cols>
  <sheetData>
    <row r="1" spans="1:20" ht="13.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08"/>
      <c r="P1" s="208"/>
      <c r="Q1" s="208"/>
      <c r="R1" s="208"/>
      <c r="S1" s="209"/>
      <c r="T1" s="210" t="s">
        <v>114</v>
      </c>
    </row>
    <row r="2" spans="1:20" ht="21" customHeight="1">
      <c r="A2" s="264" t="str">
        <f>T1&amp;"期  部品製造部　品質評価集計表"</f>
        <v>1期  部品製造部　品質評価集計表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09"/>
      <c r="T2" s="210" t="s">
        <v>115</v>
      </c>
    </row>
    <row r="3" spans="1:20" ht="12" customHeight="1" thickBo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7" t="s">
        <v>2</v>
      </c>
      <c r="Q3" s="8"/>
      <c r="R3" s="9" t="s">
        <v>3</v>
      </c>
      <c r="S3" s="209"/>
      <c r="T3" s="210" t="s">
        <v>115</v>
      </c>
    </row>
    <row r="4" spans="1:20" ht="14.25" customHeight="1" thickBot="1">
      <c r="A4" s="265" t="s">
        <v>4</v>
      </c>
      <c r="B4" s="266"/>
      <c r="C4" s="10" t="s">
        <v>5</v>
      </c>
      <c r="D4" s="10" t="s">
        <v>6</v>
      </c>
      <c r="E4" s="10" t="s">
        <v>117</v>
      </c>
      <c r="F4" s="253" t="s">
        <v>7</v>
      </c>
      <c r="G4" s="253" t="s">
        <v>8</v>
      </c>
      <c r="H4" s="253" t="s">
        <v>9</v>
      </c>
      <c r="I4" s="253" t="s">
        <v>1</v>
      </c>
      <c r="J4" s="253" t="s">
        <v>10</v>
      </c>
      <c r="K4" s="253" t="s">
        <v>11</v>
      </c>
      <c r="L4" s="11"/>
      <c r="M4" s="11"/>
      <c r="N4" s="11"/>
      <c r="O4" s="10"/>
      <c r="P4" s="10"/>
      <c r="Q4" s="10"/>
      <c r="R4" s="12"/>
      <c r="S4" s="209"/>
      <c r="T4" s="210" t="s">
        <v>116</v>
      </c>
    </row>
    <row r="5" spans="1:20" ht="16.5" customHeight="1">
      <c r="A5" s="13"/>
      <c r="B5" s="14"/>
      <c r="C5" s="15"/>
      <c r="D5" s="15"/>
      <c r="E5" s="15"/>
      <c r="F5" s="15"/>
      <c r="G5" s="15"/>
      <c r="H5" s="16"/>
      <c r="I5" s="16"/>
      <c r="J5" s="16"/>
      <c r="K5" s="16"/>
      <c r="L5" s="254"/>
      <c r="M5" s="254"/>
      <c r="N5" s="254"/>
      <c r="O5" s="254"/>
      <c r="P5" s="254"/>
      <c r="Q5" s="267"/>
      <c r="R5" s="270"/>
      <c r="S5" s="209"/>
      <c r="T5" s="210"/>
    </row>
    <row r="6" spans="1:20" ht="16.5" customHeight="1">
      <c r="A6" s="17"/>
      <c r="B6" s="18"/>
      <c r="C6" s="19"/>
      <c r="D6" s="19"/>
      <c r="E6" s="19"/>
      <c r="F6" s="19"/>
      <c r="G6" s="19"/>
      <c r="H6" s="19"/>
      <c r="I6" s="19"/>
      <c r="J6" s="16"/>
      <c r="K6" s="16"/>
      <c r="L6" s="255"/>
      <c r="M6" s="255"/>
      <c r="N6" s="255"/>
      <c r="O6" s="255"/>
      <c r="P6" s="255"/>
      <c r="Q6" s="268"/>
      <c r="R6" s="271"/>
      <c r="S6" s="209"/>
      <c r="T6" s="209"/>
    </row>
    <row r="7" spans="1:20" ht="16.5" customHeight="1" thickBot="1">
      <c r="A7" s="20"/>
      <c r="B7" s="21"/>
      <c r="C7" s="22"/>
      <c r="D7" s="22"/>
      <c r="E7" s="22"/>
      <c r="F7" s="22"/>
      <c r="G7" s="22"/>
      <c r="H7" s="22"/>
      <c r="I7" s="22"/>
      <c r="J7" s="22"/>
      <c r="K7" s="22"/>
      <c r="L7" s="256"/>
      <c r="M7" s="256"/>
      <c r="N7" s="256"/>
      <c r="O7" s="256"/>
      <c r="P7" s="256"/>
      <c r="Q7" s="269"/>
      <c r="R7" s="272"/>
      <c r="S7" s="209"/>
      <c r="T7" s="209"/>
    </row>
    <row r="8" spans="1:20" ht="6" customHeight="1">
      <c r="A8" s="2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24"/>
      <c r="S8" s="209"/>
      <c r="T8" s="209"/>
    </row>
    <row r="9" spans="1:20" ht="15.75" customHeight="1" thickBot="1">
      <c r="A9" s="20"/>
      <c r="B9" s="25" t="str">
        <f>T1&amp;"期目標 … 良品金額率："&amp;T2&amp;"％以上　　良品率："&amp;T3&amp;"％以上　　客先不良率："&amp;T4&amp;"％"</f>
        <v>1期目標 … 良品金額率：99.90％以上　　良品率：99.90％以上　　客先不良率：0.00％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 t="s">
        <v>12</v>
      </c>
      <c r="P9" s="7"/>
      <c r="Q9" s="26"/>
      <c r="R9" s="27"/>
      <c r="S9" s="209"/>
      <c r="T9" s="209"/>
    </row>
    <row r="10" spans="1:20" ht="15.95" customHeight="1" thickBot="1">
      <c r="A10" s="273" t="s">
        <v>13</v>
      </c>
      <c r="B10" s="274"/>
      <c r="C10" s="275"/>
      <c r="D10" s="152" t="str">
        <f>T1-1&amp;"期平均"</f>
        <v>0期平均</v>
      </c>
      <c r="E10" s="153" t="str">
        <f>(1968+T1)&amp;"/７"</f>
        <v>1969/７</v>
      </c>
      <c r="F10" s="28" t="s">
        <v>14</v>
      </c>
      <c r="G10" s="28" t="s">
        <v>15</v>
      </c>
      <c r="H10" s="28" t="s">
        <v>16</v>
      </c>
      <c r="I10" s="28" t="s">
        <v>17</v>
      </c>
      <c r="J10" s="28" t="s">
        <v>18</v>
      </c>
      <c r="K10" s="154" t="str">
        <f>(1969+T1)&amp;"/１"</f>
        <v>1970/１</v>
      </c>
      <c r="L10" s="28" t="s">
        <v>19</v>
      </c>
      <c r="M10" s="28" t="s">
        <v>20</v>
      </c>
      <c r="N10" s="28" t="s">
        <v>21</v>
      </c>
      <c r="O10" s="28" t="s">
        <v>22</v>
      </c>
      <c r="P10" s="29" t="s">
        <v>23</v>
      </c>
      <c r="Q10" s="30" t="s">
        <v>24</v>
      </c>
      <c r="R10" s="31" t="s">
        <v>25</v>
      </c>
    </row>
    <row r="11" spans="1:20" ht="15.95" customHeight="1">
      <c r="A11" s="32" t="s">
        <v>26</v>
      </c>
      <c r="B11" s="33"/>
      <c r="C11" s="34"/>
      <c r="D11" s="188"/>
      <c r="E11" s="189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1"/>
      <c r="Q11" s="192">
        <f>SUM(E11:P11)</f>
        <v>0</v>
      </c>
      <c r="R11" s="193" t="str">
        <f>IFERROR(ROUND(AVERAGE(E11:P11),0),"")</f>
        <v/>
      </c>
    </row>
    <row r="12" spans="1:20" ht="15.95" customHeight="1">
      <c r="A12" s="35" t="s">
        <v>27</v>
      </c>
      <c r="B12" s="36"/>
      <c r="C12" s="37"/>
      <c r="D12" s="194"/>
      <c r="E12" s="195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7"/>
      <c r="Q12" s="198">
        <f>SUM(E12:P12)</f>
        <v>0</v>
      </c>
      <c r="R12" s="199" t="str">
        <f>IFERROR(ROUND(AVERAGE(E12:P12),0),"")</f>
        <v/>
      </c>
    </row>
    <row r="13" spans="1:20" ht="15.95" customHeight="1">
      <c r="A13" s="38" t="s">
        <v>28</v>
      </c>
      <c r="B13" s="39"/>
      <c r="C13" s="40"/>
      <c r="D13" s="200"/>
      <c r="E13" s="201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3"/>
      <c r="Q13" s="198">
        <f>SUM(E13:P13)</f>
        <v>0</v>
      </c>
      <c r="R13" s="199" t="str">
        <f>IFERROR(ROUND(AVERAGE(E13:P13),0),"")</f>
        <v/>
      </c>
    </row>
    <row r="14" spans="1:20" ht="15.95" customHeight="1">
      <c r="A14" s="41" t="s">
        <v>29</v>
      </c>
      <c r="B14" s="42"/>
      <c r="C14" s="43"/>
      <c r="D14" s="181" t="str">
        <f t="shared" ref="D14:N14" si="0">IFERROR(1-D13/D12,"")</f>
        <v/>
      </c>
      <c r="E14" s="180" t="str">
        <f t="shared" si="0"/>
        <v/>
      </c>
      <c r="F14" s="179" t="str">
        <f t="shared" si="0"/>
        <v/>
      </c>
      <c r="G14" s="179" t="str">
        <f t="shared" si="0"/>
        <v/>
      </c>
      <c r="H14" s="179" t="str">
        <f t="shared" si="0"/>
        <v/>
      </c>
      <c r="I14" s="179" t="str">
        <f t="shared" si="0"/>
        <v/>
      </c>
      <c r="J14" s="179" t="str">
        <f t="shared" si="0"/>
        <v/>
      </c>
      <c r="K14" s="179" t="str">
        <f t="shared" si="0"/>
        <v/>
      </c>
      <c r="L14" s="179" t="str">
        <f t="shared" si="0"/>
        <v/>
      </c>
      <c r="M14" s="179" t="str">
        <f t="shared" si="0"/>
        <v/>
      </c>
      <c r="N14" s="179" t="str">
        <f t="shared" si="0"/>
        <v/>
      </c>
      <c r="O14" s="179" t="str">
        <f>IFERROR(1-O13/O12,"")</f>
        <v/>
      </c>
      <c r="P14" s="44" t="str">
        <f>IFERROR(1-P13/P12,"")</f>
        <v/>
      </c>
      <c r="Q14" s="187" t="s">
        <v>112</v>
      </c>
      <c r="R14" s="45" t="str">
        <f>IFERROR(1-R13/R12,"")</f>
        <v/>
      </c>
    </row>
    <row r="15" spans="1:20" ht="15.95" customHeight="1">
      <c r="A15" s="35" t="s">
        <v>30</v>
      </c>
      <c r="B15" s="36"/>
      <c r="C15" s="37"/>
      <c r="D15" s="194"/>
      <c r="E15" s="195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7"/>
      <c r="Q15" s="198">
        <f>SUM(E15:P15)</f>
        <v>0</v>
      </c>
      <c r="R15" s="199" t="str">
        <f>IFERROR(ROUND(AVERAGE(E15:P15),0),"")</f>
        <v/>
      </c>
    </row>
    <row r="16" spans="1:20" ht="15.95" customHeight="1">
      <c r="A16" s="41" t="s">
        <v>31</v>
      </c>
      <c r="B16" s="42"/>
      <c r="C16" s="43"/>
      <c r="D16" s="204"/>
      <c r="E16" s="205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7"/>
      <c r="Q16" s="198">
        <f>SUM(E16:P16)</f>
        <v>0</v>
      </c>
      <c r="R16" s="199" t="str">
        <f>IFERROR(ROUND(AVERAGE(E16:P16),0),"")</f>
        <v/>
      </c>
    </row>
    <row r="17" spans="1:18" ht="15.95" customHeight="1">
      <c r="A17" s="46" t="s">
        <v>32</v>
      </c>
      <c r="B17" s="42"/>
      <c r="C17" s="43"/>
      <c r="D17" s="204"/>
      <c r="E17" s="205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7"/>
      <c r="Q17" s="198">
        <f>SUM(E17:P17)</f>
        <v>0</v>
      </c>
      <c r="R17" s="199" t="str">
        <f>IFERROR(ROUND(AVERAGE(E17:P17),0),"")</f>
        <v/>
      </c>
    </row>
    <row r="18" spans="1:18" ht="15.95" customHeight="1">
      <c r="A18" s="46" t="s">
        <v>33</v>
      </c>
      <c r="B18" s="42"/>
      <c r="C18" s="43"/>
      <c r="D18" s="204"/>
      <c r="E18" s="205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7"/>
      <c r="Q18" s="198">
        <f>SUM(E18:P18)</f>
        <v>0</v>
      </c>
      <c r="R18" s="199" t="str">
        <f>IFERROR(ROUND(AVERAGE(E18:P18),0),"")</f>
        <v/>
      </c>
    </row>
    <row r="19" spans="1:18" ht="15.95" customHeight="1" thickBot="1">
      <c r="A19" s="245" t="s">
        <v>34</v>
      </c>
      <c r="B19" s="246"/>
      <c r="C19" s="247"/>
      <c r="D19" s="248" t="str">
        <f>IFERROR((D12-D13)/D17,"")</f>
        <v/>
      </c>
      <c r="E19" s="249" t="str">
        <f t="shared" ref="E19:P19" si="1">IFERROR((E12-E13)/E17,"")</f>
        <v/>
      </c>
      <c r="F19" s="250" t="str">
        <f t="shared" si="1"/>
        <v/>
      </c>
      <c r="G19" s="250" t="str">
        <f t="shared" si="1"/>
        <v/>
      </c>
      <c r="H19" s="250" t="str">
        <f t="shared" si="1"/>
        <v/>
      </c>
      <c r="I19" s="250" t="str">
        <f t="shared" si="1"/>
        <v/>
      </c>
      <c r="J19" s="250" t="str">
        <f t="shared" si="1"/>
        <v/>
      </c>
      <c r="K19" s="250" t="str">
        <f t="shared" si="1"/>
        <v/>
      </c>
      <c r="L19" s="250" t="str">
        <f t="shared" si="1"/>
        <v/>
      </c>
      <c r="M19" s="250" t="str">
        <f t="shared" si="1"/>
        <v/>
      </c>
      <c r="N19" s="250" t="str">
        <f t="shared" si="1"/>
        <v/>
      </c>
      <c r="O19" s="250" t="str">
        <f t="shared" si="1"/>
        <v/>
      </c>
      <c r="P19" s="251" t="str">
        <f t="shared" si="1"/>
        <v/>
      </c>
      <c r="Q19" s="252" t="s">
        <v>113</v>
      </c>
      <c r="R19" s="248" t="str">
        <f>IFERROR((R12-R13)/R17,"")</f>
        <v/>
      </c>
    </row>
    <row r="20" spans="1:18" ht="4.5" customHeight="1">
      <c r="A20" s="23"/>
      <c r="B20" s="6"/>
      <c r="C20" s="6"/>
      <c r="D20" s="47"/>
      <c r="E20" s="47"/>
      <c r="F20" s="48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9"/>
    </row>
    <row r="21" spans="1:18" ht="12.75" customHeight="1" thickBot="1">
      <c r="A21" s="20"/>
      <c r="B21" s="26" t="s">
        <v>35</v>
      </c>
      <c r="C21" s="6"/>
      <c r="D21" s="50"/>
      <c r="E21" s="50"/>
      <c r="F21" s="48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51"/>
    </row>
    <row r="22" spans="1:18" ht="15" customHeight="1">
      <c r="A22" s="52" t="s">
        <v>36</v>
      </c>
      <c r="B22" s="23" t="s">
        <v>37</v>
      </c>
      <c r="C22" s="53"/>
      <c r="D22" s="54"/>
      <c r="E22" s="55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56"/>
      <c r="Q22" s="57">
        <f>SUM(E22:P22)</f>
        <v>0</v>
      </c>
      <c r="R22" s="54" t="str">
        <f>IFERROR(ROUND(AVERAGE(E22:P22),0),"")</f>
        <v/>
      </c>
    </row>
    <row r="23" spans="1:18" ht="15" customHeight="1">
      <c r="A23" s="58" t="s">
        <v>38</v>
      </c>
      <c r="B23" s="257" t="s">
        <v>39</v>
      </c>
      <c r="C23" s="258"/>
      <c r="D23" s="60" t="str">
        <f>IFERROR(D22/D12,"")</f>
        <v/>
      </c>
      <c r="E23" s="72" t="str">
        <f>IFERROR(E22/E12,"")</f>
        <v/>
      </c>
      <c r="F23" s="73" t="str">
        <f t="shared" ref="F23:P23" si="2">IFERROR(F22/F12,"")</f>
        <v/>
      </c>
      <c r="G23" s="73" t="str">
        <f t="shared" si="2"/>
        <v/>
      </c>
      <c r="H23" s="73" t="str">
        <f t="shared" si="2"/>
        <v/>
      </c>
      <c r="I23" s="73" t="str">
        <f t="shared" si="2"/>
        <v/>
      </c>
      <c r="J23" s="73" t="str">
        <f t="shared" si="2"/>
        <v/>
      </c>
      <c r="K23" s="73" t="str">
        <f t="shared" si="2"/>
        <v/>
      </c>
      <c r="L23" s="73" t="str">
        <f t="shared" si="2"/>
        <v/>
      </c>
      <c r="M23" s="73" t="str">
        <f t="shared" si="2"/>
        <v/>
      </c>
      <c r="N23" s="73" t="str">
        <f t="shared" si="2"/>
        <v/>
      </c>
      <c r="O23" s="73" t="str">
        <f t="shared" si="2"/>
        <v/>
      </c>
      <c r="P23" s="74" t="str">
        <f t="shared" si="2"/>
        <v/>
      </c>
      <c r="Q23" s="61" t="s">
        <v>108</v>
      </c>
      <c r="R23" s="62" t="str">
        <f>IFERROR(R22/R12,"")</f>
        <v/>
      </c>
    </row>
    <row r="24" spans="1:18" ht="15" customHeight="1">
      <c r="A24" s="58" t="s">
        <v>40</v>
      </c>
      <c r="B24" s="63" t="s">
        <v>41</v>
      </c>
      <c r="C24" s="64"/>
      <c r="D24" s="65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8"/>
      <c r="Q24" s="47">
        <f>SUM(E24:P24)</f>
        <v>0</v>
      </c>
      <c r="R24" s="65" t="str">
        <f>IFERROR(ROUND(AVERAGE(E24:P24),0),"")</f>
        <v/>
      </c>
    </row>
    <row r="25" spans="1:18" ht="15" customHeight="1" thickBot="1">
      <c r="A25" s="69" t="s">
        <v>42</v>
      </c>
      <c r="B25" s="276" t="s">
        <v>43</v>
      </c>
      <c r="C25" s="277"/>
      <c r="D25" s="60" t="str">
        <f>IFERROR(D24/D11,"")</f>
        <v/>
      </c>
      <c r="E25" s="78" t="str">
        <f t="shared" ref="E25:P25" si="3">IFERROR(E24/E11,"")</f>
        <v/>
      </c>
      <c r="F25" s="79" t="str">
        <f t="shared" si="3"/>
        <v/>
      </c>
      <c r="G25" s="79" t="str">
        <f t="shared" si="3"/>
        <v/>
      </c>
      <c r="H25" s="79" t="str">
        <f t="shared" si="3"/>
        <v/>
      </c>
      <c r="I25" s="79" t="str">
        <f t="shared" si="3"/>
        <v/>
      </c>
      <c r="J25" s="79" t="str">
        <f t="shared" si="3"/>
        <v/>
      </c>
      <c r="K25" s="79" t="str">
        <f t="shared" si="3"/>
        <v/>
      </c>
      <c r="L25" s="79" t="str">
        <f t="shared" si="3"/>
        <v/>
      </c>
      <c r="M25" s="79" t="str">
        <f t="shared" si="3"/>
        <v/>
      </c>
      <c r="N25" s="79" t="str">
        <f t="shared" si="3"/>
        <v/>
      </c>
      <c r="O25" s="79" t="str">
        <f t="shared" si="3"/>
        <v/>
      </c>
      <c r="P25" s="80" t="str">
        <f t="shared" si="3"/>
        <v/>
      </c>
      <c r="Q25" s="70" t="s">
        <v>110</v>
      </c>
      <c r="R25" s="59" t="str">
        <f>IFERROR(R24/R11,"")</f>
        <v/>
      </c>
    </row>
    <row r="26" spans="1:18" ht="15" customHeight="1">
      <c r="A26" s="52" t="s">
        <v>44</v>
      </c>
      <c r="B26" s="23" t="s">
        <v>45</v>
      </c>
      <c r="C26" s="53"/>
      <c r="D26" s="54"/>
      <c r="E26" s="55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56"/>
      <c r="Q26" s="57">
        <f>SUM(E26:P26)</f>
        <v>0</v>
      </c>
      <c r="R26" s="54" t="str">
        <f>IFERROR(ROUND(AVERAGE(E26:P26),0),"")</f>
        <v/>
      </c>
    </row>
    <row r="27" spans="1:18" ht="15" customHeight="1">
      <c r="A27" s="58" t="s">
        <v>46</v>
      </c>
      <c r="B27" s="257" t="s">
        <v>47</v>
      </c>
      <c r="C27" s="258"/>
      <c r="D27" s="72" t="str">
        <f>IFERROR(D26/D12,"")</f>
        <v/>
      </c>
      <c r="E27" s="72" t="str">
        <f t="shared" ref="E27:P27" si="4">IFERROR(E26/E12,"")</f>
        <v/>
      </c>
      <c r="F27" s="73" t="str">
        <f t="shared" si="4"/>
        <v/>
      </c>
      <c r="G27" s="73" t="str">
        <f t="shared" si="4"/>
        <v/>
      </c>
      <c r="H27" s="73" t="str">
        <f t="shared" si="4"/>
        <v/>
      </c>
      <c r="I27" s="73" t="str">
        <f t="shared" si="4"/>
        <v/>
      </c>
      <c r="J27" s="73" t="str">
        <f t="shared" si="4"/>
        <v/>
      </c>
      <c r="K27" s="73" t="str">
        <f t="shared" si="4"/>
        <v/>
      </c>
      <c r="L27" s="73" t="str">
        <f t="shared" si="4"/>
        <v/>
      </c>
      <c r="M27" s="73" t="str">
        <f t="shared" si="4"/>
        <v/>
      </c>
      <c r="N27" s="73" t="str">
        <f t="shared" si="4"/>
        <v/>
      </c>
      <c r="O27" s="73" t="str">
        <f t="shared" si="4"/>
        <v/>
      </c>
      <c r="P27" s="74" t="str">
        <f t="shared" si="4"/>
        <v/>
      </c>
      <c r="Q27" s="70" t="s">
        <v>109</v>
      </c>
      <c r="R27" s="62" t="str">
        <f>IFERROR(R26/R12,"")</f>
        <v/>
      </c>
    </row>
    <row r="28" spans="1:18" ht="15" customHeight="1">
      <c r="A28" s="58" t="s">
        <v>48</v>
      </c>
      <c r="B28" s="63" t="s">
        <v>49</v>
      </c>
      <c r="C28" s="64"/>
      <c r="D28" s="65"/>
      <c r="E28" s="66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8"/>
      <c r="Q28" s="75">
        <f>SUM(E28:P28)</f>
        <v>0</v>
      </c>
      <c r="R28" s="76" t="str">
        <f>IFERROR(ROUND(AVERAGE(E28:P28),0),"")</f>
        <v/>
      </c>
    </row>
    <row r="29" spans="1:18" ht="15" customHeight="1" thickBot="1">
      <c r="A29" s="58" t="s">
        <v>50</v>
      </c>
      <c r="B29" s="259" t="s">
        <v>51</v>
      </c>
      <c r="C29" s="260"/>
      <c r="D29" s="78" t="str">
        <f>IFERROR(D28/D11,"")</f>
        <v/>
      </c>
      <c r="E29" s="78" t="str">
        <f t="shared" ref="E29:P29" si="5">IFERROR(E28/E11,"")</f>
        <v/>
      </c>
      <c r="F29" s="79" t="str">
        <f t="shared" si="5"/>
        <v/>
      </c>
      <c r="G29" s="79" t="str">
        <f t="shared" si="5"/>
        <v/>
      </c>
      <c r="H29" s="79" t="str">
        <f t="shared" si="5"/>
        <v/>
      </c>
      <c r="I29" s="79" t="str">
        <f t="shared" si="5"/>
        <v/>
      </c>
      <c r="J29" s="79" t="str">
        <f t="shared" si="5"/>
        <v/>
      </c>
      <c r="K29" s="79" t="str">
        <f t="shared" si="5"/>
        <v/>
      </c>
      <c r="L29" s="79" t="str">
        <f t="shared" si="5"/>
        <v/>
      </c>
      <c r="M29" s="79" t="str">
        <f t="shared" si="5"/>
        <v/>
      </c>
      <c r="N29" s="79" t="str">
        <f t="shared" si="5"/>
        <v/>
      </c>
      <c r="O29" s="79" t="str">
        <f t="shared" si="5"/>
        <v/>
      </c>
      <c r="P29" s="80" t="str">
        <f t="shared" si="5"/>
        <v/>
      </c>
      <c r="Q29" s="81" t="s">
        <v>109</v>
      </c>
      <c r="R29" s="77" t="str">
        <f>IFERROR(R28/R11,"")</f>
        <v/>
      </c>
    </row>
    <row r="30" spans="1:18" ht="15" customHeight="1">
      <c r="A30" s="52" t="s">
        <v>52</v>
      </c>
      <c r="B30" s="82" t="s">
        <v>53</v>
      </c>
      <c r="C30" s="83"/>
      <c r="D30" s="54"/>
      <c r="E30" s="55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56"/>
      <c r="Q30" s="84">
        <f>SUM(E30:P30)</f>
        <v>0</v>
      </c>
      <c r="R30" s="85" t="str">
        <f>IFERROR(ROUND(AVERAGE(E30:P30),0),"")</f>
        <v/>
      </c>
    </row>
    <row r="31" spans="1:18" ht="15" customHeight="1">
      <c r="A31" s="58" t="s">
        <v>54</v>
      </c>
      <c r="B31" s="257" t="s">
        <v>55</v>
      </c>
      <c r="C31" s="258"/>
      <c r="D31" s="72" t="str">
        <f>IFERROR(D30/D12,"")</f>
        <v/>
      </c>
      <c r="E31" s="72" t="str">
        <f>IFERROR(E30/E12,"")</f>
        <v/>
      </c>
      <c r="F31" s="73" t="str">
        <f t="shared" ref="F31:P31" si="6">IFERROR(F30/F12,"")</f>
        <v/>
      </c>
      <c r="G31" s="73" t="str">
        <f t="shared" si="6"/>
        <v/>
      </c>
      <c r="H31" s="73" t="str">
        <f t="shared" si="6"/>
        <v/>
      </c>
      <c r="I31" s="73" t="str">
        <f t="shared" si="6"/>
        <v/>
      </c>
      <c r="J31" s="73" t="str">
        <f t="shared" si="6"/>
        <v/>
      </c>
      <c r="K31" s="73" t="str">
        <f t="shared" si="6"/>
        <v/>
      </c>
      <c r="L31" s="73" t="str">
        <f t="shared" si="6"/>
        <v/>
      </c>
      <c r="M31" s="73" t="str">
        <f t="shared" si="6"/>
        <v/>
      </c>
      <c r="N31" s="73" t="str">
        <f t="shared" si="6"/>
        <v/>
      </c>
      <c r="O31" s="73" t="str">
        <f t="shared" si="6"/>
        <v/>
      </c>
      <c r="P31" s="74" t="str">
        <f t="shared" si="6"/>
        <v/>
      </c>
      <c r="Q31" s="185" t="s">
        <v>109</v>
      </c>
      <c r="R31" s="86" t="str">
        <f>IFERROR(R30/R12,"")</f>
        <v/>
      </c>
    </row>
    <row r="32" spans="1:18" ht="15" customHeight="1">
      <c r="A32" s="58" t="s">
        <v>56</v>
      </c>
      <c r="B32" s="87" t="s">
        <v>57</v>
      </c>
      <c r="C32" s="88"/>
      <c r="D32" s="89"/>
      <c r="E32" s="90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2"/>
      <c r="Q32" s="93">
        <f>SUM(E32:P32)</f>
        <v>0</v>
      </c>
      <c r="R32" s="94" t="str">
        <f>IFERROR(ROUND(AVERAGE(E32:P32),0),"")</f>
        <v/>
      </c>
    </row>
    <row r="33" spans="1:18" ht="15" customHeight="1" thickBot="1">
      <c r="A33" s="69" t="s">
        <v>58</v>
      </c>
      <c r="B33" s="259" t="s">
        <v>59</v>
      </c>
      <c r="C33" s="260"/>
      <c r="D33" s="78" t="str">
        <f>IFERROR(D32/D11,"")</f>
        <v/>
      </c>
      <c r="E33" s="78" t="str">
        <f>IFERROR(E32/E11,"")</f>
        <v/>
      </c>
      <c r="F33" s="79" t="str">
        <f t="shared" ref="F33:P33" si="7">IFERROR(F32/F11,"")</f>
        <v/>
      </c>
      <c r="G33" s="79" t="str">
        <f t="shared" si="7"/>
        <v/>
      </c>
      <c r="H33" s="79" t="str">
        <f t="shared" si="7"/>
        <v/>
      </c>
      <c r="I33" s="79" t="str">
        <f t="shared" si="7"/>
        <v/>
      </c>
      <c r="J33" s="79" t="str">
        <f t="shared" si="7"/>
        <v/>
      </c>
      <c r="K33" s="79" t="str">
        <f t="shared" si="7"/>
        <v/>
      </c>
      <c r="L33" s="79" t="str">
        <f t="shared" si="7"/>
        <v/>
      </c>
      <c r="M33" s="79" t="str">
        <f t="shared" si="7"/>
        <v/>
      </c>
      <c r="N33" s="79" t="str">
        <f t="shared" si="7"/>
        <v/>
      </c>
      <c r="O33" s="79" t="str">
        <f t="shared" si="7"/>
        <v/>
      </c>
      <c r="P33" s="80" t="str">
        <f t="shared" si="7"/>
        <v/>
      </c>
      <c r="Q33" s="95" t="s">
        <v>109</v>
      </c>
      <c r="R33" s="96" t="str">
        <f>IFERROR(R32/R11,"")</f>
        <v/>
      </c>
    </row>
    <row r="34" spans="1:18" ht="15.95" customHeight="1">
      <c r="A34" s="261" t="s">
        <v>60</v>
      </c>
      <c r="B34" s="262"/>
      <c r="C34" s="263"/>
      <c r="D34" s="182" t="str">
        <f t="shared" ref="D34:I34" si="8">IF(D24+D28+D32=0,"",D24+D28+D32)</f>
        <v/>
      </c>
      <c r="E34" s="182" t="str">
        <f t="shared" si="8"/>
        <v/>
      </c>
      <c r="F34" s="97" t="str">
        <f t="shared" si="8"/>
        <v/>
      </c>
      <c r="G34" s="97" t="str">
        <f t="shared" si="8"/>
        <v/>
      </c>
      <c r="H34" s="97" t="str">
        <f t="shared" si="8"/>
        <v/>
      </c>
      <c r="I34" s="97" t="str">
        <f t="shared" si="8"/>
        <v/>
      </c>
      <c r="J34" s="97" t="str">
        <f>IF(J24+J28+J32=0,"",I24+I28+I32)</f>
        <v/>
      </c>
      <c r="K34" s="97" t="str">
        <f t="shared" ref="K34:P34" si="9">IF(K24+K28+K32=0,"",K24+K28+K32)</f>
        <v/>
      </c>
      <c r="L34" s="97" t="str">
        <f t="shared" si="9"/>
        <v/>
      </c>
      <c r="M34" s="97" t="str">
        <f t="shared" si="9"/>
        <v/>
      </c>
      <c r="N34" s="97" t="str">
        <f t="shared" si="9"/>
        <v/>
      </c>
      <c r="O34" s="97" t="str">
        <f t="shared" si="9"/>
        <v/>
      </c>
      <c r="P34" s="98" t="str">
        <f t="shared" si="9"/>
        <v/>
      </c>
      <c r="Q34" s="99">
        <f>Q24+Q28+Q32</f>
        <v>0</v>
      </c>
      <c r="R34" s="100" t="str">
        <f>IFERROR(ROUND(AVERAGE(E34:P34),0),"")</f>
        <v/>
      </c>
    </row>
    <row r="35" spans="1:18" ht="15.95" customHeight="1" thickBot="1">
      <c r="A35" s="278" t="s">
        <v>61</v>
      </c>
      <c r="B35" s="279"/>
      <c r="C35" s="280"/>
      <c r="D35" s="101" t="str">
        <f>IFERROR(1-D34/D11,"")</f>
        <v/>
      </c>
      <c r="E35" s="101" t="str">
        <f t="shared" ref="E35:P35" si="10">IFERROR(1-E34/E11,"")</f>
        <v/>
      </c>
      <c r="F35" s="183" t="str">
        <f t="shared" si="10"/>
        <v/>
      </c>
      <c r="G35" s="183" t="str">
        <f t="shared" si="10"/>
        <v/>
      </c>
      <c r="H35" s="183" t="str">
        <f t="shared" si="10"/>
        <v/>
      </c>
      <c r="I35" s="183" t="str">
        <f t="shared" si="10"/>
        <v/>
      </c>
      <c r="J35" s="183" t="str">
        <f t="shared" si="10"/>
        <v/>
      </c>
      <c r="K35" s="183" t="str">
        <f t="shared" si="10"/>
        <v/>
      </c>
      <c r="L35" s="183" t="str">
        <f t="shared" si="10"/>
        <v/>
      </c>
      <c r="M35" s="183" t="str">
        <f t="shared" si="10"/>
        <v/>
      </c>
      <c r="N35" s="183" t="str">
        <f t="shared" si="10"/>
        <v/>
      </c>
      <c r="O35" s="183" t="str">
        <f t="shared" si="10"/>
        <v/>
      </c>
      <c r="P35" s="184" t="str">
        <f t="shared" si="10"/>
        <v/>
      </c>
      <c r="Q35" s="186" t="s">
        <v>112</v>
      </c>
      <c r="R35" s="102" t="str">
        <f>IFERROR(1-R34/R11,"")</f>
        <v/>
      </c>
    </row>
    <row r="36" spans="1:18" ht="15.95" customHeight="1" thickBot="1">
      <c r="A36" s="281" t="s">
        <v>62</v>
      </c>
      <c r="B36" s="282"/>
      <c r="C36" s="283"/>
      <c r="D36" s="103" t="str">
        <f>IFERROR((D16-D34)/D18,"")</f>
        <v/>
      </c>
      <c r="E36" s="103" t="str">
        <f t="shared" ref="E36:P36" si="11">IFERROR((E16-E34)/E18,"")</f>
        <v/>
      </c>
      <c r="F36" s="104" t="str">
        <f t="shared" si="11"/>
        <v/>
      </c>
      <c r="G36" s="104" t="str">
        <f t="shared" si="11"/>
        <v/>
      </c>
      <c r="H36" s="104" t="str">
        <f t="shared" si="11"/>
        <v/>
      </c>
      <c r="I36" s="104" t="str">
        <f t="shared" si="11"/>
        <v/>
      </c>
      <c r="J36" s="104" t="str">
        <f t="shared" si="11"/>
        <v/>
      </c>
      <c r="K36" s="104" t="str">
        <f t="shared" si="11"/>
        <v/>
      </c>
      <c r="L36" s="104" t="str">
        <f t="shared" si="11"/>
        <v/>
      </c>
      <c r="M36" s="104" t="str">
        <f t="shared" si="11"/>
        <v/>
      </c>
      <c r="N36" s="104" t="str">
        <f t="shared" si="11"/>
        <v/>
      </c>
      <c r="O36" s="104" t="str">
        <f t="shared" si="11"/>
        <v/>
      </c>
      <c r="P36" s="105" t="str">
        <f t="shared" si="11"/>
        <v/>
      </c>
      <c r="Q36" s="106" t="s">
        <v>111</v>
      </c>
      <c r="R36" s="107" t="str">
        <f>IFERROR((R16-R34)/R18,"")</f>
        <v/>
      </c>
    </row>
    <row r="37" spans="1:18" ht="15.75" customHeight="1">
      <c r="A37" s="108" t="s">
        <v>63</v>
      </c>
      <c r="B37" s="109"/>
      <c r="C37" s="110"/>
      <c r="D37" s="284"/>
      <c r="E37" s="284"/>
      <c r="F37" s="284"/>
      <c r="G37" s="285"/>
      <c r="H37" s="111" t="s">
        <v>64</v>
      </c>
      <c r="I37" s="112" t="s">
        <v>65</v>
      </c>
      <c r="J37" s="113"/>
      <c r="K37" s="284"/>
      <c r="L37" s="286"/>
      <c r="M37" s="286"/>
      <c r="N37" s="286"/>
      <c r="O37" s="286"/>
      <c r="P37" s="286"/>
      <c r="Q37" s="286"/>
      <c r="R37" s="287"/>
    </row>
    <row r="38" spans="1:18" ht="15.75" customHeight="1">
      <c r="A38" s="288"/>
      <c r="B38" s="289"/>
      <c r="C38" s="289"/>
      <c r="D38" s="289"/>
      <c r="E38" s="289"/>
      <c r="F38" s="289"/>
      <c r="G38" s="290"/>
      <c r="H38" s="114"/>
      <c r="I38" s="291"/>
      <c r="J38" s="292"/>
      <c r="K38" s="292"/>
      <c r="L38" s="292"/>
      <c r="M38" s="292"/>
      <c r="N38" s="292"/>
      <c r="O38" s="292"/>
      <c r="P38" s="292"/>
      <c r="Q38" s="292"/>
      <c r="R38" s="293"/>
    </row>
    <row r="39" spans="1:18" ht="15.75" customHeight="1">
      <c r="A39" s="288"/>
      <c r="B39" s="289"/>
      <c r="C39" s="289"/>
      <c r="D39" s="289"/>
      <c r="E39" s="289"/>
      <c r="F39" s="289"/>
      <c r="G39" s="290"/>
      <c r="H39" s="115"/>
      <c r="I39" s="291"/>
      <c r="J39" s="292"/>
      <c r="K39" s="292"/>
      <c r="L39" s="292"/>
      <c r="M39" s="292"/>
      <c r="N39" s="292"/>
      <c r="O39" s="292"/>
      <c r="P39" s="292"/>
      <c r="Q39" s="292"/>
      <c r="R39" s="293"/>
    </row>
    <row r="40" spans="1:18" ht="15.75" customHeight="1" thickBot="1">
      <c r="A40" s="294"/>
      <c r="B40" s="295"/>
      <c r="C40" s="295"/>
      <c r="D40" s="295"/>
      <c r="E40" s="295"/>
      <c r="F40" s="295"/>
      <c r="G40" s="296"/>
      <c r="H40" s="116"/>
      <c r="I40" s="297"/>
      <c r="J40" s="298"/>
      <c r="K40" s="298"/>
      <c r="L40" s="298"/>
      <c r="M40" s="298"/>
      <c r="N40" s="298"/>
      <c r="O40" s="298"/>
      <c r="P40" s="298"/>
      <c r="Q40" s="299"/>
      <c r="R40" s="117"/>
    </row>
    <row r="41" spans="1:18" ht="18" customHeight="1">
      <c r="A41" s="300"/>
      <c r="B41" s="300"/>
      <c r="C41" s="300"/>
      <c r="D41" s="300"/>
      <c r="E41" s="300"/>
      <c r="F41" s="300"/>
      <c r="G41" s="300"/>
      <c r="H41" s="118"/>
      <c r="I41" s="119"/>
      <c r="J41" s="119"/>
      <c r="K41" s="119"/>
      <c r="L41" s="119"/>
      <c r="M41" s="112"/>
      <c r="N41" s="119"/>
      <c r="O41" s="119"/>
      <c r="P41" s="112" t="s">
        <v>66</v>
      </c>
      <c r="Q41" s="120" t="s">
        <v>67</v>
      </c>
      <c r="R41" s="121"/>
    </row>
    <row r="42" spans="1:18" ht="18.75" customHeight="1"/>
    <row r="43" spans="1:18" ht="18.75" customHeight="1"/>
    <row r="44" spans="1:18" ht="18.75" customHeight="1"/>
    <row r="45" spans="1:18" ht="24" customHeight="1">
      <c r="L45" s="2"/>
    </row>
    <row r="46" spans="1:18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8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</sheetData>
  <mergeCells count="28">
    <mergeCell ref="A41:G41"/>
    <mergeCell ref="A38:G38"/>
    <mergeCell ref="I38:R38"/>
    <mergeCell ref="A39:G39"/>
    <mergeCell ref="I39:R39"/>
    <mergeCell ref="A40:G40"/>
    <mergeCell ref="I40:Q40"/>
    <mergeCell ref="M5:M7"/>
    <mergeCell ref="A35:C35"/>
    <mergeCell ref="A36:C36"/>
    <mergeCell ref="D37:G37"/>
    <mergeCell ref="K37:R37"/>
    <mergeCell ref="L5:L7"/>
    <mergeCell ref="B31:C31"/>
    <mergeCell ref="B33:C33"/>
    <mergeCell ref="A34:C34"/>
    <mergeCell ref="A2:R2"/>
    <mergeCell ref="A4:B4"/>
    <mergeCell ref="O5:O7"/>
    <mergeCell ref="P5:P7"/>
    <mergeCell ref="Q5:Q7"/>
    <mergeCell ref="R5:R7"/>
    <mergeCell ref="N5:N7"/>
    <mergeCell ref="A10:C10"/>
    <mergeCell ref="B23:C23"/>
    <mergeCell ref="B25:C25"/>
    <mergeCell ref="B27:C27"/>
    <mergeCell ref="B29:C29"/>
  </mergeCells>
  <phoneticPr fontId="2"/>
  <pageMargins left="0.35433070866141736" right="0" top="0.19685039370078741" bottom="0" header="0.51181102362204722" footer="0.23622047244094491"/>
  <pageSetup paperSize="9" orientation="landscape" horizontalDpi="300" verticalDpi="300" r:id="rId1"/>
  <headerFooter alignWithMargins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7"/>
  <sheetViews>
    <sheetView showGridLines="0" zoomScaleNormal="100" workbookViewId="0"/>
  </sheetViews>
  <sheetFormatPr defaultRowHeight="13.5"/>
  <cols>
    <col min="1" max="1" width="5" style="155" customWidth="1"/>
    <col min="2" max="2" width="10.375" style="158" customWidth="1"/>
    <col min="3" max="3" width="8.375" style="158" customWidth="1"/>
    <col min="4" max="4" width="7.5" style="170" customWidth="1"/>
    <col min="5" max="5" width="19.625" style="158" customWidth="1"/>
    <col min="6" max="6" width="39.375" style="158" customWidth="1"/>
    <col min="7" max="7" width="9.625" style="158" customWidth="1"/>
    <col min="8" max="8" width="5.375" style="158" customWidth="1"/>
    <col min="9" max="9" width="9.25" style="164" customWidth="1"/>
    <col min="10" max="10" width="5" style="158" customWidth="1"/>
    <col min="11" max="11" width="3.75" style="158" customWidth="1"/>
    <col min="12" max="14" width="7.875" style="158" customWidth="1"/>
    <col min="15" max="15" width="9.25" style="158" customWidth="1"/>
    <col min="16" max="17" width="3.125" style="158" customWidth="1"/>
    <col min="18" max="18" width="5.625" style="159" customWidth="1"/>
    <col min="19" max="19" width="7.125" style="158" customWidth="1"/>
    <col min="20" max="20" width="9" style="158"/>
    <col min="21" max="21" width="4.75" customWidth="1"/>
  </cols>
  <sheetData>
    <row r="1" spans="1:20" ht="24.75" customHeight="1">
      <c r="B1" s="301" t="s">
        <v>107</v>
      </c>
      <c r="C1" s="301"/>
      <c r="D1" s="301"/>
      <c r="E1" s="301"/>
      <c r="F1" s="301"/>
      <c r="G1" s="301"/>
      <c r="H1" s="301"/>
      <c r="I1" s="301"/>
      <c r="J1" s="156"/>
      <c r="K1" s="156"/>
      <c r="L1" s="156"/>
      <c r="M1" s="157"/>
    </row>
    <row r="2" spans="1:20" ht="5.25" customHeight="1" thickBot="1">
      <c r="B2" s="160"/>
      <c r="C2" s="161"/>
      <c r="D2" s="162"/>
      <c r="E2" s="163"/>
    </row>
    <row r="3" spans="1:20" ht="20.25" customHeight="1" thickBot="1">
      <c r="A3" s="165" t="s">
        <v>93</v>
      </c>
      <c r="B3" s="165" t="s">
        <v>73</v>
      </c>
      <c r="C3" s="165" t="s">
        <v>72</v>
      </c>
      <c r="D3" s="166" t="s">
        <v>94</v>
      </c>
      <c r="E3" s="167" t="s">
        <v>95</v>
      </c>
      <c r="F3" s="167" t="s">
        <v>96</v>
      </c>
      <c r="G3" s="167" t="s">
        <v>71</v>
      </c>
      <c r="H3" s="168" t="s">
        <v>97</v>
      </c>
      <c r="I3" s="168" t="s">
        <v>98</v>
      </c>
      <c r="J3" s="168" t="s">
        <v>105</v>
      </c>
      <c r="K3" s="167" t="s">
        <v>70</v>
      </c>
      <c r="L3" s="167" t="s">
        <v>99</v>
      </c>
      <c r="M3" s="167" t="s">
        <v>100</v>
      </c>
      <c r="N3" s="167" t="s">
        <v>101</v>
      </c>
      <c r="O3" s="167" t="s">
        <v>69</v>
      </c>
      <c r="P3" s="167" t="s">
        <v>68</v>
      </c>
      <c r="Q3" s="167" t="s">
        <v>104</v>
      </c>
      <c r="R3" s="169" t="s">
        <v>102</v>
      </c>
      <c r="S3" s="167" t="s">
        <v>103</v>
      </c>
      <c r="T3" s="167" t="s">
        <v>106</v>
      </c>
    </row>
    <row r="4" spans="1:20" ht="18" customHeight="1">
      <c r="A4" s="231"/>
      <c r="B4" s="232"/>
      <c r="C4" s="233"/>
      <c r="D4" s="234"/>
      <c r="E4" s="230"/>
      <c r="F4" s="230"/>
      <c r="G4" s="234"/>
      <c r="H4" s="234"/>
      <c r="I4" s="239"/>
      <c r="J4" s="240"/>
      <c r="K4" s="234"/>
      <c r="L4" s="241"/>
      <c r="M4" s="241"/>
      <c r="N4" s="241"/>
      <c r="O4" s="242"/>
      <c r="P4" s="235"/>
      <c r="Q4" s="235"/>
      <c r="R4" s="236"/>
      <c r="S4" s="243"/>
      <c r="T4" s="244"/>
    </row>
    <row r="5" spans="1:20" ht="21.75" customHeight="1" thickBot="1">
      <c r="A5" s="172" t="s">
        <v>89</v>
      </c>
      <c r="B5" s="173"/>
      <c r="C5" s="174"/>
      <c r="D5" s="175"/>
      <c r="E5" s="174"/>
      <c r="F5" s="174"/>
      <c r="G5" s="174"/>
      <c r="H5" s="174"/>
      <c r="I5" s="238"/>
      <c r="J5" s="174"/>
      <c r="K5" s="174"/>
      <c r="L5" s="174"/>
      <c r="M5" s="174"/>
      <c r="N5" s="174"/>
      <c r="O5" s="176"/>
      <c r="P5" s="173"/>
      <c r="Q5" s="174"/>
      <c r="R5" s="237"/>
      <c r="S5" s="177"/>
      <c r="T5" s="177"/>
    </row>
    <row r="10" spans="1:20">
      <c r="B10" s="171"/>
    </row>
    <row r="11" spans="1:20">
      <c r="B11" s="171"/>
    </row>
    <row r="12" spans="1:20">
      <c r="B12" s="171"/>
    </row>
    <row r="13" spans="1:20">
      <c r="B13" s="171"/>
    </row>
    <row r="14" spans="1:20">
      <c r="B14" s="171"/>
    </row>
    <row r="15" spans="1:20">
      <c r="B15" s="171"/>
    </row>
    <row r="16" spans="1:20">
      <c r="B16" s="171"/>
    </row>
    <row r="17" spans="2:2">
      <c r="B17" s="171"/>
    </row>
    <row r="18" spans="2:2">
      <c r="B18" s="171"/>
    </row>
    <row r="19" spans="2:2">
      <c r="B19" s="171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</sheetData>
  <mergeCells count="1">
    <mergeCell ref="B1:I1"/>
  </mergeCells>
  <phoneticPr fontId="2"/>
  <dataValidations count="1">
    <dataValidation type="list" allowBlank="1" showInputMessage="1" showErrorMessage="1" sqref="C2:D2">
      <formula1>#REF!</formula1>
    </dataValidation>
  </dataValidations>
  <pageMargins left="0.7" right="0.7" top="0.75" bottom="0.75" header="0.3" footer="0.3"/>
  <pageSetup paperSize="9" scale="48" fitToHeight="0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11"/>
  <sheetViews>
    <sheetView zoomScaleNormal="100" workbookViewId="0"/>
  </sheetViews>
  <sheetFormatPr defaultRowHeight="13.5"/>
  <sheetData>
    <row r="1" spans="1:18" ht="24">
      <c r="A1" s="123" t="str">
        <f>R1&amp;"期客先不良件数"</f>
        <v>1期客先不良件数</v>
      </c>
      <c r="B1" s="123"/>
      <c r="C1" s="122"/>
      <c r="D1" s="124"/>
      <c r="E1" s="124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R1" s="229">
        <v>1</v>
      </c>
    </row>
    <row r="2" spans="1:18" ht="14.25" thickBot="1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5" t="s">
        <v>74</v>
      </c>
      <c r="P2" s="122"/>
    </row>
    <row r="3" spans="1:18" ht="14.25" thickBot="1">
      <c r="A3" s="126"/>
      <c r="B3" s="127" t="str">
        <f>R1-2&amp;"期平均"</f>
        <v>-1期平均</v>
      </c>
      <c r="C3" s="127" t="str">
        <f>R1-1&amp;"期平均"</f>
        <v>0期平均</v>
      </c>
      <c r="D3" s="128" t="s">
        <v>75</v>
      </c>
      <c r="E3" s="129" t="s">
        <v>76</v>
      </c>
      <c r="F3" s="129" t="s">
        <v>77</v>
      </c>
      <c r="G3" s="129" t="s">
        <v>78</v>
      </c>
      <c r="H3" s="129" t="s">
        <v>79</v>
      </c>
      <c r="I3" s="129" t="s">
        <v>80</v>
      </c>
      <c r="J3" s="129" t="s">
        <v>81</v>
      </c>
      <c r="K3" s="129" t="s">
        <v>82</v>
      </c>
      <c r="L3" s="129" t="s">
        <v>83</v>
      </c>
      <c r="M3" s="129" t="s">
        <v>84</v>
      </c>
      <c r="N3" s="129" t="s">
        <v>85</v>
      </c>
      <c r="O3" s="130" t="s">
        <v>86</v>
      </c>
      <c r="P3" s="127" t="str">
        <f>R1&amp;"期累計"</f>
        <v>1期累計</v>
      </c>
    </row>
    <row r="4" spans="1:18">
      <c r="A4" s="131" t="s">
        <v>87</v>
      </c>
      <c r="B4" s="132"/>
      <c r="C4" s="132"/>
      <c r="D4" s="133"/>
      <c r="E4" s="134"/>
      <c r="F4" s="134"/>
      <c r="G4" s="134"/>
      <c r="H4" s="134"/>
      <c r="I4" s="134"/>
      <c r="J4" s="135"/>
      <c r="K4" s="134"/>
      <c r="L4" s="212"/>
      <c r="M4" s="212"/>
      <c r="N4" s="212"/>
      <c r="O4" s="213"/>
      <c r="P4" s="214">
        <f>SUM(D4:O4)</f>
        <v>0</v>
      </c>
    </row>
    <row r="5" spans="1:18" ht="14.25" thickBot="1">
      <c r="A5" s="131" t="s">
        <v>88</v>
      </c>
      <c r="B5" s="136"/>
      <c r="C5" s="137"/>
      <c r="D5" s="138"/>
      <c r="E5" s="139"/>
      <c r="F5" s="139"/>
      <c r="G5" s="178"/>
      <c r="H5" s="139"/>
      <c r="I5" s="139"/>
      <c r="J5" s="140"/>
      <c r="K5" s="139"/>
      <c r="L5" s="215"/>
      <c r="M5" s="215"/>
      <c r="N5" s="216"/>
      <c r="O5" s="217"/>
      <c r="P5" s="218">
        <f>SUM(D5:O5)</f>
        <v>0</v>
      </c>
    </row>
    <row r="6" spans="1:18" ht="15" thickTop="1" thickBot="1">
      <c r="A6" s="141" t="s">
        <v>89</v>
      </c>
      <c r="B6" s="219">
        <f>SUM(B4:B5)</f>
        <v>0</v>
      </c>
      <c r="C6" s="219">
        <f t="shared" ref="C6:O6" si="0">SUM(C4:C5)</f>
        <v>0</v>
      </c>
      <c r="D6" s="220">
        <f t="shared" si="0"/>
        <v>0</v>
      </c>
      <c r="E6" s="221">
        <f t="shared" si="0"/>
        <v>0</v>
      </c>
      <c r="F6" s="221">
        <f t="shared" si="0"/>
        <v>0</v>
      </c>
      <c r="G6" s="221">
        <f t="shared" si="0"/>
        <v>0</v>
      </c>
      <c r="H6" s="221">
        <f t="shared" si="0"/>
        <v>0</v>
      </c>
      <c r="I6" s="221">
        <f t="shared" si="0"/>
        <v>0</v>
      </c>
      <c r="J6" s="221">
        <f t="shared" si="0"/>
        <v>0</v>
      </c>
      <c r="K6" s="221">
        <f t="shared" si="0"/>
        <v>0</v>
      </c>
      <c r="L6" s="221">
        <f t="shared" si="0"/>
        <v>0</v>
      </c>
      <c r="M6" s="221">
        <f t="shared" si="0"/>
        <v>0</v>
      </c>
      <c r="N6" s="221">
        <f t="shared" si="0"/>
        <v>0</v>
      </c>
      <c r="O6" s="222">
        <f t="shared" si="0"/>
        <v>0</v>
      </c>
      <c r="P6" s="219">
        <f>SUM(P4:P5)</f>
        <v>0</v>
      </c>
    </row>
    <row r="7" spans="1:18">
      <c r="A7" s="142" t="s">
        <v>90</v>
      </c>
      <c r="B7" s="143"/>
      <c r="C7" s="143"/>
      <c r="D7" s="144"/>
      <c r="E7" s="145"/>
      <c r="F7" s="145"/>
      <c r="G7" s="146"/>
      <c r="H7" s="145"/>
      <c r="I7" s="145"/>
      <c r="J7" s="145"/>
      <c r="K7" s="145"/>
      <c r="L7" s="223"/>
      <c r="M7" s="224"/>
      <c r="N7" s="223"/>
      <c r="O7" s="225"/>
      <c r="P7" s="214">
        <f>SUM(D7:O7)</f>
        <v>0</v>
      </c>
    </row>
    <row r="8" spans="1:18" ht="14.25" thickBot="1">
      <c r="A8" s="147" t="s">
        <v>91</v>
      </c>
      <c r="B8" s="136"/>
      <c r="C8" s="136"/>
      <c r="D8" s="138"/>
      <c r="E8" s="139"/>
      <c r="F8" s="139"/>
      <c r="G8" s="139"/>
      <c r="H8" s="139"/>
      <c r="I8" s="139"/>
      <c r="J8" s="140"/>
      <c r="K8" s="139"/>
      <c r="L8" s="215"/>
      <c r="M8" s="215"/>
      <c r="N8" s="215"/>
      <c r="O8" s="217"/>
      <c r="P8" s="226">
        <f>SUM(D8:O8)</f>
        <v>0</v>
      </c>
    </row>
    <row r="9" spans="1:18" ht="14.25" thickBot="1">
      <c r="A9" s="148" t="s">
        <v>92</v>
      </c>
      <c r="B9" s="211"/>
      <c r="C9" s="211"/>
      <c r="D9" s="227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11">
        <f>SUM(D9:O9)</f>
        <v>0</v>
      </c>
    </row>
    <row r="10" spans="1:18">
      <c r="A10" s="149"/>
      <c r="B10" s="150"/>
      <c r="C10" s="150"/>
      <c r="D10" s="151"/>
      <c r="E10" s="151"/>
      <c r="F10" s="151"/>
      <c r="G10" s="151"/>
      <c r="H10" s="151"/>
      <c r="I10" s="151"/>
      <c r="J10" s="149"/>
      <c r="K10" s="151"/>
      <c r="L10" s="151"/>
      <c r="M10" s="151"/>
      <c r="N10" s="151"/>
      <c r="O10" s="122"/>
      <c r="P10" s="122"/>
    </row>
    <row r="11" spans="1:18" ht="6.75" customHeight="1"/>
  </sheetData>
  <phoneticPr fontId="2"/>
  <pageMargins left="0.7" right="0.7" top="0.75" bottom="0.75" header="0.3" footer="0.3"/>
  <pageSetup paperSize="9" scale="61" fitToHeight="0" orientation="portrait" copies="0" r:id="rId1"/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品質評価集計表</vt:lpstr>
      <vt:lpstr>不良品管理表</vt:lpstr>
      <vt:lpstr>客先不良件数</vt:lpstr>
      <vt:lpstr>客先不良件数!Print_Area</vt:lpstr>
      <vt:lpstr>品質評価集計表!Print_Area</vt:lpstr>
    </vt:vector>
  </TitlesOfParts>
  <Company>品質保証部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品質保証部</dc:creator>
  <cp:lastModifiedBy>藤田　貴視</cp:lastModifiedBy>
  <cp:lastPrinted>2019-07-30T01:25:16Z</cp:lastPrinted>
  <dcterms:created xsi:type="dcterms:W3CDTF">2001-07-05T08:20:53Z</dcterms:created>
  <dcterms:modified xsi:type="dcterms:W3CDTF">2019-10-15T02:10:47Z</dcterms:modified>
</cp:coreProperties>
</file>