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lenovo\OneDrive\Desktop\CV &amp; Certification &amp; Projects\Excel projects\Aymen Excel\"/>
    </mc:Choice>
  </mc:AlternateContent>
  <xr:revisionPtr revIDLastSave="0" documentId="13_ncr:1_{DD070118-44D9-4F89-9F10-C984BAA69051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Budget Prév" sheetId="1" r:id="rId1"/>
    <sheet name="Budget réel" sheetId="2" r:id="rId2"/>
    <sheet name="Suivi" sheetId="3" r:id="rId3"/>
    <sheet name="BDD" sheetId="4" r:id="rId4"/>
  </sheets>
  <definedNames>
    <definedName name="مج_خدمات_خارجية">BDD!$D$4:$D$9</definedName>
    <definedName name="مج_خدمات_خارجية_أخرى">BDD!$E$4:$E$9</definedName>
    <definedName name="مج_رقم_الأعمال">BDD!$B$4:$B$9</definedName>
    <definedName name="مج_مشتريات_مستهلكة">BDD!$C$4:$C$9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" i="2" l="1"/>
  <c r="N24" i="2"/>
  <c r="M24" i="2"/>
  <c r="L24" i="2"/>
  <c r="K24" i="2"/>
  <c r="J24" i="2"/>
  <c r="I24" i="2"/>
  <c r="H24" i="2"/>
  <c r="G24" i="2"/>
  <c r="F24" i="2"/>
  <c r="E24" i="2"/>
  <c r="D24" i="2"/>
  <c r="C24" i="2"/>
  <c r="N23" i="2"/>
  <c r="M23" i="2"/>
  <c r="L23" i="2"/>
  <c r="K23" i="2"/>
  <c r="J23" i="2"/>
  <c r="I23" i="2"/>
  <c r="H23" i="2"/>
  <c r="G23" i="2"/>
  <c r="F23" i="2"/>
  <c r="E23" i="2"/>
  <c r="D23" i="2"/>
  <c r="C23" i="2"/>
  <c r="N22" i="2"/>
  <c r="M22" i="2"/>
  <c r="L22" i="2"/>
  <c r="K22" i="2"/>
  <c r="J22" i="2"/>
  <c r="I22" i="2"/>
  <c r="H22" i="2"/>
  <c r="G22" i="2"/>
  <c r="F22" i="2"/>
  <c r="E22" i="2"/>
  <c r="D22" i="2"/>
  <c r="C22" i="2"/>
  <c r="N21" i="2"/>
  <c r="M21" i="2"/>
  <c r="L21" i="2"/>
  <c r="K21" i="2"/>
  <c r="J21" i="2"/>
  <c r="I21" i="2"/>
  <c r="H21" i="2"/>
  <c r="G21" i="2"/>
  <c r="F21" i="2"/>
  <c r="E21" i="2"/>
  <c r="D21" i="2"/>
  <c r="C21" i="2"/>
  <c r="N19" i="2"/>
  <c r="M19" i="2"/>
  <c r="L19" i="2"/>
  <c r="K19" i="2"/>
  <c r="J19" i="2"/>
  <c r="I19" i="2"/>
  <c r="H19" i="2"/>
  <c r="G19" i="2"/>
  <c r="F19" i="2"/>
  <c r="E19" i="2"/>
  <c r="D19" i="2"/>
  <c r="C19" i="2"/>
  <c r="N18" i="2"/>
  <c r="M18" i="2"/>
  <c r="L18" i="2"/>
  <c r="K18" i="2"/>
  <c r="J18" i="2"/>
  <c r="I18" i="2"/>
  <c r="H18" i="2"/>
  <c r="G18" i="2"/>
  <c r="F18" i="2"/>
  <c r="E18" i="2"/>
  <c r="D18" i="2"/>
  <c r="C18" i="2"/>
  <c r="N17" i="2"/>
  <c r="M17" i="2"/>
  <c r="L17" i="2"/>
  <c r="K17" i="2"/>
  <c r="J17" i="2"/>
  <c r="I17" i="2"/>
  <c r="H17" i="2"/>
  <c r="G17" i="2"/>
  <c r="F17" i="2"/>
  <c r="E17" i="2"/>
  <c r="D17" i="2"/>
  <c r="C17" i="2"/>
  <c r="N16" i="2"/>
  <c r="M16" i="2"/>
  <c r="L16" i="2"/>
  <c r="K16" i="2"/>
  <c r="J16" i="2"/>
  <c r="I16" i="2"/>
  <c r="H16" i="2"/>
  <c r="G16" i="2"/>
  <c r="F16" i="2"/>
  <c r="E16" i="2"/>
  <c r="D16" i="2"/>
  <c r="C16" i="2"/>
  <c r="N15" i="2"/>
  <c r="M15" i="2"/>
  <c r="L15" i="2"/>
  <c r="K15" i="2"/>
  <c r="J15" i="2"/>
  <c r="I15" i="2"/>
  <c r="H15" i="2"/>
  <c r="G15" i="2"/>
  <c r="F15" i="2"/>
  <c r="E15" i="2"/>
  <c r="D15" i="2"/>
  <c r="C15" i="2"/>
  <c r="N14" i="2"/>
  <c r="M14" i="2"/>
  <c r="L14" i="2"/>
  <c r="K14" i="2"/>
  <c r="J14" i="2"/>
  <c r="I14" i="2"/>
  <c r="H14" i="2"/>
  <c r="G14" i="2"/>
  <c r="F14" i="2"/>
  <c r="E14" i="2"/>
  <c r="D14" i="2"/>
  <c r="C14" i="2"/>
  <c r="N12" i="2"/>
  <c r="M12" i="2"/>
  <c r="L12" i="2"/>
  <c r="K12" i="2"/>
  <c r="J12" i="2"/>
  <c r="I12" i="2"/>
  <c r="H12" i="2"/>
  <c r="G12" i="2"/>
  <c r="F12" i="2"/>
  <c r="E12" i="2"/>
  <c r="D12" i="2"/>
  <c r="C12" i="2"/>
  <c r="N11" i="2"/>
  <c r="M11" i="2"/>
  <c r="L11" i="2"/>
  <c r="K11" i="2"/>
  <c r="J11" i="2"/>
  <c r="I11" i="2"/>
  <c r="H11" i="2"/>
  <c r="G11" i="2"/>
  <c r="F11" i="2"/>
  <c r="E11" i="2"/>
  <c r="D11" i="2"/>
  <c r="C11" i="2"/>
  <c r="N10" i="2"/>
  <c r="M10" i="2"/>
  <c r="L10" i="2"/>
  <c r="K10" i="2"/>
  <c r="J10" i="2"/>
  <c r="I10" i="2"/>
  <c r="H10" i="2"/>
  <c r="G10" i="2"/>
  <c r="F10" i="2"/>
  <c r="E10" i="2"/>
  <c r="D10" i="2"/>
  <c r="C10" i="2"/>
  <c r="N9" i="2"/>
  <c r="M9" i="2"/>
  <c r="L9" i="2"/>
  <c r="K9" i="2"/>
  <c r="J9" i="2"/>
  <c r="I9" i="2"/>
  <c r="H9" i="2"/>
  <c r="G9" i="2"/>
  <c r="F9" i="2"/>
  <c r="E9" i="2"/>
  <c r="D9" i="2"/>
  <c r="C9" i="2"/>
  <c r="N8" i="2"/>
  <c r="M8" i="2"/>
  <c r="L8" i="2"/>
  <c r="K8" i="2"/>
  <c r="J8" i="2"/>
  <c r="I8" i="2"/>
  <c r="H8" i="2"/>
  <c r="G8" i="2"/>
  <c r="F8" i="2"/>
  <c r="E8" i="2"/>
  <c r="D8" i="2"/>
  <c r="C8" i="2"/>
  <c r="N6" i="2"/>
  <c r="M6" i="2"/>
  <c r="L6" i="2"/>
  <c r="K6" i="2"/>
  <c r="J6" i="2"/>
  <c r="I6" i="2"/>
  <c r="H6" i="2"/>
  <c r="G6" i="2"/>
  <c r="F6" i="2"/>
  <c r="E6" i="2"/>
  <c r="D6" i="2"/>
  <c r="N5" i="2"/>
  <c r="M5" i="2"/>
  <c r="L5" i="2"/>
  <c r="K5" i="2"/>
  <c r="J5" i="2"/>
  <c r="I5" i="2"/>
  <c r="H5" i="2"/>
  <c r="G5" i="2"/>
  <c r="F5" i="2"/>
  <c r="E5" i="2"/>
  <c r="D5" i="2"/>
  <c r="N4" i="2"/>
  <c r="M4" i="2"/>
  <c r="L4" i="2"/>
  <c r="K4" i="2"/>
  <c r="J4" i="2"/>
  <c r="I4" i="2"/>
  <c r="H4" i="2"/>
  <c r="G4" i="2"/>
  <c r="F4" i="2"/>
  <c r="E4" i="2"/>
  <c r="D4" i="2"/>
  <c r="C4" i="2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C5" i="2"/>
  <c r="D27" i="1"/>
  <c r="E27" i="1"/>
  <c r="F27" i="1"/>
  <c r="G27" i="1"/>
  <c r="H27" i="1"/>
  <c r="I27" i="1"/>
  <c r="J27" i="1"/>
  <c r="K27" i="1"/>
  <c r="L27" i="1"/>
  <c r="M27" i="1"/>
  <c r="N27" i="1"/>
  <c r="O27" i="1"/>
  <c r="C27" i="1"/>
  <c r="D26" i="1"/>
  <c r="E26" i="1"/>
  <c r="F26" i="1"/>
  <c r="G26" i="1"/>
  <c r="H26" i="1"/>
  <c r="I26" i="1"/>
  <c r="J26" i="1"/>
  <c r="K26" i="1"/>
  <c r="L26" i="1"/>
  <c r="M26" i="1"/>
  <c r="N26" i="1"/>
  <c r="O26" i="1"/>
  <c r="C26" i="1"/>
  <c r="C25" i="1"/>
  <c r="D25" i="1"/>
  <c r="E25" i="1"/>
  <c r="F25" i="1"/>
  <c r="G25" i="1"/>
  <c r="H25" i="1"/>
  <c r="I25" i="1"/>
  <c r="J25" i="1"/>
  <c r="O25" i="1" s="1"/>
  <c r="K25" i="1"/>
  <c r="L25" i="1"/>
  <c r="M25" i="1"/>
  <c r="N25" i="1"/>
  <c r="O21" i="1"/>
  <c r="O22" i="1"/>
  <c r="O23" i="1"/>
  <c r="O24" i="1"/>
  <c r="C20" i="1"/>
  <c r="D20" i="1"/>
  <c r="E20" i="1"/>
  <c r="F20" i="1"/>
  <c r="G20" i="1"/>
  <c r="H20" i="1"/>
  <c r="I20" i="1"/>
  <c r="J20" i="1"/>
  <c r="K20" i="1"/>
  <c r="L20" i="1"/>
  <c r="M20" i="1"/>
  <c r="N20" i="1"/>
  <c r="O14" i="1"/>
  <c r="O15" i="1"/>
  <c r="O16" i="1"/>
  <c r="O17" i="1"/>
  <c r="O18" i="1"/>
  <c r="O19" i="1"/>
  <c r="O20" i="1"/>
  <c r="C13" i="1"/>
  <c r="D13" i="1"/>
  <c r="E13" i="1"/>
  <c r="F13" i="1"/>
  <c r="G13" i="1"/>
  <c r="H13" i="1"/>
  <c r="I13" i="1"/>
  <c r="J13" i="1"/>
  <c r="K13" i="1"/>
  <c r="L13" i="1"/>
  <c r="M13" i="1"/>
  <c r="N13" i="1"/>
  <c r="O8" i="1"/>
  <c r="O9" i="1"/>
  <c r="O10" i="1"/>
  <c r="O11" i="1"/>
  <c r="O12" i="1"/>
  <c r="O13" i="1"/>
  <c r="C7" i="1"/>
  <c r="D7" i="1"/>
  <c r="E7" i="1"/>
  <c r="F7" i="1"/>
  <c r="G7" i="1"/>
  <c r="H7" i="1"/>
  <c r="I7" i="1"/>
  <c r="J7" i="1"/>
  <c r="K7" i="1"/>
  <c r="L7" i="1"/>
  <c r="M7" i="1"/>
  <c r="N7" i="1"/>
  <c r="O4" i="1"/>
  <c r="O5" i="1"/>
  <c r="O6" i="1"/>
  <c r="O7" i="1"/>
  <c r="D7" i="2" l="1"/>
  <c r="N20" i="2"/>
  <c r="O24" i="2"/>
  <c r="O8" i="2"/>
  <c r="C20" i="2"/>
  <c r="C6" i="2"/>
  <c r="C7" i="2" s="1"/>
  <c r="N7" i="2"/>
  <c r="F20" i="2"/>
  <c r="N13" i="2"/>
  <c r="D20" i="2"/>
  <c r="H20" i="2"/>
  <c r="M25" i="2"/>
  <c r="M7" i="2"/>
  <c r="H7" i="2"/>
  <c r="K7" i="2"/>
  <c r="J20" i="2"/>
  <c r="K20" i="2"/>
  <c r="J7" i="2"/>
  <c r="O5" i="2"/>
  <c r="O11" i="2"/>
  <c r="O12" i="2"/>
  <c r="J25" i="2"/>
  <c r="F7" i="2"/>
  <c r="L20" i="2"/>
  <c r="O17" i="2"/>
  <c r="O18" i="2"/>
  <c r="E25" i="2"/>
  <c r="G7" i="2"/>
  <c r="L7" i="2"/>
  <c r="O16" i="2"/>
  <c r="J13" i="2"/>
  <c r="N25" i="2"/>
  <c r="O23" i="2"/>
  <c r="I13" i="2"/>
  <c r="M20" i="2"/>
  <c r="O19" i="2"/>
  <c r="I25" i="2"/>
  <c r="O22" i="2"/>
  <c r="L25" i="2"/>
  <c r="O14" i="2"/>
  <c r="D25" i="2"/>
  <c r="H25" i="2"/>
  <c r="G25" i="2" l="1"/>
  <c r="F13" i="2"/>
  <c r="F25" i="2"/>
  <c r="G20" i="2"/>
  <c r="K25" i="2"/>
  <c r="I20" i="2"/>
  <c r="L13" i="2"/>
  <c r="O15" i="2"/>
  <c r="O6" i="2"/>
  <c r="E13" i="2"/>
  <c r="I7" i="2"/>
  <c r="G13" i="2"/>
  <c r="E7" i="2"/>
  <c r="M13" i="2"/>
  <c r="H13" i="2"/>
  <c r="O10" i="2"/>
  <c r="O4" i="2"/>
  <c r="D13" i="2"/>
  <c r="K13" i="2"/>
  <c r="E20" i="2"/>
  <c r="O20" i="2" s="1"/>
  <c r="C25" i="2"/>
  <c r="O21" i="2"/>
  <c r="C13" i="2"/>
  <c r="O9" i="2"/>
  <c r="O25" i="2" l="1"/>
  <c r="O7" i="2"/>
</calcChain>
</file>

<file path=xl/sharedStrings.xml><?xml version="1.0" encoding="utf-8"?>
<sst xmlns="http://schemas.openxmlformats.org/spreadsheetml/2006/main" count="137" uniqueCount="65">
  <si>
    <t>جانفي</t>
  </si>
  <si>
    <t>فيفري</t>
  </si>
  <si>
    <t>مارس</t>
  </si>
  <si>
    <t>أفريل</t>
  </si>
  <si>
    <t>ماي</t>
  </si>
  <si>
    <t>جوان</t>
  </si>
  <si>
    <t>جويلية</t>
  </si>
  <si>
    <t>أوت</t>
  </si>
  <si>
    <t>سبتمبر</t>
  </si>
  <si>
    <t>أكتوبر</t>
  </si>
  <si>
    <t>نوفمبر</t>
  </si>
  <si>
    <t>ديسمبر</t>
  </si>
  <si>
    <t>المجموع</t>
  </si>
  <si>
    <t xml:space="preserve">اشتراك شهري </t>
  </si>
  <si>
    <t>العمولة على كل مبيعة</t>
  </si>
  <si>
    <t>بيع المنتجات</t>
  </si>
  <si>
    <t>مج/رقم_الأعمال</t>
  </si>
  <si>
    <t xml:space="preserve"> مشتريات مستهلكة 60</t>
  </si>
  <si>
    <t xml:space="preserve">الوقود </t>
  </si>
  <si>
    <t>أدوات مكتب</t>
  </si>
  <si>
    <t>الكهرباء, الغاز و الماء</t>
  </si>
  <si>
    <t>استهلاك قطع الغيار</t>
  </si>
  <si>
    <t>مستهلكات أخرى</t>
  </si>
  <si>
    <t>مج/مشتريات_مستهلكة</t>
  </si>
  <si>
    <t>خدمات خارجية 61</t>
  </si>
  <si>
    <t>خدمات</t>
  </si>
  <si>
    <t>أعمال التهيئة</t>
  </si>
  <si>
    <t>رسوم الإيجار</t>
  </si>
  <si>
    <t>صيانة وإصلاح معدات النقل</t>
  </si>
  <si>
    <t>صيانات و إصلاحات أخرى</t>
  </si>
  <si>
    <t>تكاليف التأمين</t>
  </si>
  <si>
    <t>مج/خدمات_خارجية</t>
  </si>
  <si>
    <t>خدمات خارجية اخرى 62</t>
  </si>
  <si>
    <t>رسوم وأتعاب الوسيط</t>
  </si>
  <si>
    <t>الدعاية والتسويق</t>
  </si>
  <si>
    <t>مصاريف الهاتف والانترنت</t>
  </si>
  <si>
    <t>العمولات المصرفية والبريدية</t>
  </si>
  <si>
    <t>مج/خدمات_خارجية_أخرى</t>
  </si>
  <si>
    <t>مجموع المصاريف</t>
  </si>
  <si>
    <t>الرصيد</t>
  </si>
  <si>
    <t>مج/رقم الأعمال</t>
  </si>
  <si>
    <t>مج/مشتريات مستهلكة</t>
  </si>
  <si>
    <t>مج/خدمات خارجية</t>
  </si>
  <si>
    <t>مج/خدمات خارجية أخرى</t>
  </si>
  <si>
    <t>التاريخ</t>
  </si>
  <si>
    <t>الشهر</t>
  </si>
  <si>
    <t>نوع المصاريف</t>
  </si>
  <si>
    <t>المصاريف</t>
  </si>
  <si>
    <t>المبلغ</t>
  </si>
  <si>
    <t>مج_رقم_الأعمال</t>
  </si>
  <si>
    <t>مج_مشتريات_مستهلكة</t>
  </si>
  <si>
    <t>مج_خدمات_خارجية</t>
  </si>
  <si>
    <t>مج_خدمات_خارجية_أخرى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</si>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</sst>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Arial Black"/>
      <family val="2"/>
    </font>
    <font>
      <b/>
      <sz val="8"/>
      <color theme="1"/>
      <name val="Arial Black"/>
      <family val="2"/>
    </font>
    <font>
      <b/>
      <sz val="8"/>
      <name val="Arial Black"/>
      <family val="2"/>
    </font>
    <font>
      <b/>
      <sz val="9"/>
      <name val="Calibri"/>
      <family val="2"/>
      <scheme val="minor"/>
    </font>
    <font>
      <b/>
      <sz val="12"/>
      <color theme="0"/>
      <name val="Arial Black"/>
      <family val="2"/>
    </font>
    <font>
      <sz val="11"/>
      <color theme="0"/>
      <name val="Arial Black"/>
      <family val="2"/>
    </font>
    <font>
      <b/>
      <sz val="11"/>
      <name val="Arial Black"/>
      <family val="2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name val="Calibri"/>
      <family val="2"/>
      <scheme val="minor"/>
    </font>
    <font>
      <b/>
      <sz val="8"/>
      <color theme="0"/>
      <name val="Arial Black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6F6F6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0CCFF"/>
        <bgColor indexed="64"/>
      </patternFill>
    </fill>
    <fill>
      <gradientFill degree="270">
        <stop position="0">
          <color theme="0"/>
        </stop>
        <stop position="1">
          <color rgb="FF00B050"/>
        </stop>
      </gradientFill>
    </fill>
    <fill>
      <gradientFill degree="90">
        <stop position="0">
          <color theme="5" tint="0.80001220740379042"/>
        </stop>
        <stop position="0.5">
          <color rgb="FFFF0000"/>
        </stop>
        <stop position="1">
          <color theme="5" tint="0.80001220740379042"/>
        </stop>
      </gradientFill>
    </fill>
    <fill>
      <patternFill patternType="solid">
        <fgColor rgb="FFFF669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4" fillId="2" borderId="0" xfId="0" applyFont="1" applyFill="1" applyAlignment="1">
      <alignment textRotation="90"/>
    </xf>
    <xf numFmtId="0" fontId="0" fillId="2" borderId="0" xfId="0" applyFill="1"/>
    <xf numFmtId="0" fontId="6" fillId="2" borderId="0" xfId="0" applyFont="1" applyFill="1"/>
    <xf numFmtId="0" fontId="4" fillId="3" borderId="0" xfId="0" applyFont="1" applyFill="1" applyAlignment="1">
      <alignment textRotation="90"/>
    </xf>
    <xf numFmtId="0" fontId="6" fillId="0" borderId="0" xfId="0" applyFont="1"/>
    <xf numFmtId="0" fontId="0" fillId="0" borderId="1" xfId="0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4" fillId="3" borderId="0" xfId="0" applyFont="1" applyFill="1" applyAlignment="1">
      <alignment vertical="center" textRotation="90"/>
    </xf>
    <xf numFmtId="0" fontId="0" fillId="0" borderId="5" xfId="0" applyBorder="1"/>
    <xf numFmtId="43" fontId="0" fillId="0" borderId="6" xfId="1" applyFont="1" applyBorder="1"/>
    <xf numFmtId="43" fontId="6" fillId="5" borderId="7" xfId="0" applyNumberFormat="1" applyFont="1" applyFill="1" applyBorder="1"/>
    <xf numFmtId="0" fontId="0" fillId="0" borderId="6" xfId="0" applyBorder="1"/>
    <xf numFmtId="0" fontId="0" fillId="0" borderId="8" xfId="0" applyBorder="1"/>
    <xf numFmtId="0" fontId="8" fillId="6" borderId="9" xfId="0" applyFont="1" applyFill="1" applyBorder="1" applyAlignment="1">
      <alignment horizontal="center" vertical="center"/>
    </xf>
    <xf numFmtId="3" fontId="9" fillId="6" borderId="10" xfId="0" applyNumberFormat="1" applyFont="1" applyFill="1" applyBorder="1" applyAlignment="1">
      <alignment horizontal="center" vertical="center"/>
    </xf>
    <xf numFmtId="3" fontId="9" fillId="6" borderId="11" xfId="0" applyNumberFormat="1" applyFont="1" applyFill="1" applyBorder="1" applyAlignment="1">
      <alignment horizontal="center" vertical="center"/>
    </xf>
    <xf numFmtId="3" fontId="9" fillId="6" borderId="12" xfId="0" applyNumberFormat="1" applyFont="1" applyFill="1" applyBorder="1" applyAlignment="1">
      <alignment horizontal="center" vertical="center"/>
    </xf>
    <xf numFmtId="3" fontId="10" fillId="6" borderId="12" xfId="0" applyNumberFormat="1" applyFont="1" applyFill="1" applyBorder="1" applyAlignment="1">
      <alignment horizontal="center" vertical="center"/>
    </xf>
    <xf numFmtId="0" fontId="12" fillId="7" borderId="9" xfId="0" applyFont="1" applyFill="1" applyBorder="1" applyAlignment="1">
      <alignment horizontal="center" vertical="center"/>
    </xf>
    <xf numFmtId="43" fontId="13" fillId="7" borderId="7" xfId="0" applyNumberFormat="1" applyFont="1" applyFill="1" applyBorder="1"/>
    <xf numFmtId="43" fontId="13" fillId="7" borderId="14" xfId="0" applyNumberFormat="1" applyFont="1" applyFill="1" applyBorder="1"/>
    <xf numFmtId="3" fontId="14" fillId="7" borderId="14" xfId="0" applyNumberFormat="1" applyFont="1" applyFill="1" applyBorder="1"/>
    <xf numFmtId="0" fontId="11" fillId="4" borderId="13" xfId="0" applyFont="1" applyFill="1" applyBorder="1" applyAlignment="1">
      <alignment horizontal="center" vertical="center" textRotation="90"/>
    </xf>
    <xf numFmtId="0" fontId="12" fillId="7" borderId="15" xfId="0" applyFont="1" applyFill="1" applyBorder="1" applyAlignment="1">
      <alignment horizontal="center" vertical="center"/>
    </xf>
    <xf numFmtId="43" fontId="13" fillId="7" borderId="16" xfId="0" applyNumberFormat="1" applyFont="1" applyFill="1" applyBorder="1"/>
    <xf numFmtId="43" fontId="13" fillId="7" borderId="1" xfId="0" applyNumberFormat="1" applyFont="1" applyFill="1" applyBorder="1"/>
    <xf numFmtId="3" fontId="14" fillId="7" borderId="1" xfId="0" applyNumberFormat="1" applyFont="1" applyFill="1" applyBorder="1"/>
    <xf numFmtId="0" fontId="15" fillId="8" borderId="7" xfId="0" applyFont="1" applyFill="1" applyBorder="1" applyAlignment="1">
      <alignment horizontal="center" vertical="center"/>
    </xf>
    <xf numFmtId="3" fontId="15" fillId="8" borderId="7" xfId="0" applyNumberFormat="1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3" fontId="17" fillId="4" borderId="7" xfId="0" applyNumberFormat="1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 textRotation="90"/>
    </xf>
    <xf numFmtId="0" fontId="0" fillId="0" borderId="6" xfId="0" applyBorder="1" applyAlignment="1"/>
    <xf numFmtId="43" fontId="0" fillId="0" borderId="6" xfId="1" applyFont="1" applyBorder="1" applyAlignment="1"/>
    <xf numFmtId="0" fontId="6" fillId="4" borderId="13" xfId="0" applyFont="1" applyFill="1" applyBorder="1" applyAlignment="1">
      <alignment horizontal="center" vertical="center"/>
    </xf>
    <xf numFmtId="0" fontId="2" fillId="3" borderId="0" xfId="0" applyFont="1" applyFill="1" applyAlignment="1">
      <alignment textRotation="90"/>
    </xf>
    <xf numFmtId="0" fontId="5" fillId="0" borderId="0" xfId="0" applyFont="1"/>
    <xf numFmtId="0" fontId="2" fillId="0" borderId="0" xfId="0" applyFont="1"/>
    <xf numFmtId="3" fontId="18" fillId="7" borderId="17" xfId="0" applyNumberFormat="1" applyFont="1" applyFill="1" applyBorder="1" applyAlignment="1">
      <alignment horizontal="center" vertical="center"/>
    </xf>
    <xf numFmtId="3" fontId="18" fillId="7" borderId="7" xfId="0" applyNumberFormat="1" applyFont="1" applyFill="1" applyBorder="1" applyAlignment="1">
      <alignment horizontal="center" vertical="center"/>
    </xf>
    <xf numFmtId="3" fontId="18" fillId="7" borderId="18" xfId="0" applyNumberFormat="1" applyFont="1" applyFill="1" applyBorder="1" applyAlignment="1">
      <alignment horizontal="center" vertical="center"/>
    </xf>
    <xf numFmtId="3" fontId="18" fillId="7" borderId="16" xfId="0" applyNumberFormat="1" applyFont="1" applyFill="1" applyBorder="1" applyAlignment="1">
      <alignment horizontal="center" vertical="center"/>
    </xf>
    <xf numFmtId="3" fontId="16" fillId="5" borderId="7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19" fillId="4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0" fontId="4" fillId="2" borderId="0" xfId="0" applyFont="1" applyFill="1"/>
    <xf numFmtId="0" fontId="4" fillId="4" borderId="0" xfId="0" applyFont="1" applyFill="1"/>
    <xf numFmtId="0" fontId="3" fillId="0" borderId="0" xfId="0" applyFont="1" applyAlignment="1">
      <alignment horizontal="center"/>
    </xf>
  </cellXfs>
  <cellStyles count="2">
    <cellStyle name="Milliers" xfId="1" builtinId="3"/>
    <cellStyle name="Normal" xfId="0" builtinId="0"/>
  </cellStyles>
  <dxfs count="7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00FFCC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bdd!A1"/><Relationship Id="rId2" Type="http://schemas.openxmlformats.org/officeDocument/2006/relationships/hyperlink" Target="#suivi!A1"/><Relationship Id="rId1" Type="http://schemas.openxmlformats.org/officeDocument/2006/relationships/hyperlink" Target="#'budget '!A1"/><Relationship Id="rId4" Type="http://schemas.openxmlformats.org/officeDocument/2006/relationships/hyperlink" Target="#MENU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bdd!A1"/><Relationship Id="rId2" Type="http://schemas.openxmlformats.org/officeDocument/2006/relationships/hyperlink" Target="#suivi!A1"/><Relationship Id="rId1" Type="http://schemas.openxmlformats.org/officeDocument/2006/relationships/hyperlink" Target="#'Mon budget'!A1"/><Relationship Id="rId4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bdd!A1"/><Relationship Id="rId2" Type="http://schemas.openxmlformats.org/officeDocument/2006/relationships/hyperlink" Target="#'budget '!A1"/><Relationship Id="rId1" Type="http://schemas.openxmlformats.org/officeDocument/2006/relationships/hyperlink" Target="#'Mon budget'!A1"/><Relationship Id="rId4" Type="http://schemas.openxmlformats.org/officeDocument/2006/relationships/hyperlink" Target="#MENU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'budget '!A1"/><Relationship Id="rId2" Type="http://schemas.openxmlformats.org/officeDocument/2006/relationships/hyperlink" Target="#suivi!A1"/><Relationship Id="rId1" Type="http://schemas.openxmlformats.org/officeDocument/2006/relationships/hyperlink" Target="#'Mon budget'!A1"/><Relationship Id="rId4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293772</xdr:colOff>
      <xdr:row>0</xdr:row>
      <xdr:rowOff>11476</xdr:rowOff>
    </xdr:from>
    <xdr:to>
      <xdr:col>4</xdr:col>
      <xdr:colOff>886539</xdr:colOff>
      <xdr:row>0</xdr:row>
      <xdr:rowOff>286643</xdr:rowOff>
    </xdr:to>
    <xdr:sp macro="" textlink="">
      <xdr:nvSpPr>
        <xdr:cNvPr id="17" name="Rectangle : coins arrondis 16">
          <a:extLst>
            <a:ext uri="{FF2B5EF4-FFF2-40B4-BE49-F238E27FC236}">
              <a16:creationId xmlns:a16="http://schemas.microsoft.com/office/drawing/2014/main" id="{829341C0-AF57-4FD9-950A-7ED49E00E960}"/>
            </a:ext>
          </a:extLst>
        </xdr:cNvPr>
        <xdr:cNvSpPr/>
      </xdr:nvSpPr>
      <xdr:spPr>
        <a:xfrm>
          <a:off x="12483626211" y="11476"/>
          <a:ext cx="1630992" cy="275167"/>
        </a:xfrm>
        <a:prstGeom prst="roundRect">
          <a:avLst>
            <a:gd name="adj" fmla="val 50000"/>
          </a:avLst>
        </a:prstGeom>
        <a:solidFill>
          <a:srgbClr val="00FFCC"/>
        </a:solidFill>
        <a:effectLst>
          <a:glow rad="139700">
            <a:schemeClr val="accent6">
              <a:satMod val="175000"/>
              <a:alpha val="40000"/>
            </a:schemeClr>
          </a:glow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fr-FR" sz="1200" b="1">
              <a:solidFill>
                <a:sysClr val="windowText" lastClr="000000"/>
              </a:solidFill>
            </a:rPr>
            <a:t>MON BUDGET</a:t>
          </a:r>
        </a:p>
      </xdr:txBody>
    </xdr:sp>
    <xdr:clientData/>
  </xdr:twoCellAnchor>
  <xdr:twoCellAnchor>
    <xdr:from>
      <xdr:col>1</xdr:col>
      <xdr:colOff>207860</xdr:colOff>
      <xdr:row>0</xdr:row>
      <xdr:rowOff>11476</xdr:rowOff>
    </xdr:from>
    <xdr:to>
      <xdr:col>2</xdr:col>
      <xdr:colOff>444873</xdr:colOff>
      <xdr:row>0</xdr:row>
      <xdr:rowOff>286643</xdr:rowOff>
    </xdr:to>
    <xdr:sp macro="" textlink="">
      <xdr:nvSpPr>
        <xdr:cNvPr id="18" name="Rectangle : coins arrondis 1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CEC46EF-08D9-4A95-AB4F-08CD2C33C26C}"/>
            </a:ext>
          </a:extLst>
        </xdr:cNvPr>
        <xdr:cNvSpPr/>
      </xdr:nvSpPr>
      <xdr:spPr>
        <a:xfrm>
          <a:off x="12486144327" y="11476"/>
          <a:ext cx="1627663" cy="275167"/>
        </a:xfrm>
        <a:prstGeom prst="roundRect">
          <a:avLst>
            <a:gd name="adj" fmla="val 50000"/>
          </a:avLst>
        </a:prstGeom>
        <a:solidFill>
          <a:schemeClr val="accent4"/>
        </a:solidFill>
        <a:scene3d>
          <a:camera prst="orthographicFront"/>
          <a:lightRig rig="threePt" dir="t"/>
        </a:scene3d>
        <a:sp3d>
          <a:bevelT/>
        </a:sp3d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fr-FR" sz="1100" b="1"/>
            <a:t>BUDGET</a:t>
          </a:r>
        </a:p>
      </xdr:txBody>
    </xdr:sp>
    <xdr:clientData/>
  </xdr:twoCellAnchor>
  <xdr:twoCellAnchor>
    <xdr:from>
      <xdr:col>5</xdr:col>
      <xdr:colOff>735436</xdr:colOff>
      <xdr:row>0</xdr:row>
      <xdr:rowOff>11476</xdr:rowOff>
    </xdr:from>
    <xdr:to>
      <xdr:col>7</xdr:col>
      <xdr:colOff>295372</xdr:colOff>
      <xdr:row>0</xdr:row>
      <xdr:rowOff>286643</xdr:rowOff>
    </xdr:to>
    <xdr:sp macro="" textlink="">
      <xdr:nvSpPr>
        <xdr:cNvPr id="19" name="Rectangle : coins arrondis 1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A26A328-0BC5-4478-8979-A77796064A3C}"/>
            </a:ext>
          </a:extLst>
        </xdr:cNvPr>
        <xdr:cNvSpPr/>
      </xdr:nvSpPr>
      <xdr:spPr>
        <a:xfrm>
          <a:off x="12481102703" y="11476"/>
          <a:ext cx="1636386" cy="275167"/>
        </a:xfrm>
        <a:prstGeom prst="roundRect">
          <a:avLst>
            <a:gd name="adj" fmla="val 50000"/>
          </a:avLst>
        </a:prstGeom>
        <a:solidFill>
          <a:schemeClr val="accent4"/>
        </a:solidFill>
        <a:scene3d>
          <a:camera prst="orthographicFront"/>
          <a:lightRig rig="threePt" dir="t"/>
        </a:scene3d>
        <a:sp3d>
          <a:bevelT/>
        </a:sp3d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fr-FR" sz="1100" b="1"/>
            <a:t>SUIVI</a:t>
          </a:r>
        </a:p>
      </xdr:txBody>
    </xdr:sp>
    <xdr:clientData/>
  </xdr:twoCellAnchor>
  <xdr:twoCellAnchor>
    <xdr:from>
      <xdr:col>8</xdr:col>
      <xdr:colOff>144269</xdr:colOff>
      <xdr:row>0</xdr:row>
      <xdr:rowOff>11476</xdr:rowOff>
    </xdr:from>
    <xdr:to>
      <xdr:col>9</xdr:col>
      <xdr:colOff>737036</xdr:colOff>
      <xdr:row>0</xdr:row>
      <xdr:rowOff>286643</xdr:rowOff>
    </xdr:to>
    <xdr:sp macro="" textlink="">
      <xdr:nvSpPr>
        <xdr:cNvPr id="20" name="Rectangle : coins arrondis 1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99C529C-E616-4068-B76A-2CC3E5F46EE4}"/>
            </a:ext>
          </a:extLst>
        </xdr:cNvPr>
        <xdr:cNvSpPr/>
      </xdr:nvSpPr>
      <xdr:spPr>
        <a:xfrm>
          <a:off x="12478584589" y="11476"/>
          <a:ext cx="1630992" cy="275167"/>
        </a:xfrm>
        <a:prstGeom prst="roundRect">
          <a:avLst>
            <a:gd name="adj" fmla="val 50000"/>
          </a:avLst>
        </a:prstGeom>
        <a:solidFill>
          <a:schemeClr val="accent4"/>
        </a:solidFill>
        <a:scene3d>
          <a:camera prst="orthographicFront"/>
          <a:lightRig rig="threePt" dir="t"/>
        </a:scene3d>
        <a:sp3d>
          <a:bevelT/>
        </a:sp3d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fr-FR" sz="1100" b="1"/>
            <a:t>BDD</a:t>
          </a:r>
        </a:p>
      </xdr:txBody>
    </xdr:sp>
    <xdr:clientData/>
  </xdr:twoCellAnchor>
  <xdr:twoCellAnchor>
    <xdr:from>
      <xdr:col>10</xdr:col>
      <xdr:colOff>585934</xdr:colOff>
      <xdr:row>0</xdr:row>
      <xdr:rowOff>11476</xdr:rowOff>
    </xdr:from>
    <xdr:to>
      <xdr:col>12</xdr:col>
      <xdr:colOff>145869</xdr:colOff>
      <xdr:row>0</xdr:row>
      <xdr:rowOff>286643</xdr:rowOff>
    </xdr:to>
    <xdr:sp macro="" textlink="">
      <xdr:nvSpPr>
        <xdr:cNvPr id="21" name="Rectangle : coins arrondis 2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CDCE2F9-0308-4857-9F7D-FC77A468FB45}"/>
            </a:ext>
          </a:extLst>
        </xdr:cNvPr>
        <xdr:cNvSpPr/>
      </xdr:nvSpPr>
      <xdr:spPr>
        <a:xfrm>
          <a:off x="12476061081" y="11476"/>
          <a:ext cx="1636385" cy="275167"/>
        </a:xfrm>
        <a:prstGeom prst="roundRect">
          <a:avLst>
            <a:gd name="adj" fmla="val 50000"/>
          </a:avLst>
        </a:prstGeom>
        <a:solidFill>
          <a:schemeClr val="accent4"/>
        </a:solidFill>
        <a:scene3d>
          <a:camera prst="orthographicFront"/>
          <a:lightRig rig="threePt" dir="t"/>
        </a:scene3d>
        <a:sp3d>
          <a:bevelT/>
        </a:sp3d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fr-FR" sz="1100" b="1"/>
            <a:t>MENU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673101</xdr:colOff>
      <xdr:row>0</xdr:row>
      <xdr:rowOff>10583</xdr:rowOff>
    </xdr:from>
    <xdr:to>
      <xdr:col>3</xdr:col>
      <xdr:colOff>139699</xdr:colOff>
      <xdr:row>0</xdr:row>
      <xdr:rowOff>285750</xdr:rowOff>
    </xdr:to>
    <xdr:sp macro="" textlink="">
      <xdr:nvSpPr>
        <xdr:cNvPr id="2" name="Rectangle : coins arrondis 1">
          <a:extLst>
            <a:ext uri="{FF2B5EF4-FFF2-40B4-BE49-F238E27FC236}">
              <a16:creationId xmlns:a16="http://schemas.microsoft.com/office/drawing/2014/main" id="{6AAAF17F-B315-42DB-A8D3-5EAAC7062E80}"/>
            </a:ext>
          </a:extLst>
        </xdr:cNvPr>
        <xdr:cNvSpPr/>
      </xdr:nvSpPr>
      <xdr:spPr>
        <a:xfrm>
          <a:off x="12484344476" y="10583"/>
          <a:ext cx="1628773" cy="275167"/>
        </a:xfrm>
        <a:prstGeom prst="roundRect">
          <a:avLst>
            <a:gd name="adj" fmla="val 50000"/>
          </a:avLst>
        </a:prstGeom>
        <a:solidFill>
          <a:srgbClr val="00FFCC"/>
        </a:solidFill>
        <a:effectLst>
          <a:glow rad="139700">
            <a:schemeClr val="accent6">
              <a:satMod val="175000"/>
              <a:alpha val="40000"/>
            </a:schemeClr>
          </a:glow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fr-FR" sz="1200" b="1">
              <a:solidFill>
                <a:sysClr val="windowText" lastClr="000000"/>
              </a:solidFill>
            </a:rPr>
            <a:t>BUDGET</a:t>
          </a:r>
        </a:p>
      </xdr:txBody>
    </xdr:sp>
    <xdr:clientData/>
  </xdr:twoCellAnchor>
  <xdr:twoCellAnchor>
    <xdr:from>
      <xdr:col>4</xdr:col>
      <xdr:colOff>211138</xdr:colOff>
      <xdr:row>0</xdr:row>
      <xdr:rowOff>10583</xdr:rowOff>
    </xdr:from>
    <xdr:to>
      <xdr:col>6</xdr:col>
      <xdr:colOff>291569</xdr:colOff>
      <xdr:row>0</xdr:row>
      <xdr:rowOff>285750</xdr:rowOff>
    </xdr:to>
    <xdr:sp macro="" textlink="">
      <xdr:nvSpPr>
        <xdr:cNvPr id="3" name="Rectangle : coins arrondi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419E43-3911-408E-AD9C-4E0BD59E445C}"/>
            </a:ext>
          </a:extLst>
        </xdr:cNvPr>
        <xdr:cNvSpPr/>
      </xdr:nvSpPr>
      <xdr:spPr>
        <a:xfrm>
          <a:off x="12481839931" y="10583"/>
          <a:ext cx="1623481" cy="275167"/>
        </a:xfrm>
        <a:prstGeom prst="roundRect">
          <a:avLst>
            <a:gd name="adj" fmla="val 50000"/>
          </a:avLst>
        </a:prstGeom>
        <a:solidFill>
          <a:schemeClr val="accent4"/>
        </a:solidFill>
        <a:scene3d>
          <a:camera prst="orthographicFront"/>
          <a:lightRig rig="threePt" dir="t"/>
        </a:scene3d>
        <a:sp3d>
          <a:bevelT/>
        </a:sp3d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fr-FR" sz="1100" b="1"/>
            <a:t>MON BUDGET</a:t>
          </a:r>
        </a:p>
      </xdr:txBody>
    </xdr:sp>
    <xdr:clientData/>
  </xdr:twoCellAnchor>
  <xdr:twoCellAnchor>
    <xdr:from>
      <xdr:col>7</xdr:col>
      <xdr:colOff>363009</xdr:colOff>
      <xdr:row>0</xdr:row>
      <xdr:rowOff>10583</xdr:rowOff>
    </xdr:from>
    <xdr:to>
      <xdr:col>8</xdr:col>
      <xdr:colOff>951440</xdr:colOff>
      <xdr:row>0</xdr:row>
      <xdr:rowOff>285750</xdr:rowOff>
    </xdr:to>
    <xdr:sp macro="" textlink="">
      <xdr:nvSpPr>
        <xdr:cNvPr id="4" name="Rectangle : coins arrondi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524629E-9856-4EE5-88BD-6482F5EC39D0}"/>
            </a:ext>
          </a:extLst>
        </xdr:cNvPr>
        <xdr:cNvSpPr/>
      </xdr:nvSpPr>
      <xdr:spPr>
        <a:xfrm>
          <a:off x="12479370310" y="10583"/>
          <a:ext cx="1626656" cy="275167"/>
        </a:xfrm>
        <a:prstGeom prst="roundRect">
          <a:avLst>
            <a:gd name="adj" fmla="val 50000"/>
          </a:avLst>
        </a:prstGeom>
        <a:solidFill>
          <a:schemeClr val="accent4"/>
        </a:solidFill>
        <a:scene3d>
          <a:camera prst="orthographicFront"/>
          <a:lightRig rig="threePt" dir="t"/>
        </a:scene3d>
        <a:sp3d>
          <a:bevelT/>
        </a:sp3d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fr-FR" sz="1100" b="1"/>
            <a:t>SUIVI</a:t>
          </a:r>
        </a:p>
      </xdr:txBody>
    </xdr:sp>
    <xdr:clientData/>
  </xdr:twoCellAnchor>
  <xdr:twoCellAnchor>
    <xdr:from>
      <xdr:col>9</xdr:col>
      <xdr:colOff>758297</xdr:colOff>
      <xdr:row>0</xdr:row>
      <xdr:rowOff>10583</xdr:rowOff>
    </xdr:from>
    <xdr:to>
      <xdr:col>11</xdr:col>
      <xdr:colOff>309561</xdr:colOff>
      <xdr:row>0</xdr:row>
      <xdr:rowOff>285750</xdr:rowOff>
    </xdr:to>
    <xdr:sp macro="" textlink="">
      <xdr:nvSpPr>
        <xdr:cNvPr id="5" name="Rectangle : coins arrondi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338F98A-DE85-4455-BA98-0865D69FE383}"/>
            </a:ext>
          </a:extLst>
        </xdr:cNvPr>
        <xdr:cNvSpPr/>
      </xdr:nvSpPr>
      <xdr:spPr>
        <a:xfrm>
          <a:off x="12476897514" y="10583"/>
          <a:ext cx="1627714" cy="275167"/>
        </a:xfrm>
        <a:prstGeom prst="roundRect">
          <a:avLst>
            <a:gd name="adj" fmla="val 50000"/>
          </a:avLst>
        </a:prstGeom>
        <a:solidFill>
          <a:schemeClr val="accent4"/>
        </a:solidFill>
        <a:scene3d>
          <a:camera prst="orthographicFront"/>
          <a:lightRig rig="threePt" dir="t"/>
        </a:scene3d>
        <a:sp3d>
          <a:bevelT/>
        </a:sp3d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fr-FR" sz="1100" b="1"/>
            <a:t>BDD</a:t>
          </a:r>
        </a:p>
      </xdr:txBody>
    </xdr:sp>
    <xdr:clientData/>
  </xdr:twoCellAnchor>
  <xdr:twoCellAnchor>
    <xdr:from>
      <xdr:col>12</xdr:col>
      <xdr:colOff>116418</xdr:colOff>
      <xdr:row>0</xdr:row>
      <xdr:rowOff>10583</xdr:rowOff>
    </xdr:from>
    <xdr:to>
      <xdr:col>13</xdr:col>
      <xdr:colOff>704849</xdr:colOff>
      <xdr:row>0</xdr:row>
      <xdr:rowOff>285750</xdr:rowOff>
    </xdr:to>
    <xdr:sp macro="" textlink="">
      <xdr:nvSpPr>
        <xdr:cNvPr id="6" name="Rectangle : coins arrondi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23D11A8-60B9-4611-BC9D-AD0592B465FA}"/>
            </a:ext>
          </a:extLst>
        </xdr:cNvPr>
        <xdr:cNvSpPr/>
      </xdr:nvSpPr>
      <xdr:spPr>
        <a:xfrm>
          <a:off x="12474425776" y="10583"/>
          <a:ext cx="1626656" cy="275167"/>
        </a:xfrm>
        <a:prstGeom prst="roundRect">
          <a:avLst>
            <a:gd name="adj" fmla="val 50000"/>
          </a:avLst>
        </a:prstGeom>
        <a:solidFill>
          <a:schemeClr val="accent4"/>
        </a:solidFill>
        <a:scene3d>
          <a:camera prst="orthographicFront"/>
          <a:lightRig rig="threePt" dir="t"/>
        </a:scene3d>
        <a:sp3d>
          <a:bevelT/>
        </a:sp3d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fr-FR" sz="1100" b="1"/>
            <a:t>MENU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105480</xdr:colOff>
      <xdr:row>0</xdr:row>
      <xdr:rowOff>0</xdr:rowOff>
    </xdr:from>
    <xdr:to>
      <xdr:col>5</xdr:col>
      <xdr:colOff>511878</xdr:colOff>
      <xdr:row>0</xdr:row>
      <xdr:rowOff>275167</xdr:rowOff>
    </xdr:to>
    <xdr:sp macro="" textlink="">
      <xdr:nvSpPr>
        <xdr:cNvPr id="2" name="Rectangle : coins arrondis 1">
          <a:extLst>
            <a:ext uri="{FF2B5EF4-FFF2-40B4-BE49-F238E27FC236}">
              <a16:creationId xmlns:a16="http://schemas.microsoft.com/office/drawing/2014/main" id="{0E51D59D-E438-4C24-AAFE-C2E5DE8D7EA2}"/>
            </a:ext>
          </a:extLst>
        </xdr:cNvPr>
        <xdr:cNvSpPr/>
      </xdr:nvSpPr>
      <xdr:spPr>
        <a:xfrm>
          <a:off x="12480286122" y="0"/>
          <a:ext cx="1625598" cy="275167"/>
        </a:xfrm>
        <a:prstGeom prst="roundRect">
          <a:avLst>
            <a:gd name="adj" fmla="val 50000"/>
          </a:avLst>
        </a:prstGeom>
        <a:solidFill>
          <a:srgbClr val="00FFCC"/>
        </a:solidFill>
        <a:effectLst>
          <a:glow rad="139700">
            <a:schemeClr val="accent6">
              <a:satMod val="175000"/>
              <a:alpha val="40000"/>
            </a:schemeClr>
          </a:glow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fr-FR" sz="1200" b="1">
              <a:solidFill>
                <a:sysClr val="windowText" lastClr="000000"/>
              </a:solidFill>
            </a:rPr>
            <a:t>SUIV</a:t>
          </a:r>
        </a:p>
      </xdr:txBody>
    </xdr:sp>
    <xdr:clientData/>
  </xdr:twoCellAnchor>
  <xdr:twoCellAnchor>
    <xdr:from>
      <xdr:col>2</xdr:col>
      <xdr:colOff>320674</xdr:colOff>
      <xdr:row>0</xdr:row>
      <xdr:rowOff>0</xdr:rowOff>
    </xdr:from>
    <xdr:to>
      <xdr:col>3</xdr:col>
      <xdr:colOff>565147</xdr:colOff>
      <xdr:row>0</xdr:row>
      <xdr:rowOff>275167</xdr:rowOff>
    </xdr:to>
    <xdr:sp macro="" textlink="">
      <xdr:nvSpPr>
        <xdr:cNvPr id="3" name="Rectangle : coins arrondi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43BBC8-FD43-4684-8D53-03B5E6F46643}"/>
            </a:ext>
          </a:extLst>
        </xdr:cNvPr>
        <xdr:cNvSpPr/>
      </xdr:nvSpPr>
      <xdr:spPr>
        <a:xfrm>
          <a:off x="12482842703" y="0"/>
          <a:ext cx="1625598" cy="275167"/>
        </a:xfrm>
        <a:prstGeom prst="roundRect">
          <a:avLst>
            <a:gd name="adj" fmla="val 50000"/>
          </a:avLst>
        </a:prstGeom>
        <a:solidFill>
          <a:schemeClr val="accent4"/>
        </a:solidFill>
        <a:scene3d>
          <a:camera prst="orthographicFront"/>
          <a:lightRig rig="threePt" dir="t"/>
        </a:scene3d>
        <a:sp3d>
          <a:bevelT/>
        </a:sp3d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fr-FR" sz="1100" b="1"/>
            <a:t>MON BUDGET</a:t>
          </a:r>
        </a:p>
      </xdr:txBody>
    </xdr:sp>
    <xdr:clientData/>
  </xdr:twoCellAnchor>
  <xdr:twoCellAnchor>
    <xdr:from>
      <xdr:col>0</xdr:col>
      <xdr:colOff>202495</xdr:colOff>
      <xdr:row>0</xdr:row>
      <xdr:rowOff>0</xdr:rowOff>
    </xdr:from>
    <xdr:to>
      <xdr:col>1</xdr:col>
      <xdr:colOff>608893</xdr:colOff>
      <xdr:row>0</xdr:row>
      <xdr:rowOff>275167</xdr:rowOff>
    </xdr:to>
    <xdr:sp macro="" textlink="">
      <xdr:nvSpPr>
        <xdr:cNvPr id="4" name="Rectangle : coins arrondi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FDD988D-A3CC-4D69-92DC-F0C46F73C313}"/>
            </a:ext>
          </a:extLst>
        </xdr:cNvPr>
        <xdr:cNvSpPr/>
      </xdr:nvSpPr>
      <xdr:spPr>
        <a:xfrm>
          <a:off x="12485399282" y="0"/>
          <a:ext cx="1625598" cy="275167"/>
        </a:xfrm>
        <a:prstGeom prst="roundRect">
          <a:avLst>
            <a:gd name="adj" fmla="val 50000"/>
          </a:avLst>
        </a:prstGeom>
        <a:solidFill>
          <a:schemeClr val="accent4"/>
        </a:solidFill>
        <a:scene3d>
          <a:camera prst="orthographicFront"/>
          <a:lightRig rig="threePt" dir="t"/>
        </a:scene3d>
        <a:sp3d>
          <a:bevelT/>
        </a:sp3d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fr-FR" sz="1100" b="1"/>
            <a:t>BUDGET</a:t>
          </a:r>
        </a:p>
      </xdr:txBody>
    </xdr:sp>
    <xdr:clientData/>
  </xdr:twoCellAnchor>
  <xdr:twoCellAnchor>
    <xdr:from>
      <xdr:col>6</xdr:col>
      <xdr:colOff>680861</xdr:colOff>
      <xdr:row>0</xdr:row>
      <xdr:rowOff>0</xdr:rowOff>
    </xdr:from>
    <xdr:to>
      <xdr:col>9</xdr:col>
      <xdr:colOff>20459</xdr:colOff>
      <xdr:row>0</xdr:row>
      <xdr:rowOff>275167</xdr:rowOff>
    </xdr:to>
    <xdr:sp macro="" textlink="">
      <xdr:nvSpPr>
        <xdr:cNvPr id="5" name="Rectangle : coins arrondi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445526A-C4F7-436D-8ED1-3BC998E03674}"/>
            </a:ext>
          </a:extLst>
        </xdr:cNvPr>
        <xdr:cNvSpPr/>
      </xdr:nvSpPr>
      <xdr:spPr>
        <a:xfrm>
          <a:off x="12477729541" y="0"/>
          <a:ext cx="1625598" cy="275167"/>
        </a:xfrm>
        <a:prstGeom prst="roundRect">
          <a:avLst>
            <a:gd name="adj" fmla="val 50000"/>
          </a:avLst>
        </a:prstGeom>
        <a:solidFill>
          <a:schemeClr val="accent4"/>
        </a:solidFill>
        <a:scene3d>
          <a:camera prst="orthographicFront"/>
          <a:lightRig rig="threePt" dir="t"/>
        </a:scene3d>
        <a:sp3d>
          <a:bevelT/>
        </a:sp3d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fr-FR" sz="1100" b="1"/>
            <a:t>BDD</a:t>
          </a:r>
        </a:p>
      </xdr:txBody>
    </xdr:sp>
    <xdr:clientData/>
  </xdr:twoCellAnchor>
  <xdr:twoCellAnchor>
    <xdr:from>
      <xdr:col>10</xdr:col>
      <xdr:colOff>189442</xdr:colOff>
      <xdr:row>0</xdr:row>
      <xdr:rowOff>0</xdr:rowOff>
    </xdr:from>
    <xdr:to>
      <xdr:col>12</xdr:col>
      <xdr:colOff>291040</xdr:colOff>
      <xdr:row>0</xdr:row>
      <xdr:rowOff>275167</xdr:rowOff>
    </xdr:to>
    <xdr:sp macro="" textlink="">
      <xdr:nvSpPr>
        <xdr:cNvPr id="6" name="Rectangle : coins arrondi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3D2A00D-ACB0-45A1-9585-6D8349096E1B}"/>
            </a:ext>
          </a:extLst>
        </xdr:cNvPr>
        <xdr:cNvSpPr/>
      </xdr:nvSpPr>
      <xdr:spPr>
        <a:xfrm>
          <a:off x="12475172960" y="0"/>
          <a:ext cx="1625598" cy="275167"/>
        </a:xfrm>
        <a:prstGeom prst="roundRect">
          <a:avLst>
            <a:gd name="adj" fmla="val 50000"/>
          </a:avLst>
        </a:prstGeom>
        <a:solidFill>
          <a:schemeClr val="accent4"/>
        </a:solidFill>
        <a:scene3d>
          <a:camera prst="orthographicFront"/>
          <a:lightRig rig="threePt" dir="t"/>
        </a:scene3d>
        <a:sp3d>
          <a:bevelT/>
        </a:sp3d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fr-FR" sz="1100" b="1"/>
            <a:t>MENU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497152</xdr:colOff>
      <xdr:row>0</xdr:row>
      <xdr:rowOff>0</xdr:rowOff>
    </xdr:from>
    <xdr:to>
      <xdr:col>9</xdr:col>
      <xdr:colOff>598750</xdr:colOff>
      <xdr:row>0</xdr:row>
      <xdr:rowOff>275167</xdr:rowOff>
    </xdr:to>
    <xdr:sp macro="" textlink="">
      <xdr:nvSpPr>
        <xdr:cNvPr id="2" name="Rectangle : coins arrondis 1">
          <a:extLst>
            <a:ext uri="{FF2B5EF4-FFF2-40B4-BE49-F238E27FC236}">
              <a16:creationId xmlns:a16="http://schemas.microsoft.com/office/drawing/2014/main" id="{DC8CA450-003F-4386-8B5A-CB40094E9F78}"/>
            </a:ext>
          </a:extLst>
        </xdr:cNvPr>
        <xdr:cNvSpPr/>
      </xdr:nvSpPr>
      <xdr:spPr>
        <a:xfrm>
          <a:off x="12477151250" y="0"/>
          <a:ext cx="1625598" cy="275167"/>
        </a:xfrm>
        <a:prstGeom prst="roundRect">
          <a:avLst>
            <a:gd name="adj" fmla="val 50000"/>
          </a:avLst>
        </a:prstGeom>
        <a:solidFill>
          <a:srgbClr val="00FFCC"/>
        </a:solidFill>
        <a:effectLst>
          <a:glow rad="139700">
            <a:schemeClr val="accent6">
              <a:satMod val="175000"/>
              <a:alpha val="40000"/>
            </a:schemeClr>
          </a:glow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fr-FR" sz="1200" b="1">
              <a:solidFill>
                <a:sysClr val="windowText" lastClr="000000"/>
              </a:solidFill>
            </a:rPr>
            <a:t>BDD</a:t>
          </a:r>
        </a:p>
      </xdr:txBody>
    </xdr:sp>
    <xdr:clientData/>
  </xdr:twoCellAnchor>
  <xdr:twoCellAnchor>
    <xdr:from>
      <xdr:col>3</xdr:col>
      <xdr:colOff>142787</xdr:colOff>
      <xdr:row>0</xdr:row>
      <xdr:rowOff>0</xdr:rowOff>
    </xdr:from>
    <xdr:to>
      <xdr:col>4</xdr:col>
      <xdr:colOff>396785</xdr:colOff>
      <xdr:row>0</xdr:row>
      <xdr:rowOff>275167</xdr:rowOff>
    </xdr:to>
    <xdr:sp macro="" textlink="">
      <xdr:nvSpPr>
        <xdr:cNvPr id="3" name="Rectangle : coins arrondi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7C41B3-5AEE-43FC-ABB4-FA115AD2ADB2}"/>
            </a:ext>
          </a:extLst>
        </xdr:cNvPr>
        <xdr:cNvSpPr/>
      </xdr:nvSpPr>
      <xdr:spPr>
        <a:xfrm>
          <a:off x="12481963315" y="0"/>
          <a:ext cx="1625598" cy="275167"/>
        </a:xfrm>
        <a:prstGeom prst="roundRect">
          <a:avLst>
            <a:gd name="adj" fmla="val 50000"/>
          </a:avLst>
        </a:prstGeom>
        <a:solidFill>
          <a:schemeClr val="accent4"/>
        </a:solidFill>
        <a:scene3d>
          <a:camera prst="orthographicFront"/>
          <a:lightRig rig="threePt" dir="t"/>
        </a:scene3d>
        <a:sp3d>
          <a:bevelT/>
        </a:sp3d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fr-FR" sz="1100" b="1"/>
            <a:t>MON BUDGET</a:t>
          </a:r>
        </a:p>
      </xdr:txBody>
    </xdr:sp>
    <xdr:clientData/>
  </xdr:twoCellAnchor>
  <xdr:twoCellAnchor>
    <xdr:from>
      <xdr:col>4</xdr:col>
      <xdr:colOff>1134357</xdr:colOff>
      <xdr:row>0</xdr:row>
      <xdr:rowOff>0</xdr:rowOff>
    </xdr:from>
    <xdr:to>
      <xdr:col>6</xdr:col>
      <xdr:colOff>521580</xdr:colOff>
      <xdr:row>0</xdr:row>
      <xdr:rowOff>275167</xdr:rowOff>
    </xdr:to>
    <xdr:sp macro="" textlink="">
      <xdr:nvSpPr>
        <xdr:cNvPr id="4" name="Rectangle : coins arrondi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A711907-F5BE-46AB-A09E-CD407AE821E9}"/>
            </a:ext>
          </a:extLst>
        </xdr:cNvPr>
        <xdr:cNvSpPr/>
      </xdr:nvSpPr>
      <xdr:spPr>
        <a:xfrm>
          <a:off x="12479514420" y="0"/>
          <a:ext cx="1711323" cy="275167"/>
        </a:xfrm>
        <a:prstGeom prst="roundRect">
          <a:avLst>
            <a:gd name="adj" fmla="val 50000"/>
          </a:avLst>
        </a:prstGeom>
        <a:solidFill>
          <a:schemeClr val="accent4"/>
        </a:solidFill>
        <a:scene3d>
          <a:camera prst="orthographicFront"/>
          <a:lightRig rig="threePt" dir="t"/>
        </a:scene3d>
        <a:sp3d>
          <a:bevelT/>
        </a:sp3d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fr-FR" sz="1100" b="1"/>
            <a:t>SUIVI</a:t>
          </a:r>
        </a:p>
      </xdr:txBody>
    </xdr:sp>
    <xdr:clientData/>
  </xdr:twoCellAnchor>
  <xdr:twoCellAnchor>
    <xdr:from>
      <xdr:col>1</xdr:col>
      <xdr:colOff>132292</xdr:colOff>
      <xdr:row>0</xdr:row>
      <xdr:rowOff>0</xdr:rowOff>
    </xdr:from>
    <xdr:to>
      <xdr:col>2</xdr:col>
      <xdr:colOff>700615</xdr:colOff>
      <xdr:row>0</xdr:row>
      <xdr:rowOff>275167</xdr:rowOff>
    </xdr:to>
    <xdr:sp macro="" textlink="">
      <xdr:nvSpPr>
        <xdr:cNvPr id="5" name="Rectangle : coins arrondi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46EDEFE-3127-44B9-9755-261834378286}"/>
            </a:ext>
          </a:extLst>
        </xdr:cNvPr>
        <xdr:cNvSpPr/>
      </xdr:nvSpPr>
      <xdr:spPr>
        <a:xfrm>
          <a:off x="12484374110" y="0"/>
          <a:ext cx="1625598" cy="275167"/>
        </a:xfrm>
        <a:prstGeom prst="roundRect">
          <a:avLst>
            <a:gd name="adj" fmla="val 50000"/>
          </a:avLst>
        </a:prstGeom>
        <a:solidFill>
          <a:schemeClr val="accent4"/>
        </a:solidFill>
        <a:scene3d>
          <a:camera prst="orthographicFront"/>
          <a:lightRig rig="threePt" dir="t"/>
        </a:scene3d>
        <a:sp3d>
          <a:bevelT/>
        </a:sp3d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fr-FR" sz="1100" b="1"/>
            <a:t>BUDGET</a:t>
          </a:r>
        </a:p>
      </xdr:txBody>
    </xdr:sp>
    <xdr:clientData/>
  </xdr:twoCellAnchor>
  <xdr:twoCellAnchor>
    <xdr:from>
      <xdr:col>10</xdr:col>
      <xdr:colOff>574322</xdr:colOff>
      <xdr:row>0</xdr:row>
      <xdr:rowOff>0</xdr:rowOff>
    </xdr:from>
    <xdr:to>
      <xdr:col>12</xdr:col>
      <xdr:colOff>675920</xdr:colOff>
      <xdr:row>0</xdr:row>
      <xdr:rowOff>275167</xdr:rowOff>
    </xdr:to>
    <xdr:sp macro="" textlink="">
      <xdr:nvSpPr>
        <xdr:cNvPr id="6" name="Rectangle : coins arrondi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75F25CB-25EB-4347-853C-6467A59C6CAF}"/>
            </a:ext>
          </a:extLst>
        </xdr:cNvPr>
        <xdr:cNvSpPr/>
      </xdr:nvSpPr>
      <xdr:spPr>
        <a:xfrm>
          <a:off x="12474788080" y="0"/>
          <a:ext cx="1625598" cy="275167"/>
        </a:xfrm>
        <a:prstGeom prst="roundRect">
          <a:avLst>
            <a:gd name="adj" fmla="val 50000"/>
          </a:avLst>
        </a:prstGeom>
        <a:solidFill>
          <a:schemeClr val="accent4"/>
        </a:solidFill>
        <a:scene3d>
          <a:camera prst="orthographicFront"/>
          <a:lightRig rig="threePt" dir="t"/>
        </a:scene3d>
        <a:sp3d>
          <a:bevelT/>
        </a:sp3d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fr-FR" sz="1100" b="1"/>
            <a:t>MENU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0DC1BC-693F-49A6-98DB-A8241D4B3D00}" name="Tableau1" displayName="Tableau1" ref="A3:E24" totalsRowShown="0" headerRowDxfId="6" dataDxfId="5">
  <autoFilter ref="A3:E24" xr:uid="{7E0DC1BC-693F-49A6-98DB-A8241D4B3D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6CC83E27-A359-4740-8B19-B9E2C37A792F}" name="التاريخ" dataDxfId="4"/>
    <tableColumn id="2" xr3:uid="{696B4252-F2B0-4704-9899-5C6D0453849A}" name="الشهر" dataDxfId="0">
      <calculatedColumnFormula>TEXT(Tableau1[[#This Row],[التاريخ]],"mmmm")</calculatedColumnFormula>
    </tableColumn>
    <tableColumn id="3" xr3:uid="{655EF8D3-84A8-408E-9880-FA0DCE139BC5}" name="نوع المصاريف" dataDxfId="3"/>
    <tableColumn id="4" xr3:uid="{E7699543-5760-4928-BC3F-3370B0FA823F}" name="المصاريف" dataDxfId="2"/>
    <tableColumn id="5" xr3:uid="{69511287-5AE3-4A0E-8F9D-BD907578DAD1}" name="المبلغ" dataDxfId="1" dataCellStyle="Milliers"/>
  </tableColumns>
  <tableStyleInfo name="TableStyleLight8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zoomScale="80" zoomScaleNormal="80" workbookViewId="0">
      <selection activeCell="A14" sqref="A14:A18"/>
    </sheetView>
  </sheetViews>
  <sheetFormatPr baseColWidth="10" defaultRowHeight="15" x14ac:dyDescent="0.25"/>
  <cols>
    <col min="1" max="1" width="18.140625" style="4" customWidth="1"/>
    <col min="2" max="2" width="20.85546875" bestFit="1" customWidth="1"/>
    <col min="3" max="14" width="15.5703125" bestFit="1" customWidth="1"/>
    <col min="15" max="15" width="14.28515625" style="5" bestFit="1" customWidth="1"/>
  </cols>
  <sheetData>
    <row r="1" spans="1:15" s="2" customFormat="1" x14ac:dyDescent="0.25">
      <c r="A1" s="1"/>
      <c r="O1" s="3"/>
    </row>
    <row r="2" spans="1:15" ht="15.75" thickBot="1" x14ac:dyDescent="0.3"/>
    <row r="3" spans="1:15" ht="15.75" thickBot="1" x14ac:dyDescent="0.3">
      <c r="B3" s="6"/>
      <c r="C3" s="7" t="s">
        <v>0</v>
      </c>
      <c r="D3" s="8" t="s">
        <v>1</v>
      </c>
      <c r="E3" s="8" t="s">
        <v>2</v>
      </c>
      <c r="F3" s="8" t="s">
        <v>3</v>
      </c>
      <c r="G3" s="8" t="s">
        <v>4</v>
      </c>
      <c r="H3" s="8" t="s">
        <v>5</v>
      </c>
      <c r="I3" s="8" t="s">
        <v>6</v>
      </c>
      <c r="J3" s="8" t="s">
        <v>7</v>
      </c>
      <c r="K3" s="8" t="s">
        <v>8</v>
      </c>
      <c r="L3" s="8" t="s">
        <v>9</v>
      </c>
      <c r="M3" s="8" t="s">
        <v>10</v>
      </c>
      <c r="N3" s="9" t="s">
        <v>11</v>
      </c>
      <c r="O3" s="10" t="s">
        <v>12</v>
      </c>
    </row>
    <row r="4" spans="1:15" x14ac:dyDescent="0.25">
      <c r="A4" s="11"/>
      <c r="B4" s="12" t="s">
        <v>13</v>
      </c>
      <c r="C4" s="13">
        <v>99905</v>
      </c>
      <c r="D4" s="13">
        <v>76897</v>
      </c>
      <c r="E4" s="13">
        <v>72068</v>
      </c>
      <c r="F4" s="13">
        <v>62339</v>
      </c>
      <c r="G4" s="13">
        <v>99990</v>
      </c>
      <c r="H4" s="13">
        <v>56941</v>
      </c>
      <c r="I4" s="13">
        <v>84801</v>
      </c>
      <c r="J4" s="13">
        <v>71544</v>
      </c>
      <c r="K4" s="13">
        <v>70372</v>
      </c>
      <c r="L4" s="13">
        <v>52814</v>
      </c>
      <c r="M4" s="13">
        <v>69215</v>
      </c>
      <c r="N4" s="13">
        <v>74781</v>
      </c>
      <c r="O4" s="14">
        <f>SUM(C4:N4)</f>
        <v>891667</v>
      </c>
    </row>
    <row r="5" spans="1:15" x14ac:dyDescent="0.25">
      <c r="A5" s="11"/>
      <c r="B5" s="15" t="s">
        <v>14</v>
      </c>
      <c r="C5" s="13">
        <v>120686</v>
      </c>
      <c r="D5" s="13">
        <v>121686</v>
      </c>
      <c r="E5" s="13">
        <v>122686</v>
      </c>
      <c r="F5" s="13">
        <v>123686</v>
      </c>
      <c r="G5" s="13">
        <v>124686</v>
      </c>
      <c r="H5" s="13">
        <v>125686</v>
      </c>
      <c r="I5" s="13">
        <v>126686</v>
      </c>
      <c r="J5" s="13">
        <v>127686</v>
      </c>
      <c r="K5" s="13">
        <v>128686</v>
      </c>
      <c r="L5" s="13">
        <v>129686</v>
      </c>
      <c r="M5" s="13">
        <v>130686</v>
      </c>
      <c r="N5" s="13">
        <v>131686</v>
      </c>
      <c r="O5" s="14">
        <f>SUM(C5:N5)</f>
        <v>1514232</v>
      </c>
    </row>
    <row r="6" spans="1:15" ht="15.75" thickBot="1" x14ac:dyDescent="0.3">
      <c r="A6" s="11"/>
      <c r="B6" s="16" t="s">
        <v>15</v>
      </c>
      <c r="C6" s="13">
        <v>100000</v>
      </c>
      <c r="D6" s="13">
        <v>120000</v>
      </c>
      <c r="E6" s="13">
        <v>140000</v>
      </c>
      <c r="F6" s="13">
        <v>160000</v>
      </c>
      <c r="G6" s="13">
        <v>180000</v>
      </c>
      <c r="H6" s="13">
        <v>200000</v>
      </c>
      <c r="I6" s="13">
        <v>220000</v>
      </c>
      <c r="J6" s="13">
        <v>240000</v>
      </c>
      <c r="K6" s="13">
        <v>260000</v>
      </c>
      <c r="L6" s="13">
        <v>280000</v>
      </c>
      <c r="M6" s="13">
        <v>300000</v>
      </c>
      <c r="N6" s="13">
        <v>320000</v>
      </c>
      <c r="O6" s="14">
        <f>SUM(C6:N6)</f>
        <v>2520000</v>
      </c>
    </row>
    <row r="7" spans="1:15" ht="19.5" x14ac:dyDescent="0.25">
      <c r="A7" s="11"/>
      <c r="B7" s="17" t="s">
        <v>16</v>
      </c>
      <c r="C7" s="18">
        <f>SUM(C4:C6)</f>
        <v>320591</v>
      </c>
      <c r="D7" s="19">
        <f>SUM(D4:D6)</f>
        <v>318583</v>
      </c>
      <c r="E7" s="19">
        <f>SUM(E4:E6)</f>
        <v>334754</v>
      </c>
      <c r="F7" s="19">
        <f>SUM(F4:F6)</f>
        <v>346025</v>
      </c>
      <c r="G7" s="19">
        <f>SUM(G4:G6)</f>
        <v>404676</v>
      </c>
      <c r="H7" s="19">
        <f>SUM(H4:H6)</f>
        <v>382627</v>
      </c>
      <c r="I7" s="19">
        <f>SUM(I4:I6)</f>
        <v>431487</v>
      </c>
      <c r="J7" s="19">
        <f>SUM(J4:J6)</f>
        <v>439230</v>
      </c>
      <c r="K7" s="19">
        <f>SUM(K4:K6)</f>
        <v>459058</v>
      </c>
      <c r="L7" s="19">
        <f>SUM(L4:L6)</f>
        <v>462500</v>
      </c>
      <c r="M7" s="19">
        <f>SUM(M4:M6)</f>
        <v>499901</v>
      </c>
      <c r="N7" s="20">
        <f>SUM(N4:N6)</f>
        <v>526467</v>
      </c>
      <c r="O7" s="21">
        <f>SUM(C7:N7)</f>
        <v>4925899</v>
      </c>
    </row>
    <row r="8" spans="1:15" ht="15" customHeight="1" x14ac:dyDescent="0.25">
      <c r="A8" s="38" t="s">
        <v>17</v>
      </c>
      <c r="B8" s="36" t="s">
        <v>18</v>
      </c>
      <c r="C8" s="37">
        <v>8118</v>
      </c>
      <c r="D8" s="37">
        <v>5020</v>
      </c>
      <c r="E8" s="37">
        <v>8162</v>
      </c>
      <c r="F8" s="13">
        <v>7781</v>
      </c>
      <c r="G8" s="13">
        <v>5326</v>
      </c>
      <c r="H8" s="13">
        <v>9980</v>
      </c>
      <c r="I8" s="13">
        <v>7580</v>
      </c>
      <c r="J8" s="13">
        <v>5700</v>
      </c>
      <c r="K8" s="13">
        <v>8450</v>
      </c>
      <c r="L8" s="13">
        <v>8503</v>
      </c>
      <c r="M8" s="13">
        <v>7689</v>
      </c>
      <c r="N8" s="13">
        <v>6893</v>
      </c>
      <c r="O8" s="14">
        <f>SUM(C8:N8)</f>
        <v>89202</v>
      </c>
    </row>
    <row r="9" spans="1:15" x14ac:dyDescent="0.25">
      <c r="A9" s="38"/>
      <c r="B9" s="36" t="s">
        <v>19</v>
      </c>
      <c r="C9" s="37">
        <v>7628</v>
      </c>
      <c r="D9" s="37">
        <v>5154</v>
      </c>
      <c r="E9" s="37">
        <v>9909</v>
      </c>
      <c r="F9" s="13">
        <v>6592</v>
      </c>
      <c r="G9" s="13">
        <v>6349</v>
      </c>
      <c r="H9" s="13">
        <v>6269</v>
      </c>
      <c r="I9" s="13">
        <v>6290</v>
      </c>
      <c r="J9" s="13">
        <v>5159</v>
      </c>
      <c r="K9" s="13">
        <v>5886</v>
      </c>
      <c r="L9" s="13">
        <v>5166</v>
      </c>
      <c r="M9" s="13">
        <v>5002</v>
      </c>
      <c r="N9" s="13">
        <v>6494</v>
      </c>
      <c r="O9" s="14">
        <f>SUM(C9:N9)</f>
        <v>75898</v>
      </c>
    </row>
    <row r="10" spans="1:15" x14ac:dyDescent="0.25">
      <c r="A10" s="38"/>
      <c r="B10" s="36" t="s">
        <v>20</v>
      </c>
      <c r="C10" s="37">
        <v>9615</v>
      </c>
      <c r="D10" s="37">
        <v>5823</v>
      </c>
      <c r="E10" s="37">
        <v>8911</v>
      </c>
      <c r="F10" s="13">
        <v>5168</v>
      </c>
      <c r="G10" s="13">
        <v>6922</v>
      </c>
      <c r="H10" s="13">
        <v>9392</v>
      </c>
      <c r="I10" s="13">
        <v>6722</v>
      </c>
      <c r="J10" s="13">
        <v>8936</v>
      </c>
      <c r="K10" s="13">
        <v>6943</v>
      </c>
      <c r="L10" s="13">
        <v>8985</v>
      </c>
      <c r="M10" s="13">
        <v>9500</v>
      </c>
      <c r="N10" s="13">
        <v>7853</v>
      </c>
      <c r="O10" s="14">
        <f>SUM(C10:N10)</f>
        <v>94770</v>
      </c>
    </row>
    <row r="11" spans="1:15" x14ac:dyDescent="0.25">
      <c r="A11" s="38"/>
      <c r="B11" s="36" t="s">
        <v>21</v>
      </c>
      <c r="C11" s="37">
        <v>8872</v>
      </c>
      <c r="D11" s="37">
        <v>5159</v>
      </c>
      <c r="E11" s="37">
        <v>5191</v>
      </c>
      <c r="F11" s="13">
        <v>5077</v>
      </c>
      <c r="G11" s="13">
        <v>5327</v>
      </c>
      <c r="H11" s="13">
        <v>6918</v>
      </c>
      <c r="I11" s="13">
        <v>6397</v>
      </c>
      <c r="J11" s="13">
        <v>7847</v>
      </c>
      <c r="K11" s="13">
        <v>9714</v>
      </c>
      <c r="L11" s="13">
        <v>5102</v>
      </c>
      <c r="M11" s="13">
        <v>8152</v>
      </c>
      <c r="N11" s="13">
        <v>5000</v>
      </c>
      <c r="O11" s="14">
        <f>SUM(C11:N11)</f>
        <v>78756</v>
      </c>
    </row>
    <row r="12" spans="1:15" ht="33" customHeight="1" x14ac:dyDescent="0.25">
      <c r="A12" s="38"/>
      <c r="B12" s="36" t="s">
        <v>22</v>
      </c>
      <c r="C12" s="37">
        <v>6349</v>
      </c>
      <c r="D12" s="37">
        <v>7354</v>
      </c>
      <c r="E12" s="37">
        <v>5364</v>
      </c>
      <c r="F12" s="13">
        <v>7596</v>
      </c>
      <c r="G12" s="13">
        <v>7817</v>
      </c>
      <c r="H12" s="13">
        <v>7545</v>
      </c>
      <c r="I12" s="13">
        <v>5872</v>
      </c>
      <c r="J12" s="13">
        <v>7452</v>
      </c>
      <c r="K12" s="13">
        <v>9571</v>
      </c>
      <c r="L12" s="13">
        <v>5235</v>
      </c>
      <c r="M12" s="13">
        <v>6323</v>
      </c>
      <c r="N12" s="13">
        <v>6458</v>
      </c>
      <c r="O12" s="14">
        <f>SUM(C12:N12)</f>
        <v>82936</v>
      </c>
    </row>
    <row r="13" spans="1:15" ht="19.5" x14ac:dyDescent="0.4">
      <c r="B13" s="22" t="s">
        <v>23</v>
      </c>
      <c r="C13" s="23">
        <f>SUM(C8:C12)</f>
        <v>40582</v>
      </c>
      <c r="D13" s="23">
        <f>SUM(D8:D12)</f>
        <v>28510</v>
      </c>
      <c r="E13" s="23">
        <f>SUM(E8:E12)</f>
        <v>37537</v>
      </c>
      <c r="F13" s="23">
        <f>SUM(F8:F12)</f>
        <v>32214</v>
      </c>
      <c r="G13" s="23">
        <f>SUM(G8:G12)</f>
        <v>31741</v>
      </c>
      <c r="H13" s="23">
        <f>SUM(H8:H12)</f>
        <v>40104</v>
      </c>
      <c r="I13" s="23">
        <f>SUM(I8:I12)</f>
        <v>32861</v>
      </c>
      <c r="J13" s="23">
        <f>SUM(J8:J12)</f>
        <v>35094</v>
      </c>
      <c r="K13" s="23">
        <f>SUM(K8:K12)</f>
        <v>40564</v>
      </c>
      <c r="L13" s="23">
        <f>SUM(L8:L12)</f>
        <v>32991</v>
      </c>
      <c r="M13" s="23">
        <f>SUM(M8:M12)</f>
        <v>36666</v>
      </c>
      <c r="N13" s="24">
        <f>SUM(N8:N12)</f>
        <v>32698</v>
      </c>
      <c r="O13" s="25">
        <f>SUM(C13:N13)</f>
        <v>421562</v>
      </c>
    </row>
    <row r="14" spans="1:15" ht="15" customHeight="1" x14ac:dyDescent="0.25">
      <c r="A14" s="38" t="s">
        <v>24</v>
      </c>
      <c r="B14" s="15" t="s">
        <v>25</v>
      </c>
      <c r="C14" s="13">
        <v>37175</v>
      </c>
      <c r="D14" s="13">
        <v>19347</v>
      </c>
      <c r="E14" s="13">
        <v>24823</v>
      </c>
      <c r="F14" s="13">
        <v>13076</v>
      </c>
      <c r="G14" s="13">
        <v>47875</v>
      </c>
      <c r="H14" s="13">
        <v>46439</v>
      </c>
      <c r="I14" s="13">
        <v>18716</v>
      </c>
      <c r="J14" s="13">
        <v>37150</v>
      </c>
      <c r="K14" s="13">
        <v>31308</v>
      </c>
      <c r="L14" s="13">
        <v>23667</v>
      </c>
      <c r="M14" s="13">
        <v>31853</v>
      </c>
      <c r="N14" s="13">
        <v>41119</v>
      </c>
      <c r="O14" s="14">
        <f>SUM(C14:N14)</f>
        <v>372548</v>
      </c>
    </row>
    <row r="15" spans="1:15" x14ac:dyDescent="0.25">
      <c r="A15" s="38"/>
      <c r="B15" s="15" t="s">
        <v>26</v>
      </c>
      <c r="C15" s="13">
        <v>49143</v>
      </c>
      <c r="D15" s="13">
        <v>41609</v>
      </c>
      <c r="E15" s="13">
        <v>32422</v>
      </c>
      <c r="F15" s="13">
        <v>48111</v>
      </c>
      <c r="G15" s="13">
        <v>42624</v>
      </c>
      <c r="H15" s="13">
        <v>28708</v>
      </c>
      <c r="I15" s="13">
        <v>24776</v>
      </c>
      <c r="J15" s="13">
        <v>25042</v>
      </c>
      <c r="K15" s="13">
        <v>32743</v>
      </c>
      <c r="L15" s="13">
        <v>28660</v>
      </c>
      <c r="M15" s="13">
        <v>42247</v>
      </c>
      <c r="N15" s="13">
        <v>41823</v>
      </c>
      <c r="O15" s="14">
        <f>SUM(C15:N15)</f>
        <v>437908</v>
      </c>
    </row>
    <row r="16" spans="1:15" x14ac:dyDescent="0.25">
      <c r="A16" s="38"/>
      <c r="B16" s="15" t="s">
        <v>27</v>
      </c>
      <c r="C16" s="13">
        <v>15000</v>
      </c>
      <c r="D16" s="13">
        <v>15000</v>
      </c>
      <c r="E16" s="13">
        <v>15000</v>
      </c>
      <c r="F16" s="13">
        <v>15000</v>
      </c>
      <c r="G16" s="13">
        <v>15000</v>
      </c>
      <c r="H16" s="13">
        <v>15000</v>
      </c>
      <c r="I16" s="13">
        <v>15000</v>
      </c>
      <c r="J16" s="13">
        <v>15000</v>
      </c>
      <c r="K16" s="13">
        <v>15000</v>
      </c>
      <c r="L16" s="13">
        <v>15000</v>
      </c>
      <c r="M16" s="13">
        <v>15000</v>
      </c>
      <c r="N16" s="13">
        <v>15000</v>
      </c>
      <c r="O16" s="14">
        <f>SUM(C16:N16)</f>
        <v>180000</v>
      </c>
    </row>
    <row r="17" spans="1:15" x14ac:dyDescent="0.25">
      <c r="A17" s="38"/>
      <c r="B17" s="15" t="s">
        <v>28</v>
      </c>
      <c r="C17" s="13">
        <v>32997</v>
      </c>
      <c r="D17" s="13">
        <v>27121</v>
      </c>
      <c r="E17" s="13">
        <v>13227</v>
      </c>
      <c r="F17" s="13">
        <v>45223</v>
      </c>
      <c r="G17" s="13">
        <v>23286</v>
      </c>
      <c r="H17" s="13">
        <v>14244</v>
      </c>
      <c r="I17" s="13">
        <v>20421</v>
      </c>
      <c r="J17" s="13">
        <v>13670</v>
      </c>
      <c r="K17" s="13">
        <v>35657</v>
      </c>
      <c r="L17" s="13">
        <v>24545</v>
      </c>
      <c r="M17" s="13">
        <v>11569</v>
      </c>
      <c r="N17" s="13">
        <v>26476</v>
      </c>
      <c r="O17" s="14">
        <f>SUM(C17:N17)</f>
        <v>288436</v>
      </c>
    </row>
    <row r="18" spans="1:15" x14ac:dyDescent="0.25">
      <c r="A18" s="38"/>
      <c r="B18" s="15" t="s">
        <v>29</v>
      </c>
      <c r="C18" s="13">
        <v>31596</v>
      </c>
      <c r="D18" s="13">
        <v>45049</v>
      </c>
      <c r="E18" s="13">
        <v>13936</v>
      </c>
      <c r="F18" s="13">
        <v>25433</v>
      </c>
      <c r="G18" s="13">
        <v>16383</v>
      </c>
      <c r="H18" s="13">
        <v>42657</v>
      </c>
      <c r="I18" s="13">
        <v>49563</v>
      </c>
      <c r="J18" s="13">
        <v>18456</v>
      </c>
      <c r="K18" s="13">
        <v>27040</v>
      </c>
      <c r="L18" s="13">
        <v>20838</v>
      </c>
      <c r="M18" s="13">
        <v>46846</v>
      </c>
      <c r="N18" s="13">
        <v>40628</v>
      </c>
      <c r="O18" s="14">
        <f>SUM(C18:N18)</f>
        <v>378425</v>
      </c>
    </row>
    <row r="19" spans="1:15" x14ac:dyDescent="0.25">
      <c r="A19" s="26"/>
      <c r="B19" s="15" t="s">
        <v>30</v>
      </c>
      <c r="C19" s="13">
        <v>28509</v>
      </c>
      <c r="D19" s="13">
        <v>20144</v>
      </c>
      <c r="E19" s="13">
        <v>47143</v>
      </c>
      <c r="F19" s="13">
        <v>33723</v>
      </c>
      <c r="G19" s="13">
        <v>29609</v>
      </c>
      <c r="H19" s="13">
        <v>40688</v>
      </c>
      <c r="I19" s="13">
        <v>11903</v>
      </c>
      <c r="J19" s="13">
        <v>12330</v>
      </c>
      <c r="K19" s="13">
        <v>26312</v>
      </c>
      <c r="L19" s="13">
        <v>43256</v>
      </c>
      <c r="M19" s="13">
        <v>13207</v>
      </c>
      <c r="N19" s="13">
        <v>16279</v>
      </c>
      <c r="O19" s="14">
        <f>SUM(C19:N19)</f>
        <v>323103</v>
      </c>
    </row>
    <row r="20" spans="1:15" ht="19.5" x14ac:dyDescent="0.4">
      <c r="B20" s="22" t="s">
        <v>31</v>
      </c>
      <c r="C20" s="23">
        <f>SUM(C14:C19)</f>
        <v>194420</v>
      </c>
      <c r="D20" s="23">
        <f>SUM(D14:D19)</f>
        <v>168270</v>
      </c>
      <c r="E20" s="23">
        <f>SUM(E14:E19)</f>
        <v>146551</v>
      </c>
      <c r="F20" s="23">
        <f>SUM(F14:F19)</f>
        <v>180566</v>
      </c>
      <c r="G20" s="23">
        <f>SUM(G14:G19)</f>
        <v>174777</v>
      </c>
      <c r="H20" s="23">
        <f>SUM(H14:H19)</f>
        <v>187736</v>
      </c>
      <c r="I20" s="23">
        <f>SUM(I14:I19)</f>
        <v>140379</v>
      </c>
      <c r="J20" s="23">
        <f>SUM(J14:J19)</f>
        <v>121648</v>
      </c>
      <c r="K20" s="23">
        <f>SUM(K14:K19)</f>
        <v>168060</v>
      </c>
      <c r="L20" s="23">
        <f>SUM(L14:L19)</f>
        <v>155966</v>
      </c>
      <c r="M20" s="23">
        <f>SUM(M14:M19)</f>
        <v>160722</v>
      </c>
      <c r="N20" s="24">
        <f>SUM(N14:N19)</f>
        <v>181325</v>
      </c>
      <c r="O20" s="25">
        <f>SUM(C20:N20)</f>
        <v>1980420</v>
      </c>
    </row>
    <row r="21" spans="1:15" ht="15" customHeight="1" x14ac:dyDescent="0.25">
      <c r="A21" s="38" t="s">
        <v>32</v>
      </c>
      <c r="B21" s="15" t="s">
        <v>33</v>
      </c>
      <c r="C21" s="13">
        <v>6865</v>
      </c>
      <c r="D21" s="13">
        <v>7236</v>
      </c>
      <c r="E21" s="13">
        <v>7389</v>
      </c>
      <c r="F21" s="13">
        <v>7483</v>
      </c>
      <c r="G21" s="13">
        <v>6008</v>
      </c>
      <c r="H21" s="13">
        <v>9693</v>
      </c>
      <c r="I21" s="13">
        <v>9925</v>
      </c>
      <c r="J21" s="13">
        <v>7559</v>
      </c>
      <c r="K21" s="13">
        <v>8711</v>
      </c>
      <c r="L21" s="13">
        <v>8598</v>
      </c>
      <c r="M21" s="13">
        <v>8006</v>
      </c>
      <c r="N21" s="13">
        <v>6506</v>
      </c>
      <c r="O21" s="14">
        <f>SUM(C21:N21)</f>
        <v>93979</v>
      </c>
    </row>
    <row r="22" spans="1:15" x14ac:dyDescent="0.25">
      <c r="A22" s="38"/>
      <c r="B22" s="15" t="s">
        <v>34</v>
      </c>
      <c r="C22" s="13">
        <v>8562</v>
      </c>
      <c r="D22" s="13">
        <v>5796</v>
      </c>
      <c r="E22" s="13">
        <v>5223</v>
      </c>
      <c r="F22" s="13">
        <v>6124</v>
      </c>
      <c r="G22" s="13">
        <v>6949</v>
      </c>
      <c r="H22" s="13">
        <v>9904</v>
      </c>
      <c r="I22" s="13">
        <v>9431</v>
      </c>
      <c r="J22" s="13">
        <v>9586</v>
      </c>
      <c r="K22" s="13">
        <v>8067</v>
      </c>
      <c r="L22" s="13">
        <v>7124</v>
      </c>
      <c r="M22" s="13">
        <v>8798</v>
      </c>
      <c r="N22" s="13">
        <v>6138</v>
      </c>
      <c r="O22" s="14">
        <f>SUM(C22:N22)</f>
        <v>91702</v>
      </c>
    </row>
    <row r="23" spans="1:15" x14ac:dyDescent="0.25">
      <c r="A23" s="38"/>
      <c r="B23" s="15" t="s">
        <v>35</v>
      </c>
      <c r="C23" s="13">
        <v>7062</v>
      </c>
      <c r="D23" s="13">
        <v>6176</v>
      </c>
      <c r="E23" s="13">
        <v>7116</v>
      </c>
      <c r="F23" s="13">
        <v>8391</v>
      </c>
      <c r="G23" s="13">
        <v>6099</v>
      </c>
      <c r="H23" s="13">
        <v>7321</v>
      </c>
      <c r="I23" s="13">
        <v>5479</v>
      </c>
      <c r="J23" s="13">
        <v>9329</v>
      </c>
      <c r="K23" s="13">
        <v>9299</v>
      </c>
      <c r="L23" s="13">
        <v>7039</v>
      </c>
      <c r="M23" s="13">
        <v>9937</v>
      </c>
      <c r="N23" s="13">
        <v>8687</v>
      </c>
      <c r="O23" s="14">
        <f>SUM(C23:N23)</f>
        <v>91935</v>
      </c>
    </row>
    <row r="24" spans="1:15" x14ac:dyDescent="0.25">
      <c r="A24" s="38"/>
      <c r="B24" s="15" t="s">
        <v>36</v>
      </c>
      <c r="C24" s="13">
        <v>9023</v>
      </c>
      <c r="D24" s="13">
        <v>6908</v>
      </c>
      <c r="E24" s="13">
        <v>5614</v>
      </c>
      <c r="F24" s="13">
        <v>8057</v>
      </c>
      <c r="G24" s="13">
        <v>7826</v>
      </c>
      <c r="H24" s="13">
        <v>5012</v>
      </c>
      <c r="I24" s="13">
        <v>8114</v>
      </c>
      <c r="J24" s="13">
        <v>9465</v>
      </c>
      <c r="K24" s="13">
        <v>5905</v>
      </c>
      <c r="L24" s="13">
        <v>9372</v>
      </c>
      <c r="M24" s="13">
        <v>9384</v>
      </c>
      <c r="N24" s="13">
        <v>9171</v>
      </c>
      <c r="O24" s="14">
        <f>SUM(C24:N24)</f>
        <v>93851</v>
      </c>
    </row>
    <row r="25" spans="1:15" ht="19.5" x14ac:dyDescent="0.4">
      <c r="B25" s="27" t="s">
        <v>37</v>
      </c>
      <c r="C25" s="23">
        <f>SUM(C21:C24)</f>
        <v>31512</v>
      </c>
      <c r="D25" s="23">
        <f>SUM(D21:D24)</f>
        <v>26116</v>
      </c>
      <c r="E25" s="23">
        <f>SUM(E21:E24)</f>
        <v>25342</v>
      </c>
      <c r="F25" s="23">
        <f>SUM(F21:F24)</f>
        <v>30055</v>
      </c>
      <c r="G25" s="23">
        <f>SUM(G21:G24)</f>
        <v>26882</v>
      </c>
      <c r="H25" s="23">
        <f>SUM(H21:H24)</f>
        <v>31930</v>
      </c>
      <c r="I25" s="23">
        <f>SUM(I21:I24)</f>
        <v>32949</v>
      </c>
      <c r="J25" s="28">
        <f>SUM(J21:J24)</f>
        <v>35939</v>
      </c>
      <c r="K25" s="28">
        <f>SUM(K21:K24)</f>
        <v>31982</v>
      </c>
      <c r="L25" s="28">
        <f>SUM(L21:L24)</f>
        <v>32133</v>
      </c>
      <c r="M25" s="28">
        <f>SUM(M21:M24)</f>
        <v>36125</v>
      </c>
      <c r="N25" s="29">
        <f>SUM(N21:N24)</f>
        <v>30502</v>
      </c>
      <c r="O25" s="30">
        <f>SUM(C25:N25)</f>
        <v>371467</v>
      </c>
    </row>
    <row r="26" spans="1:15" ht="18.75" x14ac:dyDescent="0.25">
      <c r="B26" s="31" t="s">
        <v>38</v>
      </c>
      <c r="C26" s="32">
        <f>C25+C20+C13</f>
        <v>266514</v>
      </c>
      <c r="D26" s="32">
        <f t="shared" ref="D26:O26" si="0">D25+D20+D13</f>
        <v>222896</v>
      </c>
      <c r="E26" s="32">
        <f t="shared" si="0"/>
        <v>209430</v>
      </c>
      <c r="F26" s="32">
        <f t="shared" si="0"/>
        <v>242835</v>
      </c>
      <c r="G26" s="32">
        <f t="shared" si="0"/>
        <v>233400</v>
      </c>
      <c r="H26" s="32">
        <f t="shared" si="0"/>
        <v>259770</v>
      </c>
      <c r="I26" s="32">
        <f t="shared" si="0"/>
        <v>206189</v>
      </c>
      <c r="J26" s="32">
        <f t="shared" si="0"/>
        <v>192681</v>
      </c>
      <c r="K26" s="32">
        <f t="shared" si="0"/>
        <v>240606</v>
      </c>
      <c r="L26" s="32">
        <f t="shared" si="0"/>
        <v>221090</v>
      </c>
      <c r="M26" s="32">
        <f t="shared" si="0"/>
        <v>233513</v>
      </c>
      <c r="N26" s="32">
        <f t="shared" si="0"/>
        <v>244525</v>
      </c>
      <c r="O26" s="32">
        <f t="shared" si="0"/>
        <v>2773449</v>
      </c>
    </row>
    <row r="27" spans="1:15" ht="21" x14ac:dyDescent="0.25">
      <c r="B27" s="33" t="s">
        <v>39</v>
      </c>
      <c r="C27" s="34">
        <f>C7-C26</f>
        <v>54077</v>
      </c>
      <c r="D27" s="34">
        <f t="shared" ref="D27:O27" si="1">D7-D26</f>
        <v>95687</v>
      </c>
      <c r="E27" s="34">
        <f t="shared" si="1"/>
        <v>125324</v>
      </c>
      <c r="F27" s="34">
        <f t="shared" si="1"/>
        <v>103190</v>
      </c>
      <c r="G27" s="34">
        <f t="shared" si="1"/>
        <v>171276</v>
      </c>
      <c r="H27" s="34">
        <f t="shared" si="1"/>
        <v>122857</v>
      </c>
      <c r="I27" s="34">
        <f t="shared" si="1"/>
        <v>225298</v>
      </c>
      <c r="J27" s="34">
        <f t="shared" si="1"/>
        <v>246549</v>
      </c>
      <c r="K27" s="34">
        <f t="shared" si="1"/>
        <v>218452</v>
      </c>
      <c r="L27" s="34">
        <f t="shared" si="1"/>
        <v>241410</v>
      </c>
      <c r="M27" s="34">
        <f t="shared" si="1"/>
        <v>266388</v>
      </c>
      <c r="N27" s="34">
        <f t="shared" si="1"/>
        <v>281942</v>
      </c>
      <c r="O27" s="34">
        <f t="shared" si="1"/>
        <v>2152450</v>
      </c>
    </row>
  </sheetData>
  <mergeCells count="3">
    <mergeCell ref="A8:A12"/>
    <mergeCell ref="A14:A18"/>
    <mergeCell ref="A21:A2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62500-88C0-4C74-9F4D-DF333DC5D1A0}">
  <dimension ref="A1:O27"/>
  <sheetViews>
    <sheetView tabSelected="1" zoomScale="80" zoomScaleNormal="80" workbookViewId="0">
      <selection activeCell="J7" sqref="J7"/>
    </sheetView>
  </sheetViews>
  <sheetFormatPr baseColWidth="10" defaultRowHeight="15" x14ac:dyDescent="0.25"/>
  <cols>
    <col min="1" max="1" width="10.7109375" style="4" customWidth="1"/>
    <col min="2" max="2" width="20.85546875" bestFit="1" customWidth="1"/>
    <col min="3" max="3" width="11.5703125" customWidth="1"/>
    <col min="4" max="4" width="12.140625" bestFit="1" customWidth="1"/>
    <col min="5" max="7" width="11.5703125" bestFit="1" customWidth="1"/>
    <col min="8" max="14" width="15.5703125" bestFit="1" customWidth="1"/>
    <col min="15" max="15" width="13.7109375" style="5" bestFit="1" customWidth="1"/>
  </cols>
  <sheetData>
    <row r="1" spans="1:15" s="2" customFormat="1" ht="24.95" customHeight="1" x14ac:dyDescent="0.25">
      <c r="A1" s="1"/>
      <c r="O1" s="3"/>
    </row>
    <row r="2" spans="1:15" s="40" customFormat="1" ht="15.75" thickBot="1" x14ac:dyDescent="0.3">
      <c r="A2" s="39"/>
      <c r="C2" s="54">
        <v>1</v>
      </c>
      <c r="D2" s="54">
        <v>2</v>
      </c>
      <c r="E2" s="54">
        <v>3</v>
      </c>
      <c r="F2" s="54">
        <v>4</v>
      </c>
      <c r="G2" s="54">
        <v>5</v>
      </c>
      <c r="H2" s="54">
        <v>6</v>
      </c>
      <c r="I2" s="54">
        <v>7</v>
      </c>
      <c r="J2" s="54">
        <v>8</v>
      </c>
      <c r="K2" s="54">
        <v>9</v>
      </c>
      <c r="L2" s="54">
        <v>10</v>
      </c>
      <c r="M2" s="54">
        <v>11</v>
      </c>
      <c r="N2" s="54">
        <v>12</v>
      </c>
      <c r="O2" s="41"/>
    </row>
    <row r="3" spans="1:15" ht="15.75" thickBot="1" x14ac:dyDescent="0.3">
      <c r="B3" s="6"/>
      <c r="C3" s="7" t="s">
        <v>53</v>
      </c>
      <c r="D3" s="7" t="s">
        <v>54</v>
      </c>
      <c r="E3" s="7" t="s">
        <v>55</v>
      </c>
      <c r="F3" s="7" t="s">
        <v>56</v>
      </c>
      <c r="G3" s="7" t="s">
        <v>57</v>
      </c>
      <c r="H3" s="7" t="s">
        <v>58</v>
      </c>
      <c r="I3" s="7" t="s">
        <v>59</v>
      </c>
      <c r="J3" s="7" t="s">
        <v>60</v>
      </c>
      <c r="K3" s="7" t="s">
        <v>61</v>
      </c>
      <c r="L3" s="7" t="s">
        <v>62</v>
      </c>
      <c r="M3" s="7" t="s">
        <v>63</v>
      </c>
      <c r="N3" s="7" t="s">
        <v>64</v>
      </c>
      <c r="O3" s="10" t="s">
        <v>12</v>
      </c>
    </row>
    <row r="4" spans="1:15" x14ac:dyDescent="0.25">
      <c r="A4" s="11"/>
      <c r="B4" s="12" t="s">
        <v>13</v>
      </c>
      <c r="C4" s="13">
        <f>SUMIFS(Tableau1[المبلغ],Tableau1[نوع المصاريف],'Budget réel'!$B4,Tableau1[الشهر],'Budget réel'!C$3)</f>
        <v>12000</v>
      </c>
      <c r="D4" s="13">
        <f>SUMIFS(Tableau1[المبلغ],Tableau1[نوع المصاريف],'Budget réel'!$B4,Tableau1[الشهر],'Budget réel'!D$3)</f>
        <v>20000</v>
      </c>
      <c r="E4" s="13">
        <f>SUMIFS(Tableau1[المبلغ],Tableau1[نوع المصاريف],'Budget réel'!$B4,Tableau1[الشهر],'Budget réel'!E$3)</f>
        <v>0</v>
      </c>
      <c r="F4" s="13">
        <f>SUMIFS(Tableau1[المبلغ],Tableau1[نوع المصاريف],'Budget réel'!$B4,Tableau1[الشهر],'Budget réel'!F$3)</f>
        <v>0</v>
      </c>
      <c r="G4" s="13">
        <f>SUMIFS(Tableau1[المبلغ],Tableau1[نوع المصاريف],'Budget réel'!$B4,Tableau1[الشهر],'Budget réel'!G$3)</f>
        <v>8900</v>
      </c>
      <c r="H4" s="13">
        <f>SUMIFS(Tableau1[المبلغ],Tableau1[نوع المصاريف],'Budget réel'!$B4,Tableau1[الشهر],'Budget réel'!H$3)</f>
        <v>0</v>
      </c>
      <c r="I4" s="13">
        <f>SUMIFS(Tableau1[المبلغ],Tableau1[نوع المصاريف],'Budget réel'!$B4,Tableau1[الشهر],'Budget réel'!I$3)</f>
        <v>0</v>
      </c>
      <c r="J4" s="13">
        <f>SUMIFS(Tableau1[المبلغ],Tableau1[نوع المصاريف],'Budget réel'!$B4,Tableau1[الشهر],'Budget réel'!J$3)</f>
        <v>0</v>
      </c>
      <c r="K4" s="13">
        <f>SUMIFS(Tableau1[المبلغ],Tableau1[نوع المصاريف],'Budget réel'!$B4,Tableau1[الشهر],'Budget réel'!K$3)</f>
        <v>0</v>
      </c>
      <c r="L4" s="13">
        <f>SUMIFS(Tableau1[المبلغ],Tableau1[نوع المصاريف],'Budget réel'!$B4,Tableau1[الشهر],'Budget réel'!L$3)</f>
        <v>0</v>
      </c>
      <c r="M4" s="13">
        <f>SUMIFS(Tableau1[المبلغ],Tableau1[نوع المصاريف],'Budget réel'!$B4,Tableau1[الشهر],'Budget réel'!M$3)</f>
        <v>0</v>
      </c>
      <c r="N4" s="13">
        <f>SUMIFS(Tableau1[المبلغ],Tableau1[نوع المصاريف],'Budget réel'!$B4,Tableau1[الشهر],'Budget réel'!N$3)</f>
        <v>0</v>
      </c>
      <c r="O4" s="14">
        <f>SUM(C4:N4)</f>
        <v>40900</v>
      </c>
    </row>
    <row r="5" spans="1:15" x14ac:dyDescent="0.25">
      <c r="A5" s="11"/>
      <c r="B5" s="15" t="s">
        <v>14</v>
      </c>
      <c r="C5" s="13">
        <f>SUMIFS(Tableau1[المبلغ],Tableau1[نوع المصاريف],'Budget réel'!$B5,Tableau1[الشهر],'Budget réel'!C$2)</f>
        <v>0</v>
      </c>
      <c r="D5" s="13">
        <f>SUMIFS(Tableau1[المبلغ],Tableau1[نوع المصاريف],'Budget réel'!$B5,Tableau1[الشهر],'Budget réel'!D$3)</f>
        <v>0</v>
      </c>
      <c r="E5" s="13">
        <f>SUMIFS(Tableau1[المبلغ],Tableau1[نوع المصاريف],'Budget réel'!$B5,Tableau1[الشهر],'Budget réel'!E$3)</f>
        <v>0</v>
      </c>
      <c r="F5" s="13">
        <f>SUMIFS(Tableau1[المبلغ],Tableau1[نوع المصاريف],'Budget réel'!$B5,Tableau1[الشهر],'Budget réel'!F$3)</f>
        <v>0</v>
      </c>
      <c r="G5" s="13">
        <f>SUMIFS(Tableau1[المبلغ],Tableau1[نوع المصاريف],'Budget réel'!$B5,Tableau1[الشهر],'Budget réel'!G$3)</f>
        <v>0</v>
      </c>
      <c r="H5" s="13">
        <f>SUMIFS(Tableau1[المبلغ],Tableau1[نوع المصاريف],'Budget réel'!$B5,Tableau1[الشهر],'Budget réel'!H$3)</f>
        <v>0</v>
      </c>
      <c r="I5" s="13">
        <f>SUMIFS(Tableau1[المبلغ],Tableau1[نوع المصاريف],'Budget réel'!$B5,Tableau1[الشهر],'Budget réel'!I$3)</f>
        <v>0</v>
      </c>
      <c r="J5" s="13">
        <f>SUMIFS(Tableau1[المبلغ],Tableau1[نوع المصاريف],'Budget réel'!$B5,Tableau1[الشهر],'Budget réel'!J$3)</f>
        <v>0</v>
      </c>
      <c r="K5" s="13">
        <f>SUMIFS(Tableau1[المبلغ],Tableau1[نوع المصاريف],'Budget réel'!$B5,Tableau1[الشهر],'Budget réel'!K$3)</f>
        <v>0</v>
      </c>
      <c r="L5" s="13">
        <f>SUMIFS(Tableau1[المبلغ],Tableau1[نوع المصاريف],'Budget réel'!$B5,Tableau1[الشهر],'Budget réel'!L$3)</f>
        <v>0</v>
      </c>
      <c r="M5" s="13">
        <f>SUMIFS(Tableau1[المبلغ],Tableau1[نوع المصاريف],'Budget réel'!$B5,Tableau1[الشهر],'Budget réel'!M$3)</f>
        <v>0</v>
      </c>
      <c r="N5" s="13">
        <f>SUMIFS(Tableau1[المبلغ],Tableau1[نوع المصاريف],'Budget réel'!$B5,Tableau1[الشهر],'Budget réel'!N$3)</f>
        <v>0</v>
      </c>
      <c r="O5" s="14">
        <f>SUM(C5:N5)</f>
        <v>0</v>
      </c>
    </row>
    <row r="6" spans="1:15" ht="15.75" thickBot="1" x14ac:dyDescent="0.3">
      <c r="A6" s="11"/>
      <c r="B6" s="16" t="s">
        <v>15</v>
      </c>
      <c r="C6" s="13">
        <f>SUMIFS(Tableau1[المبلغ],Tableau1[نوع المصاريف],'Budget réel'!$B6,Tableau1[الشهر],'Budget réel'!C$2)</f>
        <v>0</v>
      </c>
      <c r="D6" s="13">
        <f>SUMIFS(Tableau1[المبلغ],Tableau1[نوع المصاريف],'Budget réel'!$B6,Tableau1[الشهر],'Budget réel'!D$3)</f>
        <v>0</v>
      </c>
      <c r="E6" s="13">
        <f>SUMIFS(Tableau1[المبلغ],Tableau1[نوع المصاريف],'Budget réel'!$B6,Tableau1[الشهر],'Budget réel'!E$3)</f>
        <v>0</v>
      </c>
      <c r="F6" s="13">
        <f>SUMIFS(Tableau1[المبلغ],Tableau1[نوع المصاريف],'Budget réel'!$B6,Tableau1[الشهر],'Budget réel'!F$3)</f>
        <v>0</v>
      </c>
      <c r="G6" s="13">
        <f>SUMIFS(Tableau1[المبلغ],Tableau1[نوع المصاريف],'Budget réel'!$B6,Tableau1[الشهر],'Budget réel'!G$3)</f>
        <v>0</v>
      </c>
      <c r="H6" s="13">
        <f>SUMIFS(Tableau1[المبلغ],Tableau1[نوع المصاريف],'Budget réel'!$B6,Tableau1[الشهر],'Budget réel'!H$3)</f>
        <v>0</v>
      </c>
      <c r="I6" s="13">
        <f>SUMIFS(Tableau1[المبلغ],Tableau1[نوع المصاريف],'Budget réel'!$B6,Tableau1[الشهر],'Budget réel'!I$3)</f>
        <v>0</v>
      </c>
      <c r="J6" s="13">
        <f>SUMIFS(Tableau1[المبلغ],Tableau1[نوع المصاريف],'Budget réel'!$B6,Tableau1[الشهر],'Budget réel'!J$3)</f>
        <v>0</v>
      </c>
      <c r="K6" s="13">
        <f>SUMIFS(Tableau1[المبلغ],Tableau1[نوع المصاريف],'Budget réel'!$B6,Tableau1[الشهر],'Budget réel'!K$3)</f>
        <v>0</v>
      </c>
      <c r="L6" s="13">
        <f>SUMIFS(Tableau1[المبلغ],Tableau1[نوع المصاريف],'Budget réel'!$B6,Tableau1[الشهر],'Budget réel'!L$3)</f>
        <v>0</v>
      </c>
      <c r="M6" s="13">
        <f>SUMIFS(Tableau1[المبلغ],Tableau1[نوع المصاريف],'Budget réel'!$B6,Tableau1[الشهر],'Budget réel'!M$3)</f>
        <v>0</v>
      </c>
      <c r="N6" s="13">
        <f>SUMIFS(Tableau1[المبلغ],Tableau1[نوع المصاريف],'Budget réel'!$B6,Tableau1[الشهر],'Budget réel'!N$3)</f>
        <v>9000</v>
      </c>
      <c r="O6" s="14">
        <f>SUM(C6:N6)</f>
        <v>9000</v>
      </c>
    </row>
    <row r="7" spans="1:15" ht="19.5" x14ac:dyDescent="0.25">
      <c r="A7" s="11"/>
      <c r="B7" s="17" t="s">
        <v>40</v>
      </c>
      <c r="C7" s="18">
        <f>SUM(C4:C6)</f>
        <v>12000</v>
      </c>
      <c r="D7" s="19">
        <f>SUM(D4:D6)</f>
        <v>20000</v>
      </c>
      <c r="E7" s="19">
        <f>SUM(E4:E6)</f>
        <v>0</v>
      </c>
      <c r="F7" s="19">
        <f>SUM(F4:F6)</f>
        <v>0</v>
      </c>
      <c r="G7" s="19">
        <f>SUM(G4:G6)</f>
        <v>8900</v>
      </c>
      <c r="H7" s="19">
        <f>SUM(H4:H6)</f>
        <v>0</v>
      </c>
      <c r="I7" s="19">
        <f>SUM(I4:I6)</f>
        <v>0</v>
      </c>
      <c r="J7" s="19">
        <f>SUM(J4:J6)</f>
        <v>0</v>
      </c>
      <c r="K7" s="19">
        <f>SUM(K4:K6)</f>
        <v>0</v>
      </c>
      <c r="L7" s="19">
        <f>SUM(L4:L6)</f>
        <v>0</v>
      </c>
      <c r="M7" s="19">
        <f>SUM(M4:M6)</f>
        <v>0</v>
      </c>
      <c r="N7" s="20">
        <f>SUM(N4:N6)</f>
        <v>9000</v>
      </c>
      <c r="O7" s="21">
        <f>SUM(C7:N7)</f>
        <v>49900</v>
      </c>
    </row>
    <row r="8" spans="1:15" ht="15" customHeight="1" x14ac:dyDescent="0.25">
      <c r="A8" s="35" t="s">
        <v>17</v>
      </c>
      <c r="B8" s="15" t="s">
        <v>18</v>
      </c>
      <c r="C8" s="13">
        <f>SUMIFS(Tableau1[المبلغ],Tableau1[نوع المصاريف],'Budget réel'!$B8,Tableau1[الشهر],'Budget réel'!C$3)</f>
        <v>5000</v>
      </c>
      <c r="D8" s="13">
        <f>SUMIFS(Tableau1[المبلغ],Tableau1[نوع المصاريف],'Budget réel'!$B8,Tableau1[الشهر],'Budget réel'!D$3)</f>
        <v>0</v>
      </c>
      <c r="E8" s="13">
        <f>SUMIFS(Tableau1[المبلغ],Tableau1[نوع المصاريف],'Budget réel'!$B8,Tableau1[الشهر],'Budget réel'!E$3)</f>
        <v>0</v>
      </c>
      <c r="F8" s="13">
        <f>SUMIFS(Tableau1[المبلغ],Tableau1[نوع المصاريف],'Budget réel'!$B8,Tableau1[الشهر],'Budget réel'!F$3)</f>
        <v>0</v>
      </c>
      <c r="G8" s="13">
        <f>SUMIFS(Tableau1[المبلغ],Tableau1[نوع المصاريف],'Budget réel'!$B8,Tableau1[الشهر],'Budget réel'!G$3)</f>
        <v>0</v>
      </c>
      <c r="H8" s="13">
        <f>SUMIFS(Tableau1[المبلغ],Tableau1[نوع المصاريف],'Budget réel'!$B8,Tableau1[الشهر],'Budget réel'!H$3)</f>
        <v>0</v>
      </c>
      <c r="I8" s="13">
        <f>SUMIFS(Tableau1[المبلغ],Tableau1[نوع المصاريف],'Budget réel'!$B8,Tableau1[الشهر],'Budget réel'!I$3)</f>
        <v>0</v>
      </c>
      <c r="J8" s="13">
        <f>SUMIFS(Tableau1[المبلغ],Tableau1[نوع المصاريف],'Budget réel'!$B8,Tableau1[الشهر],'Budget réel'!J$3)</f>
        <v>0</v>
      </c>
      <c r="K8" s="13">
        <f>SUMIFS(Tableau1[المبلغ],Tableau1[نوع المصاريف],'Budget réel'!$B8,Tableau1[الشهر],'Budget réel'!K$3)</f>
        <v>0</v>
      </c>
      <c r="L8" s="13">
        <f>SUMIFS(Tableau1[المبلغ],Tableau1[نوع المصاريف],'Budget réel'!$B8,Tableau1[الشهر],'Budget réel'!L$3)</f>
        <v>0</v>
      </c>
      <c r="M8" s="13">
        <f>SUMIFS(Tableau1[المبلغ],Tableau1[نوع المصاريف],'Budget réel'!$B8,Tableau1[الشهر],'Budget réel'!M$3)</f>
        <v>0</v>
      </c>
      <c r="N8" s="13">
        <f>SUMIFS(Tableau1[المبلغ],Tableau1[نوع المصاريف],'Budget réel'!$B8,Tableau1[الشهر],'Budget réel'!N$3)</f>
        <v>0</v>
      </c>
      <c r="O8" s="14">
        <f>SUM(C8:N8)</f>
        <v>5000</v>
      </c>
    </row>
    <row r="9" spans="1:15" x14ac:dyDescent="0.25">
      <c r="A9" s="35"/>
      <c r="B9" s="15" t="s">
        <v>19</v>
      </c>
      <c r="C9" s="13">
        <f>SUMIFS(Tableau1[المبلغ],Tableau1[نوع المصاريف],'Budget réel'!$B9,Tableau1[الشهر],'Budget réel'!C$3)</f>
        <v>0</v>
      </c>
      <c r="D9" s="13">
        <f>SUMIFS(Tableau1[المبلغ],Tableau1[نوع المصاريف],'Budget réel'!$B9,Tableau1[الشهر],'Budget réel'!D$3)</f>
        <v>5000</v>
      </c>
      <c r="E9" s="13">
        <f>SUMIFS(Tableau1[المبلغ],Tableau1[نوع المصاريف],'Budget réel'!$B9,Tableau1[الشهر],'Budget réel'!E$3)</f>
        <v>0</v>
      </c>
      <c r="F9" s="13">
        <f>SUMIFS(Tableau1[المبلغ],Tableau1[نوع المصاريف],'Budget réel'!$B9,Tableau1[الشهر],'Budget réel'!F$3)</f>
        <v>0</v>
      </c>
      <c r="G9" s="13">
        <f>SUMIFS(Tableau1[المبلغ],Tableau1[نوع المصاريف],'Budget réel'!$B9,Tableau1[الشهر],'Budget réel'!G$3)</f>
        <v>0</v>
      </c>
      <c r="H9" s="13">
        <f>SUMIFS(Tableau1[المبلغ],Tableau1[نوع المصاريف],'Budget réel'!$B9,Tableau1[الشهر],'Budget réel'!H$3)</f>
        <v>0</v>
      </c>
      <c r="I9" s="13">
        <f>SUMIFS(Tableau1[المبلغ],Tableau1[نوع المصاريف],'Budget réel'!$B9,Tableau1[الشهر],'Budget réel'!I$3)</f>
        <v>0</v>
      </c>
      <c r="J9" s="13">
        <f>SUMIFS(Tableau1[المبلغ],Tableau1[نوع المصاريف],'Budget réel'!$B9,Tableau1[الشهر],'Budget réel'!J$3)</f>
        <v>0</v>
      </c>
      <c r="K9" s="13">
        <f>SUMIFS(Tableau1[المبلغ],Tableau1[نوع المصاريف],'Budget réel'!$B9,Tableau1[الشهر],'Budget réel'!K$3)</f>
        <v>0</v>
      </c>
      <c r="L9" s="13">
        <f>SUMIFS(Tableau1[المبلغ],Tableau1[نوع المصاريف],'Budget réel'!$B9,Tableau1[الشهر],'Budget réel'!L$3)</f>
        <v>0</v>
      </c>
      <c r="M9" s="13">
        <f>SUMIFS(Tableau1[المبلغ],Tableau1[نوع المصاريف],'Budget réel'!$B9,Tableau1[الشهر],'Budget réel'!M$3)</f>
        <v>0</v>
      </c>
      <c r="N9" s="13">
        <f>SUMIFS(Tableau1[المبلغ],Tableau1[نوع المصاريف],'Budget réel'!$B9,Tableau1[الشهر],'Budget réel'!N$3)</f>
        <v>0</v>
      </c>
      <c r="O9" s="14">
        <f>SUM(C9:N9)</f>
        <v>5000</v>
      </c>
    </row>
    <row r="10" spans="1:15" x14ac:dyDescent="0.25">
      <c r="A10" s="35"/>
      <c r="B10" s="15" t="s">
        <v>20</v>
      </c>
      <c r="C10" s="13">
        <f>SUMIFS(Tableau1[المبلغ],Tableau1[نوع المصاريف],'Budget réel'!$B10,Tableau1[الشهر],'Budget réel'!C$3)</f>
        <v>0</v>
      </c>
      <c r="D10" s="13">
        <f>SUMIFS(Tableau1[المبلغ],Tableau1[نوع المصاريف],'Budget réel'!$B10,Tableau1[الشهر],'Budget réel'!D$3)</f>
        <v>0</v>
      </c>
      <c r="E10" s="13">
        <f>SUMIFS(Tableau1[المبلغ],Tableau1[نوع المصاريف],'Budget réel'!$B10,Tableau1[الشهر],'Budget réel'!E$3)</f>
        <v>0</v>
      </c>
      <c r="F10" s="13">
        <f>SUMIFS(Tableau1[المبلغ],Tableau1[نوع المصاريف],'Budget réel'!$B10,Tableau1[الشهر],'Budget réel'!F$3)</f>
        <v>0</v>
      </c>
      <c r="G10" s="13">
        <f>SUMIFS(Tableau1[المبلغ],Tableau1[نوع المصاريف],'Budget réel'!$B10,Tableau1[الشهر],'Budget réel'!G$3)</f>
        <v>0</v>
      </c>
      <c r="H10" s="13">
        <f>SUMIFS(Tableau1[المبلغ],Tableau1[نوع المصاريف],'Budget réel'!$B10,Tableau1[الشهر],'Budget réel'!H$3)</f>
        <v>0</v>
      </c>
      <c r="I10" s="13">
        <f>SUMIFS(Tableau1[المبلغ],Tableau1[نوع المصاريف],'Budget réel'!$B10,Tableau1[الشهر],'Budget réel'!I$3)</f>
        <v>0</v>
      </c>
      <c r="J10" s="13">
        <f>SUMIFS(Tableau1[المبلغ],Tableau1[نوع المصاريف],'Budget réel'!$B10,Tableau1[الشهر],'Budget réel'!J$3)</f>
        <v>0</v>
      </c>
      <c r="K10" s="13">
        <f>SUMIFS(Tableau1[المبلغ],Tableau1[نوع المصاريف],'Budget réel'!$B10,Tableau1[الشهر],'Budget réel'!K$3)</f>
        <v>0</v>
      </c>
      <c r="L10" s="13">
        <f>SUMIFS(Tableau1[المبلغ],Tableau1[نوع المصاريف],'Budget réel'!$B10,Tableau1[الشهر],'Budget réel'!L$3)</f>
        <v>0</v>
      </c>
      <c r="M10" s="13">
        <f>SUMIFS(Tableau1[المبلغ],Tableau1[نوع المصاريف],'Budget réel'!$B10,Tableau1[الشهر],'Budget réel'!M$3)</f>
        <v>0</v>
      </c>
      <c r="N10" s="13">
        <f>SUMIFS(Tableau1[المبلغ],Tableau1[نوع المصاريف],'Budget réel'!$B10,Tableau1[الشهر],'Budget réel'!N$3)</f>
        <v>4500</v>
      </c>
      <c r="O10" s="14">
        <f>SUM(C10:N10)</f>
        <v>4500</v>
      </c>
    </row>
    <row r="11" spans="1:15" x14ac:dyDescent="0.25">
      <c r="A11" s="35"/>
      <c r="B11" s="15" t="s">
        <v>21</v>
      </c>
      <c r="C11" s="13">
        <f>SUMIFS(Tableau1[المبلغ],Tableau1[نوع المصاريف],'Budget réel'!$B11,Tableau1[الشهر],'Budget réel'!C$3)</f>
        <v>0</v>
      </c>
      <c r="D11" s="13">
        <f>SUMIFS(Tableau1[المبلغ],Tableau1[نوع المصاريف],'Budget réel'!$B11,Tableau1[الشهر],'Budget réel'!D$3)</f>
        <v>0</v>
      </c>
      <c r="E11" s="13">
        <f>SUMIFS(Tableau1[المبلغ],Tableau1[نوع المصاريف],'Budget réel'!$B11,Tableau1[الشهر],'Budget réel'!E$3)</f>
        <v>0</v>
      </c>
      <c r="F11" s="13">
        <f>SUMIFS(Tableau1[المبلغ],Tableau1[نوع المصاريف],'Budget réel'!$B11,Tableau1[الشهر],'Budget réel'!F$3)</f>
        <v>0</v>
      </c>
      <c r="G11" s="13">
        <f>SUMIFS(Tableau1[المبلغ],Tableau1[نوع المصاريف],'Budget réel'!$B11,Tableau1[الشهر],'Budget réel'!G$3)</f>
        <v>0</v>
      </c>
      <c r="H11" s="13">
        <f>SUMIFS(Tableau1[المبلغ],Tableau1[نوع المصاريف],'Budget réel'!$B11,Tableau1[الشهر],'Budget réel'!H$3)</f>
        <v>0</v>
      </c>
      <c r="I11" s="13">
        <f>SUMIFS(Tableau1[المبلغ],Tableau1[نوع المصاريف],'Budget réel'!$B11,Tableau1[الشهر],'Budget réel'!I$3)</f>
        <v>0</v>
      </c>
      <c r="J11" s="13">
        <f>SUMIFS(Tableau1[المبلغ],Tableau1[نوع المصاريف],'Budget réel'!$B11,Tableau1[الشهر],'Budget réel'!J$3)</f>
        <v>0</v>
      </c>
      <c r="K11" s="13">
        <f>SUMIFS(Tableau1[المبلغ],Tableau1[نوع المصاريف],'Budget réel'!$B11,Tableau1[الشهر],'Budget réel'!K$3)</f>
        <v>0</v>
      </c>
      <c r="L11" s="13">
        <f>SUMIFS(Tableau1[المبلغ],Tableau1[نوع المصاريف],'Budget réel'!$B11,Tableau1[الشهر],'Budget réel'!L$3)</f>
        <v>0</v>
      </c>
      <c r="M11" s="13">
        <f>SUMIFS(Tableau1[المبلغ],Tableau1[نوع المصاريف],'Budget réel'!$B11,Tableau1[الشهر],'Budget réel'!M$3)</f>
        <v>0</v>
      </c>
      <c r="N11" s="13">
        <f>SUMIFS(Tableau1[المبلغ],Tableau1[نوع المصاريف],'Budget réel'!$B11,Tableau1[الشهر],'Budget réel'!N$3)</f>
        <v>0</v>
      </c>
      <c r="O11" s="14">
        <f>SUM(C11:N11)</f>
        <v>0</v>
      </c>
    </row>
    <row r="12" spans="1:15" ht="33.75" customHeight="1" x14ac:dyDescent="0.25">
      <c r="A12" s="35"/>
      <c r="B12" s="15" t="s">
        <v>22</v>
      </c>
      <c r="C12" s="13">
        <f>SUMIFS(Tableau1[المبلغ],Tableau1[نوع المصاريف],'Budget réel'!$B12,Tableau1[الشهر],'Budget réel'!C$3)</f>
        <v>0</v>
      </c>
      <c r="D12" s="13">
        <f>SUMIFS(Tableau1[المبلغ],Tableau1[نوع المصاريف],'Budget réel'!$B12,Tableau1[الشهر],'Budget réel'!D$3)</f>
        <v>0</v>
      </c>
      <c r="E12" s="13">
        <f>SUMIFS(Tableau1[المبلغ],Tableau1[نوع المصاريف],'Budget réel'!$B12,Tableau1[الشهر],'Budget réel'!E$3)</f>
        <v>0</v>
      </c>
      <c r="F12" s="13">
        <f>SUMIFS(Tableau1[المبلغ],Tableau1[نوع المصاريف],'Budget réel'!$B12,Tableau1[الشهر],'Budget réel'!F$3)</f>
        <v>0</v>
      </c>
      <c r="G12" s="13">
        <f>SUMIFS(Tableau1[المبلغ],Tableau1[نوع المصاريف],'Budget réel'!$B12,Tableau1[الشهر],'Budget réel'!G$3)</f>
        <v>0</v>
      </c>
      <c r="H12" s="13">
        <f>SUMIFS(Tableau1[المبلغ],Tableau1[نوع المصاريف],'Budget réel'!$B12,Tableau1[الشهر],'Budget réel'!H$3)</f>
        <v>0</v>
      </c>
      <c r="I12" s="13">
        <f>SUMIFS(Tableau1[المبلغ],Tableau1[نوع المصاريف],'Budget réel'!$B12,Tableau1[الشهر],'Budget réel'!I$3)</f>
        <v>0</v>
      </c>
      <c r="J12" s="13">
        <f>SUMIFS(Tableau1[المبلغ],Tableau1[نوع المصاريف],'Budget réel'!$B12,Tableau1[الشهر],'Budget réel'!J$3)</f>
        <v>0</v>
      </c>
      <c r="K12" s="13">
        <f>SUMIFS(Tableau1[المبلغ],Tableau1[نوع المصاريف],'Budget réel'!$B12,Tableau1[الشهر],'Budget réel'!K$3)</f>
        <v>0</v>
      </c>
      <c r="L12" s="13">
        <f>SUMIFS(Tableau1[المبلغ],Tableau1[نوع المصاريف],'Budget réel'!$B12,Tableau1[الشهر],'Budget réel'!L$3)</f>
        <v>0</v>
      </c>
      <c r="M12" s="13">
        <f>SUMIFS(Tableau1[المبلغ],Tableau1[نوع المصاريف],'Budget réel'!$B12,Tableau1[الشهر],'Budget réel'!M$3)</f>
        <v>0</v>
      </c>
      <c r="N12" s="13">
        <f>SUMIFS(Tableau1[المبلغ],Tableau1[نوع المصاريف],'Budget réel'!$B12,Tableau1[الشهر],'Budget réel'!N$3)</f>
        <v>0</v>
      </c>
      <c r="O12" s="14">
        <f>SUM(C12:N12)</f>
        <v>0</v>
      </c>
    </row>
    <row r="13" spans="1:15" ht="19.5" x14ac:dyDescent="0.4">
      <c r="B13" s="22" t="s">
        <v>41</v>
      </c>
      <c r="C13" s="42">
        <f>SUM(C8:C12)</f>
        <v>5000</v>
      </c>
      <c r="D13" s="43">
        <f>SUM(D8:D12)</f>
        <v>5000</v>
      </c>
      <c r="E13" s="43">
        <f>SUM(E8:E12)</f>
        <v>0</v>
      </c>
      <c r="F13" s="43">
        <f>SUM(F8:F12)</f>
        <v>0</v>
      </c>
      <c r="G13" s="43">
        <f>SUM(G8:G12)</f>
        <v>0</v>
      </c>
      <c r="H13" s="23">
        <f>SUM(H8:H12)</f>
        <v>0</v>
      </c>
      <c r="I13" s="23">
        <f>SUM(I8:I12)</f>
        <v>0</v>
      </c>
      <c r="J13" s="23">
        <f>SUM(J8:J12)</f>
        <v>0</v>
      </c>
      <c r="K13" s="23">
        <f>SUM(K8:K12)</f>
        <v>0</v>
      </c>
      <c r="L13" s="23">
        <f>SUM(L8:L12)</f>
        <v>0</v>
      </c>
      <c r="M13" s="23">
        <f>SUM(M8:M12)</f>
        <v>0</v>
      </c>
      <c r="N13" s="24">
        <f>SUM(N8:N12)</f>
        <v>4500</v>
      </c>
      <c r="O13" s="25">
        <f>SUM(C13:N13)</f>
        <v>14500</v>
      </c>
    </row>
    <row r="14" spans="1:15" ht="15" customHeight="1" x14ac:dyDescent="0.25">
      <c r="A14" s="35" t="s">
        <v>24</v>
      </c>
      <c r="B14" s="15" t="s">
        <v>25</v>
      </c>
      <c r="C14" s="13">
        <f>SUMIFS(Tableau1[المبلغ],Tableau1[نوع المصاريف],'Budget réel'!$B14,Tableau1[الشهر],'Budget réel'!C$3)</f>
        <v>0</v>
      </c>
      <c r="D14" s="13">
        <f>SUMIFS(Tableau1[المبلغ],Tableau1[نوع المصاريف],'Budget réel'!$B14,Tableau1[الشهر],'Budget réel'!D$3)</f>
        <v>0</v>
      </c>
      <c r="E14" s="13">
        <f>SUMIFS(Tableau1[المبلغ],Tableau1[نوع المصاريف],'Budget réel'!$B14,Tableau1[الشهر],'Budget réel'!E$3)</f>
        <v>0</v>
      </c>
      <c r="F14" s="13">
        <f>SUMIFS(Tableau1[المبلغ],Tableau1[نوع المصاريف],'Budget réel'!$B14,Tableau1[الشهر],'Budget réel'!F$3)</f>
        <v>0</v>
      </c>
      <c r="G14" s="13">
        <f>SUMIFS(Tableau1[المبلغ],Tableau1[نوع المصاريف],'Budget réel'!$B14,Tableau1[الشهر],'Budget réel'!G$3)</f>
        <v>0</v>
      </c>
      <c r="H14" s="13">
        <f>SUMIFS(Tableau1[المبلغ],Tableau1[نوع المصاريف],'Budget réel'!$B14,Tableau1[الشهر],'Budget réel'!H$3)</f>
        <v>0</v>
      </c>
      <c r="I14" s="13">
        <f>SUMIFS(Tableau1[المبلغ],Tableau1[نوع المصاريف],'Budget réel'!$B14,Tableau1[الشهر],'Budget réel'!I$3)</f>
        <v>0</v>
      </c>
      <c r="J14" s="13">
        <f>SUMIFS(Tableau1[المبلغ],Tableau1[نوع المصاريف],'Budget réel'!$B14,Tableau1[الشهر],'Budget réel'!J$3)</f>
        <v>0</v>
      </c>
      <c r="K14" s="13">
        <f>SUMIFS(Tableau1[المبلغ],Tableau1[نوع المصاريف],'Budget réel'!$B14,Tableau1[الشهر],'Budget réel'!K$3)</f>
        <v>0</v>
      </c>
      <c r="L14" s="13">
        <f>SUMIFS(Tableau1[المبلغ],Tableau1[نوع المصاريف],'Budget réel'!$B14,Tableau1[الشهر],'Budget réel'!L$3)</f>
        <v>0</v>
      </c>
      <c r="M14" s="13">
        <f>SUMIFS(Tableau1[المبلغ],Tableau1[نوع المصاريف],'Budget réel'!$B14,Tableau1[الشهر],'Budget réel'!M$3)</f>
        <v>0</v>
      </c>
      <c r="N14" s="13">
        <f>SUMIFS(Tableau1[المبلغ],Tableau1[نوع المصاريف],'Budget réel'!$B14,Tableau1[الشهر],'Budget réel'!N$3)</f>
        <v>0</v>
      </c>
      <c r="O14" s="14">
        <f>SUM(C14:N14)</f>
        <v>0</v>
      </c>
    </row>
    <row r="15" spans="1:15" x14ac:dyDescent="0.25">
      <c r="A15" s="35"/>
      <c r="B15" s="15" t="s">
        <v>26</v>
      </c>
      <c r="C15" s="13">
        <f>SUMIFS(Tableau1[المبلغ],Tableau1[نوع المصاريف],'Budget réel'!$B15,Tableau1[الشهر],'Budget réel'!C$3)</f>
        <v>4500</v>
      </c>
      <c r="D15" s="13">
        <f>SUMIFS(Tableau1[المبلغ],Tableau1[نوع المصاريف],'Budget réel'!$B15,Tableau1[الشهر],'Budget réel'!D$3)</f>
        <v>3000</v>
      </c>
      <c r="E15" s="13">
        <f>SUMIFS(Tableau1[المبلغ],Tableau1[نوع المصاريف],'Budget réel'!$B15,Tableau1[الشهر],'Budget réel'!E$3)</f>
        <v>0</v>
      </c>
      <c r="F15" s="13">
        <f>SUMIFS(Tableau1[المبلغ],Tableau1[نوع المصاريف],'Budget réel'!$B15,Tableau1[الشهر],'Budget réel'!F$3)</f>
        <v>0</v>
      </c>
      <c r="G15" s="13">
        <f>SUMIFS(Tableau1[المبلغ],Tableau1[نوع المصاريف],'Budget réel'!$B15,Tableau1[الشهر],'Budget réel'!G$3)</f>
        <v>0</v>
      </c>
      <c r="H15" s="13">
        <f>SUMIFS(Tableau1[المبلغ],Tableau1[نوع المصاريف],'Budget réel'!$B15,Tableau1[الشهر],'Budget réel'!H$3)</f>
        <v>0</v>
      </c>
      <c r="I15" s="13">
        <f>SUMIFS(Tableau1[المبلغ],Tableau1[نوع المصاريف],'Budget réel'!$B15,Tableau1[الشهر],'Budget réel'!I$3)</f>
        <v>0</v>
      </c>
      <c r="J15" s="13">
        <f>SUMIFS(Tableau1[المبلغ],Tableau1[نوع المصاريف],'Budget réel'!$B15,Tableau1[الشهر],'Budget réel'!J$3)</f>
        <v>0</v>
      </c>
      <c r="K15" s="13">
        <f>SUMIFS(Tableau1[المبلغ],Tableau1[نوع المصاريف],'Budget réel'!$B15,Tableau1[الشهر],'Budget réel'!K$3)</f>
        <v>0</v>
      </c>
      <c r="L15" s="13">
        <f>SUMIFS(Tableau1[المبلغ],Tableau1[نوع المصاريف],'Budget réel'!$B15,Tableau1[الشهر],'Budget réel'!L$3)</f>
        <v>0</v>
      </c>
      <c r="M15" s="13">
        <f>SUMIFS(Tableau1[المبلغ],Tableau1[نوع المصاريف],'Budget réel'!$B15,Tableau1[الشهر],'Budget réel'!M$3)</f>
        <v>0</v>
      </c>
      <c r="N15" s="13">
        <f>SUMIFS(Tableau1[المبلغ],Tableau1[نوع المصاريف],'Budget réel'!$B15,Tableau1[الشهر],'Budget réel'!N$3)</f>
        <v>0</v>
      </c>
      <c r="O15" s="14">
        <f>SUM(C15:N15)</f>
        <v>7500</v>
      </c>
    </row>
    <row r="16" spans="1:15" x14ac:dyDescent="0.25">
      <c r="A16" s="35"/>
      <c r="B16" s="15" t="s">
        <v>27</v>
      </c>
      <c r="C16" s="13">
        <f>SUMIFS(Tableau1[المبلغ],Tableau1[نوع المصاريف],'Budget réel'!$B16,Tableau1[الشهر],'Budget réel'!C$3)</f>
        <v>0</v>
      </c>
      <c r="D16" s="13">
        <f>SUMIFS(Tableau1[المبلغ],Tableau1[نوع المصاريف],'Budget réel'!$B16,Tableau1[الشهر],'Budget réel'!D$3)</f>
        <v>0</v>
      </c>
      <c r="E16" s="13">
        <f>SUMIFS(Tableau1[المبلغ],Tableau1[نوع المصاريف],'Budget réel'!$B16,Tableau1[الشهر],'Budget réel'!E$3)</f>
        <v>0</v>
      </c>
      <c r="F16" s="13">
        <f>SUMIFS(Tableau1[المبلغ],Tableau1[نوع المصاريف],'Budget réel'!$B16,Tableau1[الشهر],'Budget réel'!F$3)</f>
        <v>0</v>
      </c>
      <c r="G16" s="13">
        <f>SUMIFS(Tableau1[المبلغ],Tableau1[نوع المصاريف],'Budget réel'!$B16,Tableau1[الشهر],'Budget réel'!G$3)</f>
        <v>0</v>
      </c>
      <c r="H16" s="13">
        <f>SUMIFS(Tableau1[المبلغ],Tableau1[نوع المصاريف],'Budget réel'!$B16,Tableau1[الشهر],'Budget réel'!H$3)</f>
        <v>0</v>
      </c>
      <c r="I16" s="13">
        <f>SUMIFS(Tableau1[المبلغ],Tableau1[نوع المصاريف],'Budget réel'!$B16,Tableau1[الشهر],'Budget réel'!I$3)</f>
        <v>0</v>
      </c>
      <c r="J16" s="13">
        <f>SUMIFS(Tableau1[المبلغ],Tableau1[نوع المصاريف],'Budget réel'!$B16,Tableau1[الشهر],'Budget réel'!J$3)</f>
        <v>0</v>
      </c>
      <c r="K16" s="13">
        <f>SUMIFS(Tableau1[المبلغ],Tableau1[نوع المصاريف],'Budget réel'!$B16,Tableau1[الشهر],'Budget réel'!K$3)</f>
        <v>0</v>
      </c>
      <c r="L16" s="13">
        <f>SUMIFS(Tableau1[المبلغ],Tableau1[نوع المصاريف],'Budget réel'!$B16,Tableau1[الشهر],'Budget réel'!L$3)</f>
        <v>0</v>
      </c>
      <c r="M16" s="13">
        <f>SUMIFS(Tableau1[المبلغ],Tableau1[نوع المصاريف],'Budget réel'!$B16,Tableau1[الشهر],'Budget réel'!M$3)</f>
        <v>0</v>
      </c>
      <c r="N16" s="13">
        <f>SUMIFS(Tableau1[المبلغ],Tableau1[نوع المصاريف],'Budget réel'!$B16,Tableau1[الشهر],'Budget réel'!N$3)</f>
        <v>0</v>
      </c>
      <c r="O16" s="14">
        <f>SUM(C16:N16)</f>
        <v>0</v>
      </c>
    </row>
    <row r="17" spans="1:15" x14ac:dyDescent="0.25">
      <c r="A17" s="35"/>
      <c r="B17" s="15" t="s">
        <v>28</v>
      </c>
      <c r="C17" s="13">
        <f>SUMIFS(Tableau1[المبلغ],Tableau1[نوع المصاريف],'Budget réel'!$B17,Tableau1[الشهر],'Budget réel'!C$3)</f>
        <v>0</v>
      </c>
      <c r="D17" s="13">
        <f>SUMIFS(Tableau1[المبلغ],Tableau1[نوع المصاريف],'Budget réel'!$B17,Tableau1[الشهر],'Budget réel'!D$3)</f>
        <v>0</v>
      </c>
      <c r="E17" s="13">
        <f>SUMIFS(Tableau1[المبلغ],Tableau1[نوع المصاريف],'Budget réel'!$B17,Tableau1[الشهر],'Budget réel'!E$3)</f>
        <v>0</v>
      </c>
      <c r="F17" s="13">
        <f>SUMIFS(Tableau1[المبلغ],Tableau1[نوع المصاريف],'Budget réel'!$B17,Tableau1[الشهر],'Budget réel'!F$3)</f>
        <v>0</v>
      </c>
      <c r="G17" s="13">
        <f>SUMIFS(Tableau1[المبلغ],Tableau1[نوع المصاريف],'Budget réel'!$B17,Tableau1[الشهر],'Budget réel'!G$3)</f>
        <v>0</v>
      </c>
      <c r="H17" s="13">
        <f>SUMIFS(Tableau1[المبلغ],Tableau1[نوع المصاريف],'Budget réel'!$B17,Tableau1[الشهر],'Budget réel'!H$3)</f>
        <v>0</v>
      </c>
      <c r="I17" s="13">
        <f>SUMIFS(Tableau1[المبلغ],Tableau1[نوع المصاريف],'Budget réel'!$B17,Tableau1[الشهر],'Budget réel'!I$3)</f>
        <v>0</v>
      </c>
      <c r="J17" s="13">
        <f>SUMIFS(Tableau1[المبلغ],Tableau1[نوع المصاريف],'Budget réel'!$B17,Tableau1[الشهر],'Budget réel'!J$3)</f>
        <v>0</v>
      </c>
      <c r="K17" s="13">
        <f>SUMIFS(Tableau1[المبلغ],Tableau1[نوع المصاريف],'Budget réel'!$B17,Tableau1[الشهر],'Budget réel'!K$3)</f>
        <v>0</v>
      </c>
      <c r="L17" s="13">
        <f>SUMIFS(Tableau1[المبلغ],Tableau1[نوع المصاريف],'Budget réel'!$B17,Tableau1[الشهر],'Budget réel'!L$3)</f>
        <v>0</v>
      </c>
      <c r="M17" s="13">
        <f>SUMIFS(Tableau1[المبلغ],Tableau1[نوع المصاريف],'Budget réel'!$B17,Tableau1[الشهر],'Budget réel'!M$3)</f>
        <v>0</v>
      </c>
      <c r="N17" s="13">
        <f>SUMIFS(Tableau1[المبلغ],Tableau1[نوع المصاريف],'Budget réel'!$B17,Tableau1[الشهر],'Budget réel'!N$3)</f>
        <v>0</v>
      </c>
      <c r="O17" s="14">
        <f>SUM(C17:N17)</f>
        <v>0</v>
      </c>
    </row>
    <row r="18" spans="1:15" ht="33" customHeight="1" x14ac:dyDescent="0.25">
      <c r="A18" s="35"/>
      <c r="B18" s="15" t="s">
        <v>29</v>
      </c>
      <c r="C18" s="13">
        <f>SUMIFS(Tableau1[المبلغ],Tableau1[نوع المصاريف],'Budget réel'!$B18,Tableau1[الشهر],'Budget réel'!C$3)</f>
        <v>0</v>
      </c>
      <c r="D18" s="13">
        <f>SUMIFS(Tableau1[المبلغ],Tableau1[نوع المصاريف],'Budget réel'!$B18,Tableau1[الشهر],'Budget réel'!D$3)</f>
        <v>0</v>
      </c>
      <c r="E18" s="13">
        <f>SUMIFS(Tableau1[المبلغ],Tableau1[نوع المصاريف],'Budget réel'!$B18,Tableau1[الشهر],'Budget réel'!E$3)</f>
        <v>0</v>
      </c>
      <c r="F18" s="13">
        <f>SUMIFS(Tableau1[المبلغ],Tableau1[نوع المصاريف],'Budget réel'!$B18,Tableau1[الشهر],'Budget réel'!F$3)</f>
        <v>0</v>
      </c>
      <c r="G18" s="13">
        <f>SUMIFS(Tableau1[المبلغ],Tableau1[نوع المصاريف],'Budget réel'!$B18,Tableau1[الشهر],'Budget réel'!G$3)</f>
        <v>0</v>
      </c>
      <c r="H18" s="13">
        <f>SUMIFS(Tableau1[المبلغ],Tableau1[نوع المصاريف],'Budget réel'!$B18,Tableau1[الشهر],'Budget réel'!H$3)</f>
        <v>0</v>
      </c>
      <c r="I18" s="13">
        <f>SUMIFS(Tableau1[المبلغ],Tableau1[نوع المصاريف],'Budget réel'!$B18,Tableau1[الشهر],'Budget réel'!I$3)</f>
        <v>0</v>
      </c>
      <c r="J18" s="13">
        <f>SUMIFS(Tableau1[المبلغ],Tableau1[نوع المصاريف],'Budget réel'!$B18,Tableau1[الشهر],'Budget réel'!J$3)</f>
        <v>0</v>
      </c>
      <c r="K18" s="13">
        <f>SUMIFS(Tableau1[المبلغ],Tableau1[نوع المصاريف],'Budget réel'!$B18,Tableau1[الشهر],'Budget réel'!K$3)</f>
        <v>0</v>
      </c>
      <c r="L18" s="13">
        <f>SUMIFS(Tableau1[المبلغ],Tableau1[نوع المصاريف],'Budget réel'!$B18,Tableau1[الشهر],'Budget réel'!L$3)</f>
        <v>0</v>
      </c>
      <c r="M18" s="13">
        <f>SUMIFS(Tableau1[المبلغ],Tableau1[نوع المصاريف],'Budget réel'!$B18,Tableau1[الشهر],'Budget réel'!M$3)</f>
        <v>0</v>
      </c>
      <c r="N18" s="13">
        <f>SUMIFS(Tableau1[المبلغ],Tableau1[نوع المصاريف],'Budget réel'!$B18,Tableau1[الشهر],'Budget réel'!N$3)</f>
        <v>0</v>
      </c>
      <c r="O18" s="14">
        <f>SUM(C18:N18)</f>
        <v>0</v>
      </c>
    </row>
    <row r="19" spans="1:15" x14ac:dyDescent="0.25">
      <c r="A19" s="26"/>
      <c r="B19" s="15" t="s">
        <v>30</v>
      </c>
      <c r="C19" s="13">
        <f>SUMIFS(Tableau1[المبلغ],Tableau1[نوع المصاريف],'Budget réel'!$B19,Tableau1[الشهر],'Budget réel'!C$3)</f>
        <v>0</v>
      </c>
      <c r="D19" s="13">
        <f>SUMIFS(Tableau1[المبلغ],Tableau1[نوع المصاريف],'Budget réel'!$B19,Tableau1[الشهر],'Budget réel'!D$3)</f>
        <v>0</v>
      </c>
      <c r="E19" s="13">
        <f>SUMIFS(Tableau1[المبلغ],Tableau1[نوع المصاريف],'Budget réel'!$B19,Tableau1[الشهر],'Budget réel'!E$3)</f>
        <v>0</v>
      </c>
      <c r="F19" s="13">
        <f>SUMIFS(Tableau1[المبلغ],Tableau1[نوع المصاريف],'Budget réel'!$B19,Tableau1[الشهر],'Budget réel'!F$3)</f>
        <v>0</v>
      </c>
      <c r="G19" s="13">
        <f>SUMIFS(Tableau1[المبلغ],Tableau1[نوع المصاريف],'Budget réel'!$B19,Tableau1[الشهر],'Budget réel'!G$3)</f>
        <v>0</v>
      </c>
      <c r="H19" s="13">
        <f>SUMIFS(Tableau1[المبلغ],Tableau1[نوع المصاريف],'Budget réel'!$B19,Tableau1[الشهر],'Budget réel'!H$3)</f>
        <v>0</v>
      </c>
      <c r="I19" s="13">
        <f>SUMIFS(Tableau1[المبلغ],Tableau1[نوع المصاريف],'Budget réel'!$B19,Tableau1[الشهر],'Budget réel'!I$3)</f>
        <v>0</v>
      </c>
      <c r="J19" s="13">
        <f>SUMIFS(Tableau1[المبلغ],Tableau1[نوع المصاريف],'Budget réel'!$B19,Tableau1[الشهر],'Budget réel'!J$3)</f>
        <v>0</v>
      </c>
      <c r="K19" s="13">
        <f>SUMIFS(Tableau1[المبلغ],Tableau1[نوع المصاريف],'Budget réel'!$B19,Tableau1[الشهر],'Budget réel'!K$3)</f>
        <v>0</v>
      </c>
      <c r="L19" s="13">
        <f>SUMIFS(Tableau1[المبلغ],Tableau1[نوع المصاريف],'Budget réel'!$B19,Tableau1[الشهر],'Budget réel'!L$3)</f>
        <v>0</v>
      </c>
      <c r="M19" s="13">
        <f>SUMIFS(Tableau1[المبلغ],Tableau1[نوع المصاريف],'Budget réel'!$B19,Tableau1[الشهر],'Budget réel'!M$3)</f>
        <v>0</v>
      </c>
      <c r="N19" s="13">
        <f>SUMIFS(Tableau1[المبلغ],Tableau1[نوع المصاريف],'Budget réel'!$B19,Tableau1[الشهر],'Budget réel'!N$3)</f>
        <v>5000</v>
      </c>
      <c r="O19" s="14">
        <f>SUM(C19:N19)</f>
        <v>5000</v>
      </c>
    </row>
    <row r="20" spans="1:15" ht="19.5" x14ac:dyDescent="0.4">
      <c r="B20" s="22" t="s">
        <v>42</v>
      </c>
      <c r="C20" s="42">
        <f>SUM(C14:C19)</f>
        <v>4500</v>
      </c>
      <c r="D20" s="43">
        <f>SUM(D14:D19)</f>
        <v>3000</v>
      </c>
      <c r="E20" s="43">
        <f>SUM(E14:E19)</f>
        <v>0</v>
      </c>
      <c r="F20" s="43">
        <f>SUM(F14:F19)</f>
        <v>0</v>
      </c>
      <c r="G20" s="43">
        <f>SUM(G14:G19)</f>
        <v>0</v>
      </c>
      <c r="H20" s="23">
        <f>SUM(H14:H19)</f>
        <v>0</v>
      </c>
      <c r="I20" s="23">
        <f>SUM(I14:I19)</f>
        <v>0</v>
      </c>
      <c r="J20" s="23">
        <f>SUM(J14:J19)</f>
        <v>0</v>
      </c>
      <c r="K20" s="23">
        <f>SUM(K14:K19)</f>
        <v>0</v>
      </c>
      <c r="L20" s="23">
        <f>SUM(L14:L19)</f>
        <v>0</v>
      </c>
      <c r="M20" s="23">
        <f>SUM(M14:M19)</f>
        <v>0</v>
      </c>
      <c r="N20" s="24">
        <f>SUM(N14:N19)</f>
        <v>5000</v>
      </c>
      <c r="O20" s="25">
        <f>SUM(C20:N20)</f>
        <v>12500</v>
      </c>
    </row>
    <row r="21" spans="1:15" ht="15" customHeight="1" x14ac:dyDescent="0.25">
      <c r="A21" s="35" t="s">
        <v>32</v>
      </c>
      <c r="B21" s="15" t="s">
        <v>33</v>
      </c>
      <c r="C21" s="13">
        <f>SUMIFS(Tableau1[المبلغ],Tableau1[نوع المصاريف],'Budget réel'!$B21,Tableau1[الشهر],'Budget réel'!C$3)</f>
        <v>2000</v>
      </c>
      <c r="D21" s="13">
        <f>SUMIFS(Tableau1[المبلغ],Tableau1[نوع المصاريف],'Budget réel'!$B21,Tableau1[الشهر],'Budget réel'!D$3)</f>
        <v>0</v>
      </c>
      <c r="E21" s="13">
        <f>SUMIFS(Tableau1[المبلغ],Tableau1[نوع المصاريف],'Budget réel'!$B21,Tableau1[الشهر],'Budget réel'!E$3)</f>
        <v>0</v>
      </c>
      <c r="F21" s="13">
        <f>SUMIFS(Tableau1[المبلغ],Tableau1[نوع المصاريف],'Budget réel'!$B21,Tableau1[الشهر],'Budget réel'!F$3)</f>
        <v>0</v>
      </c>
      <c r="G21" s="13">
        <f>SUMIFS(Tableau1[المبلغ],Tableau1[نوع المصاريف],'Budget réel'!$B21,Tableau1[الشهر],'Budget réel'!G$3)</f>
        <v>0</v>
      </c>
      <c r="H21" s="13">
        <f>SUMIFS(Tableau1[المبلغ],Tableau1[نوع المصاريف],'Budget réel'!$B21,Tableau1[الشهر],'Budget réel'!H$3)</f>
        <v>0</v>
      </c>
      <c r="I21" s="13">
        <f>SUMIFS(Tableau1[المبلغ],Tableau1[نوع المصاريف],'Budget réel'!$B21,Tableau1[الشهر],'Budget réel'!I$3)</f>
        <v>0</v>
      </c>
      <c r="J21" s="13">
        <f>SUMIFS(Tableau1[المبلغ],Tableau1[نوع المصاريف],'Budget réel'!$B21,Tableau1[الشهر],'Budget réel'!J$3)</f>
        <v>0</v>
      </c>
      <c r="K21" s="13">
        <f>SUMIFS(Tableau1[المبلغ],Tableau1[نوع المصاريف],'Budget réel'!$B21,Tableau1[الشهر],'Budget réel'!K$3)</f>
        <v>0</v>
      </c>
      <c r="L21" s="13">
        <f>SUMIFS(Tableau1[المبلغ],Tableau1[نوع المصاريف],'Budget réel'!$B21,Tableau1[الشهر],'Budget réel'!L$3)</f>
        <v>0</v>
      </c>
      <c r="M21" s="13">
        <f>SUMIFS(Tableau1[المبلغ],Tableau1[نوع المصاريف],'Budget réel'!$B21,Tableau1[الشهر],'Budget réel'!M$3)</f>
        <v>0</v>
      </c>
      <c r="N21" s="13">
        <f>SUMIFS(Tableau1[المبلغ],Tableau1[نوع المصاريف],'Budget réel'!$B21,Tableau1[الشهر],'Budget réel'!N$3)</f>
        <v>0</v>
      </c>
      <c r="O21" s="14">
        <f>SUM(C21:N21)</f>
        <v>2000</v>
      </c>
    </row>
    <row r="22" spans="1:15" x14ac:dyDescent="0.25">
      <c r="A22" s="35"/>
      <c r="B22" s="15" t="s">
        <v>34</v>
      </c>
      <c r="C22" s="13">
        <f>SUMIFS(Tableau1[المبلغ],Tableau1[نوع المصاريف],'Budget réel'!$B22,Tableau1[الشهر],'Budget réel'!C$3)</f>
        <v>0</v>
      </c>
      <c r="D22" s="13">
        <f>SUMIFS(Tableau1[المبلغ],Tableau1[نوع المصاريف],'Budget réel'!$B22,Tableau1[الشهر],'Budget réel'!D$3)</f>
        <v>0</v>
      </c>
      <c r="E22" s="13">
        <f>SUMIFS(Tableau1[المبلغ],Tableau1[نوع المصاريف],'Budget réel'!$B22,Tableau1[الشهر],'Budget réel'!E$3)</f>
        <v>0</v>
      </c>
      <c r="F22" s="13">
        <f>SUMIFS(Tableau1[المبلغ],Tableau1[نوع المصاريف],'Budget réel'!$B22,Tableau1[الشهر],'Budget réel'!F$3)</f>
        <v>0</v>
      </c>
      <c r="G22" s="13">
        <f>SUMIFS(Tableau1[المبلغ],Tableau1[نوع المصاريف],'Budget réel'!$B22,Tableau1[الشهر],'Budget réel'!G$3)</f>
        <v>0</v>
      </c>
      <c r="H22" s="13">
        <f>SUMIFS(Tableau1[المبلغ],Tableau1[نوع المصاريف],'Budget réel'!$B22,Tableau1[الشهر],'Budget réel'!H$3)</f>
        <v>0</v>
      </c>
      <c r="I22" s="13">
        <f>SUMIFS(Tableau1[المبلغ],Tableau1[نوع المصاريف],'Budget réel'!$B22,Tableau1[الشهر],'Budget réel'!I$3)</f>
        <v>0</v>
      </c>
      <c r="J22" s="13">
        <f>SUMIFS(Tableau1[المبلغ],Tableau1[نوع المصاريف],'Budget réel'!$B22,Tableau1[الشهر],'Budget réel'!J$3)</f>
        <v>0</v>
      </c>
      <c r="K22" s="13">
        <f>SUMIFS(Tableau1[المبلغ],Tableau1[نوع المصاريف],'Budget réel'!$B22,Tableau1[الشهر],'Budget réel'!K$3)</f>
        <v>0</v>
      </c>
      <c r="L22" s="13">
        <f>SUMIFS(Tableau1[المبلغ],Tableau1[نوع المصاريف],'Budget réel'!$B22,Tableau1[الشهر],'Budget réel'!L$3)</f>
        <v>0</v>
      </c>
      <c r="M22" s="13">
        <f>SUMIFS(Tableau1[المبلغ],Tableau1[نوع المصاريف],'Budget réel'!$B22,Tableau1[الشهر],'Budget réel'!M$3)</f>
        <v>0</v>
      </c>
      <c r="N22" s="13">
        <f>SUMIFS(Tableau1[المبلغ],Tableau1[نوع المصاريف],'Budget réel'!$B22,Tableau1[الشهر],'Budget réel'!N$3)</f>
        <v>0</v>
      </c>
      <c r="O22" s="14">
        <f>SUM(C22:N22)</f>
        <v>0</v>
      </c>
    </row>
    <row r="23" spans="1:15" x14ac:dyDescent="0.25">
      <c r="A23" s="35"/>
      <c r="B23" s="15" t="s">
        <v>35</v>
      </c>
      <c r="C23" s="13">
        <f>SUMIFS(Tableau1[المبلغ],Tableau1[نوع المصاريف],'Budget réel'!$B23,Tableau1[الشهر],'Budget réel'!C$3)</f>
        <v>0</v>
      </c>
      <c r="D23" s="13">
        <f>SUMIFS(Tableau1[المبلغ],Tableau1[نوع المصاريف],'Budget réel'!$B23,Tableau1[الشهر],'Budget réel'!D$3)</f>
        <v>0</v>
      </c>
      <c r="E23" s="13">
        <f>SUMIFS(Tableau1[المبلغ],Tableau1[نوع المصاريف],'Budget réel'!$B23,Tableau1[الشهر],'Budget réel'!E$3)</f>
        <v>0</v>
      </c>
      <c r="F23" s="13">
        <f>SUMIFS(Tableau1[المبلغ],Tableau1[نوع المصاريف],'Budget réel'!$B23,Tableau1[الشهر],'Budget réel'!F$3)</f>
        <v>0</v>
      </c>
      <c r="G23" s="13">
        <f>SUMIFS(Tableau1[المبلغ],Tableau1[نوع المصاريف],'Budget réel'!$B23,Tableau1[الشهر],'Budget réel'!G$3)</f>
        <v>0</v>
      </c>
      <c r="H23" s="13">
        <f>SUMIFS(Tableau1[المبلغ],Tableau1[نوع المصاريف],'Budget réel'!$B23,Tableau1[الشهر],'Budget réel'!H$3)</f>
        <v>0</v>
      </c>
      <c r="I23" s="13">
        <f>SUMIFS(Tableau1[المبلغ],Tableau1[نوع المصاريف],'Budget réel'!$B23,Tableau1[الشهر],'Budget réel'!I$3)</f>
        <v>0</v>
      </c>
      <c r="J23" s="13">
        <f>SUMIFS(Tableau1[المبلغ],Tableau1[نوع المصاريف],'Budget réel'!$B23,Tableau1[الشهر],'Budget réel'!J$3)</f>
        <v>0</v>
      </c>
      <c r="K23" s="13">
        <f>SUMIFS(Tableau1[المبلغ],Tableau1[نوع المصاريف],'Budget réel'!$B23,Tableau1[الشهر],'Budget réel'!K$3)</f>
        <v>0</v>
      </c>
      <c r="L23" s="13">
        <f>SUMIFS(Tableau1[المبلغ],Tableau1[نوع المصاريف],'Budget réel'!$B23,Tableau1[الشهر],'Budget réel'!L$3)</f>
        <v>0</v>
      </c>
      <c r="M23" s="13">
        <f>SUMIFS(Tableau1[المبلغ],Tableau1[نوع المصاريف],'Budget réel'!$B23,Tableau1[الشهر],'Budget réel'!M$3)</f>
        <v>0</v>
      </c>
      <c r="N23" s="13">
        <f>SUMIFS(Tableau1[المبلغ],Tableau1[نوع المصاريف],'Budget réel'!$B23,Tableau1[الشهر],'Budget réel'!N$3)</f>
        <v>3500</v>
      </c>
      <c r="O23" s="14">
        <f>SUM(C23:N23)</f>
        <v>3500</v>
      </c>
    </row>
    <row r="24" spans="1:15" ht="78.75" customHeight="1" x14ac:dyDescent="0.25">
      <c r="A24" s="35"/>
      <c r="B24" s="15" t="s">
        <v>36</v>
      </c>
      <c r="C24" s="13">
        <f>SUMIFS(Tableau1[المبلغ],Tableau1[نوع المصاريف],'Budget réel'!$B24,Tableau1[الشهر],'Budget réel'!C$3)</f>
        <v>0</v>
      </c>
      <c r="D24" s="13">
        <f>SUMIFS(Tableau1[المبلغ],Tableau1[نوع المصاريف],'Budget réel'!$B24,Tableau1[الشهر],'Budget réel'!D$3)</f>
        <v>2000</v>
      </c>
      <c r="E24" s="13">
        <f>SUMIFS(Tableau1[المبلغ],Tableau1[نوع المصاريف],'Budget réel'!$B24,Tableau1[الشهر],'Budget réel'!E$3)</f>
        <v>0</v>
      </c>
      <c r="F24" s="13">
        <f>SUMIFS(Tableau1[المبلغ],Tableau1[نوع المصاريف],'Budget réel'!$B24,Tableau1[الشهر],'Budget réel'!F$3)</f>
        <v>0</v>
      </c>
      <c r="G24" s="13">
        <f>SUMIFS(Tableau1[المبلغ],Tableau1[نوع المصاريف],'Budget réel'!$B24,Tableau1[الشهر],'Budget réel'!G$3)</f>
        <v>0</v>
      </c>
      <c r="H24" s="13">
        <f>SUMIFS(Tableau1[المبلغ],Tableau1[نوع المصاريف],'Budget réel'!$B24,Tableau1[الشهر],'Budget réel'!H$3)</f>
        <v>0</v>
      </c>
      <c r="I24" s="13">
        <f>SUMIFS(Tableau1[المبلغ],Tableau1[نوع المصاريف],'Budget réel'!$B24,Tableau1[الشهر],'Budget réel'!I$3)</f>
        <v>0</v>
      </c>
      <c r="J24" s="13">
        <f>SUMIFS(Tableau1[المبلغ],Tableau1[نوع المصاريف],'Budget réel'!$B24,Tableau1[الشهر],'Budget réel'!J$3)</f>
        <v>0</v>
      </c>
      <c r="K24" s="13">
        <f>SUMIFS(Tableau1[المبلغ],Tableau1[نوع المصاريف],'Budget réel'!$B24,Tableau1[الشهر],'Budget réel'!K$3)</f>
        <v>0</v>
      </c>
      <c r="L24" s="13">
        <f>SUMIFS(Tableau1[المبلغ],Tableau1[نوع المصاريف],'Budget réel'!$B24,Tableau1[الشهر],'Budget réel'!L$3)</f>
        <v>0</v>
      </c>
      <c r="M24" s="13">
        <f>SUMIFS(Tableau1[المبلغ],Tableau1[نوع المصاريف],'Budget réel'!$B24,Tableau1[الشهر],'Budget réel'!M$3)</f>
        <v>0</v>
      </c>
      <c r="N24" s="13">
        <f>SUMIFS(Tableau1[المبلغ],Tableau1[نوع المصاريف],'Budget réel'!$B24,Tableau1[الشهر],'Budget réel'!N$3)</f>
        <v>0</v>
      </c>
      <c r="O24" s="14">
        <f>SUM(C24:N24)</f>
        <v>2000</v>
      </c>
    </row>
    <row r="25" spans="1:15" ht="19.5" x14ac:dyDescent="0.4">
      <c r="B25" s="27" t="s">
        <v>43</v>
      </c>
      <c r="C25" s="44">
        <f>SUM(C21:C24)</f>
        <v>2000</v>
      </c>
      <c r="D25" s="45">
        <f>SUM(D21:D24)</f>
        <v>2000</v>
      </c>
      <c r="E25" s="45">
        <f>SUM(E21:E24)</f>
        <v>0</v>
      </c>
      <c r="F25" s="45">
        <f>SUM(F21:F24)</f>
        <v>0</v>
      </c>
      <c r="G25" s="45">
        <f>SUM(G21:G24)</f>
        <v>0</v>
      </c>
      <c r="H25" s="28">
        <f>SUM(H21:H24)</f>
        <v>0</v>
      </c>
      <c r="I25" s="28">
        <f>SUM(I21:I24)</f>
        <v>0</v>
      </c>
      <c r="J25" s="28">
        <f>SUM(J21:J24)</f>
        <v>0</v>
      </c>
      <c r="K25" s="28">
        <f>SUM(K21:K24)</f>
        <v>0</v>
      </c>
      <c r="L25" s="28">
        <f>SUM(L21:L24)</f>
        <v>0</v>
      </c>
      <c r="M25" s="28">
        <f>SUM(M21:M24)</f>
        <v>0</v>
      </c>
      <c r="N25" s="29">
        <f>SUM(N21:N24)</f>
        <v>3500</v>
      </c>
      <c r="O25" s="30">
        <f>SUM(C25:N25)</f>
        <v>7500</v>
      </c>
    </row>
    <row r="26" spans="1:15" ht="18.75" x14ac:dyDescent="0.25">
      <c r="B26" s="31" t="s">
        <v>38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</row>
    <row r="27" spans="1:15" ht="21" x14ac:dyDescent="0.25">
      <c r="B27" s="33" t="s">
        <v>39</v>
      </c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</row>
  </sheetData>
  <mergeCells count="3">
    <mergeCell ref="A8:A12"/>
    <mergeCell ref="A14:A18"/>
    <mergeCell ref="A21:A24"/>
  </mergeCells>
  <phoneticPr fontId="20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0DA8D-6C07-44F4-8753-17DE1C3F7A93}">
  <dimension ref="A1:E24"/>
  <sheetViews>
    <sheetView workbookViewId="0">
      <selection activeCell="E19" sqref="E19"/>
    </sheetView>
  </sheetViews>
  <sheetFormatPr baseColWidth="10" defaultRowHeight="15" x14ac:dyDescent="0.25"/>
  <cols>
    <col min="1" max="2" width="18.28515625" style="50" customWidth="1"/>
    <col min="3" max="3" width="20.7109375" style="50" bestFit="1" customWidth="1"/>
    <col min="4" max="4" width="20.85546875" style="50" bestFit="1" customWidth="1"/>
    <col min="5" max="5" width="18.28515625" style="50" customWidth="1"/>
  </cols>
  <sheetData>
    <row r="1" spans="1:5" s="2" customFormat="1" ht="24.95" customHeight="1" x14ac:dyDescent="0.25">
      <c r="A1" s="47"/>
      <c r="B1" s="47"/>
      <c r="C1" s="47"/>
      <c r="D1" s="47"/>
      <c r="E1" s="47"/>
    </row>
    <row r="3" spans="1:5" x14ac:dyDescent="0.25">
      <c r="A3" s="48" t="s">
        <v>44</v>
      </c>
      <c r="B3" s="48" t="s">
        <v>45</v>
      </c>
      <c r="C3" s="48" t="s">
        <v>46</v>
      </c>
      <c r="D3" s="48" t="s">
        <v>47</v>
      </c>
      <c r="E3" s="48" t="s">
        <v>48</v>
      </c>
    </row>
    <row r="4" spans="1:5" x14ac:dyDescent="0.25">
      <c r="A4" s="49">
        <v>44927</v>
      </c>
      <c r="B4" s="50" t="str">
        <f>TEXT(Tableau1[[#This Row],[التاريخ]],"mmmm")</f>
        <v>janvier</v>
      </c>
      <c r="C4" s="50" t="s">
        <v>13</v>
      </c>
      <c r="D4" s="50" t="s">
        <v>49</v>
      </c>
      <c r="E4" s="51">
        <v>12000</v>
      </c>
    </row>
    <row r="5" spans="1:5" x14ac:dyDescent="0.25">
      <c r="A5" s="49">
        <v>44928</v>
      </c>
      <c r="B5" s="50" t="str">
        <f>TEXT(Tableau1[[#This Row],[التاريخ]],"mmmm")</f>
        <v>janvier</v>
      </c>
      <c r="C5" s="50" t="s">
        <v>18</v>
      </c>
      <c r="D5" s="50" t="s">
        <v>50</v>
      </c>
      <c r="E5" s="51">
        <v>5000</v>
      </c>
    </row>
    <row r="6" spans="1:5" x14ac:dyDescent="0.25">
      <c r="A6" s="49">
        <v>44929</v>
      </c>
      <c r="B6" s="50" t="str">
        <f>TEXT(Tableau1[[#This Row],[التاريخ]],"mmmm")</f>
        <v>janvier</v>
      </c>
      <c r="C6" s="50" t="s">
        <v>26</v>
      </c>
      <c r="D6" s="50" t="s">
        <v>51</v>
      </c>
      <c r="E6" s="51">
        <v>4500</v>
      </c>
    </row>
    <row r="7" spans="1:5" x14ac:dyDescent="0.25">
      <c r="A7" s="49">
        <v>44930</v>
      </c>
      <c r="B7" s="50" t="str">
        <f>TEXT(Tableau1[[#This Row],[التاريخ]],"mmmm")</f>
        <v>janvier</v>
      </c>
      <c r="C7" s="50" t="s">
        <v>33</v>
      </c>
      <c r="D7" s="50" t="s">
        <v>52</v>
      </c>
      <c r="E7" s="51">
        <v>2000</v>
      </c>
    </row>
    <row r="8" spans="1:5" x14ac:dyDescent="0.25">
      <c r="A8" s="49">
        <v>44931</v>
      </c>
      <c r="B8" s="50" t="str">
        <f>TEXT(Tableau1[[#This Row],[التاريخ]],"mmmm")</f>
        <v>janvier</v>
      </c>
      <c r="C8" s="50" t="s">
        <v>14</v>
      </c>
      <c r="D8" s="50" t="s">
        <v>49</v>
      </c>
      <c r="E8" s="51">
        <v>3000</v>
      </c>
    </row>
    <row r="9" spans="1:5" x14ac:dyDescent="0.25">
      <c r="A9" s="49">
        <v>44932</v>
      </c>
      <c r="B9" s="50" t="str">
        <f>TEXT(Tableau1[[#This Row],[التاريخ]],"mmmm")</f>
        <v>janvier</v>
      </c>
      <c r="C9" s="50" t="s">
        <v>15</v>
      </c>
      <c r="D9" s="50" t="s">
        <v>49</v>
      </c>
      <c r="E9" s="51">
        <v>7000</v>
      </c>
    </row>
    <row r="10" spans="1:5" x14ac:dyDescent="0.25">
      <c r="A10" s="49">
        <v>44964</v>
      </c>
      <c r="B10" s="50" t="str">
        <f>TEXT(Tableau1[[#This Row],[التاريخ]],"mmmm")</f>
        <v>février</v>
      </c>
      <c r="C10" s="50" t="s">
        <v>13</v>
      </c>
      <c r="D10" s="50" t="s">
        <v>49</v>
      </c>
      <c r="E10" s="51">
        <v>20000</v>
      </c>
    </row>
    <row r="11" spans="1:5" x14ac:dyDescent="0.25">
      <c r="A11" s="49">
        <v>44965</v>
      </c>
      <c r="B11" s="50" t="str">
        <f>TEXT(Tableau1[[#This Row],[التاريخ]],"mmmm")</f>
        <v>février</v>
      </c>
      <c r="C11" s="50" t="s">
        <v>19</v>
      </c>
      <c r="D11" s="50" t="s">
        <v>50</v>
      </c>
      <c r="E11" s="51">
        <v>5000</v>
      </c>
    </row>
    <row r="12" spans="1:5" x14ac:dyDescent="0.25">
      <c r="A12" s="49">
        <v>44966</v>
      </c>
      <c r="B12" s="50" t="str">
        <f>TEXT(Tableau1[[#This Row],[التاريخ]],"mmmm")</f>
        <v>février</v>
      </c>
      <c r="C12" s="50" t="s">
        <v>26</v>
      </c>
      <c r="D12" s="50" t="s">
        <v>51</v>
      </c>
      <c r="E12" s="51">
        <v>3000</v>
      </c>
    </row>
    <row r="13" spans="1:5" x14ac:dyDescent="0.25">
      <c r="A13" s="49">
        <v>44967</v>
      </c>
      <c r="B13" s="50" t="str">
        <f>TEXT(Tableau1[[#This Row],[التاريخ]],"mmmm")</f>
        <v>février</v>
      </c>
      <c r="C13" s="50" t="s">
        <v>36</v>
      </c>
      <c r="D13" s="50" t="s">
        <v>52</v>
      </c>
      <c r="E13" s="51">
        <v>2000</v>
      </c>
    </row>
    <row r="14" spans="1:5" x14ac:dyDescent="0.25">
      <c r="A14" s="49">
        <v>45271</v>
      </c>
      <c r="B14" s="50" t="str">
        <f>TEXT(Tableau1[[#This Row],[التاريخ]],"mmmm")</f>
        <v>décembre</v>
      </c>
      <c r="C14" s="50" t="s">
        <v>15</v>
      </c>
      <c r="D14" s="50" t="s">
        <v>49</v>
      </c>
      <c r="E14" s="51">
        <v>9000</v>
      </c>
    </row>
    <row r="15" spans="1:5" x14ac:dyDescent="0.25">
      <c r="A15" s="49">
        <v>45272</v>
      </c>
      <c r="B15" s="50" t="str">
        <f>TEXT(Tableau1[[#This Row],[التاريخ]],"mmmm")</f>
        <v>décembre</v>
      </c>
      <c r="C15" s="50" t="s">
        <v>20</v>
      </c>
      <c r="D15" s="50" t="s">
        <v>50</v>
      </c>
      <c r="E15" s="51">
        <v>4500</v>
      </c>
    </row>
    <row r="16" spans="1:5" x14ac:dyDescent="0.25">
      <c r="A16" s="49">
        <v>45273</v>
      </c>
      <c r="B16" s="50" t="str">
        <f>TEXT(Tableau1[[#This Row],[التاريخ]],"mmmm")</f>
        <v>décembre</v>
      </c>
      <c r="C16" s="50" t="s">
        <v>35</v>
      </c>
      <c r="D16" s="50" t="s">
        <v>52</v>
      </c>
      <c r="E16" s="51">
        <v>3500</v>
      </c>
    </row>
    <row r="17" spans="1:5" x14ac:dyDescent="0.25">
      <c r="A17" s="49">
        <v>45274</v>
      </c>
      <c r="B17" s="50" t="str">
        <f>TEXT(Tableau1[[#This Row],[التاريخ]],"mmmm")</f>
        <v>décembre</v>
      </c>
      <c r="C17" s="50" t="s">
        <v>30</v>
      </c>
      <c r="D17" s="50" t="s">
        <v>51</v>
      </c>
      <c r="E17" s="51">
        <v>5000</v>
      </c>
    </row>
    <row r="18" spans="1:5" x14ac:dyDescent="0.25">
      <c r="A18" s="49">
        <v>45061</v>
      </c>
      <c r="B18" s="50" t="str">
        <f>TEXT(Tableau1[[#This Row],[التاريخ]],"mmmm")</f>
        <v>mai</v>
      </c>
      <c r="C18" s="50" t="s">
        <v>13</v>
      </c>
      <c r="D18" s="50" t="s">
        <v>49</v>
      </c>
      <c r="E18" s="51">
        <v>8900</v>
      </c>
    </row>
    <row r="19" spans="1:5" x14ac:dyDescent="0.25">
      <c r="B19" s="50" t="str">
        <f>TEXT(Tableau1[[#This Row],[التاريخ]],"mmmm")</f>
        <v>janvier</v>
      </c>
      <c r="E19" s="51"/>
    </row>
    <row r="20" spans="1:5" x14ac:dyDescent="0.25">
      <c r="B20" s="50" t="str">
        <f>TEXT(Tableau1[[#This Row],[التاريخ]],"mmmm")</f>
        <v>janvier</v>
      </c>
      <c r="E20" s="51"/>
    </row>
    <row r="21" spans="1:5" x14ac:dyDescent="0.25">
      <c r="B21" s="50" t="str">
        <f>TEXT(Tableau1[[#This Row],[التاريخ]],"mmmm")</f>
        <v>janvier</v>
      </c>
      <c r="E21" s="51"/>
    </row>
    <row r="22" spans="1:5" x14ac:dyDescent="0.25">
      <c r="B22" s="50" t="str">
        <f>TEXT(Tableau1[[#This Row],[التاريخ]],"mmmm")</f>
        <v>janvier</v>
      </c>
      <c r="E22" s="51"/>
    </row>
    <row r="23" spans="1:5" x14ac:dyDescent="0.25">
      <c r="B23" s="50" t="str">
        <f>TEXT(Tableau1[[#This Row],[التاريخ]],"mmmm")</f>
        <v>janvier</v>
      </c>
      <c r="E23" s="51"/>
    </row>
    <row r="24" spans="1:5" x14ac:dyDescent="0.25">
      <c r="B24" s="50" t="str">
        <f>TEXT(Tableau1[[#This Row],[التاريخ]],"mmmm")</f>
        <v>janvier</v>
      </c>
      <c r="E24" s="51"/>
    </row>
  </sheetData>
  <dataValidations count="2">
    <dataValidation type="list" allowBlank="1" showInputMessage="1" showErrorMessage="1" sqref="C3" xr:uid="{B280BDD2-BED9-4666-98E8-B8CA3833326F}">
      <formula1>INDIRECT($D4)</formula1>
    </dataValidation>
    <dataValidation type="list" allowBlank="1" showInputMessage="1" showErrorMessage="1" sqref="C4:C24" xr:uid="{87EA2BB5-AFD2-402A-A5DD-7665455CE33B}">
      <formula1>INDIRECT($D4)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AA0D884-1439-4B67-B48B-2469AE367205}">
          <x14:formula1>
            <xm:f>BDD!$B$3:$E$3</xm:f>
          </x14:formula1>
          <xm:sqref>D1:D2 D25:D1048576 D4:D24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5ADEF-E47D-435A-BB68-66969620934F}">
  <dimension ref="B1:E9"/>
  <sheetViews>
    <sheetView workbookViewId="0">
      <selection activeCell="C11" sqref="C11"/>
    </sheetView>
  </sheetViews>
  <sheetFormatPr baseColWidth="10" defaultRowHeight="15" x14ac:dyDescent="0.25"/>
  <cols>
    <col min="1" max="1" width="1.7109375" customWidth="1"/>
    <col min="2" max="2" width="15.85546875" customWidth="1"/>
    <col min="3" max="3" width="20.140625" customWidth="1"/>
    <col min="4" max="4" width="20.5703125" bestFit="1" customWidth="1"/>
    <col min="5" max="5" width="23.42578125" customWidth="1"/>
  </cols>
  <sheetData>
    <row r="1" spans="2:5" s="2" customFormat="1" ht="24.95" customHeight="1" x14ac:dyDescent="0.25">
      <c r="B1" s="52"/>
    </row>
    <row r="3" spans="2:5" x14ac:dyDescent="0.25">
      <c r="B3" s="53" t="s">
        <v>49</v>
      </c>
      <c r="C3" s="53" t="s">
        <v>50</v>
      </c>
      <c r="D3" s="53" t="s">
        <v>51</v>
      </c>
      <c r="E3" s="53" t="s">
        <v>52</v>
      </c>
    </row>
    <row r="4" spans="2:5" x14ac:dyDescent="0.25">
      <c r="B4" t="s">
        <v>13</v>
      </c>
      <c r="C4" t="s">
        <v>18</v>
      </c>
      <c r="D4" t="s">
        <v>25</v>
      </c>
      <c r="E4" t="s">
        <v>33</v>
      </c>
    </row>
    <row r="5" spans="2:5" x14ac:dyDescent="0.25">
      <c r="B5" t="s">
        <v>14</v>
      </c>
      <c r="C5" t="s">
        <v>19</v>
      </c>
      <c r="D5" t="s">
        <v>26</v>
      </c>
      <c r="E5" t="s">
        <v>34</v>
      </c>
    </row>
    <row r="6" spans="2:5" x14ac:dyDescent="0.25">
      <c r="B6" t="s">
        <v>15</v>
      </c>
      <c r="C6" t="s">
        <v>20</v>
      </c>
      <c r="D6" t="s">
        <v>27</v>
      </c>
      <c r="E6" t="s">
        <v>35</v>
      </c>
    </row>
    <row r="7" spans="2:5" x14ac:dyDescent="0.25">
      <c r="C7" t="s">
        <v>21</v>
      </c>
      <c r="D7" t="s">
        <v>28</v>
      </c>
      <c r="E7" t="s">
        <v>36</v>
      </c>
    </row>
    <row r="8" spans="2:5" x14ac:dyDescent="0.25">
      <c r="C8" t="s">
        <v>22</v>
      </c>
      <c r="D8" t="s">
        <v>29</v>
      </c>
    </row>
    <row r="9" spans="2:5" x14ac:dyDescent="0.25">
      <c r="D9" t="s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4</vt:i4>
      </vt:variant>
    </vt:vector>
  </HeadingPairs>
  <TitlesOfParts>
    <vt:vector size="8" baseType="lpstr">
      <vt:lpstr>Budget Prév</vt:lpstr>
      <vt:lpstr>Budget réel</vt:lpstr>
      <vt:lpstr>Suivi</vt:lpstr>
      <vt:lpstr>BDD</vt:lpstr>
      <vt:lpstr>مج_خدمات_خارجية</vt:lpstr>
      <vt:lpstr>مج_خدمات_خارجية_أخرى</vt:lpstr>
      <vt:lpstr>مج_رقم_الأعمال</vt:lpstr>
      <vt:lpstr>مج_مشتريات_مستهلكة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samy baba</cp:lastModifiedBy>
  <dcterms:created xsi:type="dcterms:W3CDTF">2015-06-05T18:17:20Z</dcterms:created>
  <dcterms:modified xsi:type="dcterms:W3CDTF">2025-08-20T11:48:53Z</dcterms:modified>
</cp:coreProperties>
</file>