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CV &amp; Certification &amp; Projects\Excel projects\Aymen Excel\"/>
    </mc:Choice>
  </mc:AlternateContent>
  <xr:revisionPtr revIDLastSave="0" documentId="13_ncr:1_{DB551A49-C0F5-4271-A297-A55A8937BB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J13" i="1"/>
  <c r="J5" i="1"/>
  <c r="E17" i="1"/>
  <c r="E16" i="1"/>
  <c r="E15" i="1"/>
  <c r="E14" i="1"/>
  <c r="E13" i="1"/>
  <c r="E12" i="1"/>
  <c r="E11" i="1"/>
  <c r="M13" i="1" s="1"/>
  <c r="E10" i="1"/>
  <c r="E9" i="1"/>
  <c r="E8" i="1"/>
  <c r="I13" i="1" s="1"/>
  <c r="E7" i="1"/>
  <c r="E6" i="1"/>
  <c r="M5" i="1" s="1"/>
  <c r="E5" i="1"/>
  <c r="E4" i="1"/>
  <c r="I5" i="1" l="1"/>
  <c r="L5" i="1"/>
  <c r="K5" i="1"/>
  <c r="K13" i="1"/>
  <c r="L13" i="1"/>
</calcChain>
</file>

<file path=xl/sharedStrings.xml><?xml version="1.0" encoding="utf-8"?>
<sst xmlns="http://schemas.openxmlformats.org/spreadsheetml/2006/main" count="68" uniqueCount="26">
  <si>
    <t>Produit</t>
  </si>
  <si>
    <t>Quantité</t>
  </si>
  <si>
    <t>Prix Unitaire</t>
  </si>
  <si>
    <t>Vente</t>
  </si>
  <si>
    <t>Région</t>
  </si>
  <si>
    <t>État</t>
  </si>
  <si>
    <t>PC</t>
  </si>
  <si>
    <t>Alger</t>
  </si>
  <si>
    <t>Vendu</t>
  </si>
  <si>
    <t>SOMME.SI</t>
  </si>
  <si>
    <t>NB.SI</t>
  </si>
  <si>
    <t>MOYENNE.SI</t>
  </si>
  <si>
    <t>MAX.SI</t>
  </si>
  <si>
    <t>MIN.SI</t>
  </si>
  <si>
    <t>BUREAU</t>
  </si>
  <si>
    <t>Non-Vendu</t>
  </si>
  <si>
    <t>CHAISE</t>
  </si>
  <si>
    <t>CLAVIER</t>
  </si>
  <si>
    <t>Constantine</t>
  </si>
  <si>
    <t>SOURIS</t>
  </si>
  <si>
    <t>Oran</t>
  </si>
  <si>
    <t>SOMME.SI.ENS</t>
  </si>
  <si>
    <t>NB.SI.ENS</t>
  </si>
  <si>
    <t>MOYENNE.SI.ENS</t>
  </si>
  <si>
    <t>MAX.SI.ENS</t>
  </si>
  <si>
    <t>MIN.SI.ENS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</si>
</sst>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top"/>
    </xf>
    <xf numFmtId="43" fontId="0" fillId="0" borderId="0" xfId="1" applyFont="1"/>
    <xf numFmtId="0" fontId="2" fillId="2" borderId="2" xfId="0" applyFont="1" applyFill="1" applyBorder="1" applyAlignment="1">
      <alignment horizontal="center"/>
    </xf>
    <xf numFmtId="43" fontId="0" fillId="0" borderId="2" xfId="1" applyFont="1" applyBorder="1"/>
    <xf numFmtId="0" fontId="3" fillId="0" borderId="2" xfId="0" applyFont="1" applyBorder="1"/>
    <xf numFmtId="43" fontId="3" fillId="0" borderId="2" xfId="1" applyFont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2" xfId="0" applyBorder="1"/>
    <xf numFmtId="0" fontId="0" fillId="0" borderId="3" xfId="0" applyBorder="1"/>
  </cellXfs>
  <cellStyles count="2">
    <cellStyle name="Milliers" xfId="1" builtinId="3"/>
    <cellStyle name="Normal" xfId="0" builtinId="0"/>
  </cellStyles>
  <dxfs count="5">
    <dxf>
      <numFmt numFmtId="35" formatCode="_-* #,##0.00_-;\-* #,##0.00_-;_-* &quot;-&quot;??_-;_-@_-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40CF3-127F-4E1D-BBC1-DF7B37452BD1}" name="Tableau1" displayName="Tableau1" ref="B3:G17" headerRowDxfId="4" headerRowBorderDxfId="3" tableBorderDxfId="2">
  <autoFilter ref="B3:G17" xr:uid="{1FD40CF3-127F-4E1D-BBC1-DF7B37452BD1}"/>
  <tableColumns count="6">
    <tableColumn id="1" xr3:uid="{2D61DE27-1498-4CD2-A314-961A60406A9E}" name="Produit" totalsRowLabel="Total"/>
    <tableColumn id="2" xr3:uid="{69A456D4-CA23-4BAE-AAA7-0B9C17A4992C}" name="Quantité"/>
    <tableColumn id="3" xr3:uid="{70B2D1B7-A586-4831-B640-E38B68FA357F}" name="Prix Unitaire" totalsRowDxfId="1" dataCellStyle="Milliers"/>
    <tableColumn id="4" xr3:uid="{2B71110A-DA4D-4610-AAC8-FD87C320BB1A}" name="Vente" totalsRowFunction="average" totalsRowDxfId="0" dataCellStyle="Milliers">
      <calculatedColumnFormula>Tableau1[[#This Row],[Quantité]]*Tableau1[[#This Row],[Prix Unitaire]]</calculatedColumnFormula>
    </tableColumn>
    <tableColumn id="5" xr3:uid="{49654747-39A5-458E-9BA9-0DFE8EEB02E7}" name="Région"/>
    <tableColumn id="6" xr3:uid="{8F4AA9FE-10C0-43B3-8D40-F0E85A3982E2}" name="État" totalsRowFunction="count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7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2" max="2" width="12.140625" bestFit="1" customWidth="1"/>
    <col min="3" max="3" width="16.140625" customWidth="1"/>
    <col min="4" max="4" width="20.140625" customWidth="1"/>
    <col min="5" max="5" width="16.42578125" customWidth="1"/>
    <col min="6" max="6" width="15.42578125" customWidth="1"/>
    <col min="7" max="7" width="11.28515625" bestFit="1" customWidth="1"/>
    <col min="9" max="9" width="14.28515625" bestFit="1" customWidth="1"/>
    <col min="11" max="11" width="16.5703125" bestFit="1" customWidth="1"/>
    <col min="12" max="13" width="11.42578125" bestFit="1" customWidth="1"/>
  </cols>
  <sheetData>
    <row r="3" spans="2:1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17" x14ac:dyDescent="0.25">
      <c r="B4" t="s">
        <v>6</v>
      </c>
      <c r="C4">
        <v>8</v>
      </c>
      <c r="D4" s="2">
        <v>50000</v>
      </c>
      <c r="E4" s="2">
        <f>Tableau1[[#This Row],[Quantité]]*Tableau1[[#This Row],[Prix Unitaire]]</f>
        <v>400000</v>
      </c>
      <c r="F4" t="s">
        <v>18</v>
      </c>
      <c r="G4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O4" s="11" t="s">
        <v>6</v>
      </c>
      <c r="Q4" s="11" t="s">
        <v>7</v>
      </c>
    </row>
    <row r="5" spans="2:17" x14ac:dyDescent="0.25">
      <c r="B5" t="s">
        <v>14</v>
      </c>
      <c r="C5">
        <v>10</v>
      </c>
      <c r="D5" s="2">
        <v>20000</v>
      </c>
      <c r="E5" s="2">
        <f>Tableau1[[#This Row],[Quantité]]*Tableau1[[#This Row],[Prix Unitaire]]</f>
        <v>200000</v>
      </c>
      <c r="F5" t="s">
        <v>7</v>
      </c>
      <c r="G5" t="s">
        <v>15</v>
      </c>
      <c r="I5" s="4">
        <f>SUMIF(Tableau1[Produit],I8,Tableau1[Vente])</f>
        <v>270000</v>
      </c>
      <c r="J5" s="5">
        <f>COUNTIF(Tableau1[Produit],I8)</f>
        <v>4</v>
      </c>
      <c r="K5" s="6">
        <f>AVERAGEIF(Tableau1[Produit],I8,Tableau1[Vente])</f>
        <v>67500</v>
      </c>
      <c r="L5" s="6">
        <f>_xlfn.MAXIFS(Tableau1[Vente],Tableau1[Produit],I8)</f>
        <v>120000</v>
      </c>
      <c r="M5" s="6">
        <f>_xlfn.MINIFS(Tableau1[Vente],Tableau1[Produit],I8)</f>
        <v>30000</v>
      </c>
      <c r="O5" s="11" t="s">
        <v>14</v>
      </c>
      <c r="Q5" s="11" t="s">
        <v>18</v>
      </c>
    </row>
    <row r="6" spans="2:17" x14ac:dyDescent="0.25">
      <c r="B6" t="s">
        <v>16</v>
      </c>
      <c r="C6">
        <v>2</v>
      </c>
      <c r="D6" s="2">
        <v>15000</v>
      </c>
      <c r="E6" s="2">
        <f>Tableau1[[#This Row],[Quantité]]*Tableau1[[#This Row],[Prix Unitaire]]</f>
        <v>30000</v>
      </c>
      <c r="F6" t="s">
        <v>18</v>
      </c>
      <c r="G6" t="s">
        <v>8</v>
      </c>
      <c r="O6" s="11" t="s">
        <v>16</v>
      </c>
      <c r="Q6" s="11" t="s">
        <v>20</v>
      </c>
    </row>
    <row r="7" spans="2:17" x14ac:dyDescent="0.25">
      <c r="B7" t="s">
        <v>17</v>
      </c>
      <c r="C7">
        <v>6</v>
      </c>
      <c r="D7" s="2">
        <v>1200</v>
      </c>
      <c r="E7" s="2">
        <f>Tableau1[[#This Row],[Quantité]]*Tableau1[[#This Row],[Prix Unitaire]]</f>
        <v>7200</v>
      </c>
      <c r="F7" t="s">
        <v>18</v>
      </c>
      <c r="G7" t="s">
        <v>8</v>
      </c>
      <c r="O7" s="11" t="s">
        <v>17</v>
      </c>
    </row>
    <row r="8" spans="2:17" x14ac:dyDescent="0.25">
      <c r="B8" t="s">
        <v>19</v>
      </c>
      <c r="C8">
        <v>6</v>
      </c>
      <c r="D8" s="2">
        <v>1800</v>
      </c>
      <c r="E8" s="2">
        <f>Tableau1[[#This Row],[Quantité]]*Tableau1[[#This Row],[Prix Unitaire]]</f>
        <v>10800</v>
      </c>
      <c r="F8" t="s">
        <v>7</v>
      </c>
      <c r="G8" t="s">
        <v>15</v>
      </c>
      <c r="I8" s="7" t="s">
        <v>16</v>
      </c>
      <c r="J8" s="8" t="s">
        <v>7</v>
      </c>
      <c r="K8" s="9"/>
      <c r="O8" s="11" t="s">
        <v>19</v>
      </c>
    </row>
    <row r="9" spans="2:17" x14ac:dyDescent="0.25">
      <c r="B9" t="s">
        <v>6</v>
      </c>
      <c r="C9">
        <v>10</v>
      </c>
      <c r="D9" s="2">
        <v>50000</v>
      </c>
      <c r="E9" s="2">
        <f>Tableau1[[#This Row],[Quantité]]*Tableau1[[#This Row],[Prix Unitaire]]</f>
        <v>500000</v>
      </c>
      <c r="F9" t="s">
        <v>18</v>
      </c>
      <c r="G9" t="s">
        <v>8</v>
      </c>
    </row>
    <row r="10" spans="2:17" x14ac:dyDescent="0.25">
      <c r="B10" t="s">
        <v>14</v>
      </c>
      <c r="C10">
        <v>6</v>
      </c>
      <c r="D10" s="2">
        <v>20000</v>
      </c>
      <c r="E10" s="2">
        <f>Tableau1[[#This Row],[Quantité]]*Tableau1[[#This Row],[Prix Unitaire]]</f>
        <v>120000</v>
      </c>
      <c r="F10" t="s">
        <v>20</v>
      </c>
      <c r="G10" t="s">
        <v>8</v>
      </c>
    </row>
    <row r="11" spans="2:17" x14ac:dyDescent="0.25">
      <c r="B11" t="s">
        <v>16</v>
      </c>
      <c r="C11">
        <v>3</v>
      </c>
      <c r="D11" s="2">
        <v>15000</v>
      </c>
      <c r="E11" s="2">
        <f>Tableau1[[#This Row],[Quantité]]*Tableau1[[#This Row],[Prix Unitaire]]</f>
        <v>45000</v>
      </c>
      <c r="F11" t="s">
        <v>7</v>
      </c>
      <c r="G11" t="s">
        <v>8</v>
      </c>
    </row>
    <row r="12" spans="2:17" x14ac:dyDescent="0.25">
      <c r="B12" t="s">
        <v>16</v>
      </c>
      <c r="C12">
        <v>8</v>
      </c>
      <c r="D12" s="2">
        <v>15000</v>
      </c>
      <c r="E12" s="2">
        <f>Tableau1[[#This Row],[Quantité]]*Tableau1[[#This Row],[Prix Unitaire]]</f>
        <v>120000</v>
      </c>
      <c r="F12" t="s">
        <v>18</v>
      </c>
      <c r="G12" t="s">
        <v>8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</row>
    <row r="13" spans="2:17" x14ac:dyDescent="0.25">
      <c r="B13" t="s">
        <v>17</v>
      </c>
      <c r="C13">
        <v>15</v>
      </c>
      <c r="D13" s="2">
        <v>1200</v>
      </c>
      <c r="E13" s="2">
        <f>Tableau1[[#This Row],[Quantité]]*Tableau1[[#This Row],[Prix Unitaire]]</f>
        <v>18000</v>
      </c>
      <c r="F13" t="s">
        <v>7</v>
      </c>
      <c r="G13" t="s">
        <v>15</v>
      </c>
      <c r="I13" s="4">
        <f>SUMIFS(Tableau1[[#All],[Vente]],Tableau1[[#All],[Produit]],I8,Tableau1[[#All],[Région]],J8)</f>
        <v>120000</v>
      </c>
      <c r="J13" s="10">
        <f>COUNTIFS(Tableau1[[#All],[Produit]],I8)</f>
        <v>4</v>
      </c>
      <c r="K13" s="4">
        <f>AVERAGEIFS(Tableau1[[#All],[Vente]],Tableau1[[#All],[Produit]],I8,Tableau1[[#All],[Région]],J8)</f>
        <v>60000</v>
      </c>
      <c r="L13" s="4">
        <f>_xlfn.MAXIFS(Tableau1[[#All],[Vente]],Tableau1[[#All],[Produit]],I8,Tableau1[[#All],[Région]],J8)</f>
        <v>75000</v>
      </c>
      <c r="M13" s="4">
        <f>_xlfn.MINIFS(Tableau1[[#All],[Vente]],Tableau1[[#All],[Produit]],I8,Tableau1[[#All],[Région]],J8)</f>
        <v>45000</v>
      </c>
    </row>
    <row r="14" spans="2:17" x14ac:dyDescent="0.25">
      <c r="B14" t="s">
        <v>19</v>
      </c>
      <c r="C14">
        <v>12</v>
      </c>
      <c r="D14" s="2">
        <v>1800</v>
      </c>
      <c r="E14" s="2">
        <f>Tableau1[[#This Row],[Quantité]]*Tableau1[[#This Row],[Prix Unitaire]]</f>
        <v>21600</v>
      </c>
      <c r="F14" t="s">
        <v>7</v>
      </c>
      <c r="G14" t="s">
        <v>8</v>
      </c>
    </row>
    <row r="15" spans="2:17" x14ac:dyDescent="0.25">
      <c r="B15" t="s">
        <v>14</v>
      </c>
      <c r="C15">
        <v>15</v>
      </c>
      <c r="D15" s="2">
        <v>20000</v>
      </c>
      <c r="E15" s="2">
        <f>Tableau1[[#This Row],[Quantité]]*Tableau1[[#This Row],[Prix Unitaire]]</f>
        <v>300000</v>
      </c>
      <c r="F15" t="s">
        <v>20</v>
      </c>
      <c r="G15" t="s">
        <v>15</v>
      </c>
    </row>
    <row r="16" spans="2:17" x14ac:dyDescent="0.25">
      <c r="B16" t="s">
        <v>16</v>
      </c>
      <c r="C16">
        <v>5</v>
      </c>
      <c r="D16" s="2">
        <v>15000</v>
      </c>
      <c r="E16" s="2">
        <f>Tableau1[[#This Row],[Quantité]]*Tableau1[[#This Row],[Prix Unitaire]]</f>
        <v>75000</v>
      </c>
      <c r="F16" t="s">
        <v>7</v>
      </c>
      <c r="G16" t="s">
        <v>8</v>
      </c>
    </row>
    <row r="17" spans="2:9" x14ac:dyDescent="0.25">
      <c r="B17" t="s">
        <v>17</v>
      </c>
      <c r="C17">
        <v>20</v>
      </c>
      <c r="D17" s="2">
        <v>1200</v>
      </c>
      <c r="E17" s="2">
        <f>Tableau1[[#This Row],[Quantité]]*Tableau1[[#This Row],[Prix Unitaire]]</f>
        <v>24000</v>
      </c>
      <c r="F17" t="s">
        <v>18</v>
      </c>
      <c r="G17" t="s">
        <v>8</v>
      </c>
      <c r="I17" s="2">
        <f>SUMIFS(Tableau1[Vente],Tableau1[Produit],I8,Tableau1[Région],J8)</f>
        <v>120000</v>
      </c>
    </row>
  </sheetData>
  <dataValidations count="3">
    <dataValidation type="list" allowBlank="1" showInputMessage="1" showErrorMessage="1" sqref="K8" xr:uid="{9A46A6AD-6B84-4C58-9AF8-0B5A30E11C87}">
      <formula1>$R$2:$R$3</formula1>
    </dataValidation>
    <dataValidation type="list" allowBlank="1" showInputMessage="1" showErrorMessage="1" sqref="J8" xr:uid="{9C6C95C9-70D6-436D-92DF-90865BB390ED}">
      <formula1>$Q$4:$Q$6</formula1>
    </dataValidation>
    <dataValidation type="list" allowBlank="1" showInputMessage="1" showErrorMessage="1" sqref="I8" xr:uid="{0CE3E0A7-C2C1-4037-AB65-D32A2085218E}">
      <formula1>$O$4:$O$8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samy baba</cp:lastModifiedBy>
  <dcterms:created xsi:type="dcterms:W3CDTF">2015-06-05T18:17:20Z</dcterms:created>
  <dcterms:modified xsi:type="dcterms:W3CDTF">2025-08-17T14:58:16Z</dcterms:modified>
</cp:coreProperties>
</file>