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8800" windowHeight="13020"/>
  </bookViews>
  <sheets>
    <sheet name="moc-12stat" sheetId="1" r:id="rId1"/>
  </sheets>
  <calcPr calcId="152511"/>
</workbook>
</file>

<file path=xl/calcChain.xml><?xml version="1.0" encoding="utf-8"?>
<calcChain xmlns="http://schemas.openxmlformats.org/spreadsheetml/2006/main">
  <c r="R2" i="1" l="1"/>
  <c r="Q2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O3" i="1" s="1"/>
  <c r="N6" i="1"/>
  <c r="M6" i="1"/>
  <c r="N4" i="1"/>
  <c r="M4" i="1"/>
  <c r="N3" i="1"/>
  <c r="M3" i="1"/>
  <c r="V33" i="1"/>
  <c r="AA33" i="1" s="1"/>
  <c r="N2" i="1"/>
  <c r="M2" i="1"/>
  <c r="P2" i="1" l="1"/>
  <c r="U23" i="1" s="1"/>
  <c r="Z23" i="1" s="1"/>
  <c r="P3" i="1"/>
  <c r="O2" i="1"/>
  <c r="T29" i="1" s="1"/>
  <c r="Y29" i="1" s="1"/>
  <c r="T25" i="1"/>
  <c r="Y25" i="1" s="1"/>
  <c r="T17" i="1"/>
  <c r="Y17" i="1" s="1"/>
  <c r="T9" i="1"/>
  <c r="Y9" i="1" s="1"/>
  <c r="T33" i="1"/>
  <c r="Y33" i="1" s="1"/>
  <c r="T26" i="1"/>
  <c r="Y26" i="1" s="1"/>
  <c r="T18" i="1"/>
  <c r="Y18" i="1" s="1"/>
  <c r="T10" i="1"/>
  <c r="Y10" i="1" s="1"/>
  <c r="W31" i="1"/>
  <c r="AB31" i="1" s="1"/>
  <c r="W29" i="1"/>
  <c r="AB29" i="1" s="1"/>
  <c r="W27" i="1"/>
  <c r="AB27" i="1" s="1"/>
  <c r="W25" i="1"/>
  <c r="AB25" i="1" s="1"/>
  <c r="W23" i="1"/>
  <c r="AB23" i="1" s="1"/>
  <c r="W33" i="1"/>
  <c r="AB33" i="1" s="1"/>
  <c r="W32" i="1"/>
  <c r="AB32" i="1" s="1"/>
  <c r="W30" i="1"/>
  <c r="AB30" i="1" s="1"/>
  <c r="W28" i="1"/>
  <c r="AB28" i="1" s="1"/>
  <c r="W26" i="1"/>
  <c r="AB26" i="1" s="1"/>
  <c r="W24" i="1"/>
  <c r="AB24" i="1" s="1"/>
  <c r="W6" i="1"/>
  <c r="AB6" i="1" s="1"/>
  <c r="W8" i="1"/>
  <c r="AB8" i="1" s="1"/>
  <c r="W10" i="1"/>
  <c r="AB10" i="1" s="1"/>
  <c r="W12" i="1"/>
  <c r="AB12" i="1" s="1"/>
  <c r="W14" i="1"/>
  <c r="AB14" i="1" s="1"/>
  <c r="W16" i="1"/>
  <c r="AB16" i="1" s="1"/>
  <c r="W18" i="1"/>
  <c r="AB18" i="1" s="1"/>
  <c r="W20" i="1"/>
  <c r="AB20" i="1" s="1"/>
  <c r="W22" i="1"/>
  <c r="AB22" i="1" s="1"/>
  <c r="U3" i="1"/>
  <c r="Z3" i="1" s="1"/>
  <c r="U4" i="1"/>
  <c r="Z4" i="1" s="1"/>
  <c r="U5" i="1"/>
  <c r="Z5" i="1" s="1"/>
  <c r="U7" i="1"/>
  <c r="Z7" i="1" s="1"/>
  <c r="U9" i="1"/>
  <c r="Z9" i="1" s="1"/>
  <c r="U11" i="1"/>
  <c r="Z11" i="1" s="1"/>
  <c r="U13" i="1"/>
  <c r="Z13" i="1" s="1"/>
  <c r="U15" i="1"/>
  <c r="Z15" i="1" s="1"/>
  <c r="U17" i="1"/>
  <c r="Z17" i="1" s="1"/>
  <c r="U19" i="1"/>
  <c r="Z19" i="1" s="1"/>
  <c r="U21" i="1"/>
  <c r="Z21" i="1" s="1"/>
  <c r="U33" i="1"/>
  <c r="Z33" i="1" s="1"/>
  <c r="U32" i="1"/>
  <c r="Z32" i="1" s="1"/>
  <c r="U30" i="1"/>
  <c r="Z30" i="1" s="1"/>
  <c r="U28" i="1"/>
  <c r="Z28" i="1" s="1"/>
  <c r="U26" i="1"/>
  <c r="Z26" i="1" s="1"/>
  <c r="U24" i="1"/>
  <c r="Z24" i="1" s="1"/>
  <c r="U31" i="1"/>
  <c r="Z31" i="1" s="1"/>
  <c r="U29" i="1"/>
  <c r="Z29" i="1" s="1"/>
  <c r="U27" i="1"/>
  <c r="Z27" i="1" s="1"/>
  <c r="U25" i="1"/>
  <c r="Z25" i="1" s="1"/>
  <c r="W3" i="1"/>
  <c r="AB3" i="1" s="1"/>
  <c r="W4" i="1"/>
  <c r="AB4" i="1" s="1"/>
  <c r="W5" i="1"/>
  <c r="AB5" i="1" s="1"/>
  <c r="W7" i="1"/>
  <c r="AB7" i="1" s="1"/>
  <c r="W9" i="1"/>
  <c r="AB9" i="1" s="1"/>
  <c r="W11" i="1"/>
  <c r="AB11" i="1" s="1"/>
  <c r="W13" i="1"/>
  <c r="AB13" i="1" s="1"/>
  <c r="W15" i="1"/>
  <c r="AB15" i="1" s="1"/>
  <c r="W17" i="1"/>
  <c r="AB17" i="1" s="1"/>
  <c r="W19" i="1"/>
  <c r="AB19" i="1" s="1"/>
  <c r="W21" i="1"/>
  <c r="AB21" i="1" s="1"/>
  <c r="U6" i="1"/>
  <c r="Z6" i="1" s="1"/>
  <c r="U8" i="1"/>
  <c r="Z8" i="1" s="1"/>
  <c r="U10" i="1"/>
  <c r="Z10" i="1" s="1"/>
  <c r="U12" i="1"/>
  <c r="Z12" i="1" s="1"/>
  <c r="U14" i="1"/>
  <c r="Z14" i="1" s="1"/>
  <c r="U16" i="1"/>
  <c r="Z16" i="1" s="1"/>
  <c r="U18" i="1"/>
  <c r="Z18" i="1" s="1"/>
  <c r="U20" i="1"/>
  <c r="Z20" i="1" s="1"/>
  <c r="U22" i="1"/>
  <c r="Z22" i="1" s="1"/>
  <c r="V4" i="1"/>
  <c r="AA4" i="1" s="1"/>
  <c r="V5" i="1"/>
  <c r="AA5" i="1" s="1"/>
  <c r="V7" i="1"/>
  <c r="AA7" i="1" s="1"/>
  <c r="V9" i="1"/>
  <c r="AA9" i="1" s="1"/>
  <c r="V11" i="1"/>
  <c r="AA11" i="1" s="1"/>
  <c r="V13" i="1"/>
  <c r="AA13" i="1" s="1"/>
  <c r="V15" i="1"/>
  <c r="AA15" i="1" s="1"/>
  <c r="V17" i="1"/>
  <c r="AA17" i="1" s="1"/>
  <c r="V19" i="1"/>
  <c r="AA19" i="1" s="1"/>
  <c r="V21" i="1"/>
  <c r="AA21" i="1" s="1"/>
  <c r="V23" i="1"/>
  <c r="AA23" i="1" s="1"/>
  <c r="V25" i="1"/>
  <c r="AA25" i="1" s="1"/>
  <c r="V27" i="1"/>
  <c r="AA27" i="1" s="1"/>
  <c r="V29" i="1"/>
  <c r="AA29" i="1" s="1"/>
  <c r="V31" i="1"/>
  <c r="AA31" i="1" s="1"/>
  <c r="V3" i="1"/>
  <c r="AA3" i="1" s="1"/>
  <c r="V6" i="1"/>
  <c r="AA6" i="1" s="1"/>
  <c r="V8" i="1"/>
  <c r="AA8" i="1" s="1"/>
  <c r="V10" i="1"/>
  <c r="AA10" i="1" s="1"/>
  <c r="V12" i="1"/>
  <c r="AA12" i="1" s="1"/>
  <c r="V14" i="1"/>
  <c r="AA14" i="1" s="1"/>
  <c r="V16" i="1"/>
  <c r="AA16" i="1" s="1"/>
  <c r="V18" i="1"/>
  <c r="AA18" i="1" s="1"/>
  <c r="V20" i="1"/>
  <c r="AA20" i="1" s="1"/>
  <c r="V22" i="1"/>
  <c r="AA22" i="1" s="1"/>
  <c r="V24" i="1"/>
  <c r="AA24" i="1" s="1"/>
  <c r="V26" i="1"/>
  <c r="AA26" i="1" s="1"/>
  <c r="V28" i="1"/>
  <c r="AA28" i="1" s="1"/>
  <c r="V30" i="1"/>
  <c r="AA30" i="1" s="1"/>
  <c r="V32" i="1"/>
  <c r="AA32" i="1" s="1"/>
  <c r="T3" i="1" l="1"/>
  <c r="Y3" i="1" s="1"/>
  <c r="T8" i="1"/>
  <c r="Y8" i="1" s="1"/>
  <c r="T16" i="1"/>
  <c r="Y16" i="1" s="1"/>
  <c r="T24" i="1"/>
  <c r="Y24" i="1" s="1"/>
  <c r="T32" i="1"/>
  <c r="Y32" i="1" s="1"/>
  <c r="T7" i="1"/>
  <c r="Y7" i="1" s="1"/>
  <c r="T15" i="1"/>
  <c r="Y15" i="1" s="1"/>
  <c r="T23" i="1"/>
  <c r="Y23" i="1" s="1"/>
  <c r="T31" i="1"/>
  <c r="Y31" i="1" s="1"/>
  <c r="T12" i="1"/>
  <c r="Y12" i="1" s="1"/>
  <c r="T20" i="1"/>
  <c r="Y20" i="1" s="1"/>
  <c r="T28" i="1"/>
  <c r="Y28" i="1" s="1"/>
  <c r="T4" i="1"/>
  <c r="Y4" i="1" s="1"/>
  <c r="T11" i="1"/>
  <c r="Y11" i="1" s="1"/>
  <c r="T19" i="1"/>
  <c r="Y19" i="1" s="1"/>
  <c r="T27" i="1"/>
  <c r="Y27" i="1" s="1"/>
  <c r="T6" i="1"/>
  <c r="Y6" i="1" s="1"/>
  <c r="T14" i="1"/>
  <c r="Y14" i="1" s="1"/>
  <c r="T22" i="1"/>
  <c r="Y22" i="1" s="1"/>
  <c r="T30" i="1"/>
  <c r="Y30" i="1" s="1"/>
  <c r="T5" i="1"/>
  <c r="Y5" i="1" s="1"/>
  <c r="T13" i="1"/>
  <c r="Y13" i="1" s="1"/>
  <c r="T21" i="1"/>
  <c r="Y21" i="1" s="1"/>
  <c r="AG3" i="1"/>
  <c r="AF3" i="1"/>
  <c r="AE3" i="1"/>
  <c r="AD3" i="1" l="1"/>
</calcChain>
</file>

<file path=xl/sharedStrings.xml><?xml version="1.0" encoding="utf-8"?>
<sst xmlns="http://schemas.openxmlformats.org/spreadsheetml/2006/main" count="32" uniqueCount="22">
  <si>
    <t>Odchylenie standardowe</t>
  </si>
  <si>
    <t>Dystans</t>
  </si>
  <si>
    <t>Liczba próbek</t>
  </si>
  <si>
    <t>Moc rozgłaszania</t>
  </si>
  <si>
    <t>RSSI</t>
  </si>
  <si>
    <t>RSSI po odsianiu</t>
  </si>
  <si>
    <t>A</t>
  </si>
  <si>
    <t>A po odsianiu</t>
  </si>
  <si>
    <t>A wg excela</t>
  </si>
  <si>
    <t>A wg excela po odsianiu</t>
  </si>
  <si>
    <t>n</t>
  </si>
  <si>
    <t>n po odsianiu</t>
  </si>
  <si>
    <t>Śr. N</t>
  </si>
  <si>
    <t>Śr. N po odsianiu</t>
  </si>
  <si>
    <t>N wg excela</t>
  </si>
  <si>
    <t>n wg excela po odsianiu</t>
  </si>
  <si>
    <t>RSSI ze wzoru</t>
  </si>
  <si>
    <t>Błąd średniokwadratowy</t>
  </si>
  <si>
    <t>Śr. Wart. Błędu</t>
  </si>
  <si>
    <t xml:space="preserve">n </t>
  </si>
  <si>
    <t>n wg excela</t>
  </si>
  <si>
    <t>Konwersja ln-&gt;log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</si>
</sst>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'moc-12stat'!$A$1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'moc-12stat'!$A$2:$A$32</c:f>
              <c:numCache>
                <c:formatCode>General</c:formatCode>
                <c:ptCount val="31"/>
                <c:pt idx="0">
                  <c:v>132</c:v>
                </c:pt>
                <c:pt idx="1">
                  <c:v>22</c:v>
                </c:pt>
                <c:pt idx="2">
                  <c:v>28</c:v>
                </c:pt>
                <c:pt idx="3">
                  <c:v>37</c:v>
                </c:pt>
                <c:pt idx="4">
                  <c:v>33</c:v>
                </c:pt>
                <c:pt idx="5">
                  <c:v>31</c:v>
                </c:pt>
                <c:pt idx="6">
                  <c:v>35</c:v>
                </c:pt>
                <c:pt idx="7">
                  <c:v>33</c:v>
                </c:pt>
                <c:pt idx="8">
                  <c:v>39</c:v>
                </c:pt>
                <c:pt idx="9">
                  <c:v>31</c:v>
                </c:pt>
                <c:pt idx="10">
                  <c:v>33</c:v>
                </c:pt>
                <c:pt idx="11">
                  <c:v>40</c:v>
                </c:pt>
                <c:pt idx="12">
                  <c:v>38</c:v>
                </c:pt>
                <c:pt idx="13">
                  <c:v>27</c:v>
                </c:pt>
                <c:pt idx="14">
                  <c:v>27</c:v>
                </c:pt>
                <c:pt idx="15">
                  <c:v>35</c:v>
                </c:pt>
                <c:pt idx="16">
                  <c:v>81</c:v>
                </c:pt>
                <c:pt idx="17">
                  <c:v>66</c:v>
                </c:pt>
                <c:pt idx="18">
                  <c:v>66</c:v>
                </c:pt>
                <c:pt idx="19">
                  <c:v>62</c:v>
                </c:pt>
                <c:pt idx="20">
                  <c:v>101</c:v>
                </c:pt>
                <c:pt idx="21">
                  <c:v>75</c:v>
                </c:pt>
                <c:pt idx="22">
                  <c:v>85</c:v>
                </c:pt>
                <c:pt idx="23">
                  <c:v>60</c:v>
                </c:pt>
                <c:pt idx="24">
                  <c:v>58</c:v>
                </c:pt>
                <c:pt idx="25">
                  <c:v>81</c:v>
                </c:pt>
                <c:pt idx="26">
                  <c:v>81</c:v>
                </c:pt>
                <c:pt idx="27">
                  <c:v>45</c:v>
                </c:pt>
                <c:pt idx="28">
                  <c:v>49</c:v>
                </c:pt>
                <c:pt idx="29">
                  <c:v>69</c:v>
                </c:pt>
                <c:pt idx="30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26312"/>
        <c:axId val="259183408"/>
      </c:barChart>
      <c:catAx>
        <c:axId val="3957263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9183408"/>
        <c:crosses val="autoZero"/>
        <c:auto val="1"/>
        <c:lblAlgn val="ctr"/>
        <c:lblOffset val="100"/>
        <c:noMultiLvlLbl val="0"/>
      </c:catAx>
      <c:valAx>
        <c:axId val="2591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72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'moc-12stat'!$D$1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'moc-12stat'!$D$2:$D$32</c:f>
              <c:numCache>
                <c:formatCode>0.00</c:formatCode>
                <c:ptCount val="31"/>
                <c:pt idx="0">
                  <c:v>0.30255644769266299</c:v>
                </c:pt>
                <c:pt idx="1">
                  <c:v>5.7127692342009002</c:v>
                </c:pt>
                <c:pt idx="2">
                  <c:v>3.3613101819551301</c:v>
                </c:pt>
                <c:pt idx="3">
                  <c:v>1.3876995888607899</c:v>
                </c:pt>
                <c:pt idx="4">
                  <c:v>0.80707575418475797</c:v>
                </c:pt>
                <c:pt idx="5">
                  <c:v>5.1540761847461001</c:v>
                </c:pt>
                <c:pt idx="6">
                  <c:v>5.6032068373298296</c:v>
                </c:pt>
                <c:pt idx="7">
                  <c:v>6.2426644645194402</c:v>
                </c:pt>
                <c:pt idx="8">
                  <c:v>5.76750462745769</c:v>
                </c:pt>
                <c:pt idx="9">
                  <c:v>7.0693939882387902</c:v>
                </c:pt>
                <c:pt idx="10">
                  <c:v>9.8822155583050595</c:v>
                </c:pt>
                <c:pt idx="11">
                  <c:v>1.23209862997088</c:v>
                </c:pt>
                <c:pt idx="12">
                  <c:v>4.0654634940007197</c:v>
                </c:pt>
                <c:pt idx="13">
                  <c:v>8.1212517299002798</c:v>
                </c:pt>
                <c:pt idx="14">
                  <c:v>2.1029732691227201</c:v>
                </c:pt>
                <c:pt idx="15">
                  <c:v>7.3590751235807597</c:v>
                </c:pt>
                <c:pt idx="16">
                  <c:v>10.4449515002116</c:v>
                </c:pt>
                <c:pt idx="17">
                  <c:v>5.0155202444123299</c:v>
                </c:pt>
                <c:pt idx="18">
                  <c:v>7.2544752028192603</c:v>
                </c:pt>
                <c:pt idx="19">
                  <c:v>2.32662547766776</c:v>
                </c:pt>
                <c:pt idx="20">
                  <c:v>1.80233838990118</c:v>
                </c:pt>
                <c:pt idx="21">
                  <c:v>1.8109207719870399</c:v>
                </c:pt>
                <c:pt idx="22">
                  <c:v>8.6181799027753705</c:v>
                </c:pt>
                <c:pt idx="23">
                  <c:v>2.8671467637997101</c:v>
                </c:pt>
                <c:pt idx="24">
                  <c:v>3.1080478898858201</c:v>
                </c:pt>
                <c:pt idx="25">
                  <c:v>1.71639919269779</c:v>
                </c:pt>
                <c:pt idx="26">
                  <c:v>4.51347286254191</c:v>
                </c:pt>
                <c:pt idx="27">
                  <c:v>1.9550504398153501</c:v>
                </c:pt>
                <c:pt idx="28">
                  <c:v>0.67635440296316496</c:v>
                </c:pt>
                <c:pt idx="29">
                  <c:v>1.8350332255235799</c:v>
                </c:pt>
                <c:pt idx="30">
                  <c:v>8.0255577887014002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838432"/>
        <c:axId val="396838824"/>
      </c:barChart>
      <c:catAx>
        <c:axId val="3968384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838824"/>
        <c:crosses val="autoZero"/>
        <c:auto val="1"/>
        <c:lblAlgn val="ctr"/>
        <c:lblOffset val="100"/>
        <c:noMultiLvlLbl val="0"/>
      </c:catAx>
      <c:valAx>
        <c:axId val="3968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8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'moc-12stat'!$C$1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3221380555278692"/>
                  <c:y val="-0.5251404199475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'moc-12stat'!$C$2:$C$32</c:f>
              <c:numCache>
                <c:formatCode>0.00</c:formatCode>
                <c:ptCount val="31"/>
                <c:pt idx="0">
                  <c:v>-66.0833333333333</c:v>
                </c:pt>
                <c:pt idx="1">
                  <c:v>-71.772727272727195</c:v>
                </c:pt>
                <c:pt idx="2">
                  <c:v>-74.821428571428498</c:v>
                </c:pt>
                <c:pt idx="3">
                  <c:v>-73.567567567567494</c:v>
                </c:pt>
                <c:pt idx="4">
                  <c:v>-74.151515151515099</c:v>
                </c:pt>
                <c:pt idx="5">
                  <c:v>-78.387096774193495</c:v>
                </c:pt>
                <c:pt idx="6">
                  <c:v>-83.771428571428501</c:v>
                </c:pt>
                <c:pt idx="7">
                  <c:v>-89.787878787878697</c:v>
                </c:pt>
                <c:pt idx="8">
                  <c:v>-84.230769230769198</c:v>
                </c:pt>
                <c:pt idx="9">
                  <c:v>-90.806451612903203</c:v>
                </c:pt>
                <c:pt idx="10">
                  <c:v>-80.939393939393895</c:v>
                </c:pt>
                <c:pt idx="11">
                  <c:v>-81.325000000000003</c:v>
                </c:pt>
                <c:pt idx="12">
                  <c:v>-84.763157894736807</c:v>
                </c:pt>
                <c:pt idx="13">
                  <c:v>-90.962962962962905</c:v>
                </c:pt>
                <c:pt idx="14">
                  <c:v>-89.185185185185105</c:v>
                </c:pt>
                <c:pt idx="15">
                  <c:v>-82.1142857142857</c:v>
                </c:pt>
                <c:pt idx="16">
                  <c:v>-92.1111111111111</c:v>
                </c:pt>
                <c:pt idx="17">
                  <c:v>-95.651515151515099</c:v>
                </c:pt>
                <c:pt idx="18">
                  <c:v>-88.530303030303003</c:v>
                </c:pt>
                <c:pt idx="19">
                  <c:v>-89.016129032257993</c:v>
                </c:pt>
                <c:pt idx="20">
                  <c:v>-87.445544554455395</c:v>
                </c:pt>
                <c:pt idx="21">
                  <c:v>-85.906666666666595</c:v>
                </c:pt>
                <c:pt idx="22">
                  <c:v>-94.411764705882305</c:v>
                </c:pt>
                <c:pt idx="23">
                  <c:v>-91.8333333333333</c:v>
                </c:pt>
                <c:pt idx="24">
                  <c:v>-88.879310344827502</c:v>
                </c:pt>
                <c:pt idx="25">
                  <c:v>-87.283950617283907</c:v>
                </c:pt>
                <c:pt idx="26">
                  <c:v>-91.4444444444444</c:v>
                </c:pt>
                <c:pt idx="27">
                  <c:v>-89.622222222222206</c:v>
                </c:pt>
                <c:pt idx="28">
                  <c:v>-89.714285714285694</c:v>
                </c:pt>
                <c:pt idx="29">
                  <c:v>-88.2173913043478</c:v>
                </c:pt>
                <c:pt idx="30">
                  <c:v>-96.1111111111111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'moc-12stat'!$F$1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2250573108741155E-3"/>
                  <c:y val="-0.523785214348206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-6,219ln(x) - 75,556</a:t>
                    </a:r>
                    <a:br>
                      <a:rPr lang="en-US" baseline="0"/>
                    </a:br>
                    <a:r>
                      <a:rPr lang="en-US" baseline="0"/>
                      <a:t>R² = 0,7678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'moc-12stat'!$F$2:$F$32</c:f>
              <c:numCache>
                <c:formatCode>0.00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'moc-12stat'!$T$2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'moc-12stat'!$T$3:$T$33</c:f>
              <c:numCache>
                <c:formatCode>0.00</c:formatCode>
                <c:ptCount val="31"/>
                <c:pt idx="0">
                  <c:v>-65.317001068311001</c:v>
                </c:pt>
                <c:pt idx="1">
                  <c:v>-68.817579123946658</c:v>
                </c:pt>
                <c:pt idx="2">
                  <c:v>-71.596144242323689</c:v>
                </c:pt>
                <c:pt idx="3">
                  <c:v>-73.567567567567494</c:v>
                </c:pt>
                <c:pt idx="4">
                  <c:v>-76.346132685944539</c:v>
                </c:pt>
                <c:pt idx="5">
                  <c:v>-78.31755601118833</c:v>
                </c:pt>
                <c:pt idx="6">
                  <c:v>-79.846710741580182</c:v>
                </c:pt>
                <c:pt idx="7">
                  <c:v>-81.096121129565375</c:v>
                </c:pt>
                <c:pt idx="8">
                  <c:v>-82.152482560862367</c:v>
                </c:pt>
                <c:pt idx="9">
                  <c:v>-83.06754445480918</c:v>
                </c:pt>
                <c:pt idx="10">
                  <c:v>-83.874686247942421</c:v>
                </c:pt>
                <c:pt idx="11">
                  <c:v>-84.596699185201018</c:v>
                </c:pt>
                <c:pt idx="12">
                  <c:v>-85.249839333970357</c:v>
                </c:pt>
                <c:pt idx="13">
                  <c:v>-85.846109573186226</c:v>
                </c:pt>
                <c:pt idx="14">
                  <c:v>-86.394625021432404</c:v>
                </c:pt>
                <c:pt idx="15">
                  <c:v>-86.902471004483203</c:v>
                </c:pt>
                <c:pt idx="16">
                  <c:v>-87.375264303578064</c:v>
                </c:pt>
                <c:pt idx="17">
                  <c:v>-87.817532898430017</c:v>
                </c:pt>
                <c:pt idx="18">
                  <c:v>-88.23298038361537</c:v>
                </c:pt>
                <c:pt idx="19">
                  <c:v>-88.624674691563257</c:v>
                </c:pt>
                <c:pt idx="20">
                  <c:v>-88.995185722142708</c:v>
                </c:pt>
                <c:pt idx="21">
                  <c:v>-89.346687628821869</c:v>
                </c:pt>
                <c:pt idx="22">
                  <c:v>-89.681036122860235</c:v>
                </c:pt>
                <c:pt idx="23">
                  <c:v>-89.999827777591207</c:v>
                </c:pt>
                <c:pt idx="24">
                  <c:v>-90.304446139220346</c:v>
                </c:pt>
                <c:pt idx="25">
                  <c:v>-90.596098016807062</c:v>
                </c:pt>
                <c:pt idx="26">
                  <c:v>-90.875842359213706</c:v>
                </c:pt>
                <c:pt idx="27">
                  <c:v>-91.144613465053254</c:v>
                </c:pt>
                <c:pt idx="28">
                  <c:v>-91.403239809940303</c:v>
                </c:pt>
                <c:pt idx="29">
                  <c:v>-91.65245944810404</c:v>
                </c:pt>
                <c:pt idx="30">
                  <c:v>-91.8929327101323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'moc-12stat'!$U$2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'moc-12stat'!$U$3:$U$33</c:f>
              <c:numCache>
                <c:formatCode>0.00</c:formatCode>
                <c:ptCount val="31"/>
                <c:pt idx="0">
                  <c:v>-65.546261757239392</c:v>
                </c:pt>
                <c:pt idx="1">
                  <c:v>-68.987573622642898</c:v>
                </c:pt>
                <c:pt idx="2">
                  <c:v>-71.719096519346564</c:v>
                </c:pt>
                <c:pt idx="3">
                  <c:v>-73.657142857142858</c:v>
                </c:pt>
                <c:pt idx="4">
                  <c:v>-76.388665753846539</c:v>
                </c:pt>
                <c:pt idx="5">
                  <c:v>-78.326712091642818</c:v>
                </c:pt>
                <c:pt idx="6">
                  <c:v>-79.82997761925003</c:v>
                </c:pt>
                <c:pt idx="7">
                  <c:v>-81.058234988346499</c:v>
                </c:pt>
                <c:pt idx="8">
                  <c:v>-82.096711797005128</c:v>
                </c:pt>
                <c:pt idx="9">
                  <c:v>-82.996281326142778</c:v>
                </c:pt>
                <c:pt idx="10">
                  <c:v>-83.789757885050165</c:v>
                </c:pt>
                <c:pt idx="11">
                  <c:v>-84.49954685374999</c:v>
                </c:pt>
                <c:pt idx="12">
                  <c:v>-85.141629077888027</c:v>
                </c:pt>
                <c:pt idx="13">
                  <c:v>-85.727804222846459</c:v>
                </c:pt>
                <c:pt idx="14">
                  <c:v>-86.26703308459625</c:v>
                </c:pt>
                <c:pt idx="15">
                  <c:v>-86.766281031505088</c:v>
                </c:pt>
                <c:pt idx="16">
                  <c:v>-87.231069750453671</c:v>
                </c:pt>
                <c:pt idx="17">
                  <c:v>-87.665850560642752</c:v>
                </c:pt>
                <c:pt idx="18">
                  <c:v>-88.074264353307285</c:v>
                </c:pt>
                <c:pt idx="19">
                  <c:v>-88.459327119550125</c:v>
                </c:pt>
                <c:pt idx="20">
                  <c:v>-88.823565249804986</c:v>
                </c:pt>
                <c:pt idx="21">
                  <c:v>-89.16911608824995</c:v>
                </c:pt>
                <c:pt idx="22">
                  <c:v>-89.497803928208754</c:v>
                </c:pt>
                <c:pt idx="23">
                  <c:v>-89.811198312387987</c:v>
                </c:pt>
                <c:pt idx="24">
                  <c:v>-90.11065936300119</c:v>
                </c:pt>
                <c:pt idx="25">
                  <c:v>-90.397373457346418</c:v>
                </c:pt>
                <c:pt idx="26">
                  <c:v>-90.672381615857176</c:v>
                </c:pt>
                <c:pt idx="27">
                  <c:v>-90.93660231909621</c:v>
                </c:pt>
                <c:pt idx="28">
                  <c:v>-91.190850016253805</c:v>
                </c:pt>
                <c:pt idx="29">
                  <c:v>-91.435850266005048</c:v>
                </c:pt>
                <c:pt idx="30">
                  <c:v>-91.672252219276118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39608"/>
        <c:axId val="396840000"/>
      </c:scatterChart>
      <c:valAx>
        <c:axId val="39683960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840000"/>
        <c:crosses val="autoZero"/>
        <c:crossBetween val="midCat"/>
      </c:valAx>
      <c:valAx>
        <c:axId val="396840000"/>
        <c:scaling>
          <c:orientation val="minMax"/>
          <c:max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83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179294</xdr:colOff>
      <xdr:row>33</xdr:row>
      <xdr:rowOff>6724</xdr:rowOff>
    </xdr:from>
    <xdr:to>
      <xdr:col>7</xdr:col>
      <xdr:colOff>515470</xdr:colOff>
      <xdr:row>47</xdr:row>
      <xdr:rowOff>82924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179294</xdr:colOff>
      <xdr:row>47</xdr:row>
      <xdr:rowOff>96372</xdr:rowOff>
    </xdr:from>
    <xdr:to>
      <xdr:col>7</xdr:col>
      <xdr:colOff>515470</xdr:colOff>
      <xdr:row>61</xdr:row>
      <xdr:rowOff>172572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44263</xdr:colOff>
      <xdr:row>33</xdr:row>
      <xdr:rowOff>19610</xdr:rowOff>
    </xdr:from>
    <xdr:to>
      <xdr:col>24</xdr:col>
      <xdr:colOff>539563</xdr:colOff>
      <xdr:row>57</xdr:row>
      <xdr:rowOff>19610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zoomScale="70" zoomScaleNormal="70" workbookViewId="0">
      <selection activeCell="O24" sqref="O24"/>
    </sheetView>
  </sheetViews>
  <sheetFormatPr defaultRowHeight="15" x14ac:dyDescent="0.25"/>
  <sheetData>
    <row r="1" spans="1:33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T1" s="2" t="s">
        <v>16</v>
      </c>
      <c r="U1" s="2"/>
      <c r="Y1" s="2" t="s">
        <v>17</v>
      </c>
      <c r="Z1" s="2"/>
      <c r="AD1" s="2" t="s">
        <v>18</v>
      </c>
      <c r="AE1" s="2"/>
    </row>
    <row r="2" spans="1:33" x14ac:dyDescent="0.25">
      <c r="A2">
        <v>132</v>
      </c>
      <c r="B2">
        <v>-12</v>
      </c>
      <c r="C2" s="1">
        <v>-66.0833333333333</v>
      </c>
      <c r="D2" s="1">
        <v>0.30255644769266299</v>
      </c>
      <c r="E2" s="1">
        <v>0.3</v>
      </c>
      <c r="F2" s="1">
        <v>-66</v>
      </c>
      <c r="G2" s="1">
        <v>-73.567567567567494</v>
      </c>
      <c r="H2" s="1">
        <v>-73.657142857142858</v>
      </c>
      <c r="I2" s="1">
        <v>-75.575999999999993</v>
      </c>
      <c r="J2" s="1">
        <v>-75.555999999999997</v>
      </c>
      <c r="K2" s="1"/>
      <c r="L2" s="1"/>
      <c r="M2" s="1">
        <f>-(C2-$G$2)/(10*LOG10(E2))</f>
        <v>1.4313517812282801</v>
      </c>
      <c r="N2" s="1">
        <f>-(F2-$H$2)/(10*LOG10(E2))</f>
        <v>1.4644203701639351</v>
      </c>
      <c r="O2" s="1">
        <f>AVERAGE(M2:M32)</f>
        <v>1.577912006125437</v>
      </c>
      <c r="P2" s="1">
        <f>AVERAGE(N2:N32)</f>
        <v>1.5511973231107099</v>
      </c>
      <c r="Q2" s="1">
        <f>6.242*$H$7/10</f>
        <v>1.4372736150505998</v>
      </c>
      <c r="R2" s="1">
        <f>6.219*$H$7/10</f>
        <v>1.4319776693367001</v>
      </c>
      <c r="S2" s="1"/>
      <c r="T2" s="1" t="s">
        <v>19</v>
      </c>
      <c r="U2" s="1" t="s">
        <v>11</v>
      </c>
      <c r="V2" s="1" t="s">
        <v>20</v>
      </c>
      <c r="W2" s="1" t="s">
        <v>15</v>
      </c>
      <c r="X2" s="1"/>
      <c r="Y2" s="1" t="s">
        <v>10</v>
      </c>
      <c r="Z2" s="1" t="s">
        <v>11</v>
      </c>
      <c r="AA2" s="1" t="s">
        <v>20</v>
      </c>
      <c r="AB2" s="1" t="s">
        <v>15</v>
      </c>
      <c r="AC2" s="1"/>
      <c r="AD2" s="1" t="s">
        <v>10</v>
      </c>
      <c r="AE2" s="1" t="s">
        <v>11</v>
      </c>
      <c r="AF2" s="1" t="s">
        <v>20</v>
      </c>
      <c r="AG2" s="1" t="s">
        <v>15</v>
      </c>
    </row>
    <row r="3" spans="1:33" x14ac:dyDescent="0.25">
      <c r="A3">
        <v>22</v>
      </c>
      <c r="B3">
        <v>-12</v>
      </c>
      <c r="C3" s="1">
        <v>-71.772727272727195</v>
      </c>
      <c r="D3" s="1">
        <v>5.7127692342009002</v>
      </c>
      <c r="E3" s="1">
        <v>0.5</v>
      </c>
      <c r="F3" s="1">
        <v>-72</v>
      </c>
      <c r="G3" s="1"/>
      <c r="H3" s="1"/>
      <c r="I3" s="1"/>
      <c r="J3" s="1"/>
      <c r="K3" s="1"/>
      <c r="L3" s="1"/>
      <c r="M3" s="1">
        <f>-(C3-$G$2)/(10*LOG10(E3))</f>
        <v>0.59623304012659051</v>
      </c>
      <c r="N3" s="1">
        <f>-(F3-$H$2)/(10*LOG10(E3))</f>
        <v>0.55049094143847754</v>
      </c>
      <c r="O3" s="1">
        <f>AVERAGE(M7:M32)</f>
        <v>1.7685284452483574</v>
      </c>
      <c r="P3" s="1">
        <f>AVERAGE(,N7:N32)</f>
        <v>1.6759140741852032</v>
      </c>
      <c r="Q3" s="1"/>
      <c r="R3" s="1"/>
      <c r="S3" s="1"/>
      <c r="T3" s="1">
        <f t="shared" ref="T3:T33" si="0">-(10*$O$2*LOG10($E2)-$G$2)</f>
        <v>-65.317001068311001</v>
      </c>
      <c r="U3" s="1">
        <f t="shared" ref="U3:U33" si="1">-(10*$P$2*LOG10($E2)-$H$2)</f>
        <v>-65.546261757239392</v>
      </c>
      <c r="V3" s="1">
        <f t="shared" ref="V3:V33" si="2">-(10*$Q$2*LOG10($E2)-$I$2)</f>
        <v>-68.060801755378066</v>
      </c>
      <c r="W3" s="1">
        <f t="shared" ref="W3:W33" si="3">-(10*$R$2*LOG10($E2)-$J$2)</f>
        <v>-68.068493129877638</v>
      </c>
      <c r="X3" s="1"/>
      <c r="Y3" s="1">
        <f t="shared" ref="Y3:Y33" si="4">ABS(T3-$C2)*ABS(T3-$C2)</f>
        <v>0.58726514041420785</v>
      </c>
      <c r="Z3" s="1">
        <f t="shared" ref="Z3:Z33" si="5">ABS(U3-$F2)*ABS(U3-$F2)</f>
        <v>0.20587839294348406</v>
      </c>
      <c r="AA3" s="1">
        <f>ABS(V3-$C2)*ABS(V3-$C2)</f>
        <v>3.9103813601842141</v>
      </c>
      <c r="AB3" s="1">
        <f t="shared" ref="AB3:AB33" si="6">ABS(W3-$F2)*ABS(W3-$F2)</f>
        <v>4.2786638283509859</v>
      </c>
      <c r="AC3" s="1"/>
      <c r="AD3" s="1">
        <f>AVERAGE(Y3:Y33)</f>
        <v>13.814909918865071</v>
      </c>
      <c r="AE3" s="1">
        <f>AVERAGE(Z3:Z33)</f>
        <v>13.616098392755253</v>
      </c>
      <c r="AF3" s="1">
        <f>AVERAGE(AA3:AA33)</f>
        <v>12.36535529283767</v>
      </c>
      <c r="AG3" s="1">
        <f>AVERAGE(AB3:AB33)</f>
        <v>12.193292967670542</v>
      </c>
    </row>
    <row r="4" spans="1:33" x14ac:dyDescent="0.25">
      <c r="A4">
        <v>28</v>
      </c>
      <c r="B4">
        <v>-12</v>
      </c>
      <c r="C4" s="1">
        <v>-74.821428571428498</v>
      </c>
      <c r="D4" s="1">
        <v>3.3613101819551301</v>
      </c>
      <c r="E4" s="1">
        <v>0.75</v>
      </c>
      <c r="F4" s="1">
        <v>-75</v>
      </c>
      <c r="G4" s="1"/>
      <c r="H4" s="1"/>
      <c r="I4" s="1"/>
      <c r="J4" s="1"/>
      <c r="K4" s="1"/>
      <c r="L4" s="1"/>
      <c r="M4" s="1">
        <f>-(C4-$G$2)/(10*LOG10(E4))</f>
        <v>-1.0035806651319281</v>
      </c>
      <c r="N4" s="1">
        <f>-(F4-$H$2)/(10*LOG10(E4))</f>
        <v>-1.074812487553146</v>
      </c>
      <c r="O4" s="1"/>
      <c r="P4" s="1"/>
      <c r="Q4" s="1"/>
      <c r="R4" s="1"/>
      <c r="S4" s="1"/>
      <c r="T4" s="1">
        <f t="shared" si="0"/>
        <v>-68.817579123946658</v>
      </c>
      <c r="U4" s="1">
        <f t="shared" si="1"/>
        <v>-68.987573622642898</v>
      </c>
      <c r="V4" s="1">
        <f t="shared" si="2"/>
        <v>-71.249375298933629</v>
      </c>
      <c r="W4" s="1">
        <f t="shared" si="3"/>
        <v>-71.245317684086544</v>
      </c>
      <c r="X4" s="1"/>
      <c r="Y4" s="1">
        <f t="shared" si="4"/>
        <v>8.7329005812410383</v>
      </c>
      <c r="Z4" s="1">
        <f t="shared" si="5"/>
        <v>9.0747126789968302</v>
      </c>
      <c r="AA4" s="1">
        <f t="shared" ref="AA4:AA33" si="7">ABS(V4-$C3)*ABS(V4-$C3)</f>
        <v>0.27389728847362199</v>
      </c>
      <c r="AB4" s="1">
        <f t="shared" si="6"/>
        <v>0.56954539795249759</v>
      </c>
      <c r="AC4" s="1"/>
      <c r="AD4" s="1"/>
      <c r="AE4" s="1"/>
      <c r="AF4" s="1"/>
      <c r="AG4" s="1"/>
    </row>
    <row r="5" spans="1:33" x14ac:dyDescent="0.25">
      <c r="A5">
        <v>37</v>
      </c>
      <c r="B5">
        <v>-12</v>
      </c>
      <c r="C5" s="1">
        <v>-73.567567567567494</v>
      </c>
      <c r="D5" s="1">
        <v>1.3876995888607899</v>
      </c>
      <c r="E5" s="1">
        <v>1</v>
      </c>
      <c r="F5" s="1">
        <v>-73.657142857142858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-71.596144242323689</v>
      </c>
      <c r="U5" s="1">
        <f t="shared" si="1"/>
        <v>-71.719096519346564</v>
      </c>
      <c r="V5" s="1">
        <f t="shared" si="2"/>
        <v>-73.780288503751336</v>
      </c>
      <c r="W5" s="1">
        <f t="shared" si="3"/>
        <v>-73.766905191417749</v>
      </c>
      <c r="X5" s="1"/>
      <c r="Y5" s="1">
        <f t="shared" si="4"/>
        <v>10.40245900356906</v>
      </c>
      <c r="Z5" s="1">
        <f t="shared" si="5"/>
        <v>10.764327649363828</v>
      </c>
      <c r="AA5" s="1">
        <f t="shared" si="7"/>
        <v>1.0839726405228056</v>
      </c>
      <c r="AB5" s="1">
        <f t="shared" si="6"/>
        <v>1.520522806952499</v>
      </c>
      <c r="AC5" s="1"/>
      <c r="AD5" s="1"/>
      <c r="AE5" s="1"/>
      <c r="AF5" s="1"/>
      <c r="AG5" s="1"/>
    </row>
    <row r="6" spans="1:33" x14ac:dyDescent="0.25">
      <c r="A6">
        <v>33</v>
      </c>
      <c r="B6">
        <v>-12</v>
      </c>
      <c r="C6" s="1">
        <v>-74.151515151515099</v>
      </c>
      <c r="D6" s="1">
        <v>0.80707575418475797</v>
      </c>
      <c r="E6" s="1">
        <v>1.5</v>
      </c>
      <c r="F6" s="1">
        <v>-74.266666666666666</v>
      </c>
      <c r="G6" s="1"/>
      <c r="H6" s="1" t="s">
        <v>21</v>
      </c>
      <c r="I6" s="1"/>
      <c r="J6" s="1"/>
      <c r="K6" s="1"/>
      <c r="L6" s="1"/>
      <c r="M6" s="1">
        <f t="shared" ref="M6:M32" si="8">-(C6-$G$2)/(10*LOG10(E6))</f>
        <v>0.33161645108287685</v>
      </c>
      <c r="N6" s="1">
        <f t="shared" ref="N6:N32" si="9">-(F6-$H$2)/(10*LOG10(E6))</f>
        <v>0.34614086627154605</v>
      </c>
      <c r="O6" s="1"/>
      <c r="P6" s="1"/>
      <c r="Q6" s="1"/>
      <c r="R6" s="1"/>
      <c r="S6" s="1"/>
      <c r="T6" s="1">
        <f t="shared" si="0"/>
        <v>-73.567567567567494</v>
      </c>
      <c r="U6" s="1">
        <f t="shared" si="1"/>
        <v>-73.657142857142858</v>
      </c>
      <c r="V6" s="1">
        <f t="shared" si="2"/>
        <v>-75.575999999999993</v>
      </c>
      <c r="W6" s="1">
        <f t="shared" si="3"/>
        <v>-75.555999999999997</v>
      </c>
      <c r="X6" s="1"/>
      <c r="Y6" s="1">
        <f t="shared" si="4"/>
        <v>0</v>
      </c>
      <c r="Z6" s="1">
        <f t="shared" si="5"/>
        <v>0</v>
      </c>
      <c r="AA6" s="1">
        <f t="shared" si="7"/>
        <v>4.0338008356467272</v>
      </c>
      <c r="AB6" s="1">
        <f t="shared" si="6"/>
        <v>3.6056584489795771</v>
      </c>
      <c r="AC6" s="1"/>
      <c r="AD6" s="1"/>
      <c r="AE6" s="1"/>
      <c r="AF6" s="1"/>
      <c r="AG6" s="1"/>
    </row>
    <row r="7" spans="1:33" x14ac:dyDescent="0.25">
      <c r="A7">
        <v>31</v>
      </c>
      <c r="B7">
        <v>-12</v>
      </c>
      <c r="C7" s="1">
        <v>-78.387096774193495</v>
      </c>
      <c r="D7" s="1">
        <v>5.1540761847461001</v>
      </c>
      <c r="E7" s="1">
        <v>2</v>
      </c>
      <c r="F7" s="1">
        <v>-77.714285714285708</v>
      </c>
      <c r="G7" s="1"/>
      <c r="H7" s="1">
        <v>2.3025850929999998</v>
      </c>
      <c r="I7" s="1"/>
      <c r="J7" s="1"/>
      <c r="K7" s="1"/>
      <c r="L7" s="1"/>
      <c r="M7" s="1">
        <f t="shared" si="8"/>
        <v>1.6010129475621111</v>
      </c>
      <c r="N7" s="1">
        <f t="shared" si="9"/>
        <v>1.3477536842114417</v>
      </c>
      <c r="O7" s="1"/>
      <c r="P7" s="1"/>
      <c r="Q7" s="1"/>
      <c r="R7" s="1"/>
      <c r="S7" s="1"/>
      <c r="T7" s="1">
        <f t="shared" si="0"/>
        <v>-76.346132685944539</v>
      </c>
      <c r="U7" s="1">
        <f t="shared" si="1"/>
        <v>-76.388665753846539</v>
      </c>
      <c r="V7" s="1">
        <f t="shared" si="2"/>
        <v>-78.106913204817701</v>
      </c>
      <c r="W7" s="1">
        <f t="shared" si="3"/>
        <v>-78.077587507331188</v>
      </c>
      <c r="X7" s="1"/>
      <c r="Y7" s="1">
        <f t="shared" si="4"/>
        <v>4.8163461224251556</v>
      </c>
      <c r="Z7" s="1">
        <f t="shared" si="5"/>
        <v>4.5028801259922133</v>
      </c>
      <c r="AA7" s="1">
        <f t="shared" si="7"/>
        <v>15.645173760070014</v>
      </c>
      <c r="AB7" s="1">
        <f t="shared" si="6"/>
        <v>14.523117653811189</v>
      </c>
      <c r="AC7" s="1"/>
      <c r="AD7" s="1"/>
      <c r="AE7" s="1"/>
      <c r="AF7" s="1"/>
      <c r="AG7" s="1"/>
    </row>
    <row r="8" spans="1:33" x14ac:dyDescent="0.25">
      <c r="A8">
        <v>35</v>
      </c>
      <c r="B8">
        <v>-12</v>
      </c>
      <c r="C8" s="1">
        <v>-83.771428571428501</v>
      </c>
      <c r="D8" s="1">
        <v>5.6032068373298296</v>
      </c>
      <c r="E8" s="1">
        <v>2.5</v>
      </c>
      <c r="F8" s="1">
        <v>-83.56</v>
      </c>
      <c r="G8" s="1"/>
      <c r="H8" s="1"/>
      <c r="I8" s="1"/>
      <c r="J8" s="1"/>
      <c r="K8" s="1"/>
      <c r="L8" s="1"/>
      <c r="M8" s="1">
        <f t="shared" si="8"/>
        <v>2.5641706743466761</v>
      </c>
      <c r="N8" s="1">
        <f t="shared" si="9"/>
        <v>2.4885301620975206</v>
      </c>
      <c r="O8" s="1"/>
      <c r="P8" s="1"/>
      <c r="Q8" s="1"/>
      <c r="R8" s="1"/>
      <c r="S8" s="1"/>
      <c r="T8" s="1">
        <f t="shared" si="0"/>
        <v>-78.31755601118833</v>
      </c>
      <c r="U8" s="1">
        <f t="shared" si="1"/>
        <v>-78.326712091642818</v>
      </c>
      <c r="V8" s="1">
        <f t="shared" si="2"/>
        <v>-79.902624701066358</v>
      </c>
      <c r="W8" s="1">
        <f t="shared" si="3"/>
        <v>-79.866682315913451</v>
      </c>
      <c r="X8" s="1"/>
      <c r="Y8" s="1">
        <f t="shared" si="4"/>
        <v>4.835917719340492E-3</v>
      </c>
      <c r="Z8" s="1">
        <f t="shared" si="5"/>
        <v>0.37506606768275347</v>
      </c>
      <c r="AA8" s="1">
        <f t="shared" si="7"/>
        <v>2.2968248971315592</v>
      </c>
      <c r="AB8" s="1">
        <f t="shared" si="6"/>
        <v>4.6328111306986557</v>
      </c>
      <c r="AC8" s="1"/>
      <c r="AD8" s="1"/>
      <c r="AE8" s="1"/>
      <c r="AF8" s="1"/>
      <c r="AG8" s="1"/>
    </row>
    <row r="9" spans="1:33" x14ac:dyDescent="0.25">
      <c r="A9">
        <v>33</v>
      </c>
      <c r="B9">
        <v>-12</v>
      </c>
      <c r="C9" s="1">
        <v>-89.787878787878697</v>
      </c>
      <c r="D9" s="1">
        <v>6.2426644645194402</v>
      </c>
      <c r="E9" s="1">
        <v>3</v>
      </c>
      <c r="F9" s="1">
        <v>-89.928571428571431</v>
      </c>
      <c r="G9" s="1"/>
      <c r="H9" s="1"/>
      <c r="I9" s="1"/>
      <c r="J9" s="1"/>
      <c r="K9" s="1"/>
      <c r="L9" s="1"/>
      <c r="M9" s="1">
        <f t="shared" si="8"/>
        <v>3.3996203396643097</v>
      </c>
      <c r="N9" s="1">
        <f t="shared" si="9"/>
        <v>3.4103340420222987</v>
      </c>
      <c r="O9" s="1"/>
      <c r="P9" s="1"/>
      <c r="Q9" s="1"/>
      <c r="R9" s="1"/>
      <c r="S9" s="1"/>
      <c r="T9" s="1">
        <f t="shared" si="0"/>
        <v>-79.846710741580182</v>
      </c>
      <c r="U9" s="1">
        <f t="shared" si="1"/>
        <v>-79.82997761925003</v>
      </c>
      <c r="V9" s="1">
        <f t="shared" si="2"/>
        <v>-81.295486748373264</v>
      </c>
      <c r="W9" s="1">
        <f t="shared" si="3"/>
        <v>-81.254412061540108</v>
      </c>
      <c r="X9" s="1"/>
      <c r="Y9" s="1">
        <f t="shared" si="4"/>
        <v>15.4034100439293</v>
      </c>
      <c r="Z9" s="1">
        <f t="shared" si="5"/>
        <v>13.913066960895689</v>
      </c>
      <c r="AA9" s="1">
        <f t="shared" si="7"/>
        <v>6.1302879111540909</v>
      </c>
      <c r="AB9" s="1">
        <f t="shared" si="6"/>
        <v>5.3157357419717437</v>
      </c>
      <c r="AC9" s="1"/>
      <c r="AD9" s="1"/>
      <c r="AE9" s="1"/>
      <c r="AF9" s="1"/>
      <c r="AG9" s="1"/>
    </row>
    <row r="10" spans="1:33" x14ac:dyDescent="0.25">
      <c r="A10">
        <v>39</v>
      </c>
      <c r="B10">
        <v>-12</v>
      </c>
      <c r="C10" s="1">
        <v>-84.230769230769198</v>
      </c>
      <c r="D10" s="1">
        <v>5.76750462745769</v>
      </c>
      <c r="E10" s="1">
        <v>3.5</v>
      </c>
      <c r="F10" s="1">
        <v>-84.8125</v>
      </c>
      <c r="G10" s="1"/>
      <c r="H10" s="1"/>
      <c r="I10" s="1"/>
      <c r="J10" s="1"/>
      <c r="K10" s="1"/>
      <c r="L10" s="1"/>
      <c r="M10" s="1">
        <f t="shared" si="8"/>
        <v>1.9599022169985494</v>
      </c>
      <c r="N10" s="1">
        <f t="shared" si="9"/>
        <v>2.050360659608089</v>
      </c>
      <c r="O10" s="1"/>
      <c r="P10" s="1"/>
      <c r="Q10" s="1"/>
      <c r="R10" s="1"/>
      <c r="S10" s="1"/>
      <c r="T10" s="1">
        <f t="shared" si="0"/>
        <v>-81.096121129565375</v>
      </c>
      <c r="U10" s="1">
        <f t="shared" si="1"/>
        <v>-81.058234988346499</v>
      </c>
      <c r="V10" s="1">
        <f t="shared" si="2"/>
        <v>-82.433537905884066</v>
      </c>
      <c r="W10" s="1">
        <f t="shared" si="3"/>
        <v>-82.388269823244642</v>
      </c>
      <c r="X10" s="1"/>
      <c r="Y10" s="1">
        <f t="shared" si="4"/>
        <v>75.546651190848266</v>
      </c>
      <c r="Z10" s="1">
        <f t="shared" si="5"/>
        <v>78.682868562782318</v>
      </c>
      <c r="AA10" s="1">
        <f t="shared" si="7"/>
        <v>54.086329808577567</v>
      </c>
      <c r="AB10" s="1">
        <f t="shared" si="6"/>
        <v>56.85614829929375</v>
      </c>
      <c r="AC10" s="1"/>
      <c r="AD10" s="1"/>
      <c r="AE10" s="1"/>
      <c r="AF10" s="1"/>
      <c r="AG10" s="1"/>
    </row>
    <row r="11" spans="1:33" x14ac:dyDescent="0.25">
      <c r="A11">
        <v>31</v>
      </c>
      <c r="B11">
        <v>-12</v>
      </c>
      <c r="C11" s="1">
        <v>-90.806451612903203</v>
      </c>
      <c r="D11" s="1">
        <v>7.0693939882387902</v>
      </c>
      <c r="E11" s="1">
        <v>4</v>
      </c>
      <c r="F11" s="1">
        <v>-90.04</v>
      </c>
      <c r="G11" s="1"/>
      <c r="H11" s="1"/>
      <c r="I11" s="1"/>
      <c r="J11" s="1"/>
      <c r="K11" s="1"/>
      <c r="L11" s="1"/>
      <c r="M11" s="1">
        <f t="shared" si="8"/>
        <v>2.8633166617353099</v>
      </c>
      <c r="N11" s="1">
        <f t="shared" si="9"/>
        <v>2.7211336708691629</v>
      </c>
      <c r="O11" s="1"/>
      <c r="P11" s="1"/>
      <c r="Q11" s="1"/>
      <c r="R11" s="1"/>
      <c r="S11" s="1"/>
      <c r="T11" s="1">
        <f t="shared" si="0"/>
        <v>-82.152482560862367</v>
      </c>
      <c r="U11" s="1">
        <f t="shared" si="1"/>
        <v>-82.096711797005128</v>
      </c>
      <c r="V11" s="1">
        <f t="shared" si="2"/>
        <v>-83.395746449368303</v>
      </c>
      <c r="W11" s="1">
        <f t="shared" si="3"/>
        <v>-83.346932901092842</v>
      </c>
      <c r="X11" s="1"/>
      <c r="Y11" s="1">
        <f t="shared" si="4"/>
        <v>4.319275482312424</v>
      </c>
      <c r="Z11" s="1">
        <f t="shared" si="5"/>
        <v>7.3755055635261177</v>
      </c>
      <c r="AA11" s="1">
        <f t="shared" si="7"/>
        <v>0.69726304545848616</v>
      </c>
      <c r="AB11" s="1">
        <f t="shared" si="6"/>
        <v>2.1478869213991438</v>
      </c>
      <c r="AC11" s="1"/>
      <c r="AD11" s="1"/>
      <c r="AE11" s="1"/>
      <c r="AF11" s="1"/>
      <c r="AG11" s="1"/>
    </row>
    <row r="12" spans="1:33" x14ac:dyDescent="0.25">
      <c r="A12">
        <v>33</v>
      </c>
      <c r="B12">
        <v>-12</v>
      </c>
      <c r="C12" s="1">
        <v>-80.939393939393895</v>
      </c>
      <c r="D12" s="1">
        <v>9.8822155583050595</v>
      </c>
      <c r="E12" s="1">
        <v>4.5</v>
      </c>
      <c r="F12" s="1">
        <v>-80.939393939393938</v>
      </c>
      <c r="G12" s="1"/>
      <c r="H12" s="1"/>
      <c r="I12" s="1"/>
      <c r="J12" s="1"/>
      <c r="K12" s="1"/>
      <c r="L12" s="1"/>
      <c r="M12" s="1">
        <f t="shared" si="8"/>
        <v>1.1285494714759488</v>
      </c>
      <c r="N12" s="1">
        <f t="shared" si="9"/>
        <v>1.1148364320460078</v>
      </c>
      <c r="O12" s="1"/>
      <c r="P12" s="1"/>
      <c r="Q12" s="1"/>
      <c r="R12" s="1"/>
      <c r="S12" s="1"/>
      <c r="T12" s="1">
        <f t="shared" si="0"/>
        <v>-83.06754445480918</v>
      </c>
      <c r="U12" s="1">
        <f t="shared" si="1"/>
        <v>-82.996281326142778</v>
      </c>
      <c r="V12" s="1">
        <f t="shared" si="2"/>
        <v>-84.229249402132723</v>
      </c>
      <c r="W12" s="1">
        <f t="shared" si="3"/>
        <v>-84.17736463182689</v>
      </c>
      <c r="X12" s="1"/>
      <c r="Y12" s="1">
        <f t="shared" si="4"/>
        <v>59.890684001598899</v>
      </c>
      <c r="Z12" s="1">
        <f t="shared" si="5"/>
        <v>49.613972756445023</v>
      </c>
      <c r="AA12" s="1">
        <f t="shared" si="7"/>
        <v>43.259588921364092</v>
      </c>
      <c r="AB12" s="1">
        <f t="shared" si="6"/>
        <v>34.370493460154329</v>
      </c>
      <c r="AC12" s="1"/>
      <c r="AD12" s="1"/>
      <c r="AE12" s="1"/>
      <c r="AF12" s="1"/>
      <c r="AG12" s="1"/>
    </row>
    <row r="13" spans="1:33" x14ac:dyDescent="0.25">
      <c r="A13">
        <v>40</v>
      </c>
      <c r="B13">
        <v>-12</v>
      </c>
      <c r="C13" s="1">
        <v>-81.325000000000003</v>
      </c>
      <c r="D13" s="1">
        <v>1.23209862997088</v>
      </c>
      <c r="E13" s="1">
        <v>5</v>
      </c>
      <c r="F13" s="1">
        <v>-81.567567567567565</v>
      </c>
      <c r="G13" s="1"/>
      <c r="H13" s="1"/>
      <c r="I13" s="1"/>
      <c r="J13" s="1"/>
      <c r="K13" s="1"/>
      <c r="L13" s="1"/>
      <c r="M13" s="1">
        <f t="shared" si="8"/>
        <v>1.109837673191945</v>
      </c>
      <c r="N13" s="1">
        <f t="shared" si="9"/>
        <v>1.1317259197609135</v>
      </c>
      <c r="O13" s="1"/>
      <c r="P13" s="1"/>
      <c r="Q13" s="1"/>
      <c r="R13" s="1"/>
      <c r="S13" s="1"/>
      <c r="T13" s="1">
        <f t="shared" si="0"/>
        <v>-83.874686247942421</v>
      </c>
      <c r="U13" s="1">
        <f t="shared" si="1"/>
        <v>-83.789757885050165</v>
      </c>
      <c r="V13" s="1">
        <f t="shared" si="2"/>
        <v>-84.964451110701773</v>
      </c>
      <c r="W13" s="1">
        <f t="shared" si="3"/>
        <v>-84.909857330575832</v>
      </c>
      <c r="X13" s="1"/>
      <c r="Y13" s="1">
        <f t="shared" si="4"/>
        <v>8.6159409366241348</v>
      </c>
      <c r="Z13" s="1">
        <f t="shared" si="5"/>
        <v>8.1245746226969331</v>
      </c>
      <c r="AA13" s="1">
        <f t="shared" si="7"/>
        <v>16.201085232296979</v>
      </c>
      <c r="AB13" s="1">
        <f t="shared" si="6"/>
        <v>15.76457954071563</v>
      </c>
      <c r="AC13" s="1"/>
      <c r="AD13" s="1"/>
      <c r="AE13" s="1"/>
      <c r="AF13" s="1"/>
      <c r="AG13" s="1"/>
    </row>
    <row r="14" spans="1:33" x14ac:dyDescent="0.25">
      <c r="A14">
        <v>38</v>
      </c>
      <c r="B14">
        <v>-12</v>
      </c>
      <c r="C14" s="1">
        <v>-84.763157894736807</v>
      </c>
      <c r="D14" s="1">
        <v>4.0654634940007197</v>
      </c>
      <c r="E14" s="1">
        <v>5.5</v>
      </c>
      <c r="F14" s="1">
        <v>-84.459459459459453</v>
      </c>
      <c r="G14" s="1"/>
      <c r="H14" s="1"/>
      <c r="I14" s="1"/>
      <c r="J14" s="1"/>
      <c r="K14" s="1"/>
      <c r="L14" s="1"/>
      <c r="M14" s="1">
        <f t="shared" si="8"/>
        <v>1.5121764624331944</v>
      </c>
      <c r="N14" s="1">
        <f t="shared" si="9"/>
        <v>1.4590573992452085</v>
      </c>
      <c r="O14" s="1"/>
      <c r="P14" s="1"/>
      <c r="Q14" s="1"/>
      <c r="R14" s="1"/>
      <c r="S14" s="1"/>
      <c r="T14" s="1">
        <f t="shared" si="0"/>
        <v>-84.596699185201018</v>
      </c>
      <c r="U14" s="1">
        <f t="shared" si="1"/>
        <v>-84.49954685374999</v>
      </c>
      <c r="V14" s="1">
        <f t="shared" si="2"/>
        <v>-85.622111449439629</v>
      </c>
      <c r="W14" s="1">
        <f t="shared" si="3"/>
        <v>-85.565094377453548</v>
      </c>
      <c r="X14" s="1"/>
      <c r="Y14" s="1">
        <f t="shared" si="4"/>
        <v>10.704015558444988</v>
      </c>
      <c r="Z14" s="1">
        <f t="shared" si="5"/>
        <v>8.5965025346028057</v>
      </c>
      <c r="AA14" s="1">
        <f t="shared" si="7"/>
        <v>18.465166808905124</v>
      </c>
      <c r="AB14" s="1">
        <f t="shared" si="6"/>
        <v>15.980220595757203</v>
      </c>
      <c r="AC14" s="1"/>
      <c r="AD14" s="1"/>
      <c r="AE14" s="1"/>
      <c r="AF14" s="1"/>
      <c r="AG14" s="1"/>
    </row>
    <row r="15" spans="1:33" x14ac:dyDescent="0.25">
      <c r="A15">
        <v>27</v>
      </c>
      <c r="B15">
        <v>-12</v>
      </c>
      <c r="C15" s="1">
        <v>-90.962962962962905</v>
      </c>
      <c r="D15" s="1">
        <v>8.1212517299002798</v>
      </c>
      <c r="E15" s="1">
        <v>6</v>
      </c>
      <c r="F15" s="1">
        <v>-90.962962962962962</v>
      </c>
      <c r="G15" s="1"/>
      <c r="H15" s="1"/>
      <c r="I15" s="1"/>
      <c r="J15" s="1"/>
      <c r="K15" s="1"/>
      <c r="L15" s="1"/>
      <c r="M15" s="1">
        <f t="shared" si="8"/>
        <v>2.2354774071003733</v>
      </c>
      <c r="N15" s="1">
        <f t="shared" si="9"/>
        <v>2.2239661116380649</v>
      </c>
      <c r="O15" s="1"/>
      <c r="P15" s="1"/>
      <c r="Q15" s="1"/>
      <c r="R15" s="1"/>
      <c r="S15" s="1"/>
      <c r="T15" s="1">
        <f t="shared" si="0"/>
        <v>-85.249839333970357</v>
      </c>
      <c r="U15" s="1">
        <f t="shared" si="1"/>
        <v>-85.141629077888027</v>
      </c>
      <c r="V15" s="1">
        <f t="shared" si="2"/>
        <v>-86.217037591779757</v>
      </c>
      <c r="W15" s="1">
        <f t="shared" si="3"/>
        <v>-86.157828385658178</v>
      </c>
      <c r="X15" s="1"/>
      <c r="Y15" s="1">
        <f t="shared" si="4"/>
        <v>0.23685882329443952</v>
      </c>
      <c r="Z15" s="1">
        <f t="shared" si="5"/>
        <v>0.46535538830698647</v>
      </c>
      <c r="AA15" s="1">
        <f t="shared" si="7"/>
        <v>2.1137661734737008</v>
      </c>
      <c r="AB15" s="1">
        <f t="shared" si="6"/>
        <v>2.8844570094774107</v>
      </c>
      <c r="AC15" s="1"/>
      <c r="AD15" s="1"/>
      <c r="AE15" s="1"/>
      <c r="AF15" s="1"/>
      <c r="AG15" s="1"/>
    </row>
    <row r="16" spans="1:33" x14ac:dyDescent="0.25">
      <c r="A16">
        <v>27</v>
      </c>
      <c r="B16">
        <v>-12</v>
      </c>
      <c r="C16" s="1">
        <v>-89.185185185185105</v>
      </c>
      <c r="D16" s="1">
        <v>2.1029732691227201</v>
      </c>
      <c r="E16" s="1">
        <v>6.5</v>
      </c>
      <c r="F16" s="1">
        <v>-88.875</v>
      </c>
      <c r="G16" s="1"/>
      <c r="H16" s="1"/>
      <c r="I16" s="1"/>
      <c r="J16" s="1"/>
      <c r="K16" s="1"/>
      <c r="L16" s="1"/>
      <c r="M16" s="1">
        <f t="shared" si="8"/>
        <v>1.9211909227466464</v>
      </c>
      <c r="N16" s="1">
        <f t="shared" si="9"/>
        <v>1.8720146518078358</v>
      </c>
      <c r="O16" s="1"/>
      <c r="P16" s="1"/>
      <c r="Q16" s="1"/>
      <c r="R16" s="1"/>
      <c r="S16" s="1"/>
      <c r="T16" s="1">
        <f t="shared" si="0"/>
        <v>-85.846109573186226</v>
      </c>
      <c r="U16" s="1">
        <f t="shared" si="1"/>
        <v>-85.727804222846459</v>
      </c>
      <c r="V16" s="1">
        <f t="shared" si="2"/>
        <v>-86.760162606950431</v>
      </c>
      <c r="W16" s="1">
        <f t="shared" si="3"/>
        <v>-86.698952139158081</v>
      </c>
      <c r="X16" s="1"/>
      <c r="Y16" s="1">
        <f t="shared" si="4"/>
        <v>26.182188612469094</v>
      </c>
      <c r="Z16" s="1">
        <f t="shared" si="5"/>
        <v>27.406887034218215</v>
      </c>
      <c r="AA16" s="1">
        <f t="shared" si="7"/>
        <v>17.663530832498584</v>
      </c>
      <c r="AB16" s="1">
        <f t="shared" si="6"/>
        <v>18.181788305525181</v>
      </c>
      <c r="AC16" s="1"/>
      <c r="AD16" s="1"/>
      <c r="AE16" s="1"/>
      <c r="AF16" s="1"/>
      <c r="AG16" s="1"/>
    </row>
    <row r="17" spans="1:33" x14ac:dyDescent="0.25">
      <c r="A17">
        <v>35</v>
      </c>
      <c r="B17">
        <v>-12</v>
      </c>
      <c r="C17" s="1">
        <v>-82.1142857142857</v>
      </c>
      <c r="D17" s="1">
        <v>7.3590751235807597</v>
      </c>
      <c r="E17" s="1">
        <v>7</v>
      </c>
      <c r="F17" s="1">
        <v>-81.941176470588232</v>
      </c>
      <c r="G17" s="1"/>
      <c r="H17" s="1"/>
      <c r="I17" s="1"/>
      <c r="J17" s="1"/>
      <c r="K17" s="1"/>
      <c r="L17" s="1"/>
      <c r="M17" s="1">
        <f t="shared" si="8"/>
        <v>1.0113285964518417</v>
      </c>
      <c r="N17" s="1">
        <f t="shared" si="9"/>
        <v>0.98024527583872079</v>
      </c>
      <c r="O17" s="1"/>
      <c r="P17" s="1"/>
      <c r="Q17" s="1"/>
      <c r="R17" s="1"/>
      <c r="S17" s="1"/>
      <c r="T17" s="1">
        <f t="shared" si="0"/>
        <v>-86.394625021432404</v>
      </c>
      <c r="U17" s="1">
        <f t="shared" si="1"/>
        <v>-86.26703308459625</v>
      </c>
      <c r="V17" s="1">
        <f t="shared" si="2"/>
        <v>-87.25978918824994</v>
      </c>
      <c r="W17" s="1">
        <f t="shared" si="3"/>
        <v>-87.196737738181099</v>
      </c>
      <c r="X17" s="1"/>
      <c r="Y17" s="1">
        <f t="shared" si="4"/>
        <v>7.787226027523503</v>
      </c>
      <c r="Z17" s="1">
        <f t="shared" si="5"/>
        <v>6.8014914318405522</v>
      </c>
      <c r="AA17" s="1">
        <f t="shared" si="7"/>
        <v>3.7071497450139597</v>
      </c>
      <c r="AB17" s="1">
        <f t="shared" si="6"/>
        <v>2.816564219445493</v>
      </c>
      <c r="AC17" s="1"/>
      <c r="AD17" s="1"/>
      <c r="AE17" s="1"/>
      <c r="AF17" s="1"/>
      <c r="AG17" s="1"/>
    </row>
    <row r="18" spans="1:33" x14ac:dyDescent="0.25">
      <c r="A18">
        <v>81</v>
      </c>
      <c r="B18">
        <v>-12</v>
      </c>
      <c r="C18" s="1">
        <v>-92.1111111111111</v>
      </c>
      <c r="D18" s="1">
        <v>10.4449515002116</v>
      </c>
      <c r="E18" s="1">
        <v>7.5</v>
      </c>
      <c r="F18" s="1">
        <v>-90.936507936507937</v>
      </c>
      <c r="G18" s="1"/>
      <c r="H18" s="1"/>
      <c r="I18" s="1"/>
      <c r="J18" s="1"/>
      <c r="K18" s="1"/>
      <c r="L18" s="1"/>
      <c r="M18" s="1">
        <f t="shared" si="8"/>
        <v>2.1191137488670932</v>
      </c>
      <c r="N18" s="1">
        <f t="shared" si="9"/>
        <v>1.9746463250345463</v>
      </c>
      <c r="O18" s="1"/>
      <c r="P18" s="1"/>
      <c r="Q18" s="1"/>
      <c r="R18" s="1"/>
      <c r="S18" s="1"/>
      <c r="T18" s="1">
        <f t="shared" si="0"/>
        <v>-86.902471004483203</v>
      </c>
      <c r="U18" s="1">
        <f t="shared" si="1"/>
        <v>-86.766281031505088</v>
      </c>
      <c r="V18" s="1">
        <f t="shared" si="2"/>
        <v>-87.722371150434668</v>
      </c>
      <c r="W18" s="1">
        <f t="shared" si="3"/>
        <v>-87.657615217006281</v>
      </c>
      <c r="X18" s="1"/>
      <c r="Y18" s="1">
        <f t="shared" si="4"/>
        <v>22.926718373263753</v>
      </c>
      <c r="Z18" s="1">
        <f t="shared" si="5"/>
        <v>23.281634023780644</v>
      </c>
      <c r="AA18" s="1">
        <f t="shared" si="7"/>
        <v>31.450622259146165</v>
      </c>
      <c r="AB18" s="1">
        <f t="shared" si="6"/>
        <v>32.677671941549562</v>
      </c>
      <c r="AC18" s="1"/>
      <c r="AD18" s="1"/>
      <c r="AE18" s="1"/>
      <c r="AF18" s="1"/>
      <c r="AG18" s="1"/>
    </row>
    <row r="19" spans="1:33" x14ac:dyDescent="0.25">
      <c r="A19">
        <v>66</v>
      </c>
      <c r="B19">
        <v>-12</v>
      </c>
      <c r="C19" s="1">
        <v>-95.651515151515099</v>
      </c>
      <c r="D19" s="1">
        <v>5.0155202444123299</v>
      </c>
      <c r="E19" s="1">
        <v>8</v>
      </c>
      <c r="F19" s="1">
        <v>-96.333333333333329</v>
      </c>
      <c r="G19" s="1"/>
      <c r="H19" s="1"/>
      <c r="I19" s="1"/>
      <c r="J19" s="1"/>
      <c r="K19" s="1"/>
      <c r="L19" s="1"/>
      <c r="M19" s="1">
        <f t="shared" si="8"/>
        <v>2.4453761975045145</v>
      </c>
      <c r="N19" s="1">
        <f t="shared" si="9"/>
        <v>2.5109558075958121</v>
      </c>
      <c r="O19" s="1"/>
      <c r="P19" s="1"/>
      <c r="Q19" s="1"/>
      <c r="R19" s="1"/>
      <c r="S19" s="1"/>
      <c r="T19" s="1">
        <f t="shared" si="0"/>
        <v>-87.375264303578064</v>
      </c>
      <c r="U19" s="1">
        <f t="shared" si="1"/>
        <v>-87.231069750453671</v>
      </c>
      <c r="V19" s="1">
        <f t="shared" si="2"/>
        <v>-88.153024654257337</v>
      </c>
      <c r="W19" s="1">
        <f t="shared" si="3"/>
        <v>-88.086681884784753</v>
      </c>
      <c r="X19" s="1"/>
      <c r="Y19" s="1">
        <f t="shared" si="4"/>
        <v>22.428244984420854</v>
      </c>
      <c r="Z19" s="1">
        <f t="shared" si="5"/>
        <v>13.730272150669132</v>
      </c>
      <c r="AA19" s="1">
        <f t="shared" si="7"/>
        <v>15.666448399929179</v>
      </c>
      <c r="AB19" s="1">
        <f t="shared" si="6"/>
        <v>8.1215085250801522</v>
      </c>
      <c r="AC19" s="1"/>
      <c r="AD19" s="1"/>
      <c r="AE19" s="1"/>
      <c r="AF19" s="1"/>
      <c r="AG19" s="1"/>
    </row>
    <row r="20" spans="1:33" x14ac:dyDescent="0.25">
      <c r="A20">
        <v>66</v>
      </c>
      <c r="B20">
        <v>-12</v>
      </c>
      <c r="C20" s="1">
        <v>-88.530303030303003</v>
      </c>
      <c r="D20" s="1">
        <v>7.2544752028192603</v>
      </c>
      <c r="E20" s="1">
        <v>8.5</v>
      </c>
      <c r="F20" s="1">
        <v>-88.35</v>
      </c>
      <c r="G20" s="1"/>
      <c r="H20" s="1"/>
      <c r="I20" s="1"/>
      <c r="J20" s="1"/>
      <c r="K20" s="1"/>
      <c r="L20" s="1"/>
      <c r="M20" s="1">
        <f t="shared" si="8"/>
        <v>1.6099021709974428</v>
      </c>
      <c r="N20" s="1">
        <f t="shared" si="9"/>
        <v>1.5808648539801504</v>
      </c>
      <c r="O20" s="1"/>
      <c r="P20" s="1"/>
      <c r="Q20" s="1"/>
      <c r="R20" s="1"/>
      <c r="S20" s="1"/>
      <c r="T20" s="1">
        <f t="shared" si="0"/>
        <v>-87.817532898430017</v>
      </c>
      <c r="U20" s="1">
        <f t="shared" si="1"/>
        <v>-87.665850560642752</v>
      </c>
      <c r="V20" s="1">
        <f t="shared" si="2"/>
        <v>-88.555874103199088</v>
      </c>
      <c r="W20" s="1">
        <f t="shared" si="3"/>
        <v>-88.488046947740344</v>
      </c>
      <c r="X20" s="1"/>
      <c r="Y20" s="1">
        <f t="shared" si="4"/>
        <v>61.371277941652025</v>
      </c>
      <c r="Z20" s="1">
        <f t="shared" si="5"/>
        <v>75.125257614887914</v>
      </c>
      <c r="AA20" s="1">
        <f t="shared" si="7"/>
        <v>50.34812188654714</v>
      </c>
      <c r="AB20" s="1">
        <f t="shared" si="6"/>
        <v>61.548518471970638</v>
      </c>
      <c r="AC20" s="1"/>
      <c r="AD20" s="1"/>
      <c r="AE20" s="1"/>
      <c r="AF20" s="1"/>
      <c r="AG20" s="1"/>
    </row>
    <row r="21" spans="1:33" x14ac:dyDescent="0.25">
      <c r="A21">
        <v>62</v>
      </c>
      <c r="B21">
        <v>-12</v>
      </c>
      <c r="C21" s="1">
        <v>-89.016129032257993</v>
      </c>
      <c r="D21" s="1">
        <v>2.32662547766776</v>
      </c>
      <c r="E21" s="1">
        <v>9</v>
      </c>
      <c r="F21" s="1">
        <v>-88.918032786885249</v>
      </c>
      <c r="G21" s="1"/>
      <c r="H21" s="1"/>
      <c r="I21" s="1"/>
      <c r="J21" s="1"/>
      <c r="K21" s="1"/>
      <c r="L21" s="1"/>
      <c r="M21" s="1">
        <f t="shared" si="8"/>
        <v>1.6189345278452814</v>
      </c>
      <c r="N21" s="1">
        <f t="shared" si="9"/>
        <v>1.5992674586158486</v>
      </c>
      <c r="O21" s="1"/>
      <c r="P21" s="1"/>
      <c r="Q21" s="1"/>
      <c r="R21" s="1"/>
      <c r="S21" s="1"/>
      <c r="T21" s="1">
        <f t="shared" si="0"/>
        <v>-88.23298038361537</v>
      </c>
      <c r="U21" s="1">
        <f t="shared" si="1"/>
        <v>-88.074264353307285</v>
      </c>
      <c r="V21" s="1">
        <f t="shared" si="2"/>
        <v>-88.934292992578264</v>
      </c>
      <c r="W21" s="1">
        <f t="shared" si="3"/>
        <v>-88.865071470817725</v>
      </c>
      <c r="X21" s="1"/>
      <c r="Y21" s="1">
        <f t="shared" si="4"/>
        <v>8.8400756233338831E-2</v>
      </c>
      <c r="Z21" s="1">
        <f t="shared" si="5"/>
        <v>7.6030146857046566E-2</v>
      </c>
      <c r="AA21" s="1">
        <f t="shared" si="7"/>
        <v>0.16320788961916713</v>
      </c>
      <c r="AB21" s="1">
        <f t="shared" si="6"/>
        <v>0.26529862005034011</v>
      </c>
      <c r="AC21" s="1"/>
      <c r="AD21" s="1"/>
      <c r="AE21" s="1"/>
      <c r="AF21" s="1"/>
      <c r="AG21" s="1"/>
    </row>
    <row r="22" spans="1:33" x14ac:dyDescent="0.25">
      <c r="A22">
        <v>101</v>
      </c>
      <c r="B22">
        <v>-12</v>
      </c>
      <c r="C22" s="1">
        <v>-87.445544554455395</v>
      </c>
      <c r="D22" s="1">
        <v>1.80233838990118</v>
      </c>
      <c r="E22" s="1">
        <v>9.5</v>
      </c>
      <c r="F22" s="1">
        <v>-87.260869565217391</v>
      </c>
      <c r="G22" s="1"/>
      <c r="H22" s="1"/>
      <c r="I22" s="1"/>
      <c r="J22" s="1"/>
      <c r="K22" s="1"/>
      <c r="L22" s="1"/>
      <c r="M22" s="1">
        <f t="shared" si="8"/>
        <v>1.419417196415949</v>
      </c>
      <c r="N22" s="1">
        <f t="shared" si="9"/>
        <v>1.3913673183798809</v>
      </c>
      <c r="O22" s="1"/>
      <c r="P22" s="1"/>
      <c r="Q22" s="1"/>
      <c r="R22" s="1"/>
      <c r="S22" s="1"/>
      <c r="T22" s="1">
        <f t="shared" si="0"/>
        <v>-88.624674691563257</v>
      </c>
      <c r="U22" s="1">
        <f t="shared" si="1"/>
        <v>-88.459327119550125</v>
      </c>
      <c r="V22" s="1">
        <f t="shared" si="2"/>
        <v>-89.291075811768138</v>
      </c>
      <c r="W22" s="1">
        <f t="shared" si="3"/>
        <v>-89.220539646489286</v>
      </c>
      <c r="X22" s="1"/>
      <c r="Y22" s="1">
        <f t="shared" si="4"/>
        <v>0.1532365008487504</v>
      </c>
      <c r="Z22" s="1">
        <f t="shared" si="5"/>
        <v>0.21041088924536161</v>
      </c>
      <c r="AA22" s="1">
        <f t="shared" si="7"/>
        <v>7.5595731563000423E-2</v>
      </c>
      <c r="AB22" s="1">
        <f t="shared" si="6"/>
        <v>9.1510400107496559E-2</v>
      </c>
      <c r="AC22" s="1"/>
      <c r="AD22" s="1"/>
      <c r="AE22" s="1"/>
      <c r="AF22" s="1"/>
      <c r="AG22" s="1"/>
    </row>
    <row r="23" spans="1:33" x14ac:dyDescent="0.25">
      <c r="A23">
        <v>75</v>
      </c>
      <c r="B23">
        <v>-12</v>
      </c>
      <c r="C23" s="1">
        <v>-85.906666666666595</v>
      </c>
      <c r="D23" s="1">
        <v>1.8109207719870399</v>
      </c>
      <c r="E23" s="1">
        <v>10</v>
      </c>
      <c r="F23" s="1">
        <v>-85.955223880597018</v>
      </c>
      <c r="G23" s="1"/>
      <c r="H23" s="1"/>
      <c r="I23" s="1"/>
      <c r="J23" s="1"/>
      <c r="K23" s="1"/>
      <c r="L23" s="1"/>
      <c r="M23" s="1">
        <f t="shared" si="8"/>
        <v>1.2339099099099102</v>
      </c>
      <c r="N23" s="1">
        <f t="shared" si="9"/>
        <v>1.2298081023454159</v>
      </c>
      <c r="O23" s="1"/>
      <c r="P23" s="1"/>
      <c r="Q23" s="1"/>
      <c r="R23" s="1"/>
      <c r="S23" s="1"/>
      <c r="T23" s="1">
        <f t="shared" si="0"/>
        <v>-88.995185722142708</v>
      </c>
      <c r="U23" s="1">
        <f t="shared" si="1"/>
        <v>-88.823565249804986</v>
      </c>
      <c r="V23" s="1">
        <f t="shared" si="2"/>
        <v>-89.628563406938071</v>
      </c>
      <c r="W23" s="1">
        <f t="shared" si="3"/>
        <v>-89.55678369556999</v>
      </c>
      <c r="X23" s="1"/>
      <c r="Y23" s="1">
        <f t="shared" si="4"/>
        <v>2.4013877485912967</v>
      </c>
      <c r="Z23" s="1">
        <f t="shared" si="5"/>
        <v>2.4420178026286927</v>
      </c>
      <c r="AA23" s="1">
        <f t="shared" si="7"/>
        <v>4.7655713102947761</v>
      </c>
      <c r="AB23" s="1">
        <f t="shared" si="6"/>
        <v>5.2712216939527341</v>
      </c>
      <c r="AC23" s="1"/>
      <c r="AD23" s="1"/>
      <c r="AE23" s="1"/>
      <c r="AF23" s="1"/>
      <c r="AG23" s="1"/>
    </row>
    <row r="24" spans="1:33" x14ac:dyDescent="0.25">
      <c r="A24">
        <v>85</v>
      </c>
      <c r="B24">
        <v>-12</v>
      </c>
      <c r="C24" s="1">
        <v>-94.411764705882305</v>
      </c>
      <c r="D24" s="1">
        <v>8.6181799027753705</v>
      </c>
      <c r="E24" s="1">
        <v>10.5</v>
      </c>
      <c r="F24" s="1">
        <v>-94.34210526315789</v>
      </c>
      <c r="G24" s="1"/>
      <c r="H24" s="1"/>
      <c r="I24" s="1"/>
      <c r="J24" s="1"/>
      <c r="K24" s="1"/>
      <c r="L24" s="1"/>
      <c r="M24" s="1">
        <f t="shared" si="8"/>
        <v>2.041168778139268</v>
      </c>
      <c r="N24" s="1">
        <f t="shared" si="9"/>
        <v>2.0255757110708212</v>
      </c>
      <c r="O24" s="1"/>
      <c r="P24" s="1"/>
      <c r="Q24" s="1"/>
      <c r="R24" s="1"/>
      <c r="S24" s="1"/>
      <c r="T24" s="1">
        <f t="shared" si="0"/>
        <v>-89.346687628821869</v>
      </c>
      <c r="U24" s="1">
        <f t="shared" si="1"/>
        <v>-89.16911608824995</v>
      </c>
      <c r="V24" s="1">
        <f t="shared" si="2"/>
        <v>-89.948736150505994</v>
      </c>
      <c r="W24" s="1">
        <f t="shared" si="3"/>
        <v>-89.875776693367001</v>
      </c>
      <c r="X24" s="1"/>
      <c r="Y24" s="1">
        <f t="shared" si="4"/>
        <v>11.833744220067691</v>
      </c>
      <c r="Z24" s="1">
        <f t="shared" si="5"/>
        <v>10.32910312241224</v>
      </c>
      <c r="AA24" s="1">
        <f t="shared" si="7"/>
        <v>16.3383257121857</v>
      </c>
      <c r="AB24" s="1">
        <f t="shared" si="6"/>
        <v>15.37073435771863</v>
      </c>
      <c r="AC24" s="1"/>
      <c r="AD24" s="1"/>
      <c r="AE24" s="1"/>
      <c r="AF24" s="1"/>
      <c r="AG24" s="1"/>
    </row>
    <row r="25" spans="1:33" x14ac:dyDescent="0.25">
      <c r="A25">
        <v>60</v>
      </c>
      <c r="B25">
        <v>-12</v>
      </c>
      <c r="C25" s="1">
        <v>-91.8333333333333</v>
      </c>
      <c r="D25" s="1">
        <v>2.8671467637997101</v>
      </c>
      <c r="E25" s="1">
        <v>11</v>
      </c>
      <c r="F25" s="1">
        <v>-91.833333333333329</v>
      </c>
      <c r="G25" s="1"/>
      <c r="H25" s="1"/>
      <c r="I25" s="1"/>
      <c r="J25" s="1"/>
      <c r="K25" s="1"/>
      <c r="L25" s="1"/>
      <c r="M25" s="1">
        <f t="shared" si="8"/>
        <v>1.7539748479211352</v>
      </c>
      <c r="N25" s="1">
        <f t="shared" si="9"/>
        <v>1.7453733577386181</v>
      </c>
      <c r="O25" s="1"/>
      <c r="P25" s="1"/>
      <c r="Q25" s="1"/>
      <c r="R25" s="1"/>
      <c r="S25" s="1"/>
      <c r="T25" s="1">
        <f t="shared" si="0"/>
        <v>-89.681036122860235</v>
      </c>
      <c r="U25" s="1">
        <f t="shared" si="1"/>
        <v>-89.497803928208754</v>
      </c>
      <c r="V25" s="1">
        <f t="shared" si="2"/>
        <v>-90.253284355252376</v>
      </c>
      <c r="W25" s="1">
        <f t="shared" si="3"/>
        <v>-90.179202724337472</v>
      </c>
      <c r="X25" s="1"/>
      <c r="Y25" s="1">
        <f t="shared" si="4"/>
        <v>22.379792926222009</v>
      </c>
      <c r="Z25" s="1">
        <f t="shared" si="5"/>
        <v>23.467255423789986</v>
      </c>
      <c r="AA25" s="1">
        <f t="shared" si="7"/>
        <v>17.292958826575223</v>
      </c>
      <c r="AB25" s="1">
        <f t="shared" si="6"/>
        <v>17.329757547717485</v>
      </c>
      <c r="AC25" s="1"/>
      <c r="AD25" s="1"/>
      <c r="AE25" s="1"/>
      <c r="AF25" s="1"/>
      <c r="AG25" s="1"/>
    </row>
    <row r="26" spans="1:33" x14ac:dyDescent="0.25">
      <c r="A26">
        <v>58</v>
      </c>
      <c r="B26">
        <v>-12</v>
      </c>
      <c r="C26" s="1">
        <v>-88.879310344827502</v>
      </c>
      <c r="D26" s="1">
        <v>3.1080478898858201</v>
      </c>
      <c r="E26" s="1">
        <v>11.5</v>
      </c>
      <c r="F26" s="1">
        <v>-88.84210526315789</v>
      </c>
      <c r="G26" s="1"/>
      <c r="H26" s="1"/>
      <c r="I26" s="1"/>
      <c r="J26" s="1"/>
      <c r="K26" s="1"/>
      <c r="L26" s="1"/>
      <c r="M26" s="1">
        <f t="shared" si="8"/>
        <v>1.4435536865197571</v>
      </c>
      <c r="N26" s="1">
        <f t="shared" si="9"/>
        <v>1.4316011429751496</v>
      </c>
      <c r="O26" s="1"/>
      <c r="P26" s="1"/>
      <c r="Q26" s="1"/>
      <c r="R26" s="1"/>
      <c r="S26" s="1"/>
      <c r="T26" s="1">
        <f t="shared" si="0"/>
        <v>-89.999827777591207</v>
      </c>
      <c r="U26" s="1">
        <f t="shared" si="1"/>
        <v>-89.811198312387987</v>
      </c>
      <c r="V26" s="1">
        <f t="shared" si="2"/>
        <v>-90.543662292846122</v>
      </c>
      <c r="W26" s="1">
        <f t="shared" si="3"/>
        <v>-90.468510701571631</v>
      </c>
      <c r="X26" s="1"/>
      <c r="Y26" s="1">
        <f t="shared" si="4"/>
        <v>3.361742622937121</v>
      </c>
      <c r="Z26" s="1">
        <f t="shared" si="5"/>
        <v>4.0890300429336186</v>
      </c>
      <c r="AA26" s="1">
        <f t="shared" si="7"/>
        <v>1.6632513926712811</v>
      </c>
      <c r="AB26" s="1">
        <f t="shared" si="6"/>
        <v>1.8627408161689258</v>
      </c>
      <c r="AC26" s="1"/>
      <c r="AD26" s="1"/>
      <c r="AE26" s="1"/>
      <c r="AF26" s="1"/>
      <c r="AG26" s="1"/>
    </row>
    <row r="27" spans="1:33" x14ac:dyDescent="0.25">
      <c r="A27">
        <v>81</v>
      </c>
      <c r="B27">
        <v>-12</v>
      </c>
      <c r="C27" s="1">
        <v>-87.283950617283907</v>
      </c>
      <c r="D27" s="1">
        <v>1.71639919269779</v>
      </c>
      <c r="E27" s="1">
        <v>12</v>
      </c>
      <c r="F27" s="1">
        <v>-87.38356164383562</v>
      </c>
      <c r="G27" s="1"/>
      <c r="H27" s="1"/>
      <c r="I27" s="1"/>
      <c r="J27" s="1"/>
      <c r="K27" s="1"/>
      <c r="L27" s="1"/>
      <c r="M27" s="1">
        <f t="shared" si="8"/>
        <v>1.2709990189276417</v>
      </c>
      <c r="N27" s="1">
        <f t="shared" si="9"/>
        <v>1.271928958825421</v>
      </c>
      <c r="O27" s="1"/>
      <c r="P27" s="1"/>
      <c r="Q27" s="1"/>
      <c r="R27" s="1"/>
      <c r="S27" s="1"/>
      <c r="T27" s="1">
        <f t="shared" si="0"/>
        <v>-90.304446139220346</v>
      </c>
      <c r="U27" s="1">
        <f t="shared" si="1"/>
        <v>-90.11065936300119</v>
      </c>
      <c r="V27" s="1">
        <f t="shared" si="2"/>
        <v>-90.821130194813989</v>
      </c>
      <c r="W27" s="1">
        <f t="shared" si="3"/>
        <v>-90.74495621300035</v>
      </c>
      <c r="X27" s="1"/>
      <c r="Y27" s="1">
        <f t="shared" si="4"/>
        <v>2.0310120324597225</v>
      </c>
      <c r="Z27" s="1">
        <f t="shared" si="5"/>
        <v>1.6092295042292446</v>
      </c>
      <c r="AA27" s="1">
        <f t="shared" si="7"/>
        <v>3.7706643298015434</v>
      </c>
      <c r="AB27" s="1">
        <f t="shared" si="6"/>
        <v>3.6208417373163511</v>
      </c>
      <c r="AC27" s="1"/>
      <c r="AD27" s="1"/>
      <c r="AE27" s="1"/>
      <c r="AF27" s="1"/>
      <c r="AG27" s="1"/>
    </row>
    <row r="28" spans="1:33" x14ac:dyDescent="0.25">
      <c r="A28">
        <v>81</v>
      </c>
      <c r="B28">
        <v>-12</v>
      </c>
      <c r="C28" s="1">
        <v>-91.4444444444444</v>
      </c>
      <c r="D28" s="1">
        <v>4.51347286254191</v>
      </c>
      <c r="E28" s="1">
        <v>12.5</v>
      </c>
      <c r="F28" s="1">
        <v>-91.513157894736835</v>
      </c>
      <c r="G28" s="1"/>
      <c r="H28" s="1"/>
      <c r="I28" s="1"/>
      <c r="J28" s="1"/>
      <c r="K28" s="1"/>
      <c r="L28" s="1"/>
      <c r="M28" s="1">
        <f t="shared" si="8"/>
        <v>1.6297487182064412</v>
      </c>
      <c r="N28" s="1">
        <f t="shared" si="9"/>
        <v>1.6278468448498729</v>
      </c>
      <c r="O28" s="1"/>
      <c r="P28" s="1"/>
      <c r="Q28" s="1"/>
      <c r="R28" s="1"/>
      <c r="S28" s="1"/>
      <c r="T28" s="1">
        <f t="shared" si="0"/>
        <v>-90.596098016807062</v>
      </c>
      <c r="U28" s="1">
        <f t="shared" si="1"/>
        <v>-90.397373457346418</v>
      </c>
      <c r="V28" s="1">
        <f t="shared" si="2"/>
        <v>-91.086787308016795</v>
      </c>
      <c r="W28" s="1">
        <f t="shared" si="3"/>
        <v>-91.009634455071534</v>
      </c>
      <c r="X28" s="1"/>
      <c r="Y28" s="1">
        <f t="shared" si="4"/>
        <v>10.970320396168001</v>
      </c>
      <c r="Z28" s="1">
        <f t="shared" si="5"/>
        <v>9.0830616472572494</v>
      </c>
      <c r="AA28" s="1">
        <f t="shared" si="7"/>
        <v>14.461566896384269</v>
      </c>
      <c r="AB28" s="1">
        <f t="shared" si="6"/>
        <v>13.148404032384329</v>
      </c>
      <c r="AC28" s="1"/>
      <c r="AD28" s="1"/>
      <c r="AE28" s="1"/>
      <c r="AF28" s="1"/>
      <c r="AG28" s="1"/>
    </row>
    <row r="29" spans="1:33" x14ac:dyDescent="0.25">
      <c r="A29">
        <v>45</v>
      </c>
      <c r="B29">
        <v>-12</v>
      </c>
      <c r="C29" s="1">
        <v>-89.622222222222206</v>
      </c>
      <c r="D29" s="1">
        <v>1.9550504398153501</v>
      </c>
      <c r="E29" s="1">
        <v>13</v>
      </c>
      <c r="F29" s="1">
        <v>-89.641025641025635</v>
      </c>
      <c r="G29" s="1"/>
      <c r="H29" s="1"/>
      <c r="I29" s="1"/>
      <c r="J29" s="1"/>
      <c r="K29" s="1"/>
      <c r="L29" s="1"/>
      <c r="M29" s="1">
        <f t="shared" si="8"/>
        <v>1.4412451603941563</v>
      </c>
      <c r="N29" s="1">
        <f t="shared" si="9"/>
        <v>1.4348918866280016</v>
      </c>
      <c r="O29" s="1"/>
      <c r="P29" s="1"/>
      <c r="Q29" s="1"/>
      <c r="R29" s="1"/>
      <c r="S29" s="1"/>
      <c r="T29" s="1">
        <f t="shared" si="0"/>
        <v>-90.875842359213706</v>
      </c>
      <c r="U29" s="1">
        <f t="shared" si="1"/>
        <v>-90.672381615857176</v>
      </c>
      <c r="V29" s="1">
        <f t="shared" si="2"/>
        <v>-91.341598197812885</v>
      </c>
      <c r="W29" s="1">
        <f t="shared" si="3"/>
        <v>-91.263506438993659</v>
      </c>
      <c r="X29" s="1"/>
      <c r="Y29" s="1">
        <f t="shared" si="4"/>
        <v>0.3233083313286933</v>
      </c>
      <c r="Z29" s="1">
        <f t="shared" si="5"/>
        <v>0.70690475112672591</v>
      </c>
      <c r="AA29" s="1">
        <f t="shared" si="7"/>
        <v>1.0577350446190362E-2</v>
      </c>
      <c r="AB29" s="1">
        <f t="shared" si="6"/>
        <v>6.2325849354687261E-2</v>
      </c>
      <c r="AC29" s="1"/>
      <c r="AD29" s="1"/>
      <c r="AE29" s="1"/>
      <c r="AF29" s="1"/>
      <c r="AG29" s="1"/>
    </row>
    <row r="30" spans="1:33" x14ac:dyDescent="0.25">
      <c r="A30">
        <v>49</v>
      </c>
      <c r="B30">
        <v>-12</v>
      </c>
      <c r="C30" s="1">
        <v>-89.714285714285694</v>
      </c>
      <c r="D30" s="1">
        <v>0.67635440296316496</v>
      </c>
      <c r="E30" s="1">
        <v>13.5</v>
      </c>
      <c r="F30" s="1">
        <v>-89.75555555555556</v>
      </c>
      <c r="G30" s="1"/>
      <c r="H30" s="1"/>
      <c r="I30" s="1"/>
      <c r="J30" s="1"/>
      <c r="K30" s="1"/>
      <c r="L30" s="1"/>
      <c r="M30" s="1">
        <f t="shared" si="8"/>
        <v>1.428491176390926</v>
      </c>
      <c r="N30" s="1">
        <f t="shared" si="9"/>
        <v>1.4242176202385857</v>
      </c>
      <c r="O30" s="1"/>
      <c r="P30" s="1"/>
      <c r="Q30" s="1"/>
      <c r="R30" s="1"/>
      <c r="S30" s="1"/>
      <c r="T30" s="1">
        <f t="shared" si="0"/>
        <v>-91.144613465053254</v>
      </c>
      <c r="U30" s="1">
        <f t="shared" si="1"/>
        <v>-90.93660231909621</v>
      </c>
      <c r="V30" s="1">
        <f t="shared" si="2"/>
        <v>-91.586413889316304</v>
      </c>
      <c r="W30" s="1">
        <f t="shared" si="3"/>
        <v>-91.507420054094538</v>
      </c>
      <c r="X30" s="1"/>
      <c r="Y30" s="1">
        <f t="shared" si="4"/>
        <v>2.3176750962486641</v>
      </c>
      <c r="Z30" s="1">
        <f t="shared" si="5"/>
        <v>1.6785189287603848</v>
      </c>
      <c r="AA30" s="1">
        <f t="shared" si="7"/>
        <v>3.8580489050818945</v>
      </c>
      <c r="AB30" s="1">
        <f t="shared" si="6"/>
        <v>3.4834281051348155</v>
      </c>
      <c r="AC30" s="1"/>
      <c r="AD30" s="1"/>
      <c r="AE30" s="1"/>
      <c r="AF30" s="1"/>
      <c r="AG30" s="1"/>
    </row>
    <row r="31" spans="1:33" x14ac:dyDescent="0.25">
      <c r="A31">
        <v>69</v>
      </c>
      <c r="B31">
        <v>-12</v>
      </c>
      <c r="C31" s="1">
        <v>-88.2173913043478</v>
      </c>
      <c r="D31" s="1">
        <v>1.8350332255235799</v>
      </c>
      <c r="E31" s="1">
        <v>14</v>
      </c>
      <c r="F31" s="1">
        <v>-88.316666666666663</v>
      </c>
      <c r="G31" s="1"/>
      <c r="H31" s="1"/>
      <c r="I31" s="1"/>
      <c r="J31" s="1"/>
      <c r="K31" s="1"/>
      <c r="L31" s="1"/>
      <c r="M31" s="1">
        <f t="shared" si="8"/>
        <v>1.2782013248730155</v>
      </c>
      <c r="N31" s="1">
        <f t="shared" si="9"/>
        <v>1.2790476590033693</v>
      </c>
      <c r="O31" s="1"/>
      <c r="P31" s="1"/>
      <c r="Q31" s="1"/>
      <c r="R31" s="1"/>
      <c r="S31" s="1"/>
      <c r="T31" s="1">
        <f t="shared" si="0"/>
        <v>-91.403239809940303</v>
      </c>
      <c r="U31" s="1">
        <f t="shared" si="1"/>
        <v>-91.190850016253805</v>
      </c>
      <c r="V31" s="1">
        <f t="shared" si="2"/>
        <v>-91.821989016585846</v>
      </c>
      <c r="W31" s="1">
        <f t="shared" si="3"/>
        <v>-91.742127153820476</v>
      </c>
      <c r="X31" s="1"/>
      <c r="Y31" s="1">
        <f t="shared" si="4"/>
        <v>2.8525659372284764</v>
      </c>
      <c r="Z31" s="1">
        <f t="shared" si="5"/>
        <v>2.0600701889110651</v>
      </c>
      <c r="AA31" s="1">
        <f t="shared" si="7"/>
        <v>4.4424132105269658</v>
      </c>
      <c r="AB31" s="1">
        <f t="shared" si="6"/>
        <v>3.9464667150328241</v>
      </c>
      <c r="AC31" s="1"/>
      <c r="AD31" s="1"/>
      <c r="AE31" s="1"/>
      <c r="AF31" s="1"/>
      <c r="AG31" s="1"/>
    </row>
    <row r="32" spans="1:33" x14ac:dyDescent="0.25">
      <c r="A32">
        <v>63</v>
      </c>
      <c r="B32">
        <v>-12</v>
      </c>
      <c r="C32" s="1">
        <v>-96.1111111111111</v>
      </c>
      <c r="D32" s="1">
        <v>8.0255577887014002</v>
      </c>
      <c r="E32" s="1">
        <v>14.5</v>
      </c>
      <c r="F32" s="1">
        <v>-95.982456140350877</v>
      </c>
      <c r="G32" s="1"/>
      <c r="H32" s="1"/>
      <c r="I32" s="1"/>
      <c r="J32" s="1"/>
      <c r="K32" s="1"/>
      <c r="L32" s="1"/>
      <c r="M32" s="1">
        <f t="shared" si="8"/>
        <v>1.9411197398378524</v>
      </c>
      <c r="N32" s="1">
        <f t="shared" si="9"/>
        <v>1.9223289465737348</v>
      </c>
      <c r="O32" s="1"/>
      <c r="P32" s="1"/>
      <c r="Q32" s="1"/>
      <c r="R32" s="1"/>
      <c r="S32" s="1"/>
      <c r="T32" s="1">
        <f t="shared" si="0"/>
        <v>-91.65245944810404</v>
      </c>
      <c r="U32" s="1">
        <f t="shared" si="1"/>
        <v>-91.435850266005048</v>
      </c>
      <c r="V32" s="1">
        <f t="shared" si="2"/>
        <v>-92.048995851501033</v>
      </c>
      <c r="W32" s="1">
        <f t="shared" si="3"/>
        <v>-91.968297532919735</v>
      </c>
      <c r="X32" s="1"/>
      <c r="Y32" s="1">
        <f t="shared" si="4"/>
        <v>11.79969315224894</v>
      </c>
      <c r="Z32" s="1">
        <f t="shared" si="5"/>
        <v>9.7293063263815611</v>
      </c>
      <c r="AA32" s="1">
        <f t="shared" si="7"/>
        <v>14.681193405765335</v>
      </c>
      <c r="AB32" s="1">
        <f t="shared" si="6"/>
        <v>13.334407983372159</v>
      </c>
      <c r="AC32" s="1"/>
      <c r="AD32" s="1"/>
      <c r="AE32" s="1"/>
      <c r="AF32" s="1"/>
      <c r="AG32" s="1"/>
    </row>
    <row r="33" spans="6:33" x14ac:dyDescent="0.25">
      <c r="F33" s="1">
        <v>-87.625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f t="shared" si="0"/>
        <v>-91.8929327101323</v>
      </c>
      <c r="U33" s="1">
        <f t="shared" si="1"/>
        <v>-91.672252219276118</v>
      </c>
      <c r="V33" s="1">
        <f t="shared" si="2"/>
        <v>-92.268035869763551</v>
      </c>
      <c r="W33" s="1">
        <f t="shared" si="3"/>
        <v>-92.186530450826581</v>
      </c>
      <c r="X33" s="1"/>
      <c r="Y33" s="1">
        <f t="shared" si="4"/>
        <v>17.79302902248407</v>
      </c>
      <c r="Z33" s="1">
        <f t="shared" si="5"/>
        <v>18.577857841248228</v>
      </c>
      <c r="AA33" s="1">
        <f t="shared" si="7"/>
        <v>14.76922731065852</v>
      </c>
      <c r="AB33" s="1">
        <f t="shared" si="6"/>
        <v>14.409051840390502</v>
      </c>
      <c r="AC33" s="1"/>
      <c r="AD33" s="1"/>
      <c r="AE33" s="1"/>
      <c r="AF33" s="1"/>
      <c r="AG33" s="1"/>
    </row>
    <row r="34" spans="6:33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6:33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moc-12stat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2015-12-20T03:04:02Z</dcterms:created>
  <dcterms:modified xsi:type="dcterms:W3CDTF">2015-12-20T13:58:13Z</dcterms:modified>
</cp:coreProperties>
</file>