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aca Inżynierska\dane\"/>
    </mc:Choice>
  </mc:AlternateContent>
  <bookViews>
    <workbookView xWindow="0" yWindow="0" windowWidth="21600" windowHeight="9735"/>
  </bookViews>
  <sheets>
    <sheet name="moc-16stat" sheetId="1" r:id="rId1"/>
  </sheets>
  <calcPr calcId="152511"/>
</workbook>
</file>

<file path=xl/calcChain.xml><?xml version="1.0" encoding="utf-8"?>
<calcChain xmlns="http://schemas.openxmlformats.org/spreadsheetml/2006/main">
  <c r="R2" i="1" l="1"/>
  <c r="W33" i="1" s="1"/>
  <c r="AB33" i="1" s="1"/>
  <c r="Q2" i="1"/>
  <c r="V31" i="1" s="1"/>
  <c r="AA31" i="1" s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V25" i="1"/>
  <c r="AA25" i="1" s="1"/>
  <c r="N25" i="1"/>
  <c r="M25" i="1"/>
  <c r="N24" i="1"/>
  <c r="M24" i="1"/>
  <c r="W23" i="1"/>
  <c r="AB23" i="1" s="1"/>
  <c r="N23" i="1"/>
  <c r="M23" i="1"/>
  <c r="W22" i="1"/>
  <c r="AB22" i="1" s="1"/>
  <c r="N22" i="1"/>
  <c r="M22" i="1"/>
  <c r="V21" i="1"/>
  <c r="AA21" i="1" s="1"/>
  <c r="N21" i="1"/>
  <c r="M21" i="1"/>
  <c r="N20" i="1"/>
  <c r="M20" i="1"/>
  <c r="V19" i="1"/>
  <c r="AA19" i="1" s="1"/>
  <c r="N19" i="1"/>
  <c r="M19" i="1"/>
  <c r="N18" i="1"/>
  <c r="M18" i="1"/>
  <c r="N17" i="1"/>
  <c r="M17" i="1"/>
  <c r="N16" i="1"/>
  <c r="M16" i="1"/>
  <c r="V15" i="1"/>
  <c r="AA15" i="1" s="1"/>
  <c r="N15" i="1"/>
  <c r="M15" i="1"/>
  <c r="N14" i="1"/>
  <c r="M14" i="1"/>
  <c r="W13" i="1"/>
  <c r="AB13" i="1" s="1"/>
  <c r="N13" i="1"/>
  <c r="M13" i="1"/>
  <c r="W12" i="1"/>
  <c r="AB12" i="1" s="1"/>
  <c r="N12" i="1"/>
  <c r="M12" i="1"/>
  <c r="W11" i="1"/>
  <c r="AB11" i="1" s="1"/>
  <c r="N11" i="1"/>
  <c r="M11" i="1"/>
  <c r="W10" i="1"/>
  <c r="AB10" i="1" s="1"/>
  <c r="N10" i="1"/>
  <c r="M10" i="1"/>
  <c r="V9" i="1"/>
  <c r="AA9" i="1" s="1"/>
  <c r="N9" i="1"/>
  <c r="P3" i="1" s="1"/>
  <c r="M9" i="1"/>
  <c r="N8" i="1"/>
  <c r="M8" i="1"/>
  <c r="V7" i="1"/>
  <c r="AA7" i="1" s="1"/>
  <c r="N7" i="1"/>
  <c r="M7" i="1"/>
  <c r="N6" i="1"/>
  <c r="M6" i="1"/>
  <c r="N4" i="1"/>
  <c r="M4" i="1"/>
  <c r="N3" i="1"/>
  <c r="M3" i="1"/>
  <c r="V33" i="1"/>
  <c r="AA33" i="1" s="1"/>
  <c r="N2" i="1"/>
  <c r="M2" i="1"/>
  <c r="O2" i="1" l="1"/>
  <c r="V4" i="1"/>
  <c r="AA4" i="1" s="1"/>
  <c r="V29" i="1"/>
  <c r="AA29" i="1" s="1"/>
  <c r="W24" i="1"/>
  <c r="AB24" i="1" s="1"/>
  <c r="P2" i="1"/>
  <c r="V5" i="1"/>
  <c r="AA5" i="1" s="1"/>
  <c r="V11" i="1"/>
  <c r="AA11" i="1" s="1"/>
  <c r="V13" i="1"/>
  <c r="AA13" i="1" s="1"/>
  <c r="V17" i="1"/>
  <c r="AA17" i="1" s="1"/>
  <c r="V23" i="1"/>
  <c r="AA23" i="1" s="1"/>
  <c r="W30" i="1"/>
  <c r="AB30" i="1" s="1"/>
  <c r="W5" i="1"/>
  <c r="AB5" i="1" s="1"/>
  <c r="W14" i="1"/>
  <c r="AB14" i="1" s="1"/>
  <c r="W15" i="1"/>
  <c r="AB15" i="1" s="1"/>
  <c r="W16" i="1"/>
  <c r="AB16" i="1" s="1"/>
  <c r="W17" i="1"/>
  <c r="AB17" i="1" s="1"/>
  <c r="W3" i="1"/>
  <c r="AB3" i="1" s="1"/>
  <c r="W4" i="1"/>
  <c r="AB4" i="1" s="1"/>
  <c r="W8" i="1"/>
  <c r="AB8" i="1" s="1"/>
  <c r="W9" i="1"/>
  <c r="AB9" i="1" s="1"/>
  <c r="W20" i="1"/>
  <c r="AB20" i="1" s="1"/>
  <c r="W21" i="1"/>
  <c r="AB21" i="1" s="1"/>
  <c r="W26" i="1"/>
  <c r="AB26" i="1" s="1"/>
  <c r="W32" i="1"/>
  <c r="AB32" i="1" s="1"/>
  <c r="W6" i="1"/>
  <c r="AB6" i="1" s="1"/>
  <c r="W7" i="1"/>
  <c r="AB7" i="1" s="1"/>
  <c r="W18" i="1"/>
  <c r="AB18" i="1" s="1"/>
  <c r="W19" i="1"/>
  <c r="AB19" i="1" s="1"/>
  <c r="W28" i="1"/>
  <c r="AB28" i="1" s="1"/>
  <c r="V27" i="1"/>
  <c r="AA27" i="1" s="1"/>
  <c r="U17" i="1"/>
  <c r="Z17" i="1" s="1"/>
  <c r="U9" i="1"/>
  <c r="Z9" i="1" s="1"/>
  <c r="U19" i="1"/>
  <c r="Z19" i="1" s="1"/>
  <c r="U11" i="1"/>
  <c r="Z11" i="1" s="1"/>
  <c r="U21" i="1"/>
  <c r="Z21" i="1" s="1"/>
  <c r="U13" i="1"/>
  <c r="Z13" i="1" s="1"/>
  <c r="U5" i="1"/>
  <c r="Z5" i="1" s="1"/>
  <c r="U3" i="1"/>
  <c r="Z3" i="1" s="1"/>
  <c r="U23" i="1"/>
  <c r="Z23" i="1" s="1"/>
  <c r="U15" i="1"/>
  <c r="Z15" i="1" s="1"/>
  <c r="U7" i="1"/>
  <c r="Z7" i="1" s="1"/>
  <c r="O3" i="1"/>
  <c r="T31" i="1"/>
  <c r="Y31" i="1" s="1"/>
  <c r="T29" i="1"/>
  <c r="Y29" i="1" s="1"/>
  <c r="T27" i="1"/>
  <c r="Y27" i="1" s="1"/>
  <c r="T25" i="1"/>
  <c r="Y25" i="1" s="1"/>
  <c r="T23" i="1"/>
  <c r="Y23" i="1" s="1"/>
  <c r="T21" i="1"/>
  <c r="Y21" i="1" s="1"/>
  <c r="T19" i="1"/>
  <c r="Y19" i="1" s="1"/>
  <c r="T17" i="1"/>
  <c r="Y17" i="1" s="1"/>
  <c r="T15" i="1"/>
  <c r="Y15" i="1" s="1"/>
  <c r="T13" i="1"/>
  <c r="Y13" i="1" s="1"/>
  <c r="T11" i="1"/>
  <c r="Y11" i="1" s="1"/>
  <c r="T9" i="1"/>
  <c r="Y9" i="1" s="1"/>
  <c r="T7" i="1"/>
  <c r="Y7" i="1" s="1"/>
  <c r="T5" i="1"/>
  <c r="Y5" i="1" s="1"/>
  <c r="T4" i="1"/>
  <c r="Y4" i="1" s="1"/>
  <c r="T6" i="1"/>
  <c r="Y6" i="1" s="1"/>
  <c r="T8" i="1"/>
  <c r="Y8" i="1" s="1"/>
  <c r="T10" i="1"/>
  <c r="Y10" i="1" s="1"/>
  <c r="T12" i="1"/>
  <c r="Y12" i="1" s="1"/>
  <c r="T14" i="1"/>
  <c r="Y14" i="1" s="1"/>
  <c r="T16" i="1"/>
  <c r="Y16" i="1" s="1"/>
  <c r="T18" i="1"/>
  <c r="Y18" i="1" s="1"/>
  <c r="T20" i="1"/>
  <c r="Y20" i="1" s="1"/>
  <c r="T22" i="1"/>
  <c r="Y22" i="1" s="1"/>
  <c r="U33" i="1"/>
  <c r="Z33" i="1" s="1"/>
  <c r="U32" i="1"/>
  <c r="Z32" i="1" s="1"/>
  <c r="U30" i="1"/>
  <c r="Z30" i="1" s="1"/>
  <c r="U28" i="1"/>
  <c r="Z28" i="1" s="1"/>
  <c r="U26" i="1"/>
  <c r="Z26" i="1" s="1"/>
  <c r="U24" i="1"/>
  <c r="Z24" i="1" s="1"/>
  <c r="U6" i="1"/>
  <c r="Z6" i="1" s="1"/>
  <c r="U8" i="1"/>
  <c r="Z8" i="1" s="1"/>
  <c r="U10" i="1"/>
  <c r="Z10" i="1" s="1"/>
  <c r="U12" i="1"/>
  <c r="Z12" i="1" s="1"/>
  <c r="U14" i="1"/>
  <c r="Z14" i="1" s="1"/>
  <c r="U16" i="1"/>
  <c r="Z16" i="1" s="1"/>
  <c r="U18" i="1"/>
  <c r="Z18" i="1" s="1"/>
  <c r="U20" i="1"/>
  <c r="Z20" i="1" s="1"/>
  <c r="U22" i="1"/>
  <c r="Z22" i="1" s="1"/>
  <c r="U25" i="1"/>
  <c r="Z25" i="1" s="1"/>
  <c r="U27" i="1"/>
  <c r="Z27" i="1" s="1"/>
  <c r="U29" i="1"/>
  <c r="Z29" i="1" s="1"/>
  <c r="U31" i="1"/>
  <c r="Z31" i="1" s="1"/>
  <c r="U4" i="1"/>
  <c r="Z4" i="1" s="1"/>
  <c r="W31" i="1"/>
  <c r="AB31" i="1" s="1"/>
  <c r="W29" i="1"/>
  <c r="AB29" i="1" s="1"/>
  <c r="W27" i="1"/>
  <c r="AB27" i="1" s="1"/>
  <c r="W25" i="1"/>
  <c r="AB25" i="1" s="1"/>
  <c r="T3" i="1"/>
  <c r="Y3" i="1" s="1"/>
  <c r="T24" i="1"/>
  <c r="Y24" i="1" s="1"/>
  <c r="T26" i="1"/>
  <c r="Y26" i="1" s="1"/>
  <c r="T28" i="1"/>
  <c r="Y28" i="1" s="1"/>
  <c r="T30" i="1"/>
  <c r="Y30" i="1" s="1"/>
  <c r="T32" i="1"/>
  <c r="Y32" i="1" s="1"/>
  <c r="T33" i="1"/>
  <c r="Y33" i="1" s="1"/>
  <c r="V3" i="1"/>
  <c r="AA3" i="1" s="1"/>
  <c r="V6" i="1"/>
  <c r="AA6" i="1" s="1"/>
  <c r="V8" i="1"/>
  <c r="AA8" i="1" s="1"/>
  <c r="V10" i="1"/>
  <c r="AA10" i="1" s="1"/>
  <c r="V12" i="1"/>
  <c r="AA12" i="1" s="1"/>
  <c r="V14" i="1"/>
  <c r="AA14" i="1" s="1"/>
  <c r="V16" i="1"/>
  <c r="AA16" i="1" s="1"/>
  <c r="V18" i="1"/>
  <c r="AA18" i="1" s="1"/>
  <c r="V20" i="1"/>
  <c r="AA20" i="1" s="1"/>
  <c r="V22" i="1"/>
  <c r="AA22" i="1" s="1"/>
  <c r="V24" i="1"/>
  <c r="AA24" i="1" s="1"/>
  <c r="V26" i="1"/>
  <c r="AA26" i="1" s="1"/>
  <c r="V28" i="1"/>
  <c r="AA28" i="1" s="1"/>
  <c r="V30" i="1"/>
  <c r="AA30" i="1" s="1"/>
  <c r="V32" i="1"/>
  <c r="AA32" i="1" s="1"/>
  <c r="AE3" i="1" l="1"/>
  <c r="AG3" i="1"/>
  <c r="AD3" i="1"/>
  <c r="AF3" i="1"/>
</calcChain>
</file>

<file path=xl/sharedStrings.xml><?xml version="1.0" encoding="utf-8"?>
<sst xmlns="http://schemas.openxmlformats.org/spreadsheetml/2006/main" count="32" uniqueCount="22">
  <si>
    <t>Odchylenie standardowe</t>
  </si>
  <si>
    <t>Dystans</t>
  </si>
  <si>
    <t>Liczba próbek</t>
  </si>
  <si>
    <t>Moc rozgłaszania</t>
  </si>
  <si>
    <t>RSSI</t>
  </si>
  <si>
    <t>RSSI po odsianiu</t>
  </si>
  <si>
    <t>A</t>
  </si>
  <si>
    <t>A po odsianiu</t>
  </si>
  <si>
    <t>A wg excela</t>
  </si>
  <si>
    <t>A wg excela po odsianiu</t>
  </si>
  <si>
    <t>n</t>
  </si>
  <si>
    <t>n po odsianiu</t>
  </si>
  <si>
    <t>Śr. N</t>
  </si>
  <si>
    <t>Śr. N po odsianiu</t>
  </si>
  <si>
    <t>N wg excela</t>
  </si>
  <si>
    <t>n wg excela po odsianiu</t>
  </si>
  <si>
    <t>RSSI ze wzoru</t>
  </si>
  <si>
    <t>Błąd średniokwadratowy</t>
  </si>
  <si>
    <t>Śr. Wart. Błędu</t>
  </si>
  <si>
    <t xml:space="preserve">n </t>
  </si>
  <si>
    <t>n wg excela</t>
  </si>
  <si>
    <t>Konwersja ln-&gt;log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</si>
</sst>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 applyAlignmen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'moc-16stat'!$D$1</c:f>
              <c:strCache>
                <c:ptCount val="1"/>
                <c:pt idx="0">
                  <c:v>Odchylenie standardowe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'moc-16stat'!$E$2:$E$32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cat>
          <c:val>
            <c:numRef>
              <c:f>'moc-16stat'!$D$2:$D$32</c:f>
              <c:numCache>
                <c:formatCode>0.00</c:formatCode>
                <c:ptCount val="31"/>
                <c:pt idx="0">
                  <c:v>0.44536177141512201</c:v>
                </c:pt>
                <c:pt idx="1">
                  <c:v>5.0572480239511304</c:v>
                </c:pt>
                <c:pt idx="2">
                  <c:v>3.8514696813743701</c:v>
                </c:pt>
                <c:pt idx="3">
                  <c:v>1.5829296467331</c:v>
                </c:pt>
                <c:pt idx="4">
                  <c:v>1.00445949130141</c:v>
                </c:pt>
                <c:pt idx="5">
                  <c:v>3.0708462056463799</c:v>
                </c:pt>
                <c:pt idx="6">
                  <c:v>6.0865258903411403</c:v>
                </c:pt>
                <c:pt idx="7">
                  <c:v>6.3529442527432796</c:v>
                </c:pt>
                <c:pt idx="8">
                  <c:v>5.8799935649900403</c:v>
                </c:pt>
                <c:pt idx="9">
                  <c:v>8.6391821722945092</c:v>
                </c:pt>
                <c:pt idx="10">
                  <c:v>11.107114383046699</c:v>
                </c:pt>
                <c:pt idx="11">
                  <c:v>1.2228034761981099</c:v>
                </c:pt>
                <c:pt idx="12">
                  <c:v>3.5388883586007398</c:v>
                </c:pt>
                <c:pt idx="13">
                  <c:v>6.6772840623249996</c:v>
                </c:pt>
                <c:pt idx="14">
                  <c:v>3.6266867996640002</c:v>
                </c:pt>
                <c:pt idx="15">
                  <c:v>5.2718938602007102</c:v>
                </c:pt>
                <c:pt idx="16">
                  <c:v>9.9787992665736596</c:v>
                </c:pt>
                <c:pt idx="17">
                  <c:v>3.97176511827699</c:v>
                </c:pt>
                <c:pt idx="18">
                  <c:v>5.6701637610411399</c:v>
                </c:pt>
                <c:pt idx="19">
                  <c:v>2.9237186857380499</c:v>
                </c:pt>
                <c:pt idx="20">
                  <c:v>1.75247478169576</c:v>
                </c:pt>
                <c:pt idx="21">
                  <c:v>1.90408328165001</c:v>
                </c:pt>
                <c:pt idx="22">
                  <c:v>8.4509901024750906</c:v>
                </c:pt>
                <c:pt idx="23">
                  <c:v>2.9878666199774502</c:v>
                </c:pt>
                <c:pt idx="24">
                  <c:v>3.2389923477173199</c:v>
                </c:pt>
                <c:pt idx="25">
                  <c:v>1.8140607284571799</c:v>
                </c:pt>
                <c:pt idx="26">
                  <c:v>4.1686772360017503</c:v>
                </c:pt>
                <c:pt idx="27">
                  <c:v>1.64599814575634</c:v>
                </c:pt>
                <c:pt idx="28">
                  <c:v>1.0842024609635099</c:v>
                </c:pt>
                <c:pt idx="29">
                  <c:v>1.16922026920055</c:v>
                </c:pt>
                <c:pt idx="30">
                  <c:v>7.6371337508494701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095064"/>
        <c:axId val="391095456"/>
      </c:barChart>
      <c:catAx>
        <c:axId val="39109506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095456"/>
        <c:crosses val="autoZero"/>
        <c:auto val="1"/>
        <c:lblAlgn val="ctr"/>
        <c:lblOffset val="100"/>
        <c:noMultiLvlLbl val="0"/>
      </c:catAx>
      <c:valAx>
        <c:axId val="3910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095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próbek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'moc-16stat'!$E$2:$E$32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cat>
          <c:val>
            <c:numRef>
              <c:f>'moc-16stat'!$A$2:$A$32</c:f>
              <c:numCache>
                <c:formatCode>General</c:formatCode>
                <c:ptCount val="31"/>
                <c:pt idx="0">
                  <c:v>121</c:v>
                </c:pt>
                <c:pt idx="1">
                  <c:v>33</c:v>
                </c:pt>
                <c:pt idx="2">
                  <c:v>35</c:v>
                </c:pt>
                <c:pt idx="3">
                  <c:v>34</c:v>
                </c:pt>
                <c:pt idx="4">
                  <c:v>33</c:v>
                </c:pt>
                <c:pt idx="5">
                  <c:v>24</c:v>
                </c:pt>
                <c:pt idx="6">
                  <c:v>29</c:v>
                </c:pt>
                <c:pt idx="7">
                  <c:v>34</c:v>
                </c:pt>
                <c:pt idx="8">
                  <c:v>37</c:v>
                </c:pt>
                <c:pt idx="9">
                  <c:v>23</c:v>
                </c:pt>
                <c:pt idx="10">
                  <c:v>39</c:v>
                </c:pt>
                <c:pt idx="11">
                  <c:v>33</c:v>
                </c:pt>
                <c:pt idx="12">
                  <c:v>35</c:v>
                </c:pt>
                <c:pt idx="13">
                  <c:v>15</c:v>
                </c:pt>
                <c:pt idx="14">
                  <c:v>28</c:v>
                </c:pt>
                <c:pt idx="15">
                  <c:v>33</c:v>
                </c:pt>
                <c:pt idx="16">
                  <c:v>80</c:v>
                </c:pt>
                <c:pt idx="17">
                  <c:v>21</c:v>
                </c:pt>
                <c:pt idx="18">
                  <c:v>62</c:v>
                </c:pt>
                <c:pt idx="19">
                  <c:v>65</c:v>
                </c:pt>
                <c:pt idx="20">
                  <c:v>95</c:v>
                </c:pt>
                <c:pt idx="21">
                  <c:v>71</c:v>
                </c:pt>
                <c:pt idx="22">
                  <c:v>70</c:v>
                </c:pt>
                <c:pt idx="23">
                  <c:v>56</c:v>
                </c:pt>
                <c:pt idx="24">
                  <c:v>56</c:v>
                </c:pt>
                <c:pt idx="25">
                  <c:v>84</c:v>
                </c:pt>
                <c:pt idx="26">
                  <c:v>64</c:v>
                </c:pt>
                <c:pt idx="27">
                  <c:v>48</c:v>
                </c:pt>
                <c:pt idx="28">
                  <c:v>47</c:v>
                </c:pt>
                <c:pt idx="29">
                  <c:v>62</c:v>
                </c:pt>
                <c:pt idx="30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096240"/>
        <c:axId val="391096632"/>
      </c:barChart>
      <c:catAx>
        <c:axId val="39109624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096632"/>
        <c:crosses val="autoZero"/>
        <c:auto val="1"/>
        <c:lblAlgn val="ctr"/>
        <c:lblOffset val="100"/>
        <c:noMultiLvlLbl val="0"/>
      </c:catAx>
      <c:valAx>
        <c:axId val="39109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09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'moc-16stat'!$C$1</c:f>
              <c:strCache>
                <c:ptCount val="1"/>
                <c:pt idx="0">
                  <c:v>RSSI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4487203340088817"/>
                  <c:y val="-0.43684820647419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'moc-16stat'!$E$2:$E$32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'moc-16stat'!$C$2:$C$32</c:f>
              <c:numCache>
                <c:formatCode>0.00</c:formatCode>
                <c:ptCount val="31"/>
                <c:pt idx="0">
                  <c:v>-70.272727272727195</c:v>
                </c:pt>
                <c:pt idx="1">
                  <c:v>-75.303030303030297</c:v>
                </c:pt>
                <c:pt idx="2">
                  <c:v>-78.914285714285697</c:v>
                </c:pt>
                <c:pt idx="3">
                  <c:v>-77.617647058823493</c:v>
                </c:pt>
                <c:pt idx="4">
                  <c:v>-78.454545454545396</c:v>
                </c:pt>
                <c:pt idx="5">
                  <c:v>-81.375</c:v>
                </c:pt>
                <c:pt idx="6">
                  <c:v>-87.379310344827502</c:v>
                </c:pt>
                <c:pt idx="7">
                  <c:v>-93.5</c:v>
                </c:pt>
                <c:pt idx="8">
                  <c:v>-87.783783783783704</c:v>
                </c:pt>
                <c:pt idx="9">
                  <c:v>-95.695652173913004</c:v>
                </c:pt>
                <c:pt idx="10">
                  <c:v>-84.615384615384599</c:v>
                </c:pt>
                <c:pt idx="11">
                  <c:v>-85.727272727272705</c:v>
                </c:pt>
                <c:pt idx="12">
                  <c:v>-88.657142857142802</c:v>
                </c:pt>
                <c:pt idx="13">
                  <c:v>-92.6</c:v>
                </c:pt>
                <c:pt idx="14">
                  <c:v>-90.892857142857096</c:v>
                </c:pt>
                <c:pt idx="15">
                  <c:v>-85.878787878787804</c:v>
                </c:pt>
                <c:pt idx="16">
                  <c:v>-95.587500000000006</c:v>
                </c:pt>
                <c:pt idx="17">
                  <c:v>-97.714285714285694</c:v>
                </c:pt>
                <c:pt idx="18">
                  <c:v>-92.193548387096698</c:v>
                </c:pt>
                <c:pt idx="19">
                  <c:v>-93.184615384615299</c:v>
                </c:pt>
                <c:pt idx="20">
                  <c:v>-91.673684210526304</c:v>
                </c:pt>
                <c:pt idx="21">
                  <c:v>-90.1408450704225</c:v>
                </c:pt>
                <c:pt idx="22">
                  <c:v>-98.471428571428504</c:v>
                </c:pt>
                <c:pt idx="23">
                  <c:v>-95.964285714285694</c:v>
                </c:pt>
                <c:pt idx="24">
                  <c:v>-92.857142857142804</c:v>
                </c:pt>
                <c:pt idx="25">
                  <c:v>-91.321428571428498</c:v>
                </c:pt>
                <c:pt idx="26">
                  <c:v>-95.09375</c:v>
                </c:pt>
                <c:pt idx="27">
                  <c:v>-93.7083333333333</c:v>
                </c:pt>
                <c:pt idx="28">
                  <c:v>-93.425531914893597</c:v>
                </c:pt>
                <c:pt idx="29">
                  <c:v>-92.516129032257993</c:v>
                </c:pt>
                <c:pt idx="30">
                  <c:v>-99.947368421052602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'moc-16stat'!$F$1</c:f>
              <c:strCache>
                <c:ptCount val="1"/>
                <c:pt idx="0">
                  <c:v>RSSI po odsianiu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4.2250573108741155E-3"/>
                  <c:y val="-0.4361165791776028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aseline="0"/>
                      <a:t>Po odsianiu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-6,153ln(x) - 79,455</a:t>
                    </a:r>
                    <a:br>
                      <a:rPr lang="en-US" baseline="0"/>
                    </a:br>
                    <a:r>
                      <a:rPr lang="en-US" baseline="0"/>
                      <a:t>R² = 0,7758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'moc-16stat'!$E$2:$E$32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'moc-16stat'!$F$2:$F$32</c:f>
              <c:numCache>
                <c:formatCode>0.00</c:formatCode>
                <c:ptCount val="31"/>
                <c:pt idx="0">
                  <c:v>-70.272727272727266</c:v>
                </c:pt>
                <c:pt idx="1">
                  <c:v>-75.25</c:v>
                </c:pt>
                <c:pt idx="2">
                  <c:v>-79.42307692307692</c:v>
                </c:pt>
                <c:pt idx="3">
                  <c:v>-78</c:v>
                </c:pt>
                <c:pt idx="4">
                  <c:v>-78.5</c:v>
                </c:pt>
                <c:pt idx="5">
                  <c:v>-81.095238095238102</c:v>
                </c:pt>
                <c:pt idx="6">
                  <c:v>-87.222222222222229</c:v>
                </c:pt>
                <c:pt idx="7">
                  <c:v>-93.72</c:v>
                </c:pt>
                <c:pt idx="8">
                  <c:v>-87.852941176470594</c:v>
                </c:pt>
                <c:pt idx="9">
                  <c:v>-96.090909090909093</c:v>
                </c:pt>
                <c:pt idx="10">
                  <c:v>-84.6875</c:v>
                </c:pt>
                <c:pt idx="11">
                  <c:v>-85.78125</c:v>
                </c:pt>
                <c:pt idx="12">
                  <c:v>-88.411764705882348</c:v>
                </c:pt>
                <c:pt idx="13">
                  <c:v>-92.6</c:v>
                </c:pt>
                <c:pt idx="14">
                  <c:v>-90.892857142857139</c:v>
                </c:pt>
                <c:pt idx="15">
                  <c:v>-85.6875</c:v>
                </c:pt>
                <c:pt idx="16">
                  <c:v>-94.14</c:v>
                </c:pt>
                <c:pt idx="17">
                  <c:v>-98.526315789473685</c:v>
                </c:pt>
                <c:pt idx="18">
                  <c:v>-92.5</c:v>
                </c:pt>
                <c:pt idx="19">
                  <c:v>-93.491803278688522</c:v>
                </c:pt>
                <c:pt idx="20">
                  <c:v>-91.623655913978496</c:v>
                </c:pt>
                <c:pt idx="21">
                  <c:v>-90.035714285714292</c:v>
                </c:pt>
                <c:pt idx="22">
                  <c:v>-98.470588235294116</c:v>
                </c:pt>
                <c:pt idx="23">
                  <c:v>-95.745098039215691</c:v>
                </c:pt>
                <c:pt idx="24">
                  <c:v>-92.909090909090907</c:v>
                </c:pt>
                <c:pt idx="25">
                  <c:v>-91.269230769230774</c:v>
                </c:pt>
                <c:pt idx="26">
                  <c:v>-95.031746031746039</c:v>
                </c:pt>
                <c:pt idx="27">
                  <c:v>-93.772727272727266</c:v>
                </c:pt>
                <c:pt idx="28">
                  <c:v>-93.478260869565219</c:v>
                </c:pt>
                <c:pt idx="29">
                  <c:v>-92.377358490566039</c:v>
                </c:pt>
                <c:pt idx="30">
                  <c:v>-99.837837837837839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'moc-16stat'!$T$2</c:f>
              <c:strCache>
                <c:ptCount val="1"/>
                <c:pt idx="0">
                  <c:v>n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'moc-16stat'!$E$2:$E$32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'moc-16stat'!$T$3:$T$33</c:f>
              <c:numCache>
                <c:formatCode>General</c:formatCode>
                <c:ptCount val="31"/>
                <c:pt idx="0">
                  <c:v>-69.581258584455938</c:v>
                </c:pt>
                <c:pt idx="1">
                  <c:v>-72.990964468587592</c:v>
                </c:pt>
                <c:pt idx="2">
                  <c:v>-75.697400286615022</c:v>
                </c:pt>
                <c:pt idx="3">
                  <c:v>-77.617647058823493</c:v>
                </c:pt>
                <c:pt idx="4">
                  <c:v>-80.324082876850923</c:v>
                </c:pt>
                <c:pt idx="5">
                  <c:v>-82.244329649059395</c:v>
                </c:pt>
                <c:pt idx="6">
                  <c:v>-83.733788760982577</c:v>
                </c:pt>
                <c:pt idx="7">
                  <c:v>-84.950765467086825</c:v>
                </c:pt>
                <c:pt idx="8">
                  <c:v>-85.979704611084586</c:v>
                </c:pt>
                <c:pt idx="9">
                  <c:v>-86.871012239295297</c:v>
                </c:pt>
                <c:pt idx="10">
                  <c:v>-87.657201285114255</c:v>
                </c:pt>
                <c:pt idx="11">
                  <c:v>-88.360471351218479</c:v>
                </c:pt>
                <c:pt idx="12">
                  <c:v>-88.996656510648393</c:v>
                </c:pt>
                <c:pt idx="13">
                  <c:v>-89.577448057322727</c:v>
                </c:pt>
                <c:pt idx="14">
                  <c:v>-90.111724488728441</c:v>
                </c:pt>
                <c:pt idx="15">
                  <c:v>-90.606387201320487</c:v>
                </c:pt>
                <c:pt idx="16">
                  <c:v>-91.066907169245908</c:v>
                </c:pt>
                <c:pt idx="17">
                  <c:v>-91.497694829531213</c:v>
                </c:pt>
                <c:pt idx="18">
                  <c:v>-91.902357634436726</c:v>
                </c:pt>
                <c:pt idx="19">
                  <c:v>-92.28388387535017</c:v>
                </c:pt>
                <c:pt idx="20">
                  <c:v>-92.644776739621122</c:v>
                </c:pt>
                <c:pt idx="21">
                  <c:v>-92.98715394145438</c:v>
                </c:pt>
                <c:pt idx="22">
                  <c:v>-93.312823019347917</c:v>
                </c:pt>
                <c:pt idx="23">
                  <c:v>-93.623339100884294</c:v>
                </c:pt>
                <c:pt idx="24">
                  <c:v>-93.920049816530039</c:v>
                </c:pt>
                <c:pt idx="25">
                  <c:v>-94.204130647558642</c:v>
                </c:pt>
                <c:pt idx="26">
                  <c:v>-94.476613053377548</c:v>
                </c:pt>
                <c:pt idx="27">
                  <c:v>-94.738407078964343</c:v>
                </c:pt>
                <c:pt idx="28">
                  <c:v>-94.9903196933776</c:v>
                </c:pt>
                <c:pt idx="29">
                  <c:v>-95.233069791556389</c:v>
                </c:pt>
                <c:pt idx="30">
                  <c:v>-95.467300562441224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'moc-16stat'!$U$2</c:f>
              <c:strCache>
                <c:ptCount val="1"/>
                <c:pt idx="0">
                  <c:v>n po odsianiu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'moc-16stat'!$E$2:$E$32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'moc-16stat'!$U$3:$U$33</c:f>
              <c:numCache>
                <c:formatCode>General</c:formatCode>
                <c:ptCount val="31"/>
                <c:pt idx="0">
                  <c:v>-70.222666950332268</c:v>
                </c:pt>
                <c:pt idx="1">
                  <c:v>-73.522459929091994</c:v>
                </c:pt>
                <c:pt idx="2">
                  <c:v>-76.14165296604952</c:v>
                </c:pt>
                <c:pt idx="3">
                  <c:v>-78</c:v>
                </c:pt>
                <c:pt idx="4">
                  <c:v>-80.619193036957526</c:v>
                </c:pt>
                <c:pt idx="5">
                  <c:v>-82.477540070908006</c:v>
                </c:pt>
                <c:pt idx="6">
                  <c:v>-83.918986015717252</c:v>
                </c:pt>
                <c:pt idx="7">
                  <c:v>-85.096733107865546</c:v>
                </c:pt>
                <c:pt idx="8">
                  <c:v>-86.092504085865741</c:v>
                </c:pt>
                <c:pt idx="9">
                  <c:v>-86.955080141816012</c:v>
                </c:pt>
                <c:pt idx="10">
                  <c:v>-87.715926144823072</c:v>
                </c:pt>
                <c:pt idx="11">
                  <c:v>-88.396526086625258</c:v>
                </c:pt>
                <c:pt idx="12">
                  <c:v>-89.012203624106647</c:v>
                </c:pt>
                <c:pt idx="13">
                  <c:v>-89.574273178773552</c:v>
                </c:pt>
                <c:pt idx="14">
                  <c:v>-90.091327047048267</c:v>
                </c:pt>
                <c:pt idx="15">
                  <c:v>-90.570044156773747</c:v>
                </c:pt>
                <c:pt idx="16">
                  <c:v>-91.015719123582784</c:v>
                </c:pt>
                <c:pt idx="17">
                  <c:v>-91.432620212724032</c:v>
                </c:pt>
                <c:pt idx="18">
                  <c:v>-91.824238589137892</c:v>
                </c:pt>
                <c:pt idx="19">
                  <c:v>-92.193466215731078</c:v>
                </c:pt>
                <c:pt idx="20">
                  <c:v>-92.54272558884827</c:v>
                </c:pt>
                <c:pt idx="21">
                  <c:v>-92.874066157533264</c:v>
                </c:pt>
                <c:pt idx="22">
                  <c:v>-93.189237193731287</c:v>
                </c:pt>
                <c:pt idx="23">
                  <c:v>-93.489743695014653</c:v>
                </c:pt>
                <c:pt idx="24">
                  <c:v>-93.776889850572275</c:v>
                </c:pt>
                <c:pt idx="25">
                  <c:v>-94.051813249681558</c:v>
                </c:pt>
                <c:pt idx="26">
                  <c:v>-94.31551210234251</c:v>
                </c:pt>
                <c:pt idx="27">
                  <c:v>-94.568867117956273</c:v>
                </c:pt>
                <c:pt idx="28">
                  <c:v>-94.812659252688618</c:v>
                </c:pt>
                <c:pt idx="29">
                  <c:v>-95.047584227681767</c:v>
                </c:pt>
                <c:pt idx="30">
                  <c:v>-95.274264498485252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097416"/>
        <c:axId val="391097808"/>
      </c:scatterChart>
      <c:valAx>
        <c:axId val="391097416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097808"/>
        <c:crosses val="autoZero"/>
        <c:crossBetween val="midCat"/>
      </c:valAx>
      <c:valAx>
        <c:axId val="391097808"/>
        <c:scaling>
          <c:orientation val="minMax"/>
          <c:max val="-65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097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33</xdr:row>
      <xdr:rowOff>47625</xdr:rowOff>
    </xdr:from>
    <xdr:to>
      <xdr:col>9</xdr:col>
      <xdr:colOff>123825</xdr:colOff>
      <xdr:row>48</xdr:row>
      <xdr:rowOff>152400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48</xdr:row>
      <xdr:rowOff>171449</xdr:rowOff>
    </xdr:from>
    <xdr:to>
      <xdr:col>9</xdr:col>
      <xdr:colOff>133350</xdr:colOff>
      <xdr:row>63</xdr:row>
      <xdr:rowOff>161924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33</xdr:row>
      <xdr:rowOff>0</xdr:rowOff>
    </xdr:from>
    <xdr:to>
      <xdr:col>25</xdr:col>
      <xdr:colOff>558053</xdr:colOff>
      <xdr:row>57</xdr:row>
      <xdr:rowOff>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tabSelected="1" zoomScale="70" zoomScaleNormal="70" workbookViewId="0">
      <selection activeCell="K11" sqref="K11"/>
    </sheetView>
  </sheetViews>
  <sheetFormatPr defaultRowHeight="15" x14ac:dyDescent="0.25"/>
  <cols>
    <col min="1" max="16384" width="9.140625" style="1"/>
  </cols>
  <sheetData>
    <row r="1" spans="1:33" x14ac:dyDescent="0.25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/>
      <c r="L1"/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/>
      <c r="T1" s="3" t="s">
        <v>16</v>
      </c>
      <c r="U1" s="3"/>
      <c r="V1"/>
      <c r="W1"/>
      <c r="X1"/>
      <c r="Y1" s="3" t="s">
        <v>17</v>
      </c>
      <c r="Z1" s="3"/>
      <c r="AA1"/>
      <c r="AB1"/>
      <c r="AC1"/>
      <c r="AD1" s="3" t="s">
        <v>18</v>
      </c>
      <c r="AE1" s="3"/>
      <c r="AF1"/>
      <c r="AG1"/>
    </row>
    <row r="2" spans="1:33" x14ac:dyDescent="0.25">
      <c r="A2" s="2">
        <v>121</v>
      </c>
      <c r="B2" s="2">
        <v>-16</v>
      </c>
      <c r="C2" s="1">
        <v>-70.272727272727195</v>
      </c>
      <c r="D2" s="1">
        <v>0.44536177141512201</v>
      </c>
      <c r="E2" s="1">
        <v>0.3</v>
      </c>
      <c r="F2" s="1">
        <v>-70.272727272727266</v>
      </c>
      <c r="G2" s="1">
        <v>-77.617647058823493</v>
      </c>
      <c r="H2" s="1">
        <v>-78</v>
      </c>
      <c r="I2">
        <v>-79.358000000000004</v>
      </c>
      <c r="J2">
        <v>-79.454999999999998</v>
      </c>
      <c r="K2"/>
      <c r="L2"/>
      <c r="M2">
        <f>-(C2-$G$2)/(10*LOG10(E2))</f>
        <v>1.4047080422361353</v>
      </c>
      <c r="N2">
        <f>-(F2-$H$2)/(10*LOG10(E2))</f>
        <v>1.4778326327129272</v>
      </c>
      <c r="O2">
        <f>AVERAGE(M2:M32)</f>
        <v>1.5369506882630886</v>
      </c>
      <c r="P2">
        <f>AVERAGE(N2:N32)</f>
        <v>1.4874066157533268</v>
      </c>
      <c r="Q2">
        <f>6.209*$H$7/10</f>
        <v>1.4296750842436998</v>
      </c>
      <c r="R2">
        <f>6.153*$H$7/10</f>
        <v>1.4167806077228997</v>
      </c>
      <c r="S2"/>
      <c r="T2" t="s">
        <v>19</v>
      </c>
      <c r="U2" t="s">
        <v>11</v>
      </c>
      <c r="V2" t="s">
        <v>20</v>
      </c>
      <c r="W2" t="s">
        <v>15</v>
      </c>
      <c r="X2"/>
      <c r="Y2" t="s">
        <v>10</v>
      </c>
      <c r="Z2" t="s">
        <v>11</v>
      </c>
      <c r="AA2" t="s">
        <v>20</v>
      </c>
      <c r="AB2" t="s">
        <v>15</v>
      </c>
      <c r="AC2"/>
      <c r="AD2" t="s">
        <v>10</v>
      </c>
      <c r="AE2" t="s">
        <v>11</v>
      </c>
      <c r="AF2" t="s">
        <v>20</v>
      </c>
      <c r="AG2" t="s">
        <v>15</v>
      </c>
    </row>
    <row r="3" spans="1:33" x14ac:dyDescent="0.25">
      <c r="A3" s="2">
        <v>33</v>
      </c>
      <c r="B3" s="2">
        <v>-16</v>
      </c>
      <c r="C3" s="1">
        <v>-75.303030303030297</v>
      </c>
      <c r="D3" s="1">
        <v>5.0572480239511304</v>
      </c>
      <c r="E3" s="1">
        <v>0.5</v>
      </c>
      <c r="F3" s="1">
        <v>-75.25</v>
      </c>
      <c r="G3"/>
      <c r="H3"/>
      <c r="I3"/>
      <c r="J3"/>
      <c r="K3"/>
      <c r="L3"/>
      <c r="M3">
        <f>-(C3-$G$2)/(10*LOG10(E3))</f>
        <v>0.76889904299664591</v>
      </c>
      <c r="N3">
        <f>-(F3-$H$2)/(10*LOG10(E3))</f>
        <v>0.91353022609402457</v>
      </c>
      <c r="O3">
        <f>AVERAGE(M7:M32)</f>
        <v>1.7114411196282195</v>
      </c>
      <c r="P3">
        <f>AVERAGE(,N7:N32)</f>
        <v>1.5957745079485404</v>
      </c>
      <c r="Q3"/>
      <c r="R3"/>
      <c r="S3"/>
      <c r="T3">
        <f t="shared" ref="T3:T33" si="0">-(10*$O$2*LOG10($E2)-$G$2)</f>
        <v>-69.581258584455938</v>
      </c>
      <c r="U3">
        <f t="shared" ref="U3:U33" si="1">-(10*$P$2*LOG10($E2)-$H$2)</f>
        <v>-70.222666950332268</v>
      </c>
      <c r="V3">
        <f t="shared" ref="V3:V33" si="2">-(10*$Q$2*LOG10($E2)-$I$2)</f>
        <v>-71.882532857920935</v>
      </c>
      <c r="W3">
        <f t="shared" ref="W3:W33" si="3">-(10*$R$2*LOG10($E2)-$J$2)</f>
        <v>-72.046955334963357</v>
      </c>
      <c r="X3"/>
      <c r="Y3">
        <f t="shared" ref="Y3:Y33" si="4">ABS(T3-$C2)*ABS(T3-$C2)</f>
        <v>0.47812894685957319</v>
      </c>
      <c r="Z3">
        <f t="shared" ref="Z3:Z33" si="5">ABS(U3-$F2)*ABS(U3-$F2)</f>
        <v>2.506035878291141E-3</v>
      </c>
      <c r="AA3">
        <f>ABS(V3-$C2)*ABS(V3-$C2)</f>
        <v>2.5914740221209605</v>
      </c>
      <c r="AB3">
        <f t="shared" ref="AB3:AB33" si="6">ABS(W3-$F2)*ABS(W3-$F2)</f>
        <v>3.1478852168260341</v>
      </c>
      <c r="AC3"/>
      <c r="AD3">
        <f>AVERAGE(Y3:Y33)</f>
        <v>12.200828300981808</v>
      </c>
      <c r="AE3">
        <f>AVERAGE(Z3:Z33)</f>
        <v>12.434937520380776</v>
      </c>
      <c r="AF3">
        <f>AVERAGE(AA3:AA33)</f>
        <v>10.986641619658307</v>
      </c>
      <c r="AG3">
        <f>AVERAGE(AB3:AB33)</f>
        <v>11.407947256551848</v>
      </c>
    </row>
    <row r="4" spans="1:33" x14ac:dyDescent="0.25">
      <c r="A4" s="2">
        <v>35</v>
      </c>
      <c r="B4" s="2">
        <v>-16</v>
      </c>
      <c r="C4" s="1">
        <v>-78.914285714285697</v>
      </c>
      <c r="D4" s="1">
        <v>3.8514696813743701</v>
      </c>
      <c r="E4" s="1">
        <v>0.75</v>
      </c>
      <c r="F4" s="1">
        <v>-79.42307692307692</v>
      </c>
      <c r="G4"/>
      <c r="H4"/>
      <c r="I4"/>
      <c r="J4"/>
      <c r="K4"/>
      <c r="L4"/>
      <c r="M4">
        <f>-(C4-$G$2)/(10*LOG10(E4))</f>
        <v>-1.0378195671430095</v>
      </c>
      <c r="N4">
        <f>-(F4-$H$2)/(10*LOG10(E4))</f>
        <v>-1.1390197801811146</v>
      </c>
      <c r="O4"/>
      <c r="P4"/>
      <c r="Q4"/>
      <c r="R4"/>
      <c r="S4"/>
      <c r="T4">
        <f t="shared" si="0"/>
        <v>-72.990964468587592</v>
      </c>
      <c r="U4">
        <f t="shared" si="1"/>
        <v>-73.522459929091994</v>
      </c>
      <c r="V4">
        <f t="shared" si="2"/>
        <v>-75.05424915589218</v>
      </c>
      <c r="W4">
        <f t="shared" si="3"/>
        <v>-75.190065398003625</v>
      </c>
      <c r="X4"/>
      <c r="Y4">
        <f t="shared" si="4"/>
        <v>5.3456484227972449</v>
      </c>
      <c r="Z4">
        <f t="shared" si="5"/>
        <v>2.9843946965928385</v>
      </c>
      <c r="AA4">
        <f t="shared" ref="AA4:AA33" si="7">ABS(V4-$C3)*ABS(V4-$C3)</f>
        <v>6.1892059171357837E-2</v>
      </c>
      <c r="AB4">
        <f t="shared" si="6"/>
        <v>3.59215651646384E-3</v>
      </c>
      <c r="AC4"/>
      <c r="AD4"/>
      <c r="AE4"/>
      <c r="AF4"/>
      <c r="AG4"/>
    </row>
    <row r="5" spans="1:33" x14ac:dyDescent="0.25">
      <c r="A5" s="2">
        <v>34</v>
      </c>
      <c r="B5" s="2">
        <v>-16</v>
      </c>
      <c r="C5" s="1">
        <v>-77.617647058823493</v>
      </c>
      <c r="D5" s="1">
        <v>1.5829296467331</v>
      </c>
      <c r="E5" s="1">
        <v>1</v>
      </c>
      <c r="F5" s="1">
        <v>-78</v>
      </c>
      <c r="G5"/>
      <c r="H5"/>
      <c r="I5"/>
      <c r="J5"/>
      <c r="K5"/>
      <c r="L5"/>
      <c r="M5"/>
      <c r="N5"/>
      <c r="O5"/>
      <c r="P5"/>
      <c r="Q5"/>
      <c r="R5"/>
      <c r="S5"/>
      <c r="T5">
        <f t="shared" si="0"/>
        <v>-75.697400286615022</v>
      </c>
      <c r="U5">
        <f t="shared" si="1"/>
        <v>-76.14165296604952</v>
      </c>
      <c r="V5">
        <f t="shared" si="2"/>
        <v>-77.571782012142279</v>
      </c>
      <c r="W5">
        <f t="shared" si="3"/>
        <v>-77.684892208199614</v>
      </c>
      <c r="X5"/>
      <c r="Y5">
        <f t="shared" si="4"/>
        <v>10.348351854759944</v>
      </c>
      <c r="Z5">
        <f t="shared" si="5"/>
        <v>10.767743185753359</v>
      </c>
      <c r="AA5">
        <f t="shared" si="7"/>
        <v>1.8023161902687828</v>
      </c>
      <c r="AB5">
        <f t="shared" si="6"/>
        <v>3.0212861030331024</v>
      </c>
      <c r="AC5"/>
      <c r="AD5"/>
      <c r="AE5"/>
      <c r="AF5"/>
      <c r="AG5"/>
    </row>
    <row r="6" spans="1:33" x14ac:dyDescent="0.25">
      <c r="A6" s="2">
        <v>33</v>
      </c>
      <c r="B6" s="2">
        <v>-16</v>
      </c>
      <c r="C6" s="1">
        <v>-78.454545454545396</v>
      </c>
      <c r="D6" s="1">
        <v>1.00445949130141</v>
      </c>
      <c r="E6" s="1">
        <v>1.5</v>
      </c>
      <c r="F6" s="1">
        <v>-78.5</v>
      </c>
      <c r="G6"/>
      <c r="H6" t="s">
        <v>21</v>
      </c>
      <c r="I6"/>
      <c r="J6"/>
      <c r="K6"/>
      <c r="L6"/>
      <c r="M6">
        <f t="shared" ref="M6:M32" si="8">-(C6-$G$2)/(10*LOG10(E6))</f>
        <v>0.47526401946917196</v>
      </c>
      <c r="N6">
        <f t="shared" ref="N6:N32" si="9">-(F6-$H$2)/(10*LOG10(E6))</f>
        <v>0.28394367936337866</v>
      </c>
      <c r="O6"/>
      <c r="P6"/>
      <c r="Q6"/>
      <c r="R6"/>
      <c r="S6"/>
      <c r="T6">
        <f t="shared" si="0"/>
        <v>-77.617647058823493</v>
      </c>
      <c r="U6">
        <f t="shared" si="1"/>
        <v>-78</v>
      </c>
      <c r="V6">
        <f t="shared" si="2"/>
        <v>-79.358000000000004</v>
      </c>
      <c r="W6">
        <f t="shared" si="3"/>
        <v>-79.454999999999998</v>
      </c>
      <c r="X6"/>
      <c r="Y6">
        <f t="shared" si="4"/>
        <v>0</v>
      </c>
      <c r="Z6">
        <f t="shared" si="5"/>
        <v>0</v>
      </c>
      <c r="AA6">
        <f t="shared" si="7"/>
        <v>3.0288283598617309</v>
      </c>
      <c r="AB6">
        <f t="shared" si="6"/>
        <v>2.117024999999995</v>
      </c>
      <c r="AC6"/>
      <c r="AD6"/>
      <c r="AE6"/>
      <c r="AF6"/>
      <c r="AG6"/>
    </row>
    <row r="7" spans="1:33" x14ac:dyDescent="0.25">
      <c r="A7" s="2">
        <v>24</v>
      </c>
      <c r="B7" s="2">
        <v>-16</v>
      </c>
      <c r="C7" s="1">
        <v>-81.375</v>
      </c>
      <c r="D7" s="1">
        <v>3.0708462056463799</v>
      </c>
      <c r="E7" s="1">
        <v>2</v>
      </c>
      <c r="F7" s="1">
        <v>-81.095238095238102</v>
      </c>
      <c r="G7"/>
      <c r="H7">
        <v>2.3025850929999998</v>
      </c>
      <c r="I7"/>
      <c r="J7"/>
      <c r="K7"/>
      <c r="L7"/>
      <c r="M7">
        <f t="shared" si="8"/>
        <v>1.24816562977019</v>
      </c>
      <c r="N7">
        <f t="shared" si="9"/>
        <v>1.0282158388937095</v>
      </c>
      <c r="O7"/>
      <c r="P7"/>
      <c r="Q7"/>
      <c r="R7"/>
      <c r="S7"/>
      <c r="T7">
        <f t="shared" si="0"/>
        <v>-80.324082876850923</v>
      </c>
      <c r="U7">
        <f t="shared" si="1"/>
        <v>-80.619193036957526</v>
      </c>
      <c r="V7">
        <f t="shared" si="2"/>
        <v>-81.875532856250103</v>
      </c>
      <c r="W7">
        <f t="shared" si="3"/>
        <v>-81.949826810195987</v>
      </c>
      <c r="X7"/>
      <c r="Y7">
        <f t="shared" si="4"/>
        <v>3.4951701734007936</v>
      </c>
      <c r="Z7">
        <f t="shared" si="5"/>
        <v>4.4909791278892621</v>
      </c>
      <c r="AA7">
        <f t="shared" si="7"/>
        <v>11.703154802622322</v>
      </c>
      <c r="AB7">
        <f t="shared" si="6"/>
        <v>11.901305020347015</v>
      </c>
      <c r="AC7"/>
      <c r="AD7"/>
      <c r="AE7"/>
      <c r="AF7"/>
      <c r="AG7"/>
    </row>
    <row r="8" spans="1:33" x14ac:dyDescent="0.25">
      <c r="A8" s="2">
        <v>29</v>
      </c>
      <c r="B8" s="2">
        <v>-16</v>
      </c>
      <c r="C8" s="1">
        <v>-87.379310344827502</v>
      </c>
      <c r="D8" s="1">
        <v>6.0865258903411403</v>
      </c>
      <c r="E8" s="1">
        <v>2.5</v>
      </c>
      <c r="F8" s="1">
        <v>-87.222222222222229</v>
      </c>
      <c r="G8"/>
      <c r="H8"/>
      <c r="I8"/>
      <c r="J8"/>
      <c r="K8"/>
      <c r="L8"/>
      <c r="M8">
        <f t="shared" si="8"/>
        <v>2.4530489705168317</v>
      </c>
      <c r="N8">
        <f t="shared" si="9"/>
        <v>2.3174905818084572</v>
      </c>
      <c r="O8"/>
      <c r="P8"/>
      <c r="Q8"/>
      <c r="R8"/>
      <c r="S8"/>
      <c r="T8">
        <f t="shared" si="0"/>
        <v>-82.244329649059395</v>
      </c>
      <c r="U8">
        <f t="shared" si="1"/>
        <v>-82.477540070908006</v>
      </c>
      <c r="V8">
        <f t="shared" si="2"/>
        <v>-83.661750844107829</v>
      </c>
      <c r="W8">
        <f t="shared" si="3"/>
        <v>-83.719934601996371</v>
      </c>
      <c r="X8"/>
      <c r="Y8">
        <f t="shared" si="4"/>
        <v>0.75573403873373113</v>
      </c>
      <c r="Z8">
        <f t="shared" si="5"/>
        <v>1.9107587519409197</v>
      </c>
      <c r="AA8">
        <f t="shared" si="7"/>
        <v>5.2292294230278662</v>
      </c>
      <c r="AB8">
        <f t="shared" si="6"/>
        <v>6.8890317525890614</v>
      </c>
      <c r="AC8"/>
      <c r="AD8"/>
      <c r="AE8"/>
      <c r="AF8"/>
      <c r="AG8"/>
    </row>
    <row r="9" spans="1:33" x14ac:dyDescent="0.25">
      <c r="A9" s="2">
        <v>34</v>
      </c>
      <c r="B9" s="2">
        <v>-16</v>
      </c>
      <c r="C9" s="1">
        <v>-93.5</v>
      </c>
      <c r="D9" s="1">
        <v>6.3529442527432796</v>
      </c>
      <c r="E9" s="1">
        <v>3</v>
      </c>
      <c r="F9" s="1">
        <v>-93.72</v>
      </c>
      <c r="G9"/>
      <c r="H9"/>
      <c r="I9"/>
      <c r="J9"/>
      <c r="K9"/>
      <c r="L9"/>
      <c r="M9">
        <f t="shared" si="8"/>
        <v>3.3287875532831479</v>
      </c>
      <c r="N9">
        <f t="shared" si="9"/>
        <v>3.2947599471829125</v>
      </c>
      <c r="O9"/>
      <c r="P9"/>
      <c r="Q9"/>
      <c r="R9"/>
      <c r="S9"/>
      <c r="T9">
        <f t="shared" si="0"/>
        <v>-83.733788760982577</v>
      </c>
      <c r="U9">
        <f t="shared" si="1"/>
        <v>-83.918986015717252</v>
      </c>
      <c r="V9">
        <f t="shared" si="2"/>
        <v>-85.047249154221348</v>
      </c>
      <c r="W9">
        <f t="shared" si="3"/>
        <v>-85.092936873236255</v>
      </c>
      <c r="X9"/>
      <c r="Y9">
        <f t="shared" si="4"/>
        <v>13.28982761827921</v>
      </c>
      <c r="Z9">
        <f t="shared" si="5"/>
        <v>10.911369435965389</v>
      </c>
      <c r="AA9">
        <f t="shared" si="7"/>
        <v>5.4385093967313942</v>
      </c>
      <c r="AB9">
        <f t="shared" si="6"/>
        <v>4.5338560974063205</v>
      </c>
      <c r="AC9"/>
      <c r="AD9"/>
      <c r="AE9"/>
      <c r="AF9"/>
      <c r="AG9"/>
    </row>
    <row r="10" spans="1:33" x14ac:dyDescent="0.25">
      <c r="A10" s="2">
        <v>37</v>
      </c>
      <c r="B10" s="2">
        <v>-16</v>
      </c>
      <c r="C10" s="1">
        <v>-87.783783783783704</v>
      </c>
      <c r="D10" s="1">
        <v>5.8799935649900403</v>
      </c>
      <c r="E10" s="1">
        <v>3.5</v>
      </c>
      <c r="F10" s="1">
        <v>-87.852941176470594</v>
      </c>
      <c r="G10"/>
      <c r="H10"/>
      <c r="I10"/>
      <c r="J10"/>
      <c r="K10"/>
      <c r="L10"/>
      <c r="M10">
        <f t="shared" si="8"/>
        <v>1.8685414132529286</v>
      </c>
      <c r="N10">
        <f t="shared" si="9"/>
        <v>1.8109759025154557</v>
      </c>
      <c r="O10"/>
      <c r="P10"/>
      <c r="Q10"/>
      <c r="R10"/>
      <c r="S10"/>
      <c r="T10">
        <f t="shared" si="0"/>
        <v>-84.950765467086825</v>
      </c>
      <c r="U10">
        <f t="shared" si="1"/>
        <v>-85.096733107865546</v>
      </c>
      <c r="V10">
        <f t="shared" si="2"/>
        <v>-86.179283700357928</v>
      </c>
      <c r="W10">
        <f t="shared" si="3"/>
        <v>-86.21476141219236</v>
      </c>
      <c r="X10"/>
      <c r="Y10">
        <f t="shared" si="4"/>
        <v>73.08941109875515</v>
      </c>
      <c r="Z10">
        <f t="shared" si="5"/>
        <v>74.360731892982187</v>
      </c>
      <c r="AA10">
        <f t="shared" si="7"/>
        <v>53.592887139845111</v>
      </c>
      <c r="AB10">
        <f t="shared" si="6"/>
        <v>56.32860625991681</v>
      </c>
      <c r="AC10"/>
      <c r="AD10"/>
      <c r="AE10"/>
      <c r="AF10"/>
      <c r="AG10"/>
    </row>
    <row r="11" spans="1:33" x14ac:dyDescent="0.25">
      <c r="A11" s="2">
        <v>23</v>
      </c>
      <c r="B11" s="2">
        <v>-16</v>
      </c>
      <c r="C11" s="1">
        <v>-95.695652173913004</v>
      </c>
      <c r="D11" s="1">
        <v>8.6391821722945092</v>
      </c>
      <c r="E11" s="1">
        <v>4</v>
      </c>
      <c r="F11" s="1">
        <v>-96.090909090909093</v>
      </c>
      <c r="G11"/>
      <c r="H11"/>
      <c r="I11"/>
      <c r="J11"/>
      <c r="K11"/>
      <c r="L11"/>
      <c r="M11">
        <f t="shared" si="8"/>
        <v>3.0026916545666644</v>
      </c>
      <c r="N11">
        <f t="shared" si="9"/>
        <v>3.0048349585572054</v>
      </c>
      <c r="O11"/>
      <c r="P11"/>
      <c r="Q11"/>
      <c r="R11"/>
      <c r="S11"/>
      <c r="T11">
        <f t="shared" si="0"/>
        <v>-85.979704611084586</v>
      </c>
      <c r="U11">
        <f t="shared" si="1"/>
        <v>-86.092504085865741</v>
      </c>
      <c r="V11">
        <f t="shared" si="2"/>
        <v>-87.136405271407853</v>
      </c>
      <c r="W11">
        <f t="shared" si="3"/>
        <v>-87.163250545171934</v>
      </c>
      <c r="X11"/>
      <c r="Y11">
        <f t="shared" si="4"/>
        <v>3.2547016613667368</v>
      </c>
      <c r="Z11">
        <f t="shared" si="5"/>
        <v>3.0991387499772793</v>
      </c>
      <c r="AA11">
        <f t="shared" si="7"/>
        <v>0.41909893828597083</v>
      </c>
      <c r="AB11">
        <f t="shared" si="6"/>
        <v>0.47567316690114436</v>
      </c>
      <c r="AC11"/>
      <c r="AD11"/>
      <c r="AE11"/>
      <c r="AF11"/>
      <c r="AG11"/>
    </row>
    <row r="12" spans="1:33" x14ac:dyDescent="0.25">
      <c r="A12" s="2">
        <v>39</v>
      </c>
      <c r="B12" s="2">
        <v>-16</v>
      </c>
      <c r="C12" s="1">
        <v>-84.615384615384599</v>
      </c>
      <c r="D12" s="1">
        <v>11.107114383046699</v>
      </c>
      <c r="E12" s="1">
        <v>4.5</v>
      </c>
      <c r="F12" s="1">
        <v>-84.6875</v>
      </c>
      <c r="G12"/>
      <c r="H12"/>
      <c r="I12"/>
      <c r="J12"/>
      <c r="K12"/>
      <c r="L12"/>
      <c r="M12">
        <f t="shared" si="8"/>
        <v>1.0712803886925846</v>
      </c>
      <c r="N12">
        <f t="shared" si="9"/>
        <v>1.0237862654143823</v>
      </c>
      <c r="O12"/>
      <c r="P12"/>
      <c r="Q12"/>
      <c r="R12"/>
      <c r="S12"/>
      <c r="T12">
        <f t="shared" si="0"/>
        <v>-86.871012239295297</v>
      </c>
      <c r="U12">
        <f t="shared" si="1"/>
        <v>-86.955080141816012</v>
      </c>
      <c r="V12">
        <f t="shared" si="2"/>
        <v>-87.965501688215667</v>
      </c>
      <c r="W12">
        <f t="shared" si="3"/>
        <v>-87.984869203992744</v>
      </c>
      <c r="X12"/>
      <c r="Y12">
        <f t="shared" si="4"/>
        <v>77.874269975649611</v>
      </c>
      <c r="Z12">
        <f t="shared" si="5"/>
        <v>83.463370587087198</v>
      </c>
      <c r="AA12">
        <f t="shared" si="7"/>
        <v>59.755226531526773</v>
      </c>
      <c r="AB12">
        <f t="shared" si="6"/>
        <v>65.707882648278826</v>
      </c>
      <c r="AC12"/>
      <c r="AD12"/>
      <c r="AE12"/>
      <c r="AF12"/>
      <c r="AG12"/>
    </row>
    <row r="13" spans="1:33" x14ac:dyDescent="0.25">
      <c r="A13" s="2">
        <v>33</v>
      </c>
      <c r="B13" s="2">
        <v>-16</v>
      </c>
      <c r="C13" s="1">
        <v>-85.727272727272705</v>
      </c>
      <c r="D13" s="1">
        <v>1.2228034761981099</v>
      </c>
      <c r="E13" s="1">
        <v>5</v>
      </c>
      <c r="F13" s="1">
        <v>-85.78125</v>
      </c>
      <c r="G13"/>
      <c r="H13"/>
      <c r="I13"/>
      <c r="J13"/>
      <c r="K13"/>
      <c r="L13"/>
      <c r="M13">
        <f t="shared" si="8"/>
        <v>1.1602251338600558</v>
      </c>
      <c r="N13">
        <f t="shared" si="9"/>
        <v>1.113245196750859</v>
      </c>
      <c r="O13"/>
      <c r="P13"/>
      <c r="Q13"/>
      <c r="R13"/>
      <c r="S13"/>
      <c r="T13">
        <f t="shared" si="0"/>
        <v>-87.657201285114255</v>
      </c>
      <c r="U13">
        <f t="shared" si="1"/>
        <v>-87.715926144823072</v>
      </c>
      <c r="V13">
        <f t="shared" si="2"/>
        <v>-88.696816556608042</v>
      </c>
      <c r="W13">
        <f t="shared" si="3"/>
        <v>-88.709588222388348</v>
      </c>
      <c r="X13"/>
      <c r="Y13">
        <f t="shared" si="4"/>
        <v>9.2526486522452132</v>
      </c>
      <c r="Z13">
        <f t="shared" si="5"/>
        <v>9.1713649146479366</v>
      </c>
      <c r="AA13">
        <f t="shared" si="7"/>
        <v>16.65808669083896</v>
      </c>
      <c r="AB13">
        <f t="shared" si="6"/>
        <v>16.177193668675059</v>
      </c>
      <c r="AC13"/>
      <c r="AD13"/>
      <c r="AE13"/>
      <c r="AF13"/>
      <c r="AG13"/>
    </row>
    <row r="14" spans="1:33" x14ac:dyDescent="0.25">
      <c r="A14" s="2">
        <v>35</v>
      </c>
      <c r="B14" s="2">
        <v>-16</v>
      </c>
      <c r="C14" s="1">
        <v>-88.657142857142802</v>
      </c>
      <c r="D14" s="1">
        <v>3.5388883586007398</v>
      </c>
      <c r="E14" s="1">
        <v>5.5</v>
      </c>
      <c r="F14" s="1">
        <v>-88.411764705882348</v>
      </c>
      <c r="G14"/>
      <c r="H14"/>
      <c r="I14"/>
      <c r="J14"/>
      <c r="K14"/>
      <c r="L14"/>
      <c r="M14">
        <f t="shared" si="8"/>
        <v>1.4910929406586657</v>
      </c>
      <c r="N14">
        <f t="shared" si="9"/>
        <v>1.4063059705230183</v>
      </c>
      <c r="O14"/>
      <c r="P14"/>
      <c r="Q14"/>
      <c r="R14"/>
      <c r="S14"/>
      <c r="T14">
        <f t="shared" si="0"/>
        <v>-88.360471351218479</v>
      </c>
      <c r="U14">
        <f t="shared" si="1"/>
        <v>-88.396526086625258</v>
      </c>
      <c r="V14">
        <f t="shared" si="2"/>
        <v>-89.350999998329172</v>
      </c>
      <c r="W14">
        <f t="shared" si="3"/>
        <v>-89.357871475232628</v>
      </c>
      <c r="X14"/>
      <c r="Y14">
        <f t="shared" si="4"/>
        <v>6.9337349931499146</v>
      </c>
      <c r="Z14">
        <f t="shared" si="5"/>
        <v>6.8396690092739227</v>
      </c>
      <c r="AA14">
        <f t="shared" si="7"/>
        <v>13.131399334998347</v>
      </c>
      <c r="AB14">
        <f t="shared" si="6"/>
        <v>12.792221177095218</v>
      </c>
      <c r="AC14"/>
      <c r="AD14"/>
      <c r="AE14"/>
      <c r="AF14"/>
      <c r="AG14"/>
    </row>
    <row r="15" spans="1:33" x14ac:dyDescent="0.25">
      <c r="A15" s="2">
        <v>15</v>
      </c>
      <c r="B15" s="2">
        <v>-16</v>
      </c>
      <c r="C15" s="1">
        <v>-92.6</v>
      </c>
      <c r="D15" s="1">
        <v>6.6772840623249996</v>
      </c>
      <c r="E15" s="1">
        <v>6</v>
      </c>
      <c r="F15" s="1">
        <v>-92.6</v>
      </c>
      <c r="G15"/>
      <c r="H15"/>
      <c r="I15"/>
      <c r="J15"/>
      <c r="K15"/>
      <c r="L15"/>
      <c r="M15">
        <f t="shared" si="8"/>
        <v>1.9253779948036978</v>
      </c>
      <c r="N15">
        <f t="shared" si="9"/>
        <v>1.8762419250501636</v>
      </c>
      <c r="O15"/>
      <c r="P15"/>
      <c r="Q15"/>
      <c r="R15"/>
      <c r="S15"/>
      <c r="T15">
        <f t="shared" si="0"/>
        <v>-88.996656510648393</v>
      </c>
      <c r="U15">
        <f t="shared" si="1"/>
        <v>-89.012203624106647</v>
      </c>
      <c r="V15">
        <f t="shared" si="2"/>
        <v>-89.942780904735756</v>
      </c>
      <c r="W15">
        <f t="shared" si="3"/>
        <v>-89.944315011570154</v>
      </c>
      <c r="X15"/>
      <c r="Y15">
        <f t="shared" si="4"/>
        <v>0.11526952091671461</v>
      </c>
      <c r="Z15">
        <f t="shared" si="5"/>
        <v>0.36052689451836623</v>
      </c>
      <c r="AA15">
        <f t="shared" si="7"/>
        <v>1.6528651894186228</v>
      </c>
      <c r="AB15">
        <f t="shared" si="6"/>
        <v>2.3487104394637885</v>
      </c>
      <c r="AC15"/>
      <c r="AD15"/>
      <c r="AE15"/>
      <c r="AF15"/>
      <c r="AG15"/>
    </row>
    <row r="16" spans="1:33" x14ac:dyDescent="0.25">
      <c r="A16" s="2">
        <v>28</v>
      </c>
      <c r="B16" s="2">
        <v>-16</v>
      </c>
      <c r="C16" s="1">
        <v>-90.892857142857096</v>
      </c>
      <c r="D16" s="1">
        <v>3.6266867996640002</v>
      </c>
      <c r="E16" s="1">
        <v>6.5</v>
      </c>
      <c r="F16" s="1">
        <v>-90.892857142857139</v>
      </c>
      <c r="G16"/>
      <c r="H16"/>
      <c r="I16"/>
      <c r="J16"/>
      <c r="K16"/>
      <c r="L16"/>
      <c r="M16">
        <f t="shared" si="8"/>
        <v>1.6330412061203121</v>
      </c>
      <c r="N16">
        <f t="shared" si="9"/>
        <v>1.5860063114354108</v>
      </c>
      <c r="O16"/>
      <c r="P16"/>
      <c r="Q16"/>
      <c r="R16"/>
      <c r="S16"/>
      <c r="T16">
        <f t="shared" si="0"/>
        <v>-89.577448057322727</v>
      </c>
      <c r="U16">
        <f t="shared" si="1"/>
        <v>-89.574273178773552</v>
      </c>
      <c r="V16">
        <f t="shared" si="2"/>
        <v>-90.483034544465767</v>
      </c>
      <c r="W16">
        <f t="shared" si="3"/>
        <v>-90.479696014188733</v>
      </c>
      <c r="X16"/>
      <c r="Y16">
        <f t="shared" si="4"/>
        <v>9.1358202461821261</v>
      </c>
      <c r="Z16">
        <f t="shared" si="5"/>
        <v>9.1550227966890692</v>
      </c>
      <c r="AA16">
        <f t="shared" si="7"/>
        <v>4.4815427399252403</v>
      </c>
      <c r="AB16">
        <f t="shared" si="6"/>
        <v>4.495688992247123</v>
      </c>
      <c r="AC16"/>
      <c r="AD16"/>
      <c r="AE16"/>
      <c r="AF16"/>
      <c r="AG16"/>
    </row>
    <row r="17" spans="1:33" x14ac:dyDescent="0.25">
      <c r="A17" s="2">
        <v>33</v>
      </c>
      <c r="B17" s="2">
        <v>-16</v>
      </c>
      <c r="C17" s="1">
        <v>-85.878787878787804</v>
      </c>
      <c r="D17" s="1">
        <v>5.2718938602007102</v>
      </c>
      <c r="E17" s="1">
        <v>7</v>
      </c>
      <c r="F17" s="1">
        <v>-85.6875</v>
      </c>
      <c r="G17"/>
      <c r="H17"/>
      <c r="I17"/>
      <c r="J17"/>
      <c r="K17"/>
      <c r="L17"/>
      <c r="M17">
        <f t="shared" si="8"/>
        <v>0.97753638380523822</v>
      </c>
      <c r="N17">
        <f t="shared" si="9"/>
        <v>0.90965777176223395</v>
      </c>
      <c r="O17"/>
      <c r="P17"/>
      <c r="Q17"/>
      <c r="R17"/>
      <c r="S17"/>
      <c r="T17">
        <f t="shared" si="0"/>
        <v>-90.111724488728441</v>
      </c>
      <c r="U17">
        <f t="shared" si="1"/>
        <v>-90.091327047048267</v>
      </c>
      <c r="V17">
        <f t="shared" si="2"/>
        <v>-90.980019716412045</v>
      </c>
      <c r="W17">
        <f t="shared" si="3"/>
        <v>-90.972198794505275</v>
      </c>
      <c r="X17"/>
      <c r="Y17">
        <f t="shared" si="4"/>
        <v>0.61016822334607657</v>
      </c>
      <c r="Z17">
        <f t="shared" si="5"/>
        <v>0.6424504944873789</v>
      </c>
      <c r="AA17">
        <f t="shared" si="7"/>
        <v>7.5973142287218262E-3</v>
      </c>
      <c r="AB17">
        <f t="shared" si="6"/>
        <v>6.2950976862541268E-3</v>
      </c>
      <c r="AC17"/>
      <c r="AD17"/>
      <c r="AE17"/>
      <c r="AF17"/>
      <c r="AG17"/>
    </row>
    <row r="18" spans="1:33" x14ac:dyDescent="0.25">
      <c r="A18" s="2">
        <v>80</v>
      </c>
      <c r="B18" s="2">
        <v>-16</v>
      </c>
      <c r="C18" s="1">
        <v>-95.587500000000006</v>
      </c>
      <c r="D18" s="1">
        <v>9.9787992665736596</v>
      </c>
      <c r="E18" s="1">
        <v>7.5</v>
      </c>
      <c r="F18" s="1">
        <v>-94.14</v>
      </c>
      <c r="G18"/>
      <c r="H18"/>
      <c r="I18"/>
      <c r="J18"/>
      <c r="K18"/>
      <c r="L18"/>
      <c r="M18">
        <f t="shared" si="8"/>
        <v>2.0535536988034564</v>
      </c>
      <c r="N18">
        <f t="shared" si="9"/>
        <v>1.8444422893823513</v>
      </c>
      <c r="O18"/>
      <c r="P18"/>
      <c r="Q18"/>
      <c r="R18"/>
      <c r="S18"/>
      <c r="T18">
        <f t="shared" si="0"/>
        <v>-90.606387201320487</v>
      </c>
      <c r="U18">
        <f t="shared" si="1"/>
        <v>-90.570044156773747</v>
      </c>
      <c r="V18">
        <f t="shared" si="2"/>
        <v>-91.440156115515691</v>
      </c>
      <c r="W18">
        <f t="shared" si="3"/>
        <v>-91.428185147168307</v>
      </c>
      <c r="X18"/>
      <c r="Y18">
        <f t="shared" si="4"/>
        <v>22.350195354411483</v>
      </c>
      <c r="Z18">
        <f t="shared" si="5"/>
        <v>23.839237442845462</v>
      </c>
      <c r="AA18">
        <f t="shared" si="7"/>
        <v>30.928816664485847</v>
      </c>
      <c r="AB18">
        <f t="shared" si="6"/>
        <v>32.955465958918808</v>
      </c>
      <c r="AC18"/>
      <c r="AD18"/>
      <c r="AE18"/>
      <c r="AF18"/>
      <c r="AG18"/>
    </row>
    <row r="19" spans="1:33" x14ac:dyDescent="0.25">
      <c r="A19" s="2">
        <v>21</v>
      </c>
      <c r="B19" s="2">
        <v>-16</v>
      </c>
      <c r="C19" s="1">
        <v>-97.714285714285694</v>
      </c>
      <c r="D19" s="1">
        <v>3.97176511827699</v>
      </c>
      <c r="E19" s="1">
        <v>8</v>
      </c>
      <c r="F19" s="1">
        <v>-98.526315789473685</v>
      </c>
      <c r="G19"/>
      <c r="H19"/>
      <c r="I19"/>
      <c r="J19"/>
      <c r="K19"/>
      <c r="L19"/>
      <c r="M19">
        <f t="shared" si="8"/>
        <v>2.2253196187459756</v>
      </c>
      <c r="N19">
        <f t="shared" si="9"/>
        <v>2.2728981701860902</v>
      </c>
      <c r="O19"/>
      <c r="P19"/>
      <c r="Q19"/>
      <c r="R19"/>
      <c r="S19"/>
      <c r="T19">
        <f t="shared" si="0"/>
        <v>-91.066907169245908</v>
      </c>
      <c r="U19">
        <f t="shared" si="1"/>
        <v>-91.015719123582784</v>
      </c>
      <c r="V19">
        <f t="shared" si="2"/>
        <v>-91.868532854579271</v>
      </c>
      <c r="W19">
        <f t="shared" si="3"/>
        <v>-91.852698285428616</v>
      </c>
      <c r="X19"/>
      <c r="Y19">
        <f t="shared" si="4"/>
        <v>20.435759541465341</v>
      </c>
      <c r="Z19">
        <f t="shared" si="5"/>
        <v>9.7611309947463312</v>
      </c>
      <c r="AA19">
        <f t="shared" si="7"/>
        <v>13.830716628718845</v>
      </c>
      <c r="AB19">
        <f t="shared" si="6"/>
        <v>5.2317491334811956</v>
      </c>
      <c r="AC19"/>
      <c r="AD19"/>
      <c r="AE19"/>
      <c r="AF19"/>
      <c r="AG19"/>
    </row>
    <row r="20" spans="1:33" x14ac:dyDescent="0.25">
      <c r="A20" s="2">
        <v>62</v>
      </c>
      <c r="B20" s="2">
        <v>-16</v>
      </c>
      <c r="C20" s="1">
        <v>-92.193548387096698</v>
      </c>
      <c r="D20" s="1">
        <v>5.6701637610411399</v>
      </c>
      <c r="E20" s="1">
        <v>8.5</v>
      </c>
      <c r="F20" s="1">
        <v>-92.5</v>
      </c>
      <c r="G20"/>
      <c r="H20"/>
      <c r="I20"/>
      <c r="J20"/>
      <c r="K20"/>
      <c r="L20"/>
      <c r="M20">
        <f t="shared" si="8"/>
        <v>1.5682810974686239</v>
      </c>
      <c r="N20">
        <f t="shared" si="9"/>
        <v>1.5601145617791476</v>
      </c>
      <c r="O20"/>
      <c r="P20"/>
      <c r="Q20"/>
      <c r="R20"/>
      <c r="S20"/>
      <c r="T20">
        <f t="shared" si="0"/>
        <v>-91.497694829531213</v>
      </c>
      <c r="U20">
        <f t="shared" si="1"/>
        <v>-91.432620212724032</v>
      </c>
      <c r="V20">
        <f t="shared" si="2"/>
        <v>-92.269252532323492</v>
      </c>
      <c r="W20">
        <f t="shared" si="3"/>
        <v>-92.249803805989117</v>
      </c>
      <c r="X20"/>
      <c r="Y20">
        <f t="shared" si="4"/>
        <v>38.646002228412506</v>
      </c>
      <c r="Z20">
        <f t="shared" si="5"/>
        <v>50.320516935597588</v>
      </c>
      <c r="AA20">
        <f t="shared" si="7"/>
        <v>29.648386352669423</v>
      </c>
      <c r="AB20">
        <f t="shared" si="6"/>
        <v>39.394602678825386</v>
      </c>
      <c r="AC20"/>
      <c r="AD20"/>
      <c r="AE20"/>
      <c r="AF20"/>
      <c r="AG20"/>
    </row>
    <row r="21" spans="1:33" x14ac:dyDescent="0.25">
      <c r="A21" s="2">
        <v>65</v>
      </c>
      <c r="B21" s="2">
        <v>-16</v>
      </c>
      <c r="C21" s="1">
        <v>-93.184615384615299</v>
      </c>
      <c r="D21" s="1">
        <v>2.9237186857380499</v>
      </c>
      <c r="E21" s="1">
        <v>9</v>
      </c>
      <c r="F21" s="1">
        <v>-93.491803278688522</v>
      </c>
      <c r="G21"/>
      <c r="H21"/>
      <c r="I21"/>
      <c r="J21"/>
      <c r="K21"/>
      <c r="L21"/>
      <c r="M21">
        <f t="shared" si="8"/>
        <v>1.6313429942393092</v>
      </c>
      <c r="N21">
        <f t="shared" si="9"/>
        <v>1.6234660608225149</v>
      </c>
      <c r="O21"/>
      <c r="P21"/>
      <c r="Q21"/>
      <c r="R21"/>
      <c r="S21"/>
      <c r="T21">
        <f t="shared" si="0"/>
        <v>-91.902357634436726</v>
      </c>
      <c r="U21">
        <f t="shared" si="1"/>
        <v>-91.824238589137892</v>
      </c>
      <c r="V21">
        <f t="shared" si="2"/>
        <v>-92.645670809182704</v>
      </c>
      <c r="W21">
        <f t="shared" si="3"/>
        <v>-92.622827104026598</v>
      </c>
      <c r="X21"/>
      <c r="Y21">
        <f t="shared" si="4"/>
        <v>8.4792054434680963E-2</v>
      </c>
      <c r="Z21">
        <f t="shared" si="5"/>
        <v>0.45665348441034725</v>
      </c>
      <c r="AA21">
        <f t="shared" si="7"/>
        <v>0.20441468455291681</v>
      </c>
      <c r="AB21">
        <f t="shared" si="6"/>
        <v>1.5086497483560732E-2</v>
      </c>
      <c r="AC21"/>
      <c r="AD21"/>
      <c r="AE21"/>
      <c r="AF21"/>
      <c r="AG21"/>
    </row>
    <row r="22" spans="1:33" x14ac:dyDescent="0.25">
      <c r="A22" s="2">
        <v>95</v>
      </c>
      <c r="B22" s="2">
        <v>-16</v>
      </c>
      <c r="C22" s="1">
        <v>-91.673684210526304</v>
      </c>
      <c r="D22" s="1">
        <v>1.75247478169576</v>
      </c>
      <c r="E22" s="1">
        <v>9.5</v>
      </c>
      <c r="F22" s="1">
        <v>-91.623655913978496</v>
      </c>
      <c r="G22"/>
      <c r="H22"/>
      <c r="I22"/>
      <c r="J22"/>
      <c r="K22"/>
      <c r="L22"/>
      <c r="M22">
        <f t="shared" si="8"/>
        <v>1.4376289040858587</v>
      </c>
      <c r="N22">
        <f t="shared" si="9"/>
        <v>1.393405645550889</v>
      </c>
      <c r="O22"/>
      <c r="P22"/>
      <c r="Q22"/>
      <c r="R22"/>
      <c r="S22"/>
      <c r="T22">
        <f t="shared" si="0"/>
        <v>-92.28388387535017</v>
      </c>
      <c r="U22">
        <f t="shared" si="1"/>
        <v>-92.193466215731078</v>
      </c>
      <c r="V22">
        <f t="shared" si="2"/>
        <v>-93.000567400715866</v>
      </c>
      <c r="W22">
        <f t="shared" si="3"/>
        <v>-92.974522824384707</v>
      </c>
      <c r="X22"/>
      <c r="Y22">
        <f t="shared" si="4"/>
        <v>0.81131725178303582</v>
      </c>
      <c r="Z22">
        <f t="shared" si="5"/>
        <v>1.6856791290489612</v>
      </c>
      <c r="AA22">
        <f t="shared" si="7"/>
        <v>3.3873660377445824E-2</v>
      </c>
      <c r="AB22">
        <f t="shared" si="6"/>
        <v>0.26757906840476164</v>
      </c>
      <c r="AC22"/>
      <c r="AD22"/>
      <c r="AE22"/>
      <c r="AF22"/>
      <c r="AG22"/>
    </row>
    <row r="23" spans="1:33" x14ac:dyDescent="0.25">
      <c r="A23" s="2">
        <v>71</v>
      </c>
      <c r="B23" s="2">
        <v>-16</v>
      </c>
      <c r="C23" s="1">
        <v>-90.1408450704225</v>
      </c>
      <c r="D23" s="1">
        <v>1.90408328165001</v>
      </c>
      <c r="E23" s="1">
        <v>10</v>
      </c>
      <c r="F23" s="1">
        <v>-90.035714285714292</v>
      </c>
      <c r="G23"/>
      <c r="H23"/>
      <c r="I23"/>
      <c r="J23"/>
      <c r="K23"/>
      <c r="L23"/>
      <c r="M23">
        <f t="shared" si="8"/>
        <v>1.2523198011599006</v>
      </c>
      <c r="N23">
        <f t="shared" si="9"/>
        <v>1.2035714285714292</v>
      </c>
      <c r="O23"/>
      <c r="P23"/>
      <c r="Q23"/>
      <c r="R23"/>
      <c r="S23"/>
      <c r="T23">
        <f t="shared" si="0"/>
        <v>-92.644776739621122</v>
      </c>
      <c r="U23">
        <f t="shared" si="1"/>
        <v>-92.54272558884827</v>
      </c>
      <c r="V23">
        <f t="shared" si="2"/>
        <v>-93.336270777583877</v>
      </c>
      <c r="W23">
        <f t="shared" si="3"/>
        <v>-93.307198436861583</v>
      </c>
      <c r="X23"/>
      <c r="Y23">
        <f t="shared" si="4"/>
        <v>0.94302070006377037</v>
      </c>
      <c r="Z23">
        <f t="shared" si="5"/>
        <v>0.8446890672652333</v>
      </c>
      <c r="AA23">
        <f t="shared" si="7"/>
        <v>2.7641940929602873</v>
      </c>
      <c r="AB23">
        <f t="shared" si="6"/>
        <v>2.8343154263555501</v>
      </c>
      <c r="AC23"/>
      <c r="AD23"/>
      <c r="AE23"/>
      <c r="AF23"/>
      <c r="AG23"/>
    </row>
    <row r="24" spans="1:33" x14ac:dyDescent="0.25">
      <c r="A24" s="2">
        <v>70</v>
      </c>
      <c r="B24" s="2">
        <v>-16</v>
      </c>
      <c r="C24" s="1">
        <v>-98.471428571428504</v>
      </c>
      <c r="D24" s="1">
        <v>8.4509901024750906</v>
      </c>
      <c r="E24" s="1">
        <v>10.5</v>
      </c>
      <c r="F24" s="1">
        <v>-98.470588235294116</v>
      </c>
      <c r="G24"/>
      <c r="H24"/>
      <c r="I24"/>
      <c r="J24"/>
      <c r="K24"/>
      <c r="L24"/>
      <c r="M24">
        <f t="shared" si="8"/>
        <v>2.0421073283472393</v>
      </c>
      <c r="N24">
        <f t="shared" si="9"/>
        <v>2.0045831124491786</v>
      </c>
      <c r="O24"/>
      <c r="P24"/>
      <c r="Q24"/>
      <c r="R24"/>
      <c r="S24"/>
      <c r="T24">
        <f t="shared" si="0"/>
        <v>-92.98715394145438</v>
      </c>
      <c r="U24">
        <f t="shared" si="1"/>
        <v>-92.874066157533264</v>
      </c>
      <c r="V24">
        <f t="shared" si="2"/>
        <v>-93.654750842436997</v>
      </c>
      <c r="W24">
        <f t="shared" si="3"/>
        <v>-93.622806077229001</v>
      </c>
      <c r="X24"/>
      <c r="Y24">
        <f t="shared" si="4"/>
        <v>8.101474189314775</v>
      </c>
      <c r="Z24">
        <f t="shared" si="5"/>
        <v>8.0562413482582613</v>
      </c>
      <c r="AA24">
        <f t="shared" si="7"/>
        <v>12.347533774596792</v>
      </c>
      <c r="AB24">
        <f t="shared" si="6"/>
        <v>12.867227520752204</v>
      </c>
      <c r="AC24"/>
      <c r="AD24"/>
      <c r="AE24"/>
      <c r="AF24"/>
      <c r="AG24"/>
    </row>
    <row r="25" spans="1:33" x14ac:dyDescent="0.25">
      <c r="A25" s="2">
        <v>56</v>
      </c>
      <c r="B25" s="2">
        <v>-16</v>
      </c>
      <c r="C25" s="1">
        <v>-95.964285714285694</v>
      </c>
      <c r="D25" s="1">
        <v>2.9878666199774502</v>
      </c>
      <c r="E25" s="1">
        <v>11</v>
      </c>
      <c r="F25" s="1">
        <v>-95.745098039215691</v>
      </c>
      <c r="G25"/>
      <c r="H25"/>
      <c r="I25"/>
      <c r="J25"/>
      <c r="K25"/>
      <c r="L25"/>
      <c r="M25">
        <f t="shared" si="8"/>
        <v>1.7617406879206841</v>
      </c>
      <c r="N25">
        <f t="shared" si="9"/>
        <v>1.7039775957826677</v>
      </c>
      <c r="O25"/>
      <c r="P25"/>
      <c r="Q25"/>
      <c r="R25"/>
      <c r="S25"/>
      <c r="T25">
        <f t="shared" si="0"/>
        <v>-93.312823019347917</v>
      </c>
      <c r="U25">
        <f t="shared" si="1"/>
        <v>-93.189237193731287</v>
      </c>
      <c r="V25">
        <f t="shared" si="2"/>
        <v>-93.957688971765791</v>
      </c>
      <c r="W25">
        <f t="shared" si="3"/>
        <v>-93.923011957364281</v>
      </c>
      <c r="X25"/>
      <c r="Y25">
        <f t="shared" si="4"/>
        <v>26.61121124195666</v>
      </c>
      <c r="Z25">
        <f t="shared" si="5"/>
        <v>27.892668824216774</v>
      </c>
      <c r="AA25">
        <f t="shared" si="7"/>
        <v>20.373845173563314</v>
      </c>
      <c r="AB25">
        <f t="shared" si="6"/>
        <v>20.68045000359017</v>
      </c>
      <c r="AC25"/>
      <c r="AD25"/>
      <c r="AE25"/>
      <c r="AF25"/>
      <c r="AG25"/>
    </row>
    <row r="26" spans="1:33" x14ac:dyDescent="0.25">
      <c r="A26" s="2">
        <v>56</v>
      </c>
      <c r="B26" s="2">
        <v>-16</v>
      </c>
      <c r="C26" s="1">
        <v>-92.857142857142804</v>
      </c>
      <c r="D26" s="1">
        <v>3.2389923477173199</v>
      </c>
      <c r="E26" s="1">
        <v>11.5</v>
      </c>
      <c r="F26" s="1">
        <v>-92.909090909090907</v>
      </c>
      <c r="G26"/>
      <c r="H26"/>
      <c r="I26"/>
      <c r="J26"/>
      <c r="K26"/>
      <c r="L26"/>
      <c r="M26">
        <f t="shared" si="8"/>
        <v>1.4367424179197748</v>
      </c>
      <c r="N26">
        <f t="shared" si="9"/>
        <v>1.4055926524862696</v>
      </c>
      <c r="O26"/>
      <c r="P26"/>
      <c r="Q26"/>
      <c r="R26"/>
      <c r="S26"/>
      <c r="T26">
        <f t="shared" si="0"/>
        <v>-93.623339100884294</v>
      </c>
      <c r="U26">
        <f t="shared" si="1"/>
        <v>-93.489743695014653</v>
      </c>
      <c r="V26">
        <f t="shared" si="2"/>
        <v>-94.24653174884358</v>
      </c>
      <c r="W26">
        <f t="shared" si="3"/>
        <v>-94.209249613566527</v>
      </c>
      <c r="X26"/>
      <c r="Y26">
        <f t="shared" si="4"/>
        <v>5.4800310467954825</v>
      </c>
      <c r="Z26">
        <f t="shared" si="5"/>
        <v>5.0866232179064941</v>
      </c>
      <c r="AA26">
        <f t="shared" si="7"/>
        <v>2.950678685792107</v>
      </c>
      <c r="AB26">
        <f t="shared" si="6"/>
        <v>2.3588303865690143</v>
      </c>
      <c r="AC26"/>
      <c r="AD26"/>
      <c r="AE26"/>
      <c r="AF26"/>
      <c r="AG26"/>
    </row>
    <row r="27" spans="1:33" x14ac:dyDescent="0.25">
      <c r="A27" s="2">
        <v>84</v>
      </c>
      <c r="B27" s="2">
        <v>-16</v>
      </c>
      <c r="C27" s="1">
        <v>-91.321428571428498</v>
      </c>
      <c r="D27" s="1">
        <v>1.8140607284571799</v>
      </c>
      <c r="E27" s="1">
        <v>12</v>
      </c>
      <c r="F27" s="1">
        <v>-91.269230769230774</v>
      </c>
      <c r="G27"/>
      <c r="H27"/>
      <c r="I27"/>
      <c r="J27"/>
      <c r="K27"/>
      <c r="L27"/>
      <c r="M27">
        <f t="shared" si="8"/>
        <v>1.2698313247004154</v>
      </c>
      <c r="N27">
        <f t="shared" si="9"/>
        <v>1.2295646183463416</v>
      </c>
      <c r="O27"/>
      <c r="P27"/>
      <c r="Q27"/>
      <c r="R27"/>
      <c r="S27"/>
      <c r="T27">
        <f t="shared" si="0"/>
        <v>-93.920049816530039</v>
      </c>
      <c r="U27">
        <f t="shared" si="1"/>
        <v>-93.776889850572275</v>
      </c>
      <c r="V27">
        <f t="shared" si="2"/>
        <v>-94.522532742646604</v>
      </c>
      <c r="W27">
        <f t="shared" si="3"/>
        <v>-94.482761308665573</v>
      </c>
      <c r="X27"/>
      <c r="Y27">
        <f t="shared" si="4"/>
        <v>1.1297712043138162</v>
      </c>
      <c r="Z27">
        <f t="shared" si="5"/>
        <v>0.75307500283618289</v>
      </c>
      <c r="AA27">
        <f t="shared" si="7"/>
        <v>2.773523470738358</v>
      </c>
      <c r="AB27">
        <f t="shared" si="6"/>
        <v>2.4764385264974909</v>
      </c>
      <c r="AC27"/>
      <c r="AD27"/>
      <c r="AE27"/>
      <c r="AF27"/>
      <c r="AG27"/>
    </row>
    <row r="28" spans="1:33" x14ac:dyDescent="0.25">
      <c r="A28" s="2">
        <v>64</v>
      </c>
      <c r="B28" s="2">
        <v>-16</v>
      </c>
      <c r="C28" s="1">
        <v>-95.09375</v>
      </c>
      <c r="D28" s="1">
        <v>4.1686772360017503</v>
      </c>
      <c r="E28" s="1">
        <v>12.5</v>
      </c>
      <c r="F28" s="1">
        <v>-95.031746031746039</v>
      </c>
      <c r="G28"/>
      <c r="H28"/>
      <c r="I28"/>
      <c r="J28"/>
      <c r="K28"/>
      <c r="L28"/>
      <c r="M28">
        <f t="shared" si="8"/>
        <v>1.5932120897731425</v>
      </c>
      <c r="N28">
        <f t="shared" si="9"/>
        <v>1.5527022116463209</v>
      </c>
      <c r="O28"/>
      <c r="P28"/>
      <c r="Q28"/>
      <c r="R28"/>
      <c r="S28"/>
      <c r="T28">
        <f t="shared" si="0"/>
        <v>-94.204130647558642</v>
      </c>
      <c r="U28">
        <f t="shared" si="1"/>
        <v>-94.051813249681558</v>
      </c>
      <c r="V28">
        <f t="shared" si="2"/>
        <v>-94.786785388573591</v>
      </c>
      <c r="W28">
        <f t="shared" si="3"/>
        <v>-94.744630616185106</v>
      </c>
      <c r="X28"/>
      <c r="Y28">
        <f t="shared" si="4"/>
        <v>8.3099712597250424</v>
      </c>
      <c r="Z28">
        <f t="shared" si="5"/>
        <v>7.742765260511641</v>
      </c>
      <c r="AA28">
        <f t="shared" si="7"/>
        <v>12.008697870133968</v>
      </c>
      <c r="AB28">
        <f t="shared" si="6"/>
        <v>12.078404096210194</v>
      </c>
      <c r="AC28"/>
      <c r="AD28"/>
      <c r="AE28"/>
      <c r="AF28"/>
      <c r="AG28"/>
    </row>
    <row r="29" spans="1:33" x14ac:dyDescent="0.25">
      <c r="A29" s="2">
        <v>48</v>
      </c>
      <c r="B29" s="2">
        <v>-16</v>
      </c>
      <c r="C29" s="1">
        <v>-93.7083333333333</v>
      </c>
      <c r="D29" s="1">
        <v>1.64599814575634</v>
      </c>
      <c r="E29" s="1">
        <v>13</v>
      </c>
      <c r="F29" s="1">
        <v>-93.772727272727266</v>
      </c>
      <c r="G29"/>
      <c r="H29"/>
      <c r="I29"/>
      <c r="J29"/>
      <c r="K29"/>
      <c r="L29"/>
      <c r="M29">
        <f t="shared" si="8"/>
        <v>1.4444797611286082</v>
      </c>
      <c r="N29">
        <f t="shared" si="9"/>
        <v>1.4159362089700458</v>
      </c>
      <c r="O29"/>
      <c r="P29"/>
      <c r="Q29"/>
      <c r="R29"/>
      <c r="S29"/>
      <c r="T29">
        <f t="shared" si="0"/>
        <v>-94.476613053377548</v>
      </c>
      <c r="U29">
        <f t="shared" si="1"/>
        <v>-94.31551210234251</v>
      </c>
      <c r="V29">
        <f t="shared" si="2"/>
        <v>-95.040249152550516</v>
      </c>
      <c r="W29">
        <f t="shared" si="3"/>
        <v>-94.995808348468884</v>
      </c>
      <c r="X29"/>
      <c r="Y29">
        <f t="shared" si="4"/>
        <v>0.38085801088648302</v>
      </c>
      <c r="Z29">
        <f t="shared" si="5"/>
        <v>0.51299104162881959</v>
      </c>
      <c r="AA29">
        <f t="shared" si="7"/>
        <v>2.8623406778130085E-3</v>
      </c>
      <c r="AB29">
        <f t="shared" si="6"/>
        <v>1.2915170793290716E-3</v>
      </c>
      <c r="AC29"/>
      <c r="AD29"/>
      <c r="AE29"/>
      <c r="AF29"/>
      <c r="AG29"/>
    </row>
    <row r="30" spans="1:33" x14ac:dyDescent="0.25">
      <c r="A30" s="2">
        <v>47</v>
      </c>
      <c r="B30" s="2">
        <v>-16</v>
      </c>
      <c r="C30" s="1">
        <v>-93.425531914893597</v>
      </c>
      <c r="D30" s="1">
        <v>1.0842024609635099</v>
      </c>
      <c r="E30" s="1">
        <v>13.5</v>
      </c>
      <c r="F30" s="1">
        <v>-93.478260869565219</v>
      </c>
      <c r="G30"/>
      <c r="H30"/>
      <c r="I30"/>
      <c r="J30"/>
      <c r="K30"/>
      <c r="L30"/>
      <c r="M30">
        <f t="shared" si="8"/>
        <v>1.3985147835685441</v>
      </c>
      <c r="N30">
        <f t="shared" si="9"/>
        <v>1.3693531327630686</v>
      </c>
      <c r="O30"/>
      <c r="P30"/>
      <c r="Q30"/>
      <c r="R30"/>
      <c r="S30"/>
      <c r="T30">
        <f t="shared" si="0"/>
        <v>-94.738407078964343</v>
      </c>
      <c r="U30">
        <f t="shared" si="1"/>
        <v>-94.568867117956273</v>
      </c>
      <c r="V30">
        <f t="shared" si="2"/>
        <v>-95.283770560519869</v>
      </c>
      <c r="W30">
        <f t="shared" si="3"/>
        <v>-95.237133396501648</v>
      </c>
      <c r="X30"/>
      <c r="Y30">
        <f t="shared" si="4"/>
        <v>1.0610519214383665</v>
      </c>
      <c r="Z30">
        <f t="shared" si="5"/>
        <v>0.63383865316126708</v>
      </c>
      <c r="AA30">
        <f t="shared" si="7"/>
        <v>2.4820024568053052</v>
      </c>
      <c r="AB30">
        <f t="shared" si="6"/>
        <v>2.1444852953479083</v>
      </c>
      <c r="AC30"/>
      <c r="AD30"/>
      <c r="AE30"/>
      <c r="AF30"/>
      <c r="AG30"/>
    </row>
    <row r="31" spans="1:33" x14ac:dyDescent="0.25">
      <c r="A31" s="2">
        <v>62</v>
      </c>
      <c r="B31" s="2">
        <v>-16</v>
      </c>
      <c r="C31" s="1">
        <v>-92.516129032257993</v>
      </c>
      <c r="D31" s="1">
        <v>1.16922026920055</v>
      </c>
      <c r="E31" s="1">
        <v>14</v>
      </c>
      <c r="F31" s="1">
        <v>-92.377358490566039</v>
      </c>
      <c r="G31"/>
      <c r="H31"/>
      <c r="I31"/>
      <c r="J31"/>
      <c r="K31"/>
      <c r="L31"/>
      <c r="M31">
        <f t="shared" si="8"/>
        <v>1.2998968273747973</v>
      </c>
      <c r="N31">
        <f t="shared" si="9"/>
        <v>1.2544286539555789</v>
      </c>
      <c r="O31"/>
      <c r="P31"/>
      <c r="Q31"/>
      <c r="R31"/>
      <c r="S31"/>
      <c r="T31">
        <f t="shared" si="0"/>
        <v>-94.9903196933776</v>
      </c>
      <c r="U31">
        <f t="shared" si="1"/>
        <v>-94.812659252688618</v>
      </c>
      <c r="V31">
        <f t="shared" si="2"/>
        <v>-95.518100256965965</v>
      </c>
      <c r="W31">
        <f t="shared" si="3"/>
        <v>-95.469349634580695</v>
      </c>
      <c r="X31"/>
      <c r="Y31">
        <f t="shared" si="4"/>
        <v>2.4485607916929024</v>
      </c>
      <c r="Z31">
        <f t="shared" si="5"/>
        <v>1.7806190448823438</v>
      </c>
      <c r="AA31">
        <f t="shared" si="7"/>
        <v>4.3788422662435016</v>
      </c>
      <c r="AB31">
        <f t="shared" si="6"/>
        <v>3.9644344701708545</v>
      </c>
      <c r="AC31"/>
      <c r="AD31"/>
      <c r="AE31"/>
      <c r="AF31"/>
      <c r="AG31"/>
    </row>
    <row r="32" spans="1:33" x14ac:dyDescent="0.25">
      <c r="A32" s="2">
        <v>38</v>
      </c>
      <c r="B32" s="2">
        <v>-16</v>
      </c>
      <c r="C32" s="1">
        <v>-99.947368421052602</v>
      </c>
      <c r="D32" s="1">
        <v>7.6371337508494701</v>
      </c>
      <c r="E32" s="1">
        <v>14.5</v>
      </c>
      <c r="F32" s="1">
        <v>-99.837837837837839</v>
      </c>
      <c r="G32"/>
      <c r="H32"/>
      <c r="I32"/>
      <c r="J32"/>
      <c r="K32"/>
      <c r="L32"/>
      <c r="M32">
        <f t="shared" si="8"/>
        <v>1.9227085057670832</v>
      </c>
      <c r="N32">
        <f t="shared" si="9"/>
        <v>1.8803547020248867</v>
      </c>
      <c r="O32"/>
      <c r="P32"/>
      <c r="Q32"/>
      <c r="R32"/>
      <c r="S32"/>
      <c r="T32">
        <f t="shared" si="0"/>
        <v>-95.233069791556389</v>
      </c>
      <c r="U32">
        <f t="shared" si="1"/>
        <v>-95.047584227681767</v>
      </c>
      <c r="V32">
        <f t="shared" si="2"/>
        <v>-95.743906959623516</v>
      </c>
      <c r="W32">
        <f t="shared" si="3"/>
        <v>-95.693119749164666</v>
      </c>
      <c r="X32"/>
      <c r="Y32">
        <f t="shared" si="4"/>
        <v>7.381767089536944</v>
      </c>
      <c r="Z32">
        <f t="shared" si="5"/>
        <v>7.1301054871552365</v>
      </c>
      <c r="AA32">
        <f t="shared" si="7"/>
        <v>10.41855034838807</v>
      </c>
      <c r="AB32">
        <f t="shared" si="6"/>
        <v>10.994272724023553</v>
      </c>
      <c r="AC32"/>
      <c r="AD32"/>
      <c r="AE32"/>
      <c r="AF32"/>
      <c r="AG32"/>
    </row>
    <row r="33" spans="6:33" x14ac:dyDescent="0.25">
      <c r="F33" s="1">
        <v>-91.583333333333329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>
        <f t="shared" si="0"/>
        <v>-95.467300562441224</v>
      </c>
      <c r="U33">
        <f t="shared" si="1"/>
        <v>-95.274264498485252</v>
      </c>
      <c r="V33">
        <f t="shared" si="2"/>
        <v>-95.961788964332257</v>
      </c>
      <c r="W33">
        <f t="shared" si="3"/>
        <v>-95.909036639963972</v>
      </c>
      <c r="X33"/>
      <c r="Y33">
        <f t="shared" si="4"/>
        <v>20.071008017762733</v>
      </c>
      <c r="Z33">
        <f t="shared" si="5"/>
        <v>20.82620162364972</v>
      </c>
      <c r="AA33">
        <f t="shared" si="7"/>
        <v>15.884843605831238</v>
      </c>
      <c r="AB33">
        <f t="shared" si="6"/>
        <v>15.435478852415129</v>
      </c>
      <c r="AC33"/>
      <c r="AD33"/>
      <c r="AE33"/>
      <c r="AF33"/>
      <c r="AG3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moc-16stat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User</cp:lastModifiedBy>
  <dcterms:created xsi:type="dcterms:W3CDTF">2015-12-20T02:50:17Z</dcterms:created>
  <dcterms:modified xsi:type="dcterms:W3CDTF">2015-12-20T13:58:12Z</dcterms:modified>
</cp:coreProperties>
</file>