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8800" windowHeight="13020"/>
  </bookViews>
  <sheets>
    <sheet name="moc-30stat" sheetId="1" r:id="rId1"/>
  </sheets>
  <calcPr calcId="152511"/>
</workbook>
</file>

<file path=xl/calcChain.xml><?xml version="1.0" encoding="utf-8"?>
<calcChain xmlns="http://schemas.openxmlformats.org/spreadsheetml/2006/main">
  <c r="R2" i="1" l="1"/>
  <c r="W7" i="1" s="1"/>
  <c r="AB7" i="1" s="1"/>
  <c r="N7" i="1"/>
  <c r="N2" i="1"/>
  <c r="AA5" i="1"/>
  <c r="Q2" i="1"/>
  <c r="V4" i="1" s="1"/>
  <c r="AA4" i="1" s="1"/>
  <c r="M2" i="1"/>
  <c r="N9" i="1"/>
  <c r="M9" i="1"/>
  <c r="N8" i="1"/>
  <c r="M8" i="1"/>
  <c r="V7" i="1"/>
  <c r="AA7" i="1" s="1"/>
  <c r="M7" i="1"/>
  <c r="O2" i="1" s="1"/>
  <c r="T9" i="1" s="1"/>
  <c r="Y9" i="1" s="1"/>
  <c r="N6" i="1"/>
  <c r="M6" i="1"/>
  <c r="V5" i="1"/>
  <c r="W4" i="1"/>
  <c r="AB4" i="1" s="1"/>
  <c r="N4" i="1"/>
  <c r="M4" i="1"/>
  <c r="N3" i="1"/>
  <c r="M3" i="1"/>
  <c r="O3" i="1" l="1"/>
  <c r="V10" i="1"/>
  <c r="AA10" i="1" s="1"/>
  <c r="V9" i="1"/>
  <c r="AA9" i="1" s="1"/>
  <c r="W9" i="1"/>
  <c r="AB9" i="1" s="1"/>
  <c r="W10" i="1"/>
  <c r="AB10" i="1" s="1"/>
  <c r="W5" i="1"/>
  <c r="AB5" i="1" s="1"/>
  <c r="P2" i="1"/>
  <c r="P3" i="1"/>
  <c r="T3" i="1"/>
  <c r="Y3" i="1" s="1"/>
  <c r="T6" i="1"/>
  <c r="Y6" i="1" s="1"/>
  <c r="T8" i="1"/>
  <c r="Y8" i="1" s="1"/>
  <c r="T10" i="1"/>
  <c r="Y10" i="1" s="1"/>
  <c r="U3" i="1"/>
  <c r="Z3" i="1" s="1"/>
  <c r="U6" i="1"/>
  <c r="Z6" i="1" s="1"/>
  <c r="U8" i="1"/>
  <c r="Z8" i="1" s="1"/>
  <c r="U10" i="1"/>
  <c r="Z10" i="1" s="1"/>
  <c r="V3" i="1"/>
  <c r="AA3" i="1" s="1"/>
  <c r="T4" i="1"/>
  <c r="Y4" i="1" s="1"/>
  <c r="T5" i="1"/>
  <c r="Y5" i="1" s="1"/>
  <c r="V6" i="1"/>
  <c r="AA6" i="1" s="1"/>
  <c r="T7" i="1"/>
  <c r="Y7" i="1" s="1"/>
  <c r="V8" i="1"/>
  <c r="AA8" i="1" s="1"/>
  <c r="W3" i="1"/>
  <c r="AB3" i="1" s="1"/>
  <c r="U5" i="1"/>
  <c r="Z5" i="1" s="1"/>
  <c r="W6" i="1"/>
  <c r="AB6" i="1" s="1"/>
  <c r="U7" i="1"/>
  <c r="Z7" i="1" s="1"/>
  <c r="W8" i="1"/>
  <c r="AB8" i="1" s="1"/>
  <c r="U9" i="1" l="1"/>
  <c r="Z9" i="1" s="1"/>
  <c r="U4" i="1"/>
  <c r="Z4" i="1" s="1"/>
  <c r="AE3" i="1" s="1"/>
  <c r="AD3" i="1"/>
  <c r="AF3" i="1"/>
  <c r="AG3" i="1"/>
</calcChain>
</file>

<file path=xl/sharedStrings.xml><?xml version="1.0" encoding="utf-8"?>
<sst xmlns="http://schemas.openxmlformats.org/spreadsheetml/2006/main" count="32" uniqueCount="22">
  <si>
    <t>Odchylenie standardowe</t>
  </si>
  <si>
    <t>Dystans</t>
  </si>
  <si>
    <t>Liczba próbek</t>
  </si>
  <si>
    <t>Błąd średniokwadratowy</t>
  </si>
  <si>
    <t>Moc rozgłaszania</t>
  </si>
  <si>
    <t>RSSI</t>
  </si>
  <si>
    <t>RSSI po odsianiu</t>
  </si>
  <si>
    <t>A</t>
  </si>
  <si>
    <t>A po odsianiu</t>
  </si>
  <si>
    <t>A wg excela</t>
  </si>
  <si>
    <t>A wg excela po odsianiu</t>
  </si>
  <si>
    <t>n</t>
  </si>
  <si>
    <t>n po odsianiu</t>
  </si>
  <si>
    <t>Śr. N</t>
  </si>
  <si>
    <t>Śr. N po odsianiu</t>
  </si>
  <si>
    <t>N wg excela</t>
  </si>
  <si>
    <t>n wg excela po odsianiu</t>
  </si>
  <si>
    <t>RSSI ze wzoru</t>
  </si>
  <si>
    <t>Śr. Wart. Błędu</t>
  </si>
  <si>
    <t xml:space="preserve">n </t>
  </si>
  <si>
    <t>n wg excela</t>
  </si>
  <si>
    <t>Konwersja ln-&gt;log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</si>
</sst>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'moc-30stat'!$D$1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cat>
          <c:val>
            <c:numRef>
              <c:f>'moc-30stat'!$D$2:$D$9</c:f>
              <c:numCache>
                <c:formatCode>General</c:formatCode>
                <c:ptCount val="8"/>
                <c:pt idx="0">
                  <c:v>0.63512813411044</c:v>
                </c:pt>
                <c:pt idx="1">
                  <c:v>5.5597870285641902</c:v>
                </c:pt>
                <c:pt idx="2">
                  <c:v>3.5680395779859402</c:v>
                </c:pt>
                <c:pt idx="3">
                  <c:v>1.87214608577146</c:v>
                </c:pt>
                <c:pt idx="4">
                  <c:v>0.83345097208883001</c:v>
                </c:pt>
                <c:pt idx="5">
                  <c:v>3.8743232470764899</c:v>
                </c:pt>
                <c:pt idx="6">
                  <c:v>3.23529411764705</c:v>
                </c:pt>
                <c:pt idx="7">
                  <c:v>0.57735026918962495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670904"/>
        <c:axId val="499669728"/>
      </c:barChart>
      <c:catAx>
        <c:axId val="49967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669728"/>
        <c:crosses val="autoZero"/>
        <c:auto val="1"/>
        <c:lblAlgn val="ctr"/>
        <c:lblOffset val="100"/>
        <c:noMultiLvlLbl val="0"/>
      </c:catAx>
      <c:valAx>
        <c:axId val="4996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67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'moc-30stat'!$A$1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cat>
          <c:val>
            <c:numRef>
              <c:f>'moc-30stat'!$A$2:$A$9</c:f>
              <c:numCache>
                <c:formatCode>General</c:formatCode>
                <c:ptCount val="8"/>
                <c:pt idx="0">
                  <c:v>121</c:v>
                </c:pt>
                <c:pt idx="1">
                  <c:v>29</c:v>
                </c:pt>
                <c:pt idx="2">
                  <c:v>26</c:v>
                </c:pt>
                <c:pt idx="3">
                  <c:v>30</c:v>
                </c:pt>
                <c:pt idx="4">
                  <c:v>17</c:v>
                </c:pt>
                <c:pt idx="5">
                  <c:v>17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381312"/>
        <c:axId val="526778464"/>
      </c:barChart>
      <c:catAx>
        <c:axId val="4773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778464"/>
        <c:crosses val="autoZero"/>
        <c:auto val="1"/>
        <c:lblAlgn val="ctr"/>
        <c:lblOffset val="100"/>
        <c:noMultiLvlLbl val="0"/>
      </c:catAx>
      <c:valAx>
        <c:axId val="5267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3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'moc-30stat'!$C$1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233042072272612"/>
                  <c:y val="-0.59266535433070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'moc-30stat'!$C$2:$C$9</c:f>
              <c:numCache>
                <c:formatCode>General</c:formatCode>
                <c:ptCount val="8"/>
                <c:pt idx="0">
                  <c:v>-87.900826446280902</c:v>
                </c:pt>
                <c:pt idx="1">
                  <c:v>-93.413793103448199</c:v>
                </c:pt>
                <c:pt idx="2">
                  <c:v>-96.692307692307693</c:v>
                </c:pt>
                <c:pt idx="3">
                  <c:v>-95.066666666666606</c:v>
                </c:pt>
                <c:pt idx="4">
                  <c:v>-95.117647058823493</c:v>
                </c:pt>
                <c:pt idx="5">
                  <c:v>-98.764705882352899</c:v>
                </c:pt>
                <c:pt idx="6">
                  <c:v>-102</c:v>
                </c:pt>
                <c:pt idx="7">
                  <c:v>-102.333333333333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'moc-30stat'!$F$1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9788517152786465E-2"/>
                  <c:y val="-0.583623985272272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-4,7ln(x) - 95,373</a:t>
                    </a:r>
                    <a:br>
                      <a:rPr lang="en-US" baseline="0"/>
                    </a:br>
                    <a:r>
                      <a:rPr lang="en-US" baseline="0"/>
                      <a:t>R² = 0,8824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'moc-30stat'!$F$2:$F$9</c:f>
              <c:numCache>
                <c:formatCode>General</c:formatCode>
                <c:ptCount val="8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  <c:pt idx="6">
                  <c:v>-102</c:v>
                </c:pt>
                <c:pt idx="7">
                  <c:v>-102.33333333333333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'moc-30stat'!$T$2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'moc-30stat'!$T$3:$T$10</c:f>
              <c:numCache>
                <c:formatCode>General</c:formatCode>
                <c:ptCount val="8"/>
                <c:pt idx="0">
                  <c:v>-91.882637152272423</c:v>
                </c:pt>
                <c:pt idx="1">
                  <c:v>-93.233567885039548</c:v>
                </c:pt>
                <c:pt idx="2">
                  <c:v>-94.305861932409016</c:v>
                </c:pt>
                <c:pt idx="3">
                  <c:v>-95.066666666666606</c:v>
                </c:pt>
                <c:pt idx="4">
                  <c:v>-96.138960714036074</c:v>
                </c:pt>
                <c:pt idx="5">
                  <c:v>-96.899765448293664</c:v>
                </c:pt>
                <c:pt idx="6">
                  <c:v>-98.379726772258053</c:v>
                </c:pt>
                <c:pt idx="7">
                  <c:v>-99.044353543032585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'moc-30stat'!$U$2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'moc-30stat'!$U$3:$U$10</c:f>
              <c:numCache>
                <c:formatCode>General</c:formatCode>
                <c:ptCount val="8"/>
                <c:pt idx="0">
                  <c:v>-91.901029417185995</c:v>
                </c:pt>
                <c:pt idx="1">
                  <c:v>-93.170412129714947</c:v>
                </c:pt>
                <c:pt idx="2">
                  <c:v>-94.177977871957282</c:v>
                </c:pt>
                <c:pt idx="3">
                  <c:v>-94.892857142857139</c:v>
                </c:pt>
                <c:pt idx="4">
                  <c:v>-95.900422885099474</c:v>
                </c:pt>
                <c:pt idx="5">
                  <c:v>-96.615302155999331</c:v>
                </c:pt>
                <c:pt idx="6">
                  <c:v>-98.005926615333252</c:v>
                </c:pt>
                <c:pt idx="7">
                  <c:v>-98.630433640484014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79248"/>
        <c:axId val="526779640"/>
      </c:scatterChart>
      <c:valAx>
        <c:axId val="52677924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779640"/>
        <c:crosses val="autoZero"/>
        <c:crossBetween val="midCat"/>
      </c:valAx>
      <c:valAx>
        <c:axId val="526779640"/>
        <c:scaling>
          <c:orientation val="minMax"/>
          <c:max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7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66675</xdr:rowOff>
    </xdr:from>
    <xdr:to>
      <xdr:col>6</xdr:col>
      <xdr:colOff>581025</xdr:colOff>
      <xdr:row>23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24</xdr:row>
      <xdr:rowOff>9525</xdr:rowOff>
    </xdr:from>
    <xdr:to>
      <xdr:col>6</xdr:col>
      <xdr:colOff>590550</xdr:colOff>
      <xdr:row>38</xdr:row>
      <xdr:rowOff>85725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818030</xdr:colOff>
      <xdr:row>10</xdr:row>
      <xdr:rowOff>114299</xdr:rowOff>
    </xdr:from>
    <xdr:to>
      <xdr:col>22</xdr:col>
      <xdr:colOff>414618</xdr:colOff>
      <xdr:row>45</xdr:row>
      <xdr:rowOff>22412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zoomScale="85" zoomScaleNormal="85" workbookViewId="0">
      <selection activeCell="AA3" sqref="AA3"/>
    </sheetView>
  </sheetViews>
  <sheetFormatPr defaultRowHeight="15" x14ac:dyDescent="0.25"/>
  <cols>
    <col min="6" max="6" width="15.5703125" customWidth="1"/>
    <col min="7" max="7" width="17.140625" customWidth="1"/>
    <col min="8" max="8" width="15.5703125" customWidth="1"/>
    <col min="9" max="9" width="13.28515625" customWidth="1"/>
    <col min="11" max="11" width="7.42578125" customWidth="1"/>
    <col min="12" max="12" width="24.28515625" customWidth="1"/>
    <col min="13" max="13" width="24" customWidth="1"/>
  </cols>
  <sheetData>
    <row r="1" spans="1:33" x14ac:dyDescent="0.25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s="1" t="s">
        <v>17</v>
      </c>
      <c r="U1" s="1"/>
      <c r="Y1" s="1" t="s">
        <v>3</v>
      </c>
      <c r="Z1" s="1"/>
      <c r="AD1" s="1" t="s">
        <v>18</v>
      </c>
      <c r="AE1" s="1"/>
    </row>
    <row r="2" spans="1:33" x14ac:dyDescent="0.25">
      <c r="A2">
        <v>121</v>
      </c>
      <c r="B2">
        <v>-30</v>
      </c>
      <c r="C2">
        <v>-87.900826446280902</v>
      </c>
      <c r="D2">
        <v>0.63512813411044</v>
      </c>
      <c r="E2">
        <v>0.3</v>
      </c>
      <c r="F2">
        <v>-88</v>
      </c>
      <c r="G2">
        <v>-95.066666666666606</v>
      </c>
      <c r="H2">
        <v>-94.892857142857139</v>
      </c>
      <c r="I2">
        <v>-95.415999999999997</v>
      </c>
      <c r="J2">
        <v>-95.373000000000005</v>
      </c>
      <c r="M2">
        <f>-(C2-$G$2)/(10*LOG10(E2))</f>
        <v>1.3704592670990654</v>
      </c>
      <c r="N2">
        <f>-(F2-$H$2)/(10*LOG10(E2))</f>
        <v>1.3182515459031681</v>
      </c>
      <c r="O2">
        <f>AVERAGE(M2:M32)</f>
        <v>0.60894223433906958</v>
      </c>
      <c r="P2">
        <f>AVERAGE(N2:N32)</f>
        <v>0.5721838481055681</v>
      </c>
      <c r="Q2">
        <f>4.765*$H$7/10</f>
        <v>1.0971817968144999</v>
      </c>
      <c r="R2">
        <f>4.7*$H$7/10</f>
        <v>1.0822149937099999</v>
      </c>
      <c r="T2" t="s">
        <v>19</v>
      </c>
      <c r="U2" t="s">
        <v>12</v>
      </c>
      <c r="V2" t="s">
        <v>20</v>
      </c>
      <c r="W2" t="s">
        <v>16</v>
      </c>
      <c r="Y2" t="s">
        <v>11</v>
      </c>
      <c r="Z2" t="s">
        <v>12</v>
      </c>
      <c r="AA2" t="s">
        <v>20</v>
      </c>
      <c r="AB2" t="s">
        <v>16</v>
      </c>
      <c r="AD2" t="s">
        <v>11</v>
      </c>
      <c r="AE2" t="s">
        <v>12</v>
      </c>
      <c r="AF2" t="s">
        <v>20</v>
      </c>
      <c r="AG2" t="s">
        <v>16</v>
      </c>
    </row>
    <row r="3" spans="1:33" x14ac:dyDescent="0.25">
      <c r="A3">
        <v>29</v>
      </c>
      <c r="B3">
        <v>-30</v>
      </c>
      <c r="C3">
        <v>-93.413793103448199</v>
      </c>
      <c r="D3">
        <v>5.5597870285641902</v>
      </c>
      <c r="E3">
        <v>0.5</v>
      </c>
      <c r="F3">
        <v>-93.52</v>
      </c>
      <c r="M3">
        <f>-(C3-$G$2)/(10*LOG10(E3))</f>
        <v>0.54907271269518076</v>
      </c>
      <c r="N3">
        <f>-(F3-$H$2)/(10*LOG10(E3))</f>
        <v>0.45605327131239354</v>
      </c>
      <c r="O3">
        <f>AVERAGE(M7:M13)</f>
        <v>1.2050876879989394</v>
      </c>
      <c r="P3">
        <f>AVERAGE(,N7:N32)</f>
        <v>0.90260084243360383</v>
      </c>
      <c r="T3">
        <f t="shared" ref="T3:T10" si="0">-(10*$O$2*LOG10($E2)-$G$2)</f>
        <v>-91.882637152272423</v>
      </c>
      <c r="U3">
        <f t="shared" ref="U3:U10" si="1">-(10*$P$2*LOG10($E2)-$H$2)</f>
        <v>-91.901029417185995</v>
      </c>
      <c r="V3">
        <f t="shared" ref="V3:V10" si="2">-(10*$Q$2*LOG10($E2)-$I$2)</f>
        <v>-89.679069587372084</v>
      </c>
      <c r="W3">
        <f t="shared" ref="W3:W10" si="3">-(10*$R$2*LOG10($E2)-$J$2)</f>
        <v>-89.714327819653477</v>
      </c>
      <c r="Y3">
        <f t="shared" ref="Y3:Y10" si="4">ABS(T3-$C2)*ABS(T3-$C2)</f>
        <v>15.854816498348692</v>
      </c>
      <c r="Z3">
        <f t="shared" ref="Z3:Z10" si="5">ABS(U3-$F2)*ABS(U3-$F2)</f>
        <v>15.218030513750508</v>
      </c>
      <c r="AA3">
        <f>ABS(V3-$C2)*ABS(V3-$C2)</f>
        <v>3.1621486688378306</v>
      </c>
      <c r="AB3">
        <f t="shared" ref="AB3:AB10" si="6">ABS(W3-$F2)*ABS(W3-$F2)</f>
        <v>2.9389198732378428</v>
      </c>
      <c r="AD3">
        <f>AVERAGE(Y3:Y33)</f>
        <v>6.2534089627574891</v>
      </c>
      <c r="AE3">
        <f>AVERAGE(Z3:Z33)</f>
        <v>6.9152615927628291</v>
      </c>
      <c r="AF3">
        <f>AVERAGE(AA3:AA33)</f>
        <v>2.1749780749644039</v>
      </c>
      <c r="AG3">
        <f>AVERAGE(AB3:AB33)</f>
        <v>2.2603759004429995</v>
      </c>
    </row>
    <row r="4" spans="1:33" x14ac:dyDescent="0.25">
      <c r="A4">
        <v>26</v>
      </c>
      <c r="B4">
        <v>-30</v>
      </c>
      <c r="C4">
        <v>-96.692307692307693</v>
      </c>
      <c r="D4">
        <v>3.5680395779859402</v>
      </c>
      <c r="E4">
        <v>0.75</v>
      </c>
      <c r="F4">
        <v>-96.692307692307693</v>
      </c>
      <c r="M4">
        <f>-(C4-$G$2)/(10*LOG10(E4))</f>
        <v>-1.3011505236664067</v>
      </c>
      <c r="N4">
        <f>-(F4-$H$2)/(10*LOG10(E4))</f>
        <v>-1.4402663243602971</v>
      </c>
      <c r="T4">
        <f t="shared" si="0"/>
        <v>-93.233567885039548</v>
      </c>
      <c r="U4">
        <f t="shared" si="1"/>
        <v>-93.170412129714947</v>
      </c>
      <c r="V4">
        <f t="shared" si="2"/>
        <v>-92.113153684623313</v>
      </c>
      <c r="W4">
        <f t="shared" si="3"/>
        <v>-92.115208251359832</v>
      </c>
      <c r="Y4">
        <f t="shared" si="4"/>
        <v>3.2481129350446045E-2</v>
      </c>
      <c r="Z4">
        <f t="shared" si="5"/>
        <v>0.12221167905043626</v>
      </c>
      <c r="AA4">
        <f t="shared" ref="AA4:AA10" si="7">ABS(V4-$C3)*ABS(V4-$C3)</f>
        <v>1.6916628978011377</v>
      </c>
      <c r="AB4">
        <f t="shared" si="6"/>
        <v>1.9734398570474909</v>
      </c>
    </row>
    <row r="5" spans="1:33" x14ac:dyDescent="0.25">
      <c r="A5">
        <v>30</v>
      </c>
      <c r="B5">
        <v>-30</v>
      </c>
      <c r="C5">
        <v>-95.066666666666606</v>
      </c>
      <c r="D5">
        <v>1.87214608577146</v>
      </c>
      <c r="E5">
        <v>1</v>
      </c>
      <c r="F5">
        <v>-94.892857142857139</v>
      </c>
      <c r="T5">
        <f t="shared" si="0"/>
        <v>-94.305861932409016</v>
      </c>
      <c r="U5">
        <f t="shared" si="1"/>
        <v>-94.177977871957282</v>
      </c>
      <c r="V5">
        <f t="shared" si="2"/>
        <v>-94.04519492476372</v>
      </c>
      <c r="W5">
        <f t="shared" si="3"/>
        <v>-94.020894259473138</v>
      </c>
      <c r="Y5">
        <f t="shared" si="4"/>
        <v>5.6951233649383761</v>
      </c>
      <c r="Z5">
        <f t="shared" si="5"/>
        <v>6.321854445503333</v>
      </c>
      <c r="AA5">
        <f t="shared" si="7"/>
        <v>7.0072060040943134</v>
      </c>
      <c r="AB5">
        <f t="shared" si="6"/>
        <v>7.136449729128902</v>
      </c>
    </row>
    <row r="6" spans="1:33" x14ac:dyDescent="0.25">
      <c r="A6">
        <v>17</v>
      </c>
      <c r="B6">
        <v>-30</v>
      </c>
      <c r="C6">
        <v>-95.117647058823493</v>
      </c>
      <c r="D6">
        <v>0.83345097208883001</v>
      </c>
      <c r="E6">
        <v>1.5</v>
      </c>
      <c r="F6">
        <v>-95</v>
      </c>
      <c r="H6" t="s">
        <v>21</v>
      </c>
      <c r="M6">
        <f>-(C6-$G$2)/(10*LOG10(E6))</f>
        <v>2.8951120248829097E-2</v>
      </c>
      <c r="N6">
        <f>-(F6-$H$2)/(10*LOG10(E6))</f>
        <v>6.0845074149297733E-2</v>
      </c>
      <c r="T6">
        <f t="shared" si="0"/>
        <v>-95.066666666666606</v>
      </c>
      <c r="U6">
        <f t="shared" si="1"/>
        <v>-94.892857142857139</v>
      </c>
      <c r="V6">
        <f t="shared" si="2"/>
        <v>-95.415999999999997</v>
      </c>
      <c r="W6">
        <f t="shared" si="3"/>
        <v>-95.373000000000005</v>
      </c>
      <c r="Y6">
        <f t="shared" si="4"/>
        <v>0</v>
      </c>
      <c r="Z6">
        <f t="shared" si="5"/>
        <v>0</v>
      </c>
      <c r="AA6">
        <f t="shared" si="7"/>
        <v>0.12203377777781792</v>
      </c>
      <c r="AB6">
        <f t="shared" si="6"/>
        <v>0.23053716326531451</v>
      </c>
    </row>
    <row r="7" spans="1:33" x14ac:dyDescent="0.25">
      <c r="A7">
        <v>17</v>
      </c>
      <c r="B7">
        <v>-30</v>
      </c>
      <c r="C7">
        <v>-98.764705882352899</v>
      </c>
      <c r="D7">
        <v>3.8743232470764899</v>
      </c>
      <c r="E7">
        <v>2</v>
      </c>
      <c r="F7">
        <v>-98.4</v>
      </c>
      <c r="H7">
        <v>2.3025850929999998</v>
      </c>
      <c r="M7">
        <f>-(C7-$G$2)/(10*LOG10(E7))</f>
        <v>1.2284620366583523</v>
      </c>
      <c r="N7">
        <f>-(F7-$H$2)/(10*LOG10(E7))</f>
        <v>1.1650476389926423</v>
      </c>
      <c r="T7">
        <f t="shared" si="0"/>
        <v>-96.138960714036074</v>
      </c>
      <c r="U7">
        <f t="shared" si="1"/>
        <v>-95.900422885099474</v>
      </c>
      <c r="V7">
        <f t="shared" si="2"/>
        <v>-97.34804124014039</v>
      </c>
      <c r="W7">
        <f t="shared" si="3"/>
        <v>-97.278686008113311</v>
      </c>
      <c r="Y7">
        <f t="shared" si="4"/>
        <v>1.0430815823236814</v>
      </c>
      <c r="Z7">
        <f t="shared" si="5"/>
        <v>0.81076137201085974</v>
      </c>
      <c r="AA7">
        <f t="shared" si="7"/>
        <v>4.9746582040522673</v>
      </c>
      <c r="AB7">
        <f t="shared" si="6"/>
        <v>5.1924099235713781</v>
      </c>
    </row>
    <row r="8" spans="1:33" x14ac:dyDescent="0.25">
      <c r="A8">
        <v>1</v>
      </c>
      <c r="B8">
        <v>-30</v>
      </c>
      <c r="C8">
        <v>-102</v>
      </c>
      <c r="D8">
        <v>3.23529411764705</v>
      </c>
      <c r="E8">
        <v>3.5</v>
      </c>
      <c r="F8">
        <v>-102</v>
      </c>
      <c r="M8">
        <f>-(C8-$G$2)/(10*LOG10(E8))</f>
        <v>1.2743504062278017</v>
      </c>
      <c r="N8">
        <f>-(F8-$H$2)/(10*LOG10(E8))</f>
        <v>1.3062966904498479</v>
      </c>
      <c r="T8">
        <f t="shared" si="0"/>
        <v>-96.899765448293664</v>
      </c>
      <c r="U8">
        <f t="shared" si="1"/>
        <v>-96.615302155999331</v>
      </c>
      <c r="V8">
        <f t="shared" si="2"/>
        <v>-98.71884631537668</v>
      </c>
      <c r="W8">
        <f t="shared" si="3"/>
        <v>-98.630791748640178</v>
      </c>
      <c r="Y8">
        <f t="shared" si="4"/>
        <v>3.4780028225890498</v>
      </c>
      <c r="Z8">
        <f t="shared" si="5"/>
        <v>3.1851463943806579</v>
      </c>
      <c r="AA8">
        <f t="shared" si="7"/>
        <v>2.1030998832463122E-3</v>
      </c>
      <c r="AB8">
        <f t="shared" si="6"/>
        <v>5.3264831240388354E-2</v>
      </c>
    </row>
    <row r="9" spans="1:33" x14ac:dyDescent="0.25">
      <c r="A9">
        <v>3</v>
      </c>
      <c r="B9">
        <v>-30</v>
      </c>
      <c r="C9">
        <v>-102.333333333333</v>
      </c>
      <c r="D9">
        <v>0.57735026918962495</v>
      </c>
      <c r="E9">
        <v>4.5</v>
      </c>
      <c r="F9">
        <v>-102.33333333333333</v>
      </c>
      <c r="M9">
        <f>-(C9-$G$2)/(10*LOG10(E9))</f>
        <v>1.1124506211106644</v>
      </c>
      <c r="N9">
        <f>-(F9-$H$2)/(10*LOG10(E9))</f>
        <v>1.1390590402919252</v>
      </c>
      <c r="T9">
        <f t="shared" si="0"/>
        <v>-98.379726772258053</v>
      </c>
      <c r="U9">
        <f t="shared" si="1"/>
        <v>-98.005926615333252</v>
      </c>
      <c r="V9">
        <f t="shared" si="2"/>
        <v>-101.38541554489586</v>
      </c>
      <c r="W9">
        <f t="shared" si="3"/>
        <v>-101.26098595194345</v>
      </c>
      <c r="Y9">
        <f t="shared" si="4"/>
        <v>13.106378243505096</v>
      </c>
      <c r="Z9">
        <f t="shared" si="5"/>
        <v>15.952622202103296</v>
      </c>
      <c r="AA9">
        <f t="shared" si="7"/>
        <v>0.37771405245564826</v>
      </c>
      <c r="AB9">
        <f t="shared" si="6"/>
        <v>0.54614176322492336</v>
      </c>
    </row>
    <row r="10" spans="1:33" x14ac:dyDescent="0.25">
      <c r="T10">
        <f t="shared" si="0"/>
        <v>-99.044353543032585</v>
      </c>
      <c r="U10">
        <f t="shared" si="1"/>
        <v>-98.630433640484014</v>
      </c>
      <c r="V10">
        <f t="shared" si="2"/>
        <v>-102.58292879565748</v>
      </c>
      <c r="W10">
        <f t="shared" si="3"/>
        <v>-102.44216376486678</v>
      </c>
      <c r="Y10">
        <f t="shared" si="4"/>
        <v>10.817388061004571</v>
      </c>
      <c r="Z10">
        <f t="shared" si="5"/>
        <v>13.711466135303546</v>
      </c>
      <c r="AA10">
        <f t="shared" si="7"/>
        <v>6.2297894812970163E-2</v>
      </c>
      <c r="AB10">
        <f t="shared" si="6"/>
        <v>1.1844062827756576E-2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moc-30stat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2015-12-19T21:31:18Z</dcterms:created>
  <dcterms:modified xsi:type="dcterms:W3CDTF">2015-12-20T03:38:29Z</dcterms:modified>
</cp:coreProperties>
</file>