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a Inżynierska\dane\"/>
    </mc:Choice>
  </mc:AlternateContent>
  <bookViews>
    <workbookView xWindow="0" yWindow="0" windowWidth="21600" windowHeight="9735"/>
  </bookViews>
  <sheets>
    <sheet name="moc0stat" sheetId="1" r:id="rId1"/>
  </sheets>
  <calcPr calcId="152511"/>
</workbook>
</file>

<file path=xl/calcChain.xml><?xml version="1.0" encoding="utf-8"?>
<calcChain xmlns="http://schemas.openxmlformats.org/spreadsheetml/2006/main">
  <c r="R2" i="1" l="1"/>
  <c r="W33" i="1" s="1"/>
  <c r="AB33" i="1" s="1"/>
  <c r="W29" i="1"/>
  <c r="AB29" i="1" s="1"/>
  <c r="Q2" i="1"/>
  <c r="V3" i="1" s="1"/>
  <c r="AA3" i="1" s="1"/>
  <c r="W32" i="1"/>
  <c r="AB32" i="1" s="1"/>
  <c r="N32" i="1"/>
  <c r="M32" i="1"/>
  <c r="N31" i="1"/>
  <c r="M31" i="1"/>
  <c r="N30" i="1"/>
  <c r="M30" i="1"/>
  <c r="N29" i="1"/>
  <c r="M29" i="1"/>
  <c r="W28" i="1"/>
  <c r="AB28" i="1" s="1"/>
  <c r="N28" i="1"/>
  <c r="M28" i="1"/>
  <c r="W27" i="1"/>
  <c r="AB27" i="1" s="1"/>
  <c r="N27" i="1"/>
  <c r="M27" i="1"/>
  <c r="N26" i="1"/>
  <c r="M26" i="1"/>
  <c r="N25" i="1"/>
  <c r="M25" i="1"/>
  <c r="W24" i="1"/>
  <c r="AB24" i="1" s="1"/>
  <c r="N24" i="1"/>
  <c r="M24" i="1"/>
  <c r="N23" i="1"/>
  <c r="M23" i="1"/>
  <c r="N22" i="1"/>
  <c r="M22" i="1"/>
  <c r="N21" i="1"/>
  <c r="M21" i="1"/>
  <c r="W20" i="1"/>
  <c r="AB20" i="1" s="1"/>
  <c r="N20" i="1"/>
  <c r="M20" i="1"/>
  <c r="W19" i="1"/>
  <c r="AB19" i="1" s="1"/>
  <c r="N19" i="1"/>
  <c r="M19" i="1"/>
  <c r="W18" i="1"/>
  <c r="AB18" i="1" s="1"/>
  <c r="N18" i="1"/>
  <c r="M18" i="1"/>
  <c r="N17" i="1"/>
  <c r="M17" i="1"/>
  <c r="N16" i="1"/>
  <c r="M16" i="1"/>
  <c r="N15" i="1"/>
  <c r="M15" i="1"/>
  <c r="W14" i="1"/>
  <c r="AB14" i="1" s="1"/>
  <c r="N14" i="1"/>
  <c r="M14" i="1"/>
  <c r="N13" i="1"/>
  <c r="M13" i="1"/>
  <c r="N12" i="1"/>
  <c r="M12" i="1"/>
  <c r="W11" i="1"/>
  <c r="AB11" i="1" s="1"/>
  <c r="N11" i="1"/>
  <c r="M11" i="1"/>
  <c r="W10" i="1"/>
  <c r="AB10" i="1" s="1"/>
  <c r="N10" i="1"/>
  <c r="M10" i="1"/>
  <c r="N9" i="1"/>
  <c r="M9" i="1"/>
  <c r="N8" i="1"/>
  <c r="M8" i="1"/>
  <c r="N7" i="1"/>
  <c r="M7" i="1"/>
  <c r="W6" i="1"/>
  <c r="AB6" i="1" s="1"/>
  <c r="N6" i="1"/>
  <c r="M6" i="1"/>
  <c r="W4" i="1"/>
  <c r="AB4" i="1" s="1"/>
  <c r="N4" i="1"/>
  <c r="M4" i="1"/>
  <c r="N3" i="1"/>
  <c r="M3" i="1"/>
  <c r="N2" i="1"/>
  <c r="M2" i="1"/>
  <c r="W7" i="1" l="1"/>
  <c r="AB7" i="1" s="1"/>
  <c r="W15" i="1"/>
  <c r="AB15" i="1" s="1"/>
  <c r="O3" i="1"/>
  <c r="W23" i="1"/>
  <c r="AB23" i="1" s="1"/>
  <c r="W31" i="1"/>
  <c r="AB31" i="1" s="1"/>
  <c r="W5" i="1"/>
  <c r="AB5" i="1" s="1"/>
  <c r="W9" i="1"/>
  <c r="AB9" i="1" s="1"/>
  <c r="W13" i="1"/>
  <c r="AB13" i="1" s="1"/>
  <c r="W17" i="1"/>
  <c r="AB17" i="1" s="1"/>
  <c r="W22" i="1"/>
  <c r="AB22" i="1" s="1"/>
  <c r="W26" i="1"/>
  <c r="AB26" i="1" s="1"/>
  <c r="W30" i="1"/>
  <c r="AB30" i="1" s="1"/>
  <c r="W3" i="1"/>
  <c r="AB3" i="1" s="1"/>
  <c r="W8" i="1"/>
  <c r="AB8" i="1" s="1"/>
  <c r="W12" i="1"/>
  <c r="AB12" i="1" s="1"/>
  <c r="W16" i="1"/>
  <c r="AB16" i="1" s="1"/>
  <c r="W21" i="1"/>
  <c r="AB21" i="1" s="1"/>
  <c r="W25" i="1"/>
  <c r="AB25" i="1" s="1"/>
  <c r="P2" i="1"/>
  <c r="U3" i="1" s="1"/>
  <c r="Z3" i="1" s="1"/>
  <c r="O2" i="1"/>
  <c r="T31" i="1"/>
  <c r="Y31" i="1" s="1"/>
  <c r="T29" i="1"/>
  <c r="Y29" i="1" s="1"/>
  <c r="T27" i="1"/>
  <c r="Y27" i="1" s="1"/>
  <c r="T25" i="1"/>
  <c r="Y25" i="1" s="1"/>
  <c r="T23" i="1"/>
  <c r="Y23" i="1" s="1"/>
  <c r="T21" i="1"/>
  <c r="Y21" i="1" s="1"/>
  <c r="T19" i="1"/>
  <c r="Y19" i="1" s="1"/>
  <c r="T17" i="1"/>
  <c r="Y17" i="1" s="1"/>
  <c r="T15" i="1"/>
  <c r="Y15" i="1" s="1"/>
  <c r="T13" i="1"/>
  <c r="Y13" i="1" s="1"/>
  <c r="T11" i="1"/>
  <c r="Y11" i="1" s="1"/>
  <c r="T9" i="1"/>
  <c r="Y9" i="1" s="1"/>
  <c r="T7" i="1"/>
  <c r="Y7" i="1" s="1"/>
  <c r="T5" i="1"/>
  <c r="Y5" i="1" s="1"/>
  <c r="T4" i="1"/>
  <c r="Y4" i="1" s="1"/>
  <c r="T33" i="1"/>
  <c r="Y33" i="1" s="1"/>
  <c r="T32" i="1"/>
  <c r="Y32" i="1" s="1"/>
  <c r="T30" i="1"/>
  <c r="Y30" i="1" s="1"/>
  <c r="T28" i="1"/>
  <c r="Y28" i="1" s="1"/>
  <c r="T26" i="1"/>
  <c r="Y26" i="1" s="1"/>
  <c r="T24" i="1"/>
  <c r="Y24" i="1" s="1"/>
  <c r="T22" i="1"/>
  <c r="Y22" i="1" s="1"/>
  <c r="T20" i="1"/>
  <c r="Y20" i="1" s="1"/>
  <c r="T18" i="1"/>
  <c r="Y18" i="1" s="1"/>
  <c r="T16" i="1"/>
  <c r="Y16" i="1" s="1"/>
  <c r="T14" i="1"/>
  <c r="Y14" i="1" s="1"/>
  <c r="T12" i="1"/>
  <c r="Y12" i="1" s="1"/>
  <c r="T10" i="1"/>
  <c r="Y10" i="1" s="1"/>
  <c r="T8" i="1"/>
  <c r="Y8" i="1" s="1"/>
  <c r="T6" i="1"/>
  <c r="Y6" i="1" s="1"/>
  <c r="T3" i="1"/>
  <c r="Y3" i="1" s="1"/>
  <c r="AD3" i="1" s="1"/>
  <c r="U22" i="1"/>
  <c r="Z22" i="1" s="1"/>
  <c r="U10" i="1"/>
  <c r="Z10" i="1" s="1"/>
  <c r="V33" i="1"/>
  <c r="AA33" i="1" s="1"/>
  <c r="V32" i="1"/>
  <c r="AA32" i="1" s="1"/>
  <c r="V30" i="1"/>
  <c r="AA30" i="1" s="1"/>
  <c r="V28" i="1"/>
  <c r="AA28" i="1" s="1"/>
  <c r="V26" i="1"/>
  <c r="AA26" i="1" s="1"/>
  <c r="V24" i="1"/>
  <c r="AA24" i="1" s="1"/>
  <c r="V22" i="1"/>
  <c r="AA22" i="1" s="1"/>
  <c r="V20" i="1"/>
  <c r="AA20" i="1" s="1"/>
  <c r="V18" i="1"/>
  <c r="AA18" i="1" s="1"/>
  <c r="V16" i="1"/>
  <c r="AA16" i="1" s="1"/>
  <c r="V14" i="1"/>
  <c r="AA14" i="1" s="1"/>
  <c r="V12" i="1"/>
  <c r="AA12" i="1" s="1"/>
  <c r="V10" i="1"/>
  <c r="AA10" i="1" s="1"/>
  <c r="V8" i="1"/>
  <c r="AA8" i="1" s="1"/>
  <c r="V6" i="1"/>
  <c r="AA6" i="1" s="1"/>
  <c r="V31" i="1"/>
  <c r="AA31" i="1" s="1"/>
  <c r="V29" i="1"/>
  <c r="AA29" i="1" s="1"/>
  <c r="V27" i="1"/>
  <c r="AA27" i="1" s="1"/>
  <c r="V25" i="1"/>
  <c r="AA25" i="1" s="1"/>
  <c r="V23" i="1"/>
  <c r="AA23" i="1" s="1"/>
  <c r="V21" i="1"/>
  <c r="AA21" i="1" s="1"/>
  <c r="V19" i="1"/>
  <c r="AA19" i="1" s="1"/>
  <c r="V17" i="1"/>
  <c r="AA17" i="1" s="1"/>
  <c r="V15" i="1"/>
  <c r="AA15" i="1" s="1"/>
  <c r="V13" i="1"/>
  <c r="AA13" i="1" s="1"/>
  <c r="V11" i="1"/>
  <c r="AA11" i="1" s="1"/>
  <c r="V9" i="1"/>
  <c r="AA9" i="1" s="1"/>
  <c r="V7" i="1"/>
  <c r="AA7" i="1" s="1"/>
  <c r="V5" i="1"/>
  <c r="AA5" i="1" s="1"/>
  <c r="V4" i="1"/>
  <c r="AA4" i="1" s="1"/>
  <c r="P3" i="1"/>
  <c r="U21" i="1" l="1"/>
  <c r="Z21" i="1" s="1"/>
  <c r="U20" i="1"/>
  <c r="Z20" i="1" s="1"/>
  <c r="U23" i="1"/>
  <c r="Z23" i="1" s="1"/>
  <c r="U28" i="1"/>
  <c r="Z28" i="1" s="1"/>
  <c r="U18" i="1"/>
  <c r="Z18" i="1" s="1"/>
  <c r="U25" i="1"/>
  <c r="Z25" i="1" s="1"/>
  <c r="U30" i="1"/>
  <c r="Z30" i="1" s="1"/>
  <c r="AG3" i="1"/>
  <c r="U12" i="1"/>
  <c r="Z12" i="1" s="1"/>
  <c r="U31" i="1"/>
  <c r="Z31" i="1" s="1"/>
  <c r="AF3" i="1"/>
  <c r="U4" i="1"/>
  <c r="Z4" i="1" s="1"/>
  <c r="U19" i="1"/>
  <c r="Z19" i="1" s="1"/>
  <c r="U17" i="1"/>
  <c r="Z17" i="1" s="1"/>
  <c r="U15" i="1"/>
  <c r="Z15" i="1" s="1"/>
  <c r="U13" i="1"/>
  <c r="Z13" i="1" s="1"/>
  <c r="U11" i="1"/>
  <c r="Z11" i="1" s="1"/>
  <c r="U9" i="1"/>
  <c r="Z9" i="1" s="1"/>
  <c r="U7" i="1"/>
  <c r="Z7" i="1" s="1"/>
  <c r="U5" i="1"/>
  <c r="Z5" i="1" s="1"/>
  <c r="U16" i="1"/>
  <c r="Z16" i="1" s="1"/>
  <c r="U8" i="1"/>
  <c r="Z8" i="1" s="1"/>
  <c r="U27" i="1"/>
  <c r="Z27" i="1" s="1"/>
  <c r="U24" i="1"/>
  <c r="Z24" i="1" s="1"/>
  <c r="U32" i="1"/>
  <c r="Z32" i="1" s="1"/>
  <c r="U14" i="1"/>
  <c r="Z14" i="1" s="1"/>
  <c r="U6" i="1"/>
  <c r="Z6" i="1" s="1"/>
  <c r="U29" i="1"/>
  <c r="Z29" i="1" s="1"/>
  <c r="U26" i="1"/>
  <c r="Z26" i="1" s="1"/>
  <c r="U33" i="1"/>
  <c r="Z33" i="1" s="1"/>
  <c r="AE3" i="1" l="1"/>
</calcChain>
</file>

<file path=xl/sharedStrings.xml><?xml version="1.0" encoding="utf-8"?>
<sst xmlns="http://schemas.openxmlformats.org/spreadsheetml/2006/main" count="32" uniqueCount="22">
  <si>
    <t>Odchylenie standardowe</t>
  </si>
  <si>
    <t>Dystans</t>
  </si>
  <si>
    <t>Liczba próbek</t>
  </si>
  <si>
    <t>Moc rozgłaszania</t>
  </si>
  <si>
    <t>RSSI</t>
  </si>
  <si>
    <t>RSSI po odsianiu</t>
  </si>
  <si>
    <t>A</t>
  </si>
  <si>
    <t>A po odsianiu</t>
  </si>
  <si>
    <t>A wg excela</t>
  </si>
  <si>
    <t>A wg excela po odsianiu</t>
  </si>
  <si>
    <t>n</t>
  </si>
  <si>
    <t>n po odsianiu</t>
  </si>
  <si>
    <t>Śr. N</t>
  </si>
  <si>
    <t>Śr. N po odsianiu</t>
  </si>
  <si>
    <t>N wg excela</t>
  </si>
  <si>
    <t>n wg excela po odsianiu</t>
  </si>
  <si>
    <t>RSSI ze wzoru</t>
  </si>
  <si>
    <t>Błąd średniokwadratowy</t>
  </si>
  <si>
    <t>Śr. Wart. Błędu</t>
  </si>
  <si>
    <t xml:space="preserve">n </t>
  </si>
  <si>
    <t>n wg excela</t>
  </si>
  <si>
    <t>Konwersja ln-&gt;log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</si>
</sst>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moc0stat!$A$1</c:f>
              <c:strCache>
                <c:ptCount val="1"/>
                <c:pt idx="0">
                  <c:v>Liczba próbek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moc0stat!$E$2:$E$32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moc0stat!$A$2:$A$32</c:f>
              <c:numCache>
                <c:formatCode>General</c:formatCode>
                <c:ptCount val="31"/>
                <c:pt idx="0">
                  <c:v>139</c:v>
                </c:pt>
                <c:pt idx="1">
                  <c:v>37</c:v>
                </c:pt>
                <c:pt idx="2">
                  <c:v>26</c:v>
                </c:pt>
                <c:pt idx="3">
                  <c:v>37</c:v>
                </c:pt>
                <c:pt idx="4">
                  <c:v>38</c:v>
                </c:pt>
                <c:pt idx="5">
                  <c:v>36</c:v>
                </c:pt>
                <c:pt idx="6">
                  <c:v>38</c:v>
                </c:pt>
                <c:pt idx="7">
                  <c:v>47</c:v>
                </c:pt>
                <c:pt idx="8">
                  <c:v>32</c:v>
                </c:pt>
                <c:pt idx="9">
                  <c:v>36</c:v>
                </c:pt>
                <c:pt idx="10">
                  <c:v>35</c:v>
                </c:pt>
                <c:pt idx="11">
                  <c:v>31</c:v>
                </c:pt>
                <c:pt idx="12">
                  <c:v>38</c:v>
                </c:pt>
                <c:pt idx="13">
                  <c:v>41</c:v>
                </c:pt>
                <c:pt idx="14">
                  <c:v>29</c:v>
                </c:pt>
                <c:pt idx="15">
                  <c:v>44</c:v>
                </c:pt>
                <c:pt idx="16">
                  <c:v>116</c:v>
                </c:pt>
                <c:pt idx="17">
                  <c:v>136</c:v>
                </c:pt>
                <c:pt idx="18">
                  <c:v>69</c:v>
                </c:pt>
                <c:pt idx="19">
                  <c:v>59</c:v>
                </c:pt>
                <c:pt idx="20">
                  <c:v>87</c:v>
                </c:pt>
                <c:pt idx="21">
                  <c:v>70</c:v>
                </c:pt>
                <c:pt idx="22">
                  <c:v>92</c:v>
                </c:pt>
                <c:pt idx="23">
                  <c:v>63</c:v>
                </c:pt>
                <c:pt idx="24">
                  <c:v>69</c:v>
                </c:pt>
                <c:pt idx="25">
                  <c:v>82</c:v>
                </c:pt>
                <c:pt idx="26">
                  <c:v>76</c:v>
                </c:pt>
                <c:pt idx="27">
                  <c:v>38</c:v>
                </c:pt>
                <c:pt idx="28">
                  <c:v>51</c:v>
                </c:pt>
                <c:pt idx="29">
                  <c:v>74</c:v>
                </c:pt>
                <c:pt idx="30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962320"/>
        <c:axId val="403962712"/>
      </c:barChart>
      <c:catAx>
        <c:axId val="4039623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962712"/>
        <c:crosses val="autoZero"/>
        <c:auto val="1"/>
        <c:lblAlgn val="ctr"/>
        <c:lblOffset val="100"/>
        <c:noMultiLvlLbl val="0"/>
      </c:catAx>
      <c:valAx>
        <c:axId val="40396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96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moc0stat!$D$1</c:f>
              <c:strCache>
                <c:ptCount val="1"/>
                <c:pt idx="0">
                  <c:v>Odchylenie standardowe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moc0stat!$E$2:$E$32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moc0stat!$D$2:$D$32</c:f>
              <c:numCache>
                <c:formatCode>0.00</c:formatCode>
                <c:ptCount val="31"/>
                <c:pt idx="0">
                  <c:v>0.21868610292907401</c:v>
                </c:pt>
                <c:pt idx="1">
                  <c:v>5.1544498946825703</c:v>
                </c:pt>
                <c:pt idx="2">
                  <c:v>3.7361420066550202</c:v>
                </c:pt>
                <c:pt idx="3">
                  <c:v>1.4354828131206401</c:v>
                </c:pt>
                <c:pt idx="4">
                  <c:v>1.3413499025067801</c:v>
                </c:pt>
                <c:pt idx="5">
                  <c:v>2.9320692105303499</c:v>
                </c:pt>
                <c:pt idx="6">
                  <c:v>6.3431588654599098</c:v>
                </c:pt>
                <c:pt idx="7">
                  <c:v>8.35342737589683</c:v>
                </c:pt>
                <c:pt idx="8">
                  <c:v>7.8175901254123898</c:v>
                </c:pt>
                <c:pt idx="9">
                  <c:v>7.1703070332719197</c:v>
                </c:pt>
                <c:pt idx="10">
                  <c:v>9.9811815879009291</c:v>
                </c:pt>
                <c:pt idx="11">
                  <c:v>1.0662702247703</c:v>
                </c:pt>
                <c:pt idx="12">
                  <c:v>2.9073777140653299</c:v>
                </c:pt>
                <c:pt idx="13">
                  <c:v>11.110862711078999</c:v>
                </c:pt>
                <c:pt idx="14">
                  <c:v>2.5923347370093599</c:v>
                </c:pt>
                <c:pt idx="15">
                  <c:v>8.9231183372432898</c:v>
                </c:pt>
                <c:pt idx="16">
                  <c:v>11.6116478062456</c:v>
                </c:pt>
                <c:pt idx="17">
                  <c:v>8.0125436082739192</c:v>
                </c:pt>
                <c:pt idx="18">
                  <c:v>10.7271739440397</c:v>
                </c:pt>
                <c:pt idx="19">
                  <c:v>2.0473073525375498</c:v>
                </c:pt>
                <c:pt idx="20">
                  <c:v>1.57579873473281</c:v>
                </c:pt>
                <c:pt idx="21">
                  <c:v>1.86098815153074</c:v>
                </c:pt>
                <c:pt idx="22">
                  <c:v>8.5869486819458096</c:v>
                </c:pt>
                <c:pt idx="23">
                  <c:v>3.2127423839437901</c:v>
                </c:pt>
                <c:pt idx="24">
                  <c:v>3.6371666342719799</c:v>
                </c:pt>
                <c:pt idx="25">
                  <c:v>1.7866590763113901</c:v>
                </c:pt>
                <c:pt idx="26">
                  <c:v>4.4897212936710504</c:v>
                </c:pt>
                <c:pt idx="27">
                  <c:v>2.3710511712128199</c:v>
                </c:pt>
                <c:pt idx="28">
                  <c:v>0.77649286955553398</c:v>
                </c:pt>
                <c:pt idx="29">
                  <c:v>1.26134408976623</c:v>
                </c:pt>
                <c:pt idx="30">
                  <c:v>7.9251277260941801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963496"/>
        <c:axId val="403963888"/>
      </c:barChart>
      <c:catAx>
        <c:axId val="4039634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963888"/>
        <c:crosses val="autoZero"/>
        <c:auto val="1"/>
        <c:lblAlgn val="ctr"/>
        <c:lblOffset val="100"/>
        <c:noMultiLvlLbl val="0"/>
      </c:catAx>
      <c:valAx>
        <c:axId val="4039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96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moc0stat!$C$1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4557680281038754"/>
                  <c:y val="-0.50479768153980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moc0stat!$E$2:$E$32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moc0stat!$C$2:$C$32</c:f>
              <c:numCache>
                <c:formatCode>0.00</c:formatCode>
                <c:ptCount val="31"/>
                <c:pt idx="0">
                  <c:v>-54.949640287769697</c:v>
                </c:pt>
                <c:pt idx="1">
                  <c:v>-60.081081081081003</c:v>
                </c:pt>
                <c:pt idx="2">
                  <c:v>-63.615384615384599</c:v>
                </c:pt>
                <c:pt idx="3">
                  <c:v>-62.270270270270203</c:v>
                </c:pt>
                <c:pt idx="4">
                  <c:v>-63.236842105263101</c:v>
                </c:pt>
                <c:pt idx="5">
                  <c:v>-66.1388888888888</c:v>
                </c:pt>
                <c:pt idx="6">
                  <c:v>-72.421052631578902</c:v>
                </c:pt>
                <c:pt idx="7">
                  <c:v>-80.531914893617</c:v>
                </c:pt>
                <c:pt idx="8">
                  <c:v>-72.84375</c:v>
                </c:pt>
                <c:pt idx="9">
                  <c:v>-79.2222222222222</c:v>
                </c:pt>
                <c:pt idx="10">
                  <c:v>-69.285714285714207</c:v>
                </c:pt>
                <c:pt idx="11">
                  <c:v>-70.258064516128997</c:v>
                </c:pt>
                <c:pt idx="12">
                  <c:v>-72.973684210526301</c:v>
                </c:pt>
                <c:pt idx="13">
                  <c:v>-81.097560975609696</c:v>
                </c:pt>
                <c:pt idx="14">
                  <c:v>-79.655172413793096</c:v>
                </c:pt>
                <c:pt idx="15">
                  <c:v>-70.909090909090907</c:v>
                </c:pt>
                <c:pt idx="16">
                  <c:v>-81.732758620689594</c:v>
                </c:pt>
                <c:pt idx="17">
                  <c:v>-87.566176470588204</c:v>
                </c:pt>
                <c:pt idx="18">
                  <c:v>-77.159420289855007</c:v>
                </c:pt>
                <c:pt idx="19">
                  <c:v>-77.542372881355902</c:v>
                </c:pt>
                <c:pt idx="20">
                  <c:v>-76.1264367816092</c:v>
                </c:pt>
                <c:pt idx="21">
                  <c:v>-74.457142857142799</c:v>
                </c:pt>
                <c:pt idx="22">
                  <c:v>-82.934782608695599</c:v>
                </c:pt>
                <c:pt idx="23">
                  <c:v>-80.079365079365004</c:v>
                </c:pt>
                <c:pt idx="24">
                  <c:v>-77.318840579710098</c:v>
                </c:pt>
                <c:pt idx="25">
                  <c:v>-75.634146341463406</c:v>
                </c:pt>
                <c:pt idx="26">
                  <c:v>-79.736842105263094</c:v>
                </c:pt>
                <c:pt idx="27">
                  <c:v>-77.5</c:v>
                </c:pt>
                <c:pt idx="28">
                  <c:v>-77.392156862745097</c:v>
                </c:pt>
                <c:pt idx="29">
                  <c:v>-76.270270270270203</c:v>
                </c:pt>
                <c:pt idx="30">
                  <c:v>-84.163934426229503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moc0stat!$F$1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793368230726703E-3"/>
                  <c:y val="-0.507973315835520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-6,138ln(x) - 64,443</a:t>
                    </a:r>
                    <a:br>
                      <a:rPr lang="en-US" baseline="0"/>
                    </a:br>
                    <a:r>
                      <a:rPr lang="en-US" baseline="0"/>
                      <a:t>R² = 0,6983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moc0stat!$E$2:$E$32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moc0stat!$F$2:$F$32</c:f>
              <c:numCache>
                <c:formatCode>0.00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moc0stat!$T$2</c:f>
              <c:strCache>
                <c:ptCount val="1"/>
                <c:pt idx="0">
                  <c:v>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moc0stat!$E$2:$E$32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moc0stat!$T$3:$T$33</c:f>
              <c:numCache>
                <c:formatCode>0.00</c:formatCode>
                <c:ptCount val="31"/>
                <c:pt idx="0">
                  <c:v>-53.917607507871793</c:v>
                </c:pt>
                <c:pt idx="1">
                  <c:v>-57.461503308822167</c:v>
                </c:pt>
                <c:pt idx="2">
                  <c:v>-60.274451655976087</c:v>
                </c:pt>
                <c:pt idx="3">
                  <c:v>-62.270270270270203</c:v>
                </c:pt>
                <c:pt idx="4">
                  <c:v>-65.083218617424123</c:v>
                </c:pt>
                <c:pt idx="5">
                  <c:v>-67.079037231718246</c:v>
                </c:pt>
                <c:pt idx="6">
                  <c:v>-68.627114418374489</c:v>
                </c:pt>
                <c:pt idx="7">
                  <c:v>-69.891985578872152</c:v>
                </c:pt>
                <c:pt idx="8">
                  <c:v>-70.961418907071305</c:v>
                </c:pt>
                <c:pt idx="9">
                  <c:v>-71.887804193166275</c:v>
                </c:pt>
                <c:pt idx="10">
                  <c:v>-72.704933926026072</c:v>
                </c:pt>
                <c:pt idx="11">
                  <c:v>-73.435881379822533</c:v>
                </c:pt>
                <c:pt idx="12">
                  <c:v>-74.097103781913901</c:v>
                </c:pt>
                <c:pt idx="13">
                  <c:v>-74.700752540320195</c:v>
                </c:pt>
                <c:pt idx="14">
                  <c:v>-75.256055568249138</c:v>
                </c:pt>
                <c:pt idx="15">
                  <c:v>-75.770185868519334</c:v>
                </c:pt>
                <c:pt idx="16">
                  <c:v>-76.248829726976453</c:v>
                </c:pt>
                <c:pt idx="17">
                  <c:v>-76.696571154614304</c:v>
                </c:pt>
                <c:pt idx="18">
                  <c:v>-77.117159575973318</c:v>
                </c:pt>
                <c:pt idx="19">
                  <c:v>-77.513700887474116</c:v>
                </c:pt>
                <c:pt idx="20">
                  <c:v>-77.888796790095796</c:v>
                </c:pt>
                <c:pt idx="21">
                  <c:v>-78.244648341270562</c:v>
                </c:pt>
                <c:pt idx="22">
                  <c:v>-78.583134215673255</c:v>
                </c:pt>
                <c:pt idx="23">
                  <c:v>-78.905870743361945</c:v>
                </c:pt>
                <c:pt idx="24">
                  <c:v>-79.214258591172381</c:v>
                </c:pt>
                <c:pt idx="25">
                  <c:v>-79.509519501768239</c:v>
                </c:pt>
                <c:pt idx="26">
                  <c:v>-79.792725527926819</c:v>
                </c:pt>
                <c:pt idx="27">
                  <c:v>-80.064822529697167</c:v>
                </c:pt>
                <c:pt idx="28">
                  <c:v>-80.326649234628036</c:v>
                </c:pt>
                <c:pt idx="29">
                  <c:v>-80.578952829967378</c:v>
                </c:pt>
                <c:pt idx="30">
                  <c:v>-80.822401817534086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moc0stat!$U$2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moc0stat!$E$2:$E$32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moc0stat!$U$3:$U$33</c:f>
              <c:numCache>
                <c:formatCode>0.00</c:formatCode>
                <c:ptCount val="31"/>
                <c:pt idx="0">
                  <c:v>-54.110094224179491</c:v>
                </c:pt>
                <c:pt idx="1">
                  <c:v>-57.587292074170868</c:v>
                </c:pt>
                <c:pt idx="2">
                  <c:v>-60.347299279302966</c:v>
                </c:pt>
                <c:pt idx="3">
                  <c:v>-62.305555555555557</c:v>
                </c:pt>
                <c:pt idx="4">
                  <c:v>-65.065562760687655</c:v>
                </c:pt>
                <c:pt idx="5">
                  <c:v>-67.023819036940239</c:v>
                </c:pt>
                <c:pt idx="6">
                  <c:v>-68.542760610679025</c:v>
                </c:pt>
                <c:pt idx="7">
                  <c:v>-69.783826242072337</c:v>
                </c:pt>
                <c:pt idx="8">
                  <c:v>-70.833132282200822</c:v>
                </c:pt>
                <c:pt idx="9">
                  <c:v>-71.742082518324935</c:v>
                </c:pt>
                <c:pt idx="10">
                  <c:v>-72.543833447204435</c:v>
                </c:pt>
                <c:pt idx="11">
                  <c:v>-73.261024092063721</c:v>
                </c:pt>
                <c:pt idx="12">
                  <c:v>-73.909801946734746</c:v>
                </c:pt>
                <c:pt idx="13">
                  <c:v>-74.502089723457033</c:v>
                </c:pt>
                <c:pt idx="14">
                  <c:v>-75.046941661341435</c:v>
                </c:pt>
                <c:pt idx="15">
                  <c:v>-75.551395763585504</c:v>
                </c:pt>
                <c:pt idx="16">
                  <c:v>-76.021031297195805</c:v>
                </c:pt>
                <c:pt idx="17">
                  <c:v>-76.460345999709617</c:v>
                </c:pt>
                <c:pt idx="18">
                  <c:v>-76.873018729559234</c:v>
                </c:pt>
                <c:pt idx="19">
                  <c:v>-77.262096928589116</c:v>
                </c:pt>
                <c:pt idx="20">
                  <c:v>-77.630133332420996</c:v>
                </c:pt>
                <c:pt idx="21">
                  <c:v>-77.979287573448403</c:v>
                </c:pt>
                <c:pt idx="22">
                  <c:v>-78.311402968717601</c:v>
                </c:pt>
                <c:pt idx="23">
                  <c:v>-78.628065428119442</c:v>
                </c:pt>
                <c:pt idx="24">
                  <c:v>-78.930649257215748</c:v>
                </c:pt>
                <c:pt idx="25">
                  <c:v>-79.220353204841715</c:v>
                </c:pt>
                <c:pt idx="26">
                  <c:v>-79.498229147187189</c:v>
                </c:pt>
                <c:pt idx="27">
                  <c:v>-79.765205142726117</c:v>
                </c:pt>
                <c:pt idx="28">
                  <c:v>-80.022104133721214</c:v>
                </c:pt>
                <c:pt idx="29">
                  <c:v>-80.269659244970185</c:v>
                </c:pt>
                <c:pt idx="30">
                  <c:v>-80.508526396742127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64672"/>
        <c:axId val="403965064"/>
      </c:scatterChart>
      <c:valAx>
        <c:axId val="40396467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965064"/>
        <c:crosses val="autoZero"/>
        <c:crossBetween val="midCat"/>
      </c:valAx>
      <c:valAx>
        <c:axId val="403965064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96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66674</xdr:rowOff>
    </xdr:from>
    <xdr:to>
      <xdr:col>7</xdr:col>
      <xdr:colOff>504824</xdr:colOff>
      <xdr:row>49</xdr:row>
      <xdr:rowOff>38099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49</xdr:row>
      <xdr:rowOff>57150</xdr:rowOff>
    </xdr:from>
    <xdr:to>
      <xdr:col>7</xdr:col>
      <xdr:colOff>571500</xdr:colOff>
      <xdr:row>65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381800</xdr:colOff>
      <xdr:row>34</xdr:row>
      <xdr:rowOff>44023</xdr:rowOff>
    </xdr:from>
    <xdr:to>
      <xdr:col>24</xdr:col>
      <xdr:colOff>267500</xdr:colOff>
      <xdr:row>58</xdr:row>
      <xdr:rowOff>44023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zoomScale="70" zoomScaleNormal="70" workbookViewId="0">
      <selection activeCell="AB42" sqref="AB42"/>
    </sheetView>
  </sheetViews>
  <sheetFormatPr defaultRowHeight="15" x14ac:dyDescent="0.25"/>
  <sheetData>
    <row r="1" spans="1:33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/>
      <c r="T1" s="2" t="s">
        <v>16</v>
      </c>
      <c r="U1" s="2"/>
      <c r="V1" s="1"/>
      <c r="W1" s="1"/>
      <c r="X1" s="1"/>
      <c r="Y1" s="2" t="s">
        <v>17</v>
      </c>
      <c r="Z1" s="2"/>
      <c r="AA1" s="1"/>
      <c r="AB1" s="1"/>
      <c r="AC1" s="1"/>
      <c r="AD1" s="2" t="s">
        <v>18</v>
      </c>
      <c r="AE1" s="2"/>
      <c r="AF1" s="1"/>
      <c r="AG1" s="1"/>
    </row>
    <row r="2" spans="1:33" x14ac:dyDescent="0.25">
      <c r="A2">
        <v>139</v>
      </c>
      <c r="B2">
        <v>0</v>
      </c>
      <c r="C2" s="1">
        <v>-54.949640287769697</v>
      </c>
      <c r="D2" s="1">
        <v>0.21868610292907401</v>
      </c>
      <c r="E2" s="1">
        <v>0.3</v>
      </c>
      <c r="F2" s="1">
        <v>-55</v>
      </c>
      <c r="G2" s="1">
        <v>-62.270270270270203</v>
      </c>
      <c r="H2" s="1">
        <v>-62.305555555555557</v>
      </c>
      <c r="I2" s="1">
        <v>-64.477999999999994</v>
      </c>
      <c r="J2" s="1">
        <v>-64.442999999999998</v>
      </c>
      <c r="K2" s="1"/>
      <c r="L2" s="1"/>
      <c r="M2" s="1">
        <f>-(C2-$G$2)/(10*LOG10(E2))</f>
        <v>1.4000626433142935</v>
      </c>
      <c r="N2" s="1">
        <f>-(F2-$H$2)/(10*LOG10(E2))</f>
        <v>1.3971796753066981</v>
      </c>
      <c r="O2" s="1">
        <f>AVERAGE(M2:M32)</f>
        <v>1.5974378071000366</v>
      </c>
      <c r="P2" s="1">
        <f>AVERAGE(N2:N32)</f>
        <v>1.5673732017892845</v>
      </c>
      <c r="Q2" s="1">
        <f>6.167*$H$7/10</f>
        <v>1.4200042268530999</v>
      </c>
      <c r="R2" s="1">
        <f>6.138*$H$7/10</f>
        <v>1.4133267300833998</v>
      </c>
      <c r="S2" s="1"/>
      <c r="T2" s="1" t="s">
        <v>19</v>
      </c>
      <c r="U2" s="1" t="s">
        <v>11</v>
      </c>
      <c r="V2" s="1" t="s">
        <v>20</v>
      </c>
      <c r="W2" s="1" t="s">
        <v>15</v>
      </c>
      <c r="X2" s="1"/>
      <c r="Y2" s="1" t="s">
        <v>10</v>
      </c>
      <c r="Z2" s="1" t="s">
        <v>11</v>
      </c>
      <c r="AA2" s="1" t="s">
        <v>20</v>
      </c>
      <c r="AB2" s="1" t="s">
        <v>15</v>
      </c>
      <c r="AC2" s="1"/>
      <c r="AD2" s="1" t="s">
        <v>10</v>
      </c>
      <c r="AE2" s="1" t="s">
        <v>11</v>
      </c>
      <c r="AF2" s="1" t="s">
        <v>20</v>
      </c>
      <c r="AG2" t="s">
        <v>15</v>
      </c>
    </row>
    <row r="3" spans="1:33" x14ac:dyDescent="0.25">
      <c r="A3">
        <v>37</v>
      </c>
      <c r="B3">
        <v>0</v>
      </c>
      <c r="C3" s="1">
        <v>-60.081081081081003</v>
      </c>
      <c r="D3" s="1">
        <v>5.1544498946825703</v>
      </c>
      <c r="E3" s="1">
        <v>0.5</v>
      </c>
      <c r="F3" s="1">
        <v>-60</v>
      </c>
      <c r="G3" s="1"/>
      <c r="H3" s="1"/>
      <c r="I3" s="1"/>
      <c r="J3" s="1"/>
      <c r="K3" s="1"/>
      <c r="L3" s="1"/>
      <c r="M3" s="1">
        <f>-(C3-$G$2)/(10*LOG10(E3))</f>
        <v>0.72723290725912892</v>
      </c>
      <c r="N3" s="1">
        <f>-(F3-$H$2)/(10*LOG10(E3))</f>
        <v>0.76588897743236461</v>
      </c>
      <c r="O3" s="1">
        <f>AVERAGE(M7:M32)</f>
        <v>1.7816751488785973</v>
      </c>
      <c r="P3" s="1">
        <f>AVERAGE(,N7:N32)</f>
        <v>1.6970363491990985</v>
      </c>
      <c r="Q3" s="1"/>
      <c r="R3" s="1"/>
      <c r="S3" s="1"/>
      <c r="T3" s="1">
        <f t="shared" ref="T3:T33" si="0">-(10*$O$2*LOG10($E2)-$G$2)</f>
        <v>-53.917607507871793</v>
      </c>
      <c r="U3" s="1">
        <f t="shared" ref="U3:U33" si="1">-(10*$P$2*LOG10($E2)-$H$2)</f>
        <v>-54.110094224179491</v>
      </c>
      <c r="V3" s="1">
        <f t="shared" ref="V3:V33" si="2">-(10*$Q$2*LOG10($E2)-$I$2)</f>
        <v>-57.053099715702743</v>
      </c>
      <c r="W3" s="1">
        <f t="shared" ref="W3:W33" si="3">-(10*$R$2*LOG10($E2)-$J$2)</f>
        <v>-57.053014927028293</v>
      </c>
      <c r="X3" s="1"/>
      <c r="Y3" s="1">
        <f t="shared" ref="Y3:Y33" si="4">ABS(T3-$C2)*ABS(T3-$C2)</f>
        <v>1.0650916587837949</v>
      </c>
      <c r="Z3" s="1">
        <f t="shared" ref="Z3:Z33" si="5">ABS(U3-$F2)*ABS(U3-$F2)</f>
        <v>0.79193228983870179</v>
      </c>
      <c r="AA3" s="1">
        <f>ABS(V3-$C2)*ABS(V3-$C2)</f>
        <v>4.4245415649604185</v>
      </c>
      <c r="AB3" s="1">
        <f t="shared" ref="AB3:AB33" si="6">ABS(W3-$F2)*ABS(W3-$F2)</f>
        <v>4.2148702906009889</v>
      </c>
      <c r="AC3" s="1"/>
      <c r="AD3" s="1">
        <f>AVERAGE(Y3:Y33)</f>
        <v>18.219295062551694</v>
      </c>
      <c r="AE3" s="1">
        <f>AVERAGE(Z3:Z33)</f>
        <v>18.567993725885579</v>
      </c>
      <c r="AF3" s="1">
        <f>AVERAGE(AA3:AA33)</f>
        <v>16.652825554959783</v>
      </c>
      <c r="AG3">
        <f>AVERAGE(AB3:AB33)</f>
        <v>16.967362009958276</v>
      </c>
    </row>
    <row r="4" spans="1:33" x14ac:dyDescent="0.25">
      <c r="A4">
        <v>26</v>
      </c>
      <c r="B4">
        <v>0</v>
      </c>
      <c r="C4" s="1">
        <v>-63.615384615384599</v>
      </c>
      <c r="D4" s="1">
        <v>3.7361420066550202</v>
      </c>
      <c r="E4" s="1">
        <v>0.75</v>
      </c>
      <c r="F4" s="1">
        <v>-64</v>
      </c>
      <c r="G4" s="1"/>
      <c r="H4" s="1"/>
      <c r="I4" s="1"/>
      <c r="J4" s="1"/>
      <c r="K4" s="1"/>
      <c r="L4" s="1"/>
      <c r="M4" s="1">
        <f>-(C4-$G$2)/(10*LOG10(E4))</f>
        <v>-1.0766191348096579</v>
      </c>
      <c r="N4" s="1">
        <f>-(F4-$H$2)/(10*LOG10(E4))</f>
        <v>-1.3562202487742119</v>
      </c>
      <c r="O4" s="1"/>
      <c r="P4" s="1"/>
      <c r="Q4" s="1"/>
      <c r="R4" s="1"/>
      <c r="S4" s="1"/>
      <c r="T4" s="1">
        <f t="shared" si="0"/>
        <v>-57.461503308822167</v>
      </c>
      <c r="U4" s="1">
        <f t="shared" si="1"/>
        <v>-57.587292074170868</v>
      </c>
      <c r="V4" s="1">
        <f t="shared" si="2"/>
        <v>-60.203361337475755</v>
      </c>
      <c r="W4" s="1">
        <f t="shared" si="3"/>
        <v>-60.188462605712054</v>
      </c>
      <c r="X4" s="1"/>
      <c r="Y4" s="1">
        <f t="shared" si="4"/>
        <v>6.8621877049125661</v>
      </c>
      <c r="Z4" s="1">
        <f t="shared" si="5"/>
        <v>5.8211595353587109</v>
      </c>
      <c r="AA4" s="1">
        <f t="shared" ref="AA4:AA33" si="7">ABS(V4-$C3)*ABS(V4-$C3)</f>
        <v>1.4952461103966405E-2</v>
      </c>
      <c r="AB4" s="1">
        <f t="shared" si="6"/>
        <v>3.5518153751777207E-2</v>
      </c>
      <c r="AC4" s="1"/>
      <c r="AD4" s="1"/>
      <c r="AE4" s="1"/>
      <c r="AF4" s="1"/>
      <c r="AG4" s="1"/>
    </row>
    <row r="5" spans="1:33" x14ac:dyDescent="0.25">
      <c r="A5">
        <v>37</v>
      </c>
      <c r="B5">
        <v>0</v>
      </c>
      <c r="C5" s="1">
        <v>-62.270270270270203</v>
      </c>
      <c r="D5" s="1">
        <v>1.4354828131206401</v>
      </c>
      <c r="E5" s="1">
        <v>1</v>
      </c>
      <c r="F5" s="1">
        <v>-62.305555555555557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0"/>
        <v>-60.274451655976087</v>
      </c>
      <c r="U5" s="1">
        <f t="shared" si="1"/>
        <v>-60.347299279302966</v>
      </c>
      <c r="V5" s="1">
        <f t="shared" si="2"/>
        <v>-62.703864659185271</v>
      </c>
      <c r="W5" s="1">
        <f t="shared" si="3"/>
        <v>-62.677207439286398</v>
      </c>
      <c r="X5" s="1"/>
      <c r="Y5" s="1">
        <f t="shared" si="4"/>
        <v>11.16183303926212</v>
      </c>
      <c r="Z5" s="1">
        <f t="shared" si="5"/>
        <v>13.34222255498063</v>
      </c>
      <c r="AA5" s="1">
        <f t="shared" si="7"/>
        <v>0.83086863054962468</v>
      </c>
      <c r="AB5" s="1">
        <f t="shared" si="6"/>
        <v>1.7497801586792472</v>
      </c>
      <c r="AC5" s="1"/>
      <c r="AD5" s="1"/>
      <c r="AE5" s="1"/>
      <c r="AF5" s="1"/>
      <c r="AG5" s="1"/>
    </row>
    <row r="6" spans="1:33" x14ac:dyDescent="0.25">
      <c r="A6">
        <v>38</v>
      </c>
      <c r="B6">
        <v>0</v>
      </c>
      <c r="C6" s="1">
        <v>-63.236842105263101</v>
      </c>
      <c r="D6" s="1">
        <v>1.3413499025067801</v>
      </c>
      <c r="E6" s="1">
        <v>1.5</v>
      </c>
      <c r="F6" s="1">
        <v>-63</v>
      </c>
      <c r="G6" s="1"/>
      <c r="H6" s="1" t="s">
        <v>21</v>
      </c>
      <c r="I6" s="1"/>
      <c r="J6" s="1"/>
      <c r="K6" s="1"/>
      <c r="L6" s="1"/>
      <c r="M6" s="1">
        <f t="shared" ref="M6:M32" si="8">-(C6-$G$2)/(10*LOG10(E6))</f>
        <v>0.54890392639379193</v>
      </c>
      <c r="N6" s="1">
        <f t="shared" ref="N6:N32" si="9">-(F6-$H$2)/(10*LOG10(E6))</f>
        <v>0.39436622133802501</v>
      </c>
      <c r="O6" s="1"/>
      <c r="P6" s="1"/>
      <c r="Q6" s="1"/>
      <c r="R6" s="1"/>
      <c r="S6" s="1"/>
      <c r="T6" s="1">
        <f t="shared" si="0"/>
        <v>-62.270270270270203</v>
      </c>
      <c r="U6" s="1">
        <f t="shared" si="1"/>
        <v>-62.305555555555557</v>
      </c>
      <c r="V6" s="1">
        <f t="shared" si="2"/>
        <v>-64.477999999999994</v>
      </c>
      <c r="W6" s="1">
        <f t="shared" si="3"/>
        <v>-64.442999999999998</v>
      </c>
      <c r="X6" s="1"/>
      <c r="Y6" s="1">
        <f t="shared" si="4"/>
        <v>0</v>
      </c>
      <c r="Z6" s="1">
        <f t="shared" si="5"/>
        <v>0</v>
      </c>
      <c r="AA6" s="1">
        <f t="shared" si="7"/>
        <v>4.8740705595327798</v>
      </c>
      <c r="AB6" s="1">
        <f t="shared" si="6"/>
        <v>4.5686687530864036</v>
      </c>
      <c r="AC6" s="1"/>
      <c r="AD6" s="1"/>
      <c r="AE6" s="1"/>
      <c r="AF6" s="1"/>
      <c r="AG6" s="1"/>
    </row>
    <row r="7" spans="1:33" x14ac:dyDescent="0.25">
      <c r="A7">
        <v>36</v>
      </c>
      <c r="B7">
        <v>0</v>
      </c>
      <c r="C7" s="1">
        <v>-66.1388888888888</v>
      </c>
      <c r="D7" s="1">
        <v>2.9320692105303499</v>
      </c>
      <c r="E7" s="1">
        <v>2</v>
      </c>
      <c r="F7" s="1">
        <v>-66</v>
      </c>
      <c r="G7" s="1"/>
      <c r="H7" s="1">
        <v>2.3025850929999998</v>
      </c>
      <c r="I7" s="1"/>
      <c r="J7" s="1"/>
      <c r="K7" s="1"/>
      <c r="L7" s="1"/>
      <c r="M7" s="1">
        <f t="shared" si="8"/>
        <v>1.2851272877593458</v>
      </c>
      <c r="N7" s="1">
        <f t="shared" si="9"/>
        <v>1.2272678795000527</v>
      </c>
      <c r="O7" s="1"/>
      <c r="P7" s="1"/>
      <c r="Q7" s="1"/>
      <c r="R7" s="1"/>
      <c r="S7" s="1"/>
      <c r="T7" s="1">
        <f t="shared" si="0"/>
        <v>-65.083218617424123</v>
      </c>
      <c r="U7" s="1">
        <f t="shared" si="1"/>
        <v>-65.065562760687655</v>
      </c>
      <c r="V7" s="1">
        <f t="shared" si="2"/>
        <v>-66.97850332170951</v>
      </c>
      <c r="W7" s="1">
        <f t="shared" si="3"/>
        <v>-66.931744833574342</v>
      </c>
      <c r="X7" s="1"/>
      <c r="Y7" s="1">
        <f t="shared" si="4"/>
        <v>3.4091062246599018</v>
      </c>
      <c r="Z7" s="1">
        <f t="shared" si="5"/>
        <v>4.2665495183396063</v>
      </c>
      <c r="AA7" s="1">
        <f t="shared" si="7"/>
        <v>14.000028658659227</v>
      </c>
      <c r="AB7" s="1">
        <f t="shared" si="6"/>
        <v>15.458617436338532</v>
      </c>
      <c r="AC7" s="1"/>
      <c r="AD7" s="1"/>
      <c r="AE7" s="1"/>
      <c r="AF7" s="1"/>
      <c r="AG7" s="1"/>
    </row>
    <row r="8" spans="1:33" x14ac:dyDescent="0.25">
      <c r="A8">
        <v>38</v>
      </c>
      <c r="B8">
        <v>0</v>
      </c>
      <c r="C8" s="1">
        <v>-72.421052631578902</v>
      </c>
      <c r="D8" s="1">
        <v>6.3431588654599098</v>
      </c>
      <c r="E8" s="1">
        <v>2.5</v>
      </c>
      <c r="F8" s="1">
        <v>-72.486486486486484</v>
      </c>
      <c r="G8" s="1"/>
      <c r="H8" s="1"/>
      <c r="I8" s="1"/>
      <c r="J8" s="1"/>
      <c r="K8" s="1"/>
      <c r="L8" s="1"/>
      <c r="M8" s="1">
        <f t="shared" si="8"/>
        <v>2.5508323214805153</v>
      </c>
      <c r="N8" s="1">
        <f t="shared" si="9"/>
        <v>2.5584084809430521</v>
      </c>
      <c r="O8" s="1"/>
      <c r="P8" s="1"/>
      <c r="Q8" s="1"/>
      <c r="R8" s="1"/>
      <c r="S8" s="1"/>
      <c r="T8" s="1">
        <f t="shared" si="0"/>
        <v>-67.079037231718246</v>
      </c>
      <c r="U8" s="1">
        <f t="shared" si="1"/>
        <v>-67.023819036940239</v>
      </c>
      <c r="V8" s="1">
        <f t="shared" si="2"/>
        <v>-68.752638662524234</v>
      </c>
      <c r="W8" s="1">
        <f t="shared" si="3"/>
        <v>-68.697537394287949</v>
      </c>
      <c r="X8" s="1"/>
      <c r="Y8" s="1">
        <f t="shared" si="4"/>
        <v>0.8838789065249526</v>
      </c>
      <c r="Z8" s="1">
        <f t="shared" si="5"/>
        <v>1.0482054204012383</v>
      </c>
      <c r="AA8" s="1">
        <f t="shared" si="7"/>
        <v>6.8316878791792792</v>
      </c>
      <c r="AB8" s="1">
        <f t="shared" si="6"/>
        <v>7.2767079935818151</v>
      </c>
      <c r="AC8" s="1"/>
      <c r="AD8" s="1"/>
      <c r="AE8" s="1"/>
      <c r="AF8" s="1"/>
      <c r="AG8" s="1"/>
    </row>
    <row r="9" spans="1:33" x14ac:dyDescent="0.25">
      <c r="A9">
        <v>47</v>
      </c>
      <c r="B9">
        <v>0</v>
      </c>
      <c r="C9" s="1">
        <v>-80.531914893617</v>
      </c>
      <c r="D9" s="1">
        <v>8.35342737589683</v>
      </c>
      <c r="E9" s="1">
        <v>3</v>
      </c>
      <c r="F9" s="1">
        <v>-79.5</v>
      </c>
      <c r="G9" s="1"/>
      <c r="H9" s="1"/>
      <c r="I9" s="1"/>
      <c r="J9" s="1"/>
      <c r="K9" s="1"/>
      <c r="L9" s="1"/>
      <c r="M9" s="1">
        <f t="shared" si="8"/>
        <v>3.8274640759981686</v>
      </c>
      <c r="N9" s="1">
        <f t="shared" si="9"/>
        <v>3.6037892410698027</v>
      </c>
      <c r="O9" s="1"/>
      <c r="P9" s="1"/>
      <c r="Q9" s="1"/>
      <c r="R9" s="1"/>
      <c r="S9" s="1"/>
      <c r="T9" s="1">
        <f t="shared" si="0"/>
        <v>-68.627114418374489</v>
      </c>
      <c r="U9" s="1">
        <f t="shared" si="1"/>
        <v>-68.542760610679025</v>
      </c>
      <c r="V9" s="1">
        <f t="shared" si="2"/>
        <v>-70.128764943482523</v>
      </c>
      <c r="W9" s="1">
        <f t="shared" si="3"/>
        <v>-70.067192512258103</v>
      </c>
      <c r="X9" s="1"/>
      <c r="Y9" s="1">
        <f t="shared" si="4"/>
        <v>14.393967165612695</v>
      </c>
      <c r="Z9" s="1">
        <f t="shared" si="5"/>
        <v>15.552973783513311</v>
      </c>
      <c r="AA9" s="1">
        <f t="shared" si="7"/>
        <v>5.2545828449982457</v>
      </c>
      <c r="AB9" s="1">
        <f t="shared" si="6"/>
        <v>5.8529833337377557</v>
      </c>
      <c r="AC9" s="1"/>
      <c r="AD9" s="1"/>
      <c r="AE9" s="1"/>
      <c r="AF9" s="1"/>
      <c r="AG9" s="1"/>
    </row>
    <row r="10" spans="1:33" x14ac:dyDescent="0.25">
      <c r="A10">
        <v>32</v>
      </c>
      <c r="B10">
        <v>0</v>
      </c>
      <c r="C10" s="1">
        <v>-72.84375</v>
      </c>
      <c r="D10" s="1">
        <v>7.8175901254123898</v>
      </c>
      <c r="E10" s="1">
        <v>3.5</v>
      </c>
      <c r="F10" s="1">
        <v>-73.18518518518519</v>
      </c>
      <c r="G10" s="1"/>
      <c r="H10" s="1"/>
      <c r="I10" s="1"/>
      <c r="J10" s="1"/>
      <c r="K10" s="1"/>
      <c r="L10" s="1"/>
      <c r="M10" s="1">
        <f t="shared" si="8"/>
        <v>1.9434112772340109</v>
      </c>
      <c r="N10" s="1">
        <f t="shared" si="9"/>
        <v>1.9996817939605427</v>
      </c>
      <c r="O10" s="1"/>
      <c r="P10" s="1"/>
      <c r="Q10" s="1"/>
      <c r="R10" s="1"/>
      <c r="S10" s="1"/>
      <c r="T10" s="1">
        <f t="shared" si="0"/>
        <v>-69.891985578872152</v>
      </c>
      <c r="U10" s="1">
        <f t="shared" si="1"/>
        <v>-69.783826242072337</v>
      </c>
      <c r="V10" s="1">
        <f t="shared" si="2"/>
        <v>-71.25314198423375</v>
      </c>
      <c r="W10" s="1">
        <f t="shared" si="3"/>
        <v>-71.186282227862293</v>
      </c>
      <c r="X10" s="1"/>
      <c r="Y10" s="1">
        <f t="shared" si="4"/>
        <v>113.20809582276677</v>
      </c>
      <c r="Z10" s="1">
        <f t="shared" si="5"/>
        <v>94.404032494242173</v>
      </c>
      <c r="AA10" s="1">
        <f t="shared" si="7"/>
        <v>86.0956267039045</v>
      </c>
      <c r="AB10" s="1">
        <f t="shared" si="6"/>
        <v>69.117903194758355</v>
      </c>
      <c r="AC10" s="1"/>
      <c r="AD10" s="1"/>
      <c r="AE10" s="1"/>
      <c r="AF10" s="1"/>
      <c r="AG10" s="1"/>
    </row>
    <row r="11" spans="1:33" x14ac:dyDescent="0.25">
      <c r="A11">
        <v>36</v>
      </c>
      <c r="B11">
        <v>0</v>
      </c>
      <c r="C11" s="1">
        <v>-79.2222222222222</v>
      </c>
      <c r="D11" s="1">
        <v>7.1703070332719197</v>
      </c>
      <c r="E11" s="1">
        <v>4</v>
      </c>
      <c r="F11" s="1">
        <v>-80.068965517241381</v>
      </c>
      <c r="G11" s="1"/>
      <c r="H11" s="1"/>
      <c r="I11" s="1"/>
      <c r="J11" s="1"/>
      <c r="K11" s="1"/>
      <c r="L11" s="1"/>
      <c r="M11" s="1">
        <f t="shared" si="8"/>
        <v>2.8156582726184998</v>
      </c>
      <c r="N11" s="1">
        <f t="shared" si="9"/>
        <v>2.9504385306363088</v>
      </c>
      <c r="O11" s="1"/>
      <c r="P11" s="1"/>
      <c r="Q11" s="1"/>
      <c r="R11" s="1"/>
      <c r="S11" s="1"/>
      <c r="T11" s="1">
        <f t="shared" si="0"/>
        <v>-70.961418907071305</v>
      </c>
      <c r="U11" s="1">
        <f t="shared" si="1"/>
        <v>-70.833132282200822</v>
      </c>
      <c r="V11" s="1">
        <f t="shared" si="2"/>
        <v>-72.203789226730905</v>
      </c>
      <c r="W11" s="1">
        <f t="shared" si="3"/>
        <v>-72.132459100644454</v>
      </c>
      <c r="X11" s="1"/>
      <c r="Y11" s="1">
        <f t="shared" si="4"/>
        <v>3.5431703434061341</v>
      </c>
      <c r="Z11" s="1">
        <f t="shared" si="5"/>
        <v>5.532152858437196</v>
      </c>
      <c r="AA11" s="1">
        <f t="shared" si="7"/>
        <v>0.40954979132317837</v>
      </c>
      <c r="AB11" s="1">
        <f t="shared" si="6"/>
        <v>1.1082322090724708</v>
      </c>
      <c r="AC11" s="1"/>
      <c r="AD11" s="1"/>
      <c r="AE11" s="1"/>
      <c r="AF11" s="1"/>
      <c r="AG11" s="1"/>
    </row>
    <row r="12" spans="1:33" x14ac:dyDescent="0.25">
      <c r="A12">
        <v>35</v>
      </c>
      <c r="B12">
        <v>0</v>
      </c>
      <c r="C12" s="1">
        <v>-69.285714285714207</v>
      </c>
      <c r="D12" s="1">
        <v>9.9811815879009291</v>
      </c>
      <c r="E12" s="1">
        <v>4.5</v>
      </c>
      <c r="F12" s="1">
        <v>-69.151515151515156</v>
      </c>
      <c r="G12" s="1"/>
      <c r="H12" s="1"/>
      <c r="I12" s="1"/>
      <c r="J12" s="1"/>
      <c r="K12" s="1"/>
      <c r="L12" s="1"/>
      <c r="M12" s="1">
        <f t="shared" si="8"/>
        <v>1.073991062249734</v>
      </c>
      <c r="N12" s="1">
        <f t="shared" si="9"/>
        <v>1.0480447712785392</v>
      </c>
      <c r="O12" s="1"/>
      <c r="P12" s="1"/>
      <c r="Q12" s="1"/>
      <c r="R12" s="1"/>
      <c r="S12" s="1"/>
      <c r="T12" s="1">
        <f t="shared" si="0"/>
        <v>-71.887804193166275</v>
      </c>
      <c r="U12" s="1">
        <f t="shared" si="1"/>
        <v>-71.742082518324935</v>
      </c>
      <c r="V12" s="1">
        <f t="shared" si="2"/>
        <v>-73.027277325048473</v>
      </c>
      <c r="W12" s="1">
        <f t="shared" si="3"/>
        <v>-72.952074788575885</v>
      </c>
      <c r="X12" s="1"/>
      <c r="Y12" s="1">
        <f t="shared" si="4"/>
        <v>53.793687824940598</v>
      </c>
      <c r="Z12" s="1">
        <f t="shared" si="5"/>
        <v>69.336980477643749</v>
      </c>
      <c r="AA12" s="1">
        <f t="shared" si="7"/>
        <v>38.377342279018798</v>
      </c>
      <c r="AB12" s="1">
        <f t="shared" si="6"/>
        <v>50.650133643764889</v>
      </c>
      <c r="AC12" s="1"/>
      <c r="AD12" s="1"/>
      <c r="AE12" s="1"/>
      <c r="AF12" s="1"/>
      <c r="AG12" s="1"/>
    </row>
    <row r="13" spans="1:33" x14ac:dyDescent="0.25">
      <c r="A13">
        <v>31</v>
      </c>
      <c r="B13">
        <v>0</v>
      </c>
      <c r="C13" s="1">
        <v>-70.258064516128997</v>
      </c>
      <c r="D13" s="1">
        <v>1.0662702247703</v>
      </c>
      <c r="E13" s="1">
        <v>5</v>
      </c>
      <c r="F13" s="1">
        <v>-70.258064516129039</v>
      </c>
      <c r="G13" s="1"/>
      <c r="H13" s="1"/>
      <c r="I13" s="1"/>
      <c r="J13" s="1"/>
      <c r="K13" s="1"/>
      <c r="L13" s="1"/>
      <c r="M13" s="1">
        <f t="shared" si="8"/>
        <v>1.1427949978263714</v>
      </c>
      <c r="N13" s="1">
        <f t="shared" si="9"/>
        <v>1.1377468147761085</v>
      </c>
      <c r="O13" s="1"/>
      <c r="P13" s="1"/>
      <c r="Q13" s="1"/>
      <c r="R13" s="1"/>
      <c r="S13" s="1"/>
      <c r="T13" s="1">
        <f t="shared" si="0"/>
        <v>-72.704933926026072</v>
      </c>
      <c r="U13" s="1">
        <f t="shared" si="1"/>
        <v>-72.543833447204435</v>
      </c>
      <c r="V13" s="1">
        <f t="shared" si="2"/>
        <v>-73.753645305943266</v>
      </c>
      <c r="W13" s="1">
        <f t="shared" si="3"/>
        <v>-73.675027061436637</v>
      </c>
      <c r="X13" s="1"/>
      <c r="Y13" s="1">
        <f t="shared" si="4"/>
        <v>11.691062948694405</v>
      </c>
      <c r="Z13" s="1">
        <f t="shared" si="5"/>
        <v>11.507823419268213</v>
      </c>
      <c r="AA13" s="1">
        <f t="shared" si="7"/>
        <v>19.962407601525083</v>
      </c>
      <c r="AB13" s="1">
        <f t="shared" si="6"/>
        <v>20.462159999201489</v>
      </c>
      <c r="AC13" s="1"/>
      <c r="AD13" s="1"/>
      <c r="AE13" s="1"/>
      <c r="AF13" s="1"/>
      <c r="AG13" s="1"/>
    </row>
    <row r="14" spans="1:33" x14ac:dyDescent="0.25">
      <c r="A14">
        <v>38</v>
      </c>
      <c r="B14">
        <v>0</v>
      </c>
      <c r="C14" s="1">
        <v>-72.973684210526301</v>
      </c>
      <c r="D14" s="1">
        <v>2.9073777140653299</v>
      </c>
      <c r="E14" s="1">
        <v>5.5</v>
      </c>
      <c r="F14" s="1">
        <v>-72.973684210526315</v>
      </c>
      <c r="G14" s="1"/>
      <c r="H14" s="1"/>
      <c r="I14" s="1"/>
      <c r="J14" s="1"/>
      <c r="K14" s="1"/>
      <c r="L14" s="1"/>
      <c r="M14" s="1">
        <f t="shared" si="8"/>
        <v>1.4456987220098581</v>
      </c>
      <c r="N14" s="1">
        <f t="shared" si="9"/>
        <v>1.4409327761044202</v>
      </c>
      <c r="O14" s="1"/>
      <c r="P14" s="1"/>
      <c r="Q14" s="1"/>
      <c r="R14" s="1"/>
      <c r="S14" s="1"/>
      <c r="T14" s="1">
        <f t="shared" si="0"/>
        <v>-73.435881379822533</v>
      </c>
      <c r="U14" s="1">
        <f t="shared" si="1"/>
        <v>-73.261024092063721</v>
      </c>
      <c r="V14" s="1">
        <f t="shared" si="2"/>
        <v>-74.403403606006762</v>
      </c>
      <c r="W14" s="1">
        <f t="shared" si="3"/>
        <v>-74.321729906546054</v>
      </c>
      <c r="X14" s="1"/>
      <c r="Y14" s="1">
        <f t="shared" si="4"/>
        <v>10.098520019175023</v>
      </c>
      <c r="Z14" s="1">
        <f t="shared" si="5"/>
        <v>9.0177662146978044</v>
      </c>
      <c r="AA14" s="1">
        <f t="shared" si="7"/>
        <v>17.18383617006862</v>
      </c>
      <c r="AB14" s="1">
        <f t="shared" si="6"/>
        <v>16.513376405273068</v>
      </c>
      <c r="AC14" s="1"/>
      <c r="AD14" s="1"/>
      <c r="AE14" s="1"/>
      <c r="AF14" s="1"/>
      <c r="AG14" s="1"/>
    </row>
    <row r="15" spans="1:33" x14ac:dyDescent="0.25">
      <c r="A15">
        <v>41</v>
      </c>
      <c r="B15">
        <v>0</v>
      </c>
      <c r="C15" s="1">
        <v>-81.097560975609696</v>
      </c>
      <c r="D15" s="1">
        <v>11.110862711078999</v>
      </c>
      <c r="E15" s="1">
        <v>6</v>
      </c>
      <c r="F15" s="1">
        <v>-80.55</v>
      </c>
      <c r="G15" s="1"/>
      <c r="H15" s="1"/>
      <c r="I15" s="1"/>
      <c r="J15" s="1"/>
      <c r="K15" s="1"/>
      <c r="L15" s="1"/>
      <c r="M15" s="1">
        <f t="shared" si="8"/>
        <v>2.4194898737304955</v>
      </c>
      <c r="N15" s="1">
        <f t="shared" si="9"/>
        <v>2.3445884634188503</v>
      </c>
      <c r="O15" s="1"/>
      <c r="P15" s="1"/>
      <c r="Q15" s="1"/>
      <c r="R15" s="1"/>
      <c r="S15" s="1"/>
      <c r="T15" s="1">
        <f t="shared" si="0"/>
        <v>-74.097103781913901</v>
      </c>
      <c r="U15" s="1">
        <f t="shared" si="1"/>
        <v>-73.909801946734746</v>
      </c>
      <c r="V15" s="1">
        <f t="shared" si="2"/>
        <v>-74.991181484861556</v>
      </c>
      <c r="W15" s="1">
        <f t="shared" si="3"/>
        <v>-74.906743790186511</v>
      </c>
      <c r="X15" s="1"/>
      <c r="Y15" s="1">
        <f t="shared" si="4"/>
        <v>1.2620715333767001</v>
      </c>
      <c r="Z15" s="1">
        <f t="shared" si="5"/>
        <v>0.87631641604399668</v>
      </c>
      <c r="AA15" s="1">
        <f t="shared" si="7"/>
        <v>4.0702952519501849</v>
      </c>
      <c r="AB15" s="1">
        <f t="shared" si="6"/>
        <v>3.7367193385160515</v>
      </c>
      <c r="AC15" s="1"/>
      <c r="AD15" s="1"/>
      <c r="AE15" s="1"/>
      <c r="AF15" s="1"/>
      <c r="AG15" s="1"/>
    </row>
    <row r="16" spans="1:33" x14ac:dyDescent="0.25">
      <c r="A16">
        <v>29</v>
      </c>
      <c r="B16">
        <v>0</v>
      </c>
      <c r="C16" s="1">
        <v>-79.655172413793096</v>
      </c>
      <c r="D16" s="1">
        <v>2.5923347370093599</v>
      </c>
      <c r="E16" s="1">
        <v>6.5</v>
      </c>
      <c r="F16" s="1">
        <v>-79.15384615384616</v>
      </c>
      <c r="G16" s="1"/>
      <c r="H16" s="1"/>
      <c r="I16" s="1"/>
      <c r="J16" s="1"/>
      <c r="K16" s="1"/>
      <c r="L16" s="1"/>
      <c r="M16" s="1">
        <f t="shared" si="8"/>
        <v>2.1385922621961244</v>
      </c>
      <c r="N16" s="1">
        <f t="shared" si="9"/>
        <v>2.0725813471524388</v>
      </c>
      <c r="O16" s="1"/>
      <c r="P16" s="1"/>
      <c r="Q16" s="1"/>
      <c r="R16" s="1"/>
      <c r="S16" s="1"/>
      <c r="T16" s="1">
        <f t="shared" si="0"/>
        <v>-74.700752540320195</v>
      </c>
      <c r="U16" s="1">
        <f t="shared" si="1"/>
        <v>-74.502089723457033</v>
      </c>
      <c r="V16" s="1">
        <f t="shared" si="2"/>
        <v>-75.527780646757989</v>
      </c>
      <c r="W16" s="1">
        <f t="shared" si="3"/>
        <v>-75.440819622150229</v>
      </c>
      <c r="X16" s="1"/>
      <c r="Y16" s="1">
        <f t="shared" si="4"/>
        <v>40.91915815779091</v>
      </c>
      <c r="Z16" s="1">
        <f t="shared" si="5"/>
        <v>36.577218713113993</v>
      </c>
      <c r="AA16" s="1">
        <f t="shared" si="7"/>
        <v>31.022452911663425</v>
      </c>
      <c r="AB16" s="1">
        <f t="shared" si="6"/>
        <v>26.103724133405095</v>
      </c>
      <c r="AC16" s="1"/>
      <c r="AD16" s="1"/>
      <c r="AE16" s="1"/>
      <c r="AF16" s="1"/>
      <c r="AG16" s="1"/>
    </row>
    <row r="17" spans="1:33" x14ac:dyDescent="0.25">
      <c r="A17">
        <v>44</v>
      </c>
      <c r="B17">
        <v>0</v>
      </c>
      <c r="C17" s="1">
        <v>-70.909090909090907</v>
      </c>
      <c r="D17" s="1">
        <v>8.9231183372432898</v>
      </c>
      <c r="E17" s="1">
        <v>7</v>
      </c>
      <c r="F17" s="1">
        <v>-69.96875</v>
      </c>
      <c r="G17" s="1"/>
      <c r="H17" s="1"/>
      <c r="I17" s="1"/>
      <c r="J17" s="1"/>
      <c r="K17" s="1"/>
      <c r="L17" s="1"/>
      <c r="M17" s="1">
        <f t="shared" si="8"/>
        <v>1.02222703518221</v>
      </c>
      <c r="N17" s="1">
        <f t="shared" si="9"/>
        <v>0.9067817083465447</v>
      </c>
      <c r="O17" s="1"/>
      <c r="P17" s="1"/>
      <c r="Q17" s="1"/>
      <c r="R17" s="1"/>
      <c r="S17" s="1"/>
      <c r="T17" s="1">
        <f t="shared" si="0"/>
        <v>-75.256055568249138</v>
      </c>
      <c r="U17" s="1">
        <f t="shared" si="1"/>
        <v>-75.046941661341435</v>
      </c>
      <c r="V17" s="1">
        <f t="shared" si="2"/>
        <v>-76.021404024981962</v>
      </c>
      <c r="W17" s="1">
        <f t="shared" si="3"/>
        <v>-75.932121761851676</v>
      </c>
      <c r="X17" s="1"/>
      <c r="Y17" s="1">
        <f t="shared" si="4"/>
        <v>19.35222902074862</v>
      </c>
      <c r="Z17" s="1">
        <f t="shared" si="5"/>
        <v>16.866664510555495</v>
      </c>
      <c r="AA17" s="1">
        <f t="shared" si="7"/>
        <v>13.204272703523067</v>
      </c>
      <c r="AB17" s="1">
        <f t="shared" si="6"/>
        <v>10.379508057972233</v>
      </c>
      <c r="AC17" s="1"/>
      <c r="AD17" s="1"/>
      <c r="AE17" s="1"/>
      <c r="AF17" s="1"/>
      <c r="AG17" s="1"/>
    </row>
    <row r="18" spans="1:33" x14ac:dyDescent="0.25">
      <c r="A18">
        <v>116</v>
      </c>
      <c r="B18">
        <v>0</v>
      </c>
      <c r="C18" s="1">
        <v>-81.732758620689594</v>
      </c>
      <c r="D18" s="1">
        <v>11.6116478062456</v>
      </c>
      <c r="E18" s="1">
        <v>7.5</v>
      </c>
      <c r="F18" s="1">
        <v>-81.401785714285708</v>
      </c>
      <c r="G18" s="1"/>
      <c r="H18" s="1"/>
      <c r="I18" s="1"/>
      <c r="J18" s="1"/>
      <c r="K18" s="1"/>
      <c r="L18" s="1"/>
      <c r="M18" s="1">
        <f t="shared" si="8"/>
        <v>2.2241286598590388</v>
      </c>
      <c r="N18" s="1">
        <f t="shared" si="9"/>
        <v>2.1822735113098228</v>
      </c>
      <c r="O18" s="1"/>
      <c r="P18" s="1"/>
      <c r="Q18" s="1"/>
      <c r="R18" s="1"/>
      <c r="S18" s="1"/>
      <c r="T18" s="1">
        <f t="shared" si="0"/>
        <v>-75.770185868519334</v>
      </c>
      <c r="U18" s="1">
        <f t="shared" si="1"/>
        <v>-75.551395763585504</v>
      </c>
      <c r="V18" s="1">
        <f t="shared" si="2"/>
        <v>-76.478427889255144</v>
      </c>
      <c r="W18" s="1">
        <f t="shared" si="3"/>
        <v>-76.38699649493239</v>
      </c>
      <c r="X18" s="1"/>
      <c r="Y18" s="1">
        <f t="shared" si="4"/>
        <v>23.630244204580467</v>
      </c>
      <c r="Z18" s="1">
        <f t="shared" si="5"/>
        <v>31.165933721679171</v>
      </c>
      <c r="AA18" s="1">
        <f t="shared" si="7"/>
        <v>31.017514398624911</v>
      </c>
      <c r="AB18" s="1">
        <f t="shared" si="6"/>
        <v>41.19388806971191</v>
      </c>
      <c r="AC18" s="1"/>
      <c r="AD18" s="1"/>
      <c r="AE18" s="1"/>
      <c r="AF18" s="1"/>
      <c r="AG18" s="1"/>
    </row>
    <row r="19" spans="1:33" x14ac:dyDescent="0.25">
      <c r="A19">
        <v>136</v>
      </c>
      <c r="B19">
        <v>0</v>
      </c>
      <c r="C19" s="1">
        <v>-87.566176470588204</v>
      </c>
      <c r="D19" s="1">
        <v>8.0125436082739192</v>
      </c>
      <c r="E19" s="1">
        <v>8</v>
      </c>
      <c r="F19" s="1">
        <v>-88.063492063492063</v>
      </c>
      <c r="G19" s="1"/>
      <c r="H19" s="1"/>
      <c r="I19" s="1"/>
      <c r="J19" s="1"/>
      <c r="K19" s="1"/>
      <c r="L19" s="1"/>
      <c r="M19" s="1">
        <f t="shared" si="8"/>
        <v>2.8010393830823932</v>
      </c>
      <c r="N19" s="1">
        <f t="shared" si="9"/>
        <v>2.8522004317346386</v>
      </c>
      <c r="O19" s="1"/>
      <c r="P19" s="1"/>
      <c r="Q19" s="1"/>
      <c r="R19" s="1"/>
      <c r="S19" s="1"/>
      <c r="T19" s="1">
        <f t="shared" si="0"/>
        <v>-76.248829726976453</v>
      </c>
      <c r="U19" s="1">
        <f t="shared" si="1"/>
        <v>-76.021031297195805</v>
      </c>
      <c r="V19" s="1">
        <f t="shared" si="2"/>
        <v>-76.903906927716278</v>
      </c>
      <c r="W19" s="1">
        <f t="shared" si="3"/>
        <v>-76.810474740120398</v>
      </c>
      <c r="X19" s="1"/>
      <c r="Y19" s="1">
        <f t="shared" si="4"/>
        <v>30.07347611130184</v>
      </c>
      <c r="Z19" s="1">
        <f t="shared" si="5"/>
        <v>28.952518097032506</v>
      </c>
      <c r="AA19" s="1">
        <f t="shared" si="7"/>
        <v>23.317808672731264</v>
      </c>
      <c r="AB19" s="1">
        <f t="shared" si="6"/>
        <v>21.08013646149081</v>
      </c>
      <c r="AC19" s="1"/>
      <c r="AD19" s="1"/>
      <c r="AE19" s="1"/>
      <c r="AF19" s="1"/>
      <c r="AG19" s="1"/>
    </row>
    <row r="20" spans="1:33" x14ac:dyDescent="0.25">
      <c r="A20">
        <v>69</v>
      </c>
      <c r="B20">
        <v>0</v>
      </c>
      <c r="C20" s="1">
        <v>-77.159420289855007</v>
      </c>
      <c r="D20" s="1">
        <v>10.7271739440397</v>
      </c>
      <c r="E20" s="1">
        <v>8.5</v>
      </c>
      <c r="F20" s="1">
        <v>-76.491228070175438</v>
      </c>
      <c r="G20" s="1"/>
      <c r="H20" s="1"/>
      <c r="I20" s="1"/>
      <c r="J20" s="1"/>
      <c r="K20" s="1"/>
      <c r="L20" s="1"/>
      <c r="M20" s="1">
        <f t="shared" si="8"/>
        <v>1.6019848109012784</v>
      </c>
      <c r="N20" s="1">
        <f t="shared" si="9"/>
        <v>1.5262947764612895</v>
      </c>
      <c r="O20" s="1"/>
      <c r="P20" s="1"/>
      <c r="Q20" s="1"/>
      <c r="R20" s="1"/>
      <c r="S20" s="1"/>
      <c r="T20" s="1">
        <f t="shared" si="0"/>
        <v>-76.696571154614304</v>
      </c>
      <c r="U20" s="1">
        <f t="shared" si="1"/>
        <v>-76.460345999709617</v>
      </c>
      <c r="V20" s="1">
        <f t="shared" si="2"/>
        <v>-77.301915987572698</v>
      </c>
      <c r="W20" s="1">
        <f t="shared" si="3"/>
        <v>-77.206612182863836</v>
      </c>
      <c r="X20" s="1"/>
      <c r="Y20" s="1">
        <f t="shared" si="4"/>
        <v>118.14831972504805</v>
      </c>
      <c r="Z20" s="1">
        <f t="shared" si="5"/>
        <v>134.63299857747009</v>
      </c>
      <c r="AA20" s="1">
        <f t="shared" si="7"/>
        <v>105.35504326319369</v>
      </c>
      <c r="AB20" s="1">
        <f t="shared" si="6"/>
        <v>117.87184074238999</v>
      </c>
      <c r="AC20" s="1"/>
      <c r="AD20" s="1"/>
      <c r="AE20" s="1"/>
      <c r="AF20" s="1"/>
      <c r="AG20" s="1"/>
    </row>
    <row r="21" spans="1:33" x14ac:dyDescent="0.25">
      <c r="A21">
        <v>59</v>
      </c>
      <c r="B21">
        <v>0</v>
      </c>
      <c r="C21" s="1">
        <v>-77.542372881355902</v>
      </c>
      <c r="D21" s="1">
        <v>2.0473073525375498</v>
      </c>
      <c r="E21" s="1">
        <v>9</v>
      </c>
      <c r="F21" s="1">
        <v>-77.396551724137936</v>
      </c>
      <c r="G21" s="1"/>
      <c r="H21" s="1"/>
      <c r="I21" s="1"/>
      <c r="J21" s="1"/>
      <c r="K21" s="1"/>
      <c r="L21" s="1"/>
      <c r="M21" s="1">
        <f t="shared" si="8"/>
        <v>1.6004424933928989</v>
      </c>
      <c r="N21" s="1">
        <f t="shared" si="9"/>
        <v>1.5814634141010184</v>
      </c>
      <c r="O21" s="1"/>
      <c r="P21" s="1"/>
      <c r="Q21" s="1"/>
      <c r="R21" s="1"/>
      <c r="S21" s="1"/>
      <c r="T21" s="1">
        <f t="shared" si="0"/>
        <v>-77.117159575973318</v>
      </c>
      <c r="U21" s="1">
        <f t="shared" si="1"/>
        <v>-76.873018729559234</v>
      </c>
      <c r="V21" s="1">
        <f t="shared" si="2"/>
        <v>-77.67578803031563</v>
      </c>
      <c r="W21" s="1">
        <f t="shared" si="3"/>
        <v>-77.578726111574071</v>
      </c>
      <c r="X21" s="1"/>
      <c r="Y21" s="1">
        <f t="shared" si="4"/>
        <v>1.7859679377899488E-3</v>
      </c>
      <c r="Z21" s="1">
        <f t="shared" si="5"/>
        <v>0.1457641075927138</v>
      </c>
      <c r="AA21" s="1">
        <f t="shared" si="7"/>
        <v>0.26663564338840962</v>
      </c>
      <c r="AB21" s="1">
        <f t="shared" si="6"/>
        <v>1.182651990045861</v>
      </c>
      <c r="AC21" s="1"/>
      <c r="AD21" s="1"/>
      <c r="AE21" s="1"/>
      <c r="AF21" s="1"/>
      <c r="AG21" s="1"/>
    </row>
    <row r="22" spans="1:33" x14ac:dyDescent="0.25">
      <c r="A22">
        <v>87</v>
      </c>
      <c r="B22">
        <v>0</v>
      </c>
      <c r="C22" s="1">
        <v>-76.1264367816092</v>
      </c>
      <c r="D22" s="1">
        <v>1.57579873473281</v>
      </c>
      <c r="E22" s="1">
        <v>9.5</v>
      </c>
      <c r="F22" s="1">
        <v>-76.104651162790702</v>
      </c>
      <c r="G22" s="1"/>
      <c r="H22" s="1"/>
      <c r="I22" s="1"/>
      <c r="J22" s="1"/>
      <c r="K22" s="1"/>
      <c r="L22" s="1"/>
      <c r="M22" s="1">
        <f t="shared" si="8"/>
        <v>1.4171864560072154</v>
      </c>
      <c r="N22" s="1">
        <f t="shared" si="9"/>
        <v>1.4113493355986322</v>
      </c>
      <c r="O22" s="1"/>
      <c r="P22" s="1"/>
      <c r="Q22" s="1"/>
      <c r="R22" s="1"/>
      <c r="S22" s="1"/>
      <c r="T22" s="1">
        <f t="shared" si="0"/>
        <v>-77.513700887474116</v>
      </c>
      <c r="U22" s="1">
        <f t="shared" si="1"/>
        <v>-77.262096928589116</v>
      </c>
      <c r="V22" s="1">
        <f t="shared" si="2"/>
        <v>-78.028283968467505</v>
      </c>
      <c r="W22" s="1">
        <f t="shared" si="3"/>
        <v>-77.929564455724588</v>
      </c>
      <c r="X22" s="1"/>
      <c r="Y22" s="1">
        <f t="shared" si="4"/>
        <v>8.2208323315721753E-4</v>
      </c>
      <c r="Z22" s="1">
        <f t="shared" si="5"/>
        <v>1.807809204607487E-2</v>
      </c>
      <c r="AA22" s="1">
        <f t="shared" si="7"/>
        <v>0.23610958457797987</v>
      </c>
      <c r="AB22" s="1">
        <f t="shared" si="6"/>
        <v>0.28410257203346428</v>
      </c>
      <c r="AC22" s="1"/>
      <c r="AD22" s="1"/>
      <c r="AE22" s="1"/>
      <c r="AF22" s="1"/>
      <c r="AG22" s="1"/>
    </row>
    <row r="23" spans="1:33" x14ac:dyDescent="0.25">
      <c r="A23">
        <v>70</v>
      </c>
      <c r="B23">
        <v>0</v>
      </c>
      <c r="C23" s="1">
        <v>-74.457142857142799</v>
      </c>
      <c r="D23" s="1">
        <v>1.86098815153074</v>
      </c>
      <c r="E23" s="1">
        <v>10</v>
      </c>
      <c r="F23" s="1">
        <v>-74.457142857142856</v>
      </c>
      <c r="G23" s="1"/>
      <c r="H23" s="1"/>
      <c r="I23" s="1"/>
      <c r="J23" s="1"/>
      <c r="K23" s="1"/>
      <c r="L23" s="1"/>
      <c r="M23" s="1">
        <f t="shared" si="8"/>
        <v>1.2186872586872597</v>
      </c>
      <c r="N23" s="1">
        <f t="shared" si="9"/>
        <v>1.2151587301587299</v>
      </c>
      <c r="O23" s="1"/>
      <c r="P23" s="1"/>
      <c r="Q23" s="1"/>
      <c r="R23" s="1"/>
      <c r="S23" s="1"/>
      <c r="T23" s="1">
        <f t="shared" si="0"/>
        <v>-77.888796790095796</v>
      </c>
      <c r="U23" s="1">
        <f t="shared" si="1"/>
        <v>-77.630133332420996</v>
      </c>
      <c r="V23" s="1">
        <f t="shared" si="2"/>
        <v>-78.361716522042144</v>
      </c>
      <c r="W23" s="1">
        <f t="shared" si="3"/>
        <v>-78.261429059882403</v>
      </c>
      <c r="X23" s="1"/>
      <c r="Y23" s="1">
        <f t="shared" si="4"/>
        <v>3.1059127995128732</v>
      </c>
      <c r="Z23" s="1">
        <f t="shared" si="5"/>
        <v>2.327095849859949</v>
      </c>
      <c r="AA23" s="1">
        <f t="shared" si="7"/>
        <v>4.9964755179899676</v>
      </c>
      <c r="AB23" s="1">
        <f t="shared" si="6"/>
        <v>4.6516908973832978</v>
      </c>
      <c r="AC23" s="1"/>
      <c r="AD23" s="1"/>
      <c r="AE23" s="1"/>
      <c r="AF23" s="1"/>
      <c r="AG23" s="1"/>
    </row>
    <row r="24" spans="1:33" x14ac:dyDescent="0.25">
      <c r="A24">
        <v>92</v>
      </c>
      <c r="B24">
        <v>0</v>
      </c>
      <c r="C24" s="1">
        <v>-82.934782608695599</v>
      </c>
      <c r="D24" s="1">
        <v>8.5869486819458096</v>
      </c>
      <c r="E24" s="1">
        <v>10.5</v>
      </c>
      <c r="F24" s="1">
        <v>-82.769230769230774</v>
      </c>
      <c r="G24" s="1"/>
      <c r="H24" s="1"/>
      <c r="I24" s="1"/>
      <c r="J24" s="1"/>
      <c r="K24" s="1"/>
      <c r="L24" s="1"/>
      <c r="M24" s="1">
        <f t="shared" si="8"/>
        <v>2.0235731374433592</v>
      </c>
      <c r="N24" s="1">
        <f t="shared" si="9"/>
        <v>2.0039061545506582</v>
      </c>
      <c r="O24" s="1"/>
      <c r="P24" s="1"/>
      <c r="Q24" s="1"/>
      <c r="R24" s="1"/>
      <c r="S24" s="1"/>
      <c r="T24" s="1">
        <f t="shared" si="0"/>
        <v>-78.244648341270562</v>
      </c>
      <c r="U24" s="1">
        <f t="shared" si="1"/>
        <v>-77.979287573448403</v>
      </c>
      <c r="V24" s="1">
        <f t="shared" si="2"/>
        <v>-78.678042268530987</v>
      </c>
      <c r="W24" s="1">
        <f t="shared" si="3"/>
        <v>-78.57626730083399</v>
      </c>
      <c r="X24" s="1"/>
      <c r="Y24" s="1">
        <f t="shared" si="4"/>
        <v>14.345197792297881</v>
      </c>
      <c r="Z24" s="1">
        <f t="shared" si="5"/>
        <v>12.405503402599084</v>
      </c>
      <c r="AA24" s="1">
        <f t="shared" si="7"/>
        <v>17.815991841057158</v>
      </c>
      <c r="AB24" s="1">
        <f t="shared" si="6"/>
        <v>16.967186182613801</v>
      </c>
      <c r="AC24" s="1"/>
      <c r="AD24" s="1"/>
      <c r="AE24" s="1"/>
      <c r="AF24" s="1"/>
      <c r="AG24" s="1"/>
    </row>
    <row r="25" spans="1:33" x14ac:dyDescent="0.25">
      <c r="A25">
        <v>63</v>
      </c>
      <c r="B25">
        <v>0</v>
      </c>
      <c r="C25" s="1">
        <v>-80.079365079365004</v>
      </c>
      <c r="D25" s="1">
        <v>3.2127423839437901</v>
      </c>
      <c r="E25" s="1">
        <v>11</v>
      </c>
      <c r="F25" s="1">
        <v>-80.147540983606561</v>
      </c>
      <c r="G25" s="1"/>
      <c r="H25" s="1"/>
      <c r="I25" s="1"/>
      <c r="J25" s="1"/>
      <c r="K25" s="1"/>
      <c r="L25" s="1"/>
      <c r="M25" s="1">
        <f t="shared" si="8"/>
        <v>1.7101229020433302</v>
      </c>
      <c r="N25" s="1">
        <f t="shared" si="9"/>
        <v>1.713281232174217</v>
      </c>
      <c r="O25" s="1"/>
      <c r="P25" s="1"/>
      <c r="Q25" s="1"/>
      <c r="R25" s="1"/>
      <c r="S25" s="1"/>
      <c r="T25" s="1">
        <f t="shared" si="0"/>
        <v>-78.583134215673255</v>
      </c>
      <c r="U25" s="1">
        <f t="shared" si="1"/>
        <v>-78.311402968717601</v>
      </c>
      <c r="V25" s="1">
        <f t="shared" si="2"/>
        <v>-78.97893121096466</v>
      </c>
      <c r="W25" s="1">
        <f t="shared" si="3"/>
        <v>-78.875741328506749</v>
      </c>
      <c r="X25" s="1"/>
      <c r="Y25" s="1">
        <f t="shared" si="4"/>
        <v>18.936843736493952</v>
      </c>
      <c r="Z25" s="1">
        <f t="shared" si="5"/>
        <v>19.872228699028106</v>
      </c>
      <c r="AA25" s="1">
        <f t="shared" si="7"/>
        <v>15.648760280929823</v>
      </c>
      <c r="AB25" s="1">
        <f t="shared" si="6"/>
        <v>15.15926002502948</v>
      </c>
      <c r="AC25" s="1"/>
      <c r="AD25" s="1"/>
      <c r="AE25" s="1"/>
      <c r="AF25" s="1"/>
      <c r="AG25" s="1"/>
    </row>
    <row r="26" spans="1:33" x14ac:dyDescent="0.25">
      <c r="A26">
        <v>69</v>
      </c>
      <c r="B26">
        <v>0</v>
      </c>
      <c r="C26" s="1">
        <v>-77.318840579710098</v>
      </c>
      <c r="D26" s="1">
        <v>3.6371666342719799</v>
      </c>
      <c r="E26" s="1">
        <v>11.5</v>
      </c>
      <c r="F26" s="1">
        <v>-76.783333333333331</v>
      </c>
      <c r="G26" s="1"/>
      <c r="H26" s="1"/>
      <c r="I26" s="1"/>
      <c r="J26" s="1"/>
      <c r="K26" s="1"/>
      <c r="L26" s="1"/>
      <c r="M26" s="1">
        <f t="shared" si="8"/>
        <v>1.4187424294578612</v>
      </c>
      <c r="N26" s="1">
        <f t="shared" si="9"/>
        <v>1.3649295046128522</v>
      </c>
      <c r="O26" s="1"/>
      <c r="P26" s="1"/>
      <c r="Q26" s="1"/>
      <c r="R26" s="1"/>
      <c r="S26" s="1"/>
      <c r="T26" s="1">
        <f t="shared" si="0"/>
        <v>-78.905870743361945</v>
      </c>
      <c r="U26" s="1">
        <f t="shared" si="1"/>
        <v>-78.628065428119442</v>
      </c>
      <c r="V26" s="1">
        <f t="shared" si="2"/>
        <v>-79.265820147385782</v>
      </c>
      <c r="W26" s="1">
        <f t="shared" si="3"/>
        <v>-79.161281184474461</v>
      </c>
      <c r="X26" s="1"/>
      <c r="Y26" s="1">
        <f t="shared" si="4"/>
        <v>1.3770889566312623</v>
      </c>
      <c r="Z26" s="1">
        <f t="shared" si="5"/>
        <v>2.3088059637228899</v>
      </c>
      <c r="AA26" s="1">
        <f t="shared" si="7"/>
        <v>0.66185535634907855</v>
      </c>
      <c r="AB26" s="1">
        <f t="shared" si="6"/>
        <v>0.97270839138408949</v>
      </c>
      <c r="AC26" s="1"/>
      <c r="AD26" s="1"/>
      <c r="AE26" s="1"/>
      <c r="AF26" s="1"/>
      <c r="AG26" s="1"/>
    </row>
    <row r="27" spans="1:33" x14ac:dyDescent="0.25">
      <c r="A27">
        <v>82</v>
      </c>
      <c r="B27">
        <v>0</v>
      </c>
      <c r="C27" s="1">
        <v>-75.634146341463406</v>
      </c>
      <c r="D27" s="1">
        <v>1.7866590763113901</v>
      </c>
      <c r="E27" s="1">
        <v>12</v>
      </c>
      <c r="F27" s="1">
        <v>-75.623376623376629</v>
      </c>
      <c r="G27" s="1"/>
      <c r="H27" s="1"/>
      <c r="I27" s="1"/>
      <c r="J27" s="1"/>
      <c r="K27" s="1"/>
      <c r="L27" s="1"/>
      <c r="M27" s="1">
        <f t="shared" si="8"/>
        <v>1.2383347208948299</v>
      </c>
      <c r="N27" s="1">
        <f t="shared" si="9"/>
        <v>1.2340671334491804</v>
      </c>
      <c r="O27" s="1"/>
      <c r="P27" s="1"/>
      <c r="Q27" s="1"/>
      <c r="R27" s="1"/>
      <c r="S27" s="1"/>
      <c r="T27" s="1">
        <f t="shared" si="0"/>
        <v>-79.214258591172381</v>
      </c>
      <c r="U27" s="1">
        <f t="shared" si="1"/>
        <v>-78.930649257215748</v>
      </c>
      <c r="V27" s="1">
        <f t="shared" si="2"/>
        <v>-79.539954167160829</v>
      </c>
      <c r="W27" s="1">
        <f t="shared" si="3"/>
        <v>-79.434126103134929</v>
      </c>
      <c r="X27" s="1"/>
      <c r="Y27" s="1">
        <f t="shared" si="4"/>
        <v>3.5926094381756348</v>
      </c>
      <c r="Z27" s="1">
        <f t="shared" si="5"/>
        <v>4.6109656769589966</v>
      </c>
      <c r="AA27" s="1">
        <f t="shared" si="7"/>
        <v>4.9333455683582548</v>
      </c>
      <c r="AB27" s="1">
        <f t="shared" si="6"/>
        <v>7.0267023084324256</v>
      </c>
      <c r="AC27" s="1"/>
      <c r="AD27" s="1"/>
      <c r="AE27" s="1"/>
      <c r="AF27" s="1"/>
      <c r="AG27" s="1"/>
    </row>
    <row r="28" spans="1:33" x14ac:dyDescent="0.25">
      <c r="A28">
        <v>76</v>
      </c>
      <c r="B28">
        <v>0</v>
      </c>
      <c r="C28" s="1">
        <v>-79.736842105263094</v>
      </c>
      <c r="D28" s="1">
        <v>4.4897212936710504</v>
      </c>
      <c r="E28" s="1">
        <v>12.5</v>
      </c>
      <c r="F28" s="1">
        <v>-79.904109589041099</v>
      </c>
      <c r="G28" s="1"/>
      <c r="H28" s="1"/>
      <c r="I28" s="1"/>
      <c r="J28" s="1"/>
      <c r="K28" s="1"/>
      <c r="L28" s="1"/>
      <c r="M28" s="1">
        <f t="shared" si="8"/>
        <v>1.5923431847517109</v>
      </c>
      <c r="N28" s="1">
        <f t="shared" si="9"/>
        <v>1.6043753657809199</v>
      </c>
      <c r="O28" s="1"/>
      <c r="P28" s="1"/>
      <c r="Q28" s="1"/>
      <c r="R28" s="1"/>
      <c r="S28" s="1"/>
      <c r="T28" s="1">
        <f t="shared" si="0"/>
        <v>-79.509519501768239</v>
      </c>
      <c r="U28" s="1">
        <f t="shared" si="1"/>
        <v>-79.220353204841715</v>
      </c>
      <c r="V28" s="1">
        <f t="shared" si="2"/>
        <v>-79.802419309282214</v>
      </c>
      <c r="W28" s="1">
        <f t="shared" si="3"/>
        <v>-79.69535701643818</v>
      </c>
      <c r="X28" s="1"/>
      <c r="Y28" s="1">
        <f t="shared" si="4"/>
        <v>15.018517131611063</v>
      </c>
      <c r="Z28" s="1">
        <f t="shared" si="5"/>
        <v>12.938240527608253</v>
      </c>
      <c r="AA28" s="1">
        <f t="shared" si="7"/>
        <v>17.374499534249015</v>
      </c>
      <c r="AB28" s="1">
        <f t="shared" si="6"/>
        <v>16.581024321477706</v>
      </c>
      <c r="AC28" s="1"/>
      <c r="AD28" s="1"/>
      <c r="AE28" s="1"/>
      <c r="AF28" s="1"/>
      <c r="AG28" s="1"/>
    </row>
    <row r="29" spans="1:33" x14ac:dyDescent="0.25">
      <c r="A29">
        <v>38</v>
      </c>
      <c r="B29">
        <v>0</v>
      </c>
      <c r="C29" s="1">
        <v>-77.5</v>
      </c>
      <c r="D29" s="1">
        <v>2.3710511712128199</v>
      </c>
      <c r="E29" s="1">
        <v>13</v>
      </c>
      <c r="F29" s="1">
        <v>-77.515151515151516</v>
      </c>
      <c r="G29" s="1"/>
      <c r="H29" s="1"/>
      <c r="I29" s="1"/>
      <c r="J29" s="1"/>
      <c r="K29" s="1"/>
      <c r="L29" s="1"/>
      <c r="M29" s="1">
        <f t="shared" si="8"/>
        <v>1.3671906832776497</v>
      </c>
      <c r="N29" s="1">
        <f t="shared" si="9"/>
        <v>1.3653832511409845</v>
      </c>
      <c r="O29" s="1"/>
      <c r="P29" s="1"/>
      <c r="Q29" s="1"/>
      <c r="R29" s="1"/>
      <c r="S29" s="1"/>
      <c r="T29" s="1">
        <f t="shared" si="0"/>
        <v>-79.792725527926819</v>
      </c>
      <c r="U29" s="1">
        <f t="shared" si="1"/>
        <v>-79.498229147187189</v>
      </c>
      <c r="V29" s="1">
        <f t="shared" si="2"/>
        <v>-80.05416854948929</v>
      </c>
      <c r="W29" s="1">
        <f t="shared" si="3"/>
        <v>-79.945922418804159</v>
      </c>
      <c r="X29" s="1"/>
      <c r="Y29" s="1">
        <f t="shared" si="4"/>
        <v>3.1229569286126361E-3</v>
      </c>
      <c r="Z29" s="1">
        <f t="shared" si="5"/>
        <v>0.16473893307952497</v>
      </c>
      <c r="AA29" s="1">
        <f t="shared" si="7"/>
        <v>0.10069607220524153</v>
      </c>
      <c r="AB29" s="1">
        <f t="shared" si="6"/>
        <v>1.7483127327946547E-3</v>
      </c>
      <c r="AC29" s="1"/>
      <c r="AD29" s="1"/>
      <c r="AE29" s="1"/>
      <c r="AF29" s="1"/>
      <c r="AG29" s="1"/>
    </row>
    <row r="30" spans="1:33" x14ac:dyDescent="0.25">
      <c r="A30">
        <v>51</v>
      </c>
      <c r="B30">
        <v>0</v>
      </c>
      <c r="C30" s="1">
        <v>-77.392156862745097</v>
      </c>
      <c r="D30" s="1">
        <v>0.77649286955553398</v>
      </c>
      <c r="E30" s="1">
        <v>13.5</v>
      </c>
      <c r="F30" s="1">
        <v>-77.568181818181813</v>
      </c>
      <c r="G30" s="1"/>
      <c r="H30" s="1"/>
      <c r="I30" s="1"/>
      <c r="J30" s="1"/>
      <c r="K30" s="1"/>
      <c r="L30" s="1"/>
      <c r="M30" s="1">
        <f t="shared" si="8"/>
        <v>1.337824898623446</v>
      </c>
      <c r="N30" s="1">
        <f t="shared" si="9"/>
        <v>1.3502760589863494</v>
      </c>
      <c r="O30" s="1"/>
      <c r="P30" s="1"/>
      <c r="Q30" s="1"/>
      <c r="R30" s="1"/>
      <c r="S30" s="1"/>
      <c r="T30" s="1">
        <f t="shared" si="0"/>
        <v>-80.064822529697167</v>
      </c>
      <c r="U30" s="1">
        <f t="shared" si="1"/>
        <v>-79.765205142726117</v>
      </c>
      <c r="V30" s="1">
        <f t="shared" si="2"/>
        <v>-80.296042687506201</v>
      </c>
      <c r="W30" s="1">
        <f t="shared" si="3"/>
        <v>-80.186659156139626</v>
      </c>
      <c r="X30" s="1"/>
      <c r="Y30" s="1">
        <f t="shared" si="4"/>
        <v>6.5783146088421773</v>
      </c>
      <c r="Z30" s="1">
        <f t="shared" si="5"/>
        <v>5.062741326961623</v>
      </c>
      <c r="AA30" s="1">
        <f t="shared" si="7"/>
        <v>7.8178547103569</v>
      </c>
      <c r="AB30" s="1">
        <f t="shared" si="6"/>
        <v>7.1369530758578597</v>
      </c>
      <c r="AC30" s="1"/>
      <c r="AD30" s="1"/>
      <c r="AE30" s="1"/>
      <c r="AF30" s="1"/>
      <c r="AG30" s="1"/>
    </row>
    <row r="31" spans="1:33" x14ac:dyDescent="0.25">
      <c r="A31">
        <v>74</v>
      </c>
      <c r="B31">
        <v>0</v>
      </c>
      <c r="C31" s="1">
        <v>-76.270270270270203</v>
      </c>
      <c r="D31" s="1">
        <v>1.26134408976623</v>
      </c>
      <c r="E31" s="1">
        <v>14</v>
      </c>
      <c r="F31" s="1">
        <v>-76.362318840579704</v>
      </c>
      <c r="G31" s="1"/>
      <c r="H31" s="1"/>
      <c r="I31" s="1"/>
      <c r="J31" s="1"/>
      <c r="K31" s="1"/>
      <c r="L31" s="1"/>
      <c r="M31" s="1">
        <f t="shared" si="8"/>
        <v>1.2215040173688183</v>
      </c>
      <c r="N31" s="1">
        <f t="shared" si="9"/>
        <v>1.2264566302756787</v>
      </c>
      <c r="O31" s="1"/>
      <c r="P31" s="1"/>
      <c r="Q31" s="1"/>
      <c r="R31" s="1"/>
      <c r="S31" s="1"/>
      <c r="T31" s="1">
        <f t="shared" si="0"/>
        <v>-80.326649234628036</v>
      </c>
      <c r="U31" s="1">
        <f t="shared" si="1"/>
        <v>-80.022104133721214</v>
      </c>
      <c r="V31" s="1">
        <f t="shared" si="2"/>
        <v>-80.528787290177007</v>
      </c>
      <c r="W31" s="1">
        <f t="shared" si="3"/>
        <v>-80.418309289298932</v>
      </c>
      <c r="X31" s="1"/>
      <c r="Y31" s="1">
        <f t="shared" si="4"/>
        <v>8.611245480639159</v>
      </c>
      <c r="Z31" s="1">
        <f t="shared" si="5"/>
        <v>6.0217347307022564</v>
      </c>
      <c r="AA31" s="1">
        <f t="shared" si="7"/>
        <v>9.8384504382916891</v>
      </c>
      <c r="AB31" s="1">
        <f t="shared" si="6"/>
        <v>8.1232266016164658</v>
      </c>
      <c r="AC31" s="1"/>
      <c r="AD31" s="1"/>
      <c r="AE31" s="1"/>
      <c r="AF31" s="1"/>
      <c r="AG31" s="1"/>
    </row>
    <row r="32" spans="1:33" x14ac:dyDescent="0.25">
      <c r="A32">
        <v>61</v>
      </c>
      <c r="B32">
        <v>0</v>
      </c>
      <c r="C32" s="1">
        <v>-84.163934426229503</v>
      </c>
      <c r="D32" s="1">
        <v>7.9251277260941801</v>
      </c>
      <c r="E32" s="1">
        <v>14.5</v>
      </c>
      <c r="F32" s="1">
        <v>-84.351851851851848</v>
      </c>
      <c r="G32" s="1"/>
      <c r="H32" s="1"/>
      <c r="I32" s="1"/>
      <c r="J32" s="1"/>
      <c r="K32" s="1"/>
      <c r="L32" s="1"/>
      <c r="M32" s="1">
        <f t="shared" si="8"/>
        <v>1.8851616467671242</v>
      </c>
      <c r="N32" s="1">
        <f t="shared" si="9"/>
        <v>1.8983040908540336</v>
      </c>
      <c r="O32" s="1"/>
      <c r="P32" s="1"/>
      <c r="Q32" s="1"/>
      <c r="R32" s="1"/>
      <c r="S32" s="1"/>
      <c r="T32" s="1">
        <f t="shared" si="0"/>
        <v>-80.578952829967378</v>
      </c>
      <c r="U32" s="1">
        <f t="shared" si="1"/>
        <v>-80.269659244970185</v>
      </c>
      <c r="V32" s="1">
        <f t="shared" si="2"/>
        <v>-80.753066551779384</v>
      </c>
      <c r="W32" s="1">
        <f t="shared" si="3"/>
        <v>-80.641533889220341</v>
      </c>
      <c r="X32" s="1"/>
      <c r="Y32" s="1">
        <f t="shared" si="4"/>
        <v>18.5647454002386</v>
      </c>
      <c r="Z32" s="1">
        <f t="shared" si="5"/>
        <v>15.267309035782372</v>
      </c>
      <c r="AA32" s="1">
        <f t="shared" si="7"/>
        <v>20.095462501512539</v>
      </c>
      <c r="AB32" s="1">
        <f t="shared" si="6"/>
        <v>18.31168143251249</v>
      </c>
      <c r="AC32" s="1"/>
      <c r="AD32" s="1"/>
      <c r="AE32" s="1"/>
      <c r="AF32" s="1"/>
      <c r="AG32" s="1"/>
    </row>
    <row r="33" spans="3:33" x14ac:dyDescent="0.25">
      <c r="C33" s="1"/>
      <c r="D33" s="1"/>
      <c r="E33" s="1"/>
      <c r="F33" s="1">
        <v>-75.976190476190482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f t="shared" si="0"/>
        <v>-80.822401817534086</v>
      </c>
      <c r="U33" s="1">
        <f t="shared" si="1"/>
        <v>-80.508526396742127</v>
      </c>
      <c r="V33" s="1">
        <f t="shared" si="2"/>
        <v>-80.969474721056045</v>
      </c>
      <c r="W33" s="1">
        <f t="shared" si="3"/>
        <v>-80.856924410222476</v>
      </c>
      <c r="X33" s="1"/>
      <c r="Y33" s="1">
        <f t="shared" si="4"/>
        <v>11.165840174974797</v>
      </c>
      <c r="Z33" s="1">
        <f t="shared" si="5"/>
        <v>14.771150553894342</v>
      </c>
      <c r="AA33" s="1">
        <f t="shared" si="7"/>
        <v>10.204572807976893</v>
      </c>
      <c r="AB33" s="1">
        <f t="shared" si="6"/>
        <v>12.214517822254026</v>
      </c>
      <c r="AC33" s="1"/>
      <c r="AD33" s="1"/>
      <c r="AE33" s="1"/>
      <c r="AF33" s="1"/>
      <c r="AG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moc0stat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2015-12-20T03:26:13Z</dcterms:created>
  <dcterms:modified xsi:type="dcterms:W3CDTF">2015-12-20T13:58:03Z</dcterms:modified>
</cp:coreProperties>
</file>