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-4" sheetId="1" r:id="rId1"/>
    <sheet name="Symulacja 1D" sheetId="2" r:id="rId2"/>
    <sheet name="Określanie odległości" sheetId="4" r:id="rId3"/>
  </sheets>
  <externalReferences>
    <externalReference r:id="rId4"/>
  </externalReferences>
  <calcPr calcId="152511" calcMode="manual"/>
</workbook>
</file>

<file path=xl/calcChain.xml><?xml version="1.0" encoding="utf-8"?>
<calcChain xmlns="http://schemas.openxmlformats.org/spreadsheetml/2006/main"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AX33" i="4"/>
  <c r="AR27" i="4"/>
  <c r="AS16" i="4"/>
  <c r="AY23" i="4"/>
  <c r="BA19" i="4"/>
  <c r="AY5" i="4"/>
  <c r="AX29" i="4"/>
  <c r="AW13" i="4"/>
  <c r="AU20" i="4"/>
  <c r="AZ22" i="4"/>
  <c r="AX13" i="4"/>
  <c r="AV10" i="4"/>
  <c r="AU26" i="4"/>
  <c r="AW4" i="4"/>
  <c r="AW32" i="4"/>
  <c r="AX18" i="4"/>
  <c r="AR11" i="4"/>
  <c r="AS4" i="4"/>
  <c r="AY7" i="4"/>
  <c r="AZ27" i="4"/>
  <c r="AS2" i="4"/>
  <c r="AX25" i="4"/>
  <c r="AS33" i="4"/>
  <c r="AX20" i="4"/>
  <c r="AV32" i="4"/>
  <c r="AX2" i="4"/>
  <c r="AR23" i="4"/>
  <c r="AV16" i="4"/>
  <c r="AR33" i="4"/>
  <c r="AY19" i="4"/>
  <c r="AZ11" i="4"/>
  <c r="AZ6" i="4"/>
  <c r="AV21" i="4"/>
  <c r="AT19" i="4"/>
  <c r="AX26" i="4"/>
  <c r="AT16" i="4"/>
  <c r="AV23" i="4"/>
  <c r="AU17" i="4"/>
  <c r="AX21" i="4"/>
  <c r="AV5" i="4"/>
  <c r="BA33" i="4"/>
  <c r="AX9" i="4"/>
  <c r="AS11" i="4"/>
  <c r="AW17" i="4"/>
  <c r="AZ24" i="4"/>
  <c r="AU30" i="4"/>
  <c r="AT9" i="4"/>
  <c r="AT8" i="4"/>
  <c r="AR10" i="4"/>
  <c r="AR9" i="4"/>
  <c r="AT4" i="4"/>
  <c r="AY3" i="4"/>
  <c r="AR21" i="4"/>
  <c r="AU16" i="4"/>
  <c r="AS7" i="4"/>
  <c r="AW9" i="4"/>
  <c r="BA14" i="4"/>
  <c r="AV25" i="4"/>
  <c r="AU4" i="4"/>
  <c r="AR18" i="4"/>
  <c r="AS30" i="4"/>
  <c r="AS29" i="4"/>
  <c r="BA5" i="4"/>
  <c r="AX3" i="4"/>
  <c r="AZ17" i="4"/>
  <c r="AZ29" i="4"/>
  <c r="AX24" i="4"/>
  <c r="AT3" i="4"/>
  <c r="BA9" i="4"/>
  <c r="AR17" i="4"/>
  <c r="AW21" i="4"/>
  <c r="AT6" i="4"/>
  <c r="BA23" i="4"/>
  <c r="AZ5" i="4"/>
  <c r="AW24" i="4"/>
  <c r="AW3" i="4"/>
  <c r="AS10" i="4"/>
  <c r="AU6" i="4"/>
  <c r="AV14" i="4"/>
  <c r="AV20" i="4"/>
  <c r="AS20" i="4"/>
  <c r="AU14" i="4"/>
  <c r="AV7" i="4"/>
  <c r="AX6" i="4"/>
  <c r="AV2" i="4"/>
  <c r="AS12" i="4"/>
  <c r="AT33" i="4"/>
  <c r="AZ21" i="4"/>
  <c r="AX7" i="4"/>
  <c r="AR32" i="4"/>
  <c r="BA18" i="4"/>
  <c r="AX19" i="4"/>
  <c r="AS27" i="4"/>
  <c r="AW19" i="4"/>
  <c r="AR22" i="4"/>
  <c r="AT27" i="4"/>
  <c r="AS6" i="4"/>
  <c r="AU3" i="4"/>
  <c r="AW20" i="4"/>
  <c r="AV28" i="4"/>
  <c r="AR5" i="4"/>
  <c r="BA29" i="4"/>
  <c r="BA27" i="4"/>
  <c r="AY17" i="4"/>
  <c r="AY30" i="4"/>
  <c r="AU11" i="4"/>
  <c r="BA31" i="4"/>
  <c r="AT10" i="4"/>
  <c r="AS17" i="4"/>
  <c r="AW2" i="4"/>
  <c r="BA22" i="4"/>
  <c r="AT30" i="4"/>
  <c r="AU7" i="4"/>
  <c r="AR19" i="4"/>
  <c r="AY18" i="4"/>
  <c r="AT13" i="4"/>
  <c r="AZ14" i="4"/>
  <c r="AW6" i="4"/>
  <c r="AS13" i="4"/>
  <c r="AR3" i="4"/>
  <c r="AZ15" i="4"/>
  <c r="AW14" i="4"/>
  <c r="AS24" i="4"/>
  <c r="AZ9" i="4"/>
  <c r="BA4" i="4"/>
  <c r="AU22" i="4"/>
  <c r="AX10" i="4"/>
  <c r="AX4" i="4"/>
  <c r="AY20" i="4"/>
  <c r="AU23" i="4"/>
  <c r="AS14" i="4"/>
  <c r="AY11" i="4"/>
  <c r="AR6" i="4"/>
  <c r="AT23" i="4"/>
  <c r="AX30" i="4"/>
  <c r="AW28" i="4"/>
  <c r="AZ13" i="4"/>
  <c r="AR7" i="4"/>
  <c r="AW5" i="4"/>
  <c r="AS19" i="4"/>
  <c r="AW11" i="4"/>
  <c r="AZ25" i="4"/>
  <c r="AX11" i="4"/>
  <c r="AY4" i="4"/>
  <c r="AZ20" i="4"/>
  <c r="AV4" i="4"/>
  <c r="BA24" i="4"/>
  <c r="BA7" i="4"/>
  <c r="AV33" i="4"/>
  <c r="AT20" i="4"/>
  <c r="AU12" i="4"/>
  <c r="AX8" i="4"/>
  <c r="AS15" i="4"/>
  <c r="AU18" i="4"/>
  <c r="AR4" i="4"/>
  <c r="AY26" i="4"/>
  <c r="AW12" i="4"/>
  <c r="AX5" i="4"/>
  <c r="AR28" i="4"/>
  <c r="AV13" i="4"/>
  <c r="AS18" i="4"/>
  <c r="AR2" i="4"/>
  <c r="AU31" i="4"/>
  <c r="AR25" i="4"/>
  <c r="AZ3" i="4"/>
  <c r="BA8" i="4"/>
  <c r="AS26" i="4"/>
  <c r="AX16" i="4"/>
  <c r="AU33" i="4"/>
  <c r="AS3" i="4"/>
  <c r="AY24" i="4"/>
  <c r="AZ8" i="4"/>
  <c r="AV17" i="4"/>
  <c r="AW23" i="4"/>
  <c r="AV6" i="4"/>
  <c r="AS22" i="4"/>
  <c r="AU15" i="4"/>
  <c r="BA32" i="4"/>
  <c r="AU32" i="4"/>
  <c r="AY27" i="4"/>
  <c r="AZ7" i="4"/>
  <c r="AR8" i="4"/>
  <c r="AZ28" i="4"/>
  <c r="AT26" i="4"/>
  <c r="AR30" i="4"/>
  <c r="AR20" i="4"/>
  <c r="AT31" i="4"/>
  <c r="AX31" i="4"/>
  <c r="AW10" i="4"/>
  <c r="BA16" i="4"/>
  <c r="AT29" i="4"/>
  <c r="AV26" i="4"/>
  <c r="AY8" i="4"/>
  <c r="AU27" i="4"/>
  <c r="AX12" i="4"/>
  <c r="AV9" i="4"/>
  <c r="AT22" i="4"/>
  <c r="AT24" i="4"/>
  <c r="AY25" i="4"/>
  <c r="AW22" i="4"/>
  <c r="AW15" i="4"/>
  <c r="AR13" i="4"/>
  <c r="AY9" i="4"/>
  <c r="AZ10" i="4"/>
  <c r="AU28" i="4"/>
  <c r="AW16" i="4"/>
  <c r="AT14" i="4"/>
  <c r="BA6" i="4"/>
  <c r="BA28" i="4"/>
  <c r="AY33" i="4"/>
  <c r="BA30" i="4"/>
  <c r="AV30" i="4"/>
  <c r="AU5" i="4"/>
  <c r="AV15" i="4"/>
  <c r="BA12" i="4"/>
  <c r="AS31" i="4"/>
  <c r="AT7" i="4"/>
  <c r="AV31" i="4"/>
  <c r="AT32" i="4"/>
  <c r="AW30" i="4"/>
  <c r="AZ4" i="4"/>
  <c r="AW29" i="4"/>
  <c r="AV3" i="4"/>
  <c r="AW8" i="4"/>
  <c r="AT18" i="4"/>
  <c r="AT15" i="4"/>
  <c r="AR16" i="4"/>
  <c r="AX23" i="4"/>
  <c r="AX28" i="4"/>
  <c r="AY14" i="4"/>
  <c r="AX14" i="4"/>
  <c r="AZ19" i="4"/>
  <c r="AT11" i="4"/>
  <c r="AW25" i="4"/>
  <c r="AU25" i="4"/>
  <c r="AT21" i="4"/>
  <c r="AT28" i="4"/>
  <c r="AY13" i="4"/>
  <c r="AU8" i="4"/>
  <c r="AR31" i="4"/>
  <c r="AV8" i="4"/>
  <c r="AU9" i="4"/>
  <c r="AR26" i="4"/>
  <c r="AT17" i="4"/>
  <c r="AS8" i="4"/>
  <c r="AZ32" i="4"/>
  <c r="AV11" i="4"/>
  <c r="BA26" i="4"/>
  <c r="AX15" i="4"/>
  <c r="AW31" i="4"/>
  <c r="AS23" i="4"/>
  <c r="AZ31" i="4"/>
  <c r="AW7" i="4"/>
  <c r="AX32" i="4"/>
  <c r="AS32" i="4"/>
  <c r="AY10" i="4"/>
  <c r="AS21" i="4"/>
  <c r="AY28" i="4"/>
  <c r="AZ23" i="4"/>
  <c r="BA2" i="4"/>
  <c r="AV22" i="4"/>
  <c r="AU24" i="4"/>
  <c r="AW27" i="4"/>
  <c r="BA20" i="4"/>
  <c r="AR12" i="4"/>
  <c r="AV19" i="4"/>
  <c r="BA10" i="4"/>
  <c r="AV12" i="4"/>
  <c r="AZ12" i="4"/>
  <c r="AZ26" i="4"/>
  <c r="AR14" i="4"/>
  <c r="AY15" i="4"/>
  <c r="BA17" i="4"/>
  <c r="AZ33" i="4"/>
  <c r="AU19" i="4"/>
  <c r="AZ30" i="4"/>
  <c r="BA13" i="4"/>
  <c r="AW33" i="4"/>
  <c r="AT5" i="4"/>
  <c r="AU29" i="4"/>
  <c r="AW18" i="4"/>
  <c r="BA11" i="4"/>
  <c r="AZ2" i="4"/>
  <c r="AY2" i="4"/>
  <c r="AY21" i="4"/>
  <c r="BA3" i="4"/>
  <c r="AV24" i="4"/>
  <c r="AY16" i="4"/>
  <c r="AT12" i="4"/>
  <c r="AS9" i="4"/>
  <c r="AR24" i="4"/>
  <c r="AY12" i="4"/>
  <c r="AY6" i="4"/>
  <c r="AX17" i="4"/>
  <c r="AU13" i="4"/>
  <c r="AV27" i="4"/>
  <c r="AU2" i="4"/>
  <c r="AY32" i="4"/>
  <c r="AV18" i="4"/>
  <c r="BA21" i="4"/>
  <c r="AY29" i="4"/>
  <c r="AT25" i="4"/>
  <c r="AW26" i="4"/>
  <c r="AX22" i="4"/>
  <c r="AY22" i="4"/>
  <c r="AY31" i="4"/>
  <c r="AZ18" i="4"/>
  <c r="AR29" i="4"/>
  <c r="AS25" i="4"/>
  <c r="BA15" i="4"/>
  <c r="AX27" i="4"/>
  <c r="AR15" i="4"/>
  <c r="AU10" i="4"/>
  <c r="AV29" i="4"/>
  <c r="AT2" i="4"/>
  <c r="BA25" i="4"/>
  <c r="AS28" i="4"/>
  <c r="AZ16" i="4"/>
  <c r="AU21" i="4"/>
  <c r="AS5" i="4"/>
  <c r="Q3" i="4"/>
  <c r="BG15" i="4" l="1"/>
  <c r="BI15" i="4" s="1"/>
  <c r="BB15" i="4"/>
  <c r="BH15" i="4"/>
  <c r="BJ15" i="4" s="1"/>
  <c r="BG29" i="4"/>
  <c r="BI29" i="4" s="1"/>
  <c r="BH29" i="4"/>
  <c r="BJ29" i="4" s="1"/>
  <c r="BB29" i="4"/>
  <c r="BG24" i="4"/>
  <c r="BI24" i="4" s="1"/>
  <c r="BB24" i="4"/>
  <c r="BH24" i="4"/>
  <c r="BJ24" i="4" s="1"/>
  <c r="BG14" i="4"/>
  <c r="BI14" i="4" s="1"/>
  <c r="BH14" i="4"/>
  <c r="BJ14" i="4" s="1"/>
  <c r="BB14" i="4"/>
  <c r="BH12" i="4"/>
  <c r="BJ12" i="4" s="1"/>
  <c r="BG12" i="4"/>
  <c r="BI12" i="4" s="1"/>
  <c r="BB12" i="4"/>
  <c r="BH26" i="4"/>
  <c r="BJ26" i="4" s="1"/>
  <c r="BB26" i="4"/>
  <c r="BG26" i="4"/>
  <c r="BI26" i="4" s="1"/>
  <c r="BG31" i="4"/>
  <c r="BI31" i="4" s="1"/>
  <c r="BB31" i="4"/>
  <c r="BH31" i="4"/>
  <c r="BJ31" i="4" s="1"/>
  <c r="BG16" i="4"/>
  <c r="BI16" i="4" s="1"/>
  <c r="BH16" i="4"/>
  <c r="BJ16" i="4" s="1"/>
  <c r="BB16" i="4"/>
  <c r="BB13" i="4"/>
  <c r="BG13" i="4"/>
  <c r="BI13" i="4" s="1"/>
  <c r="BH13" i="4"/>
  <c r="BJ13" i="4" s="1"/>
  <c r="BG20" i="4"/>
  <c r="BI20" i="4" s="1"/>
  <c r="BH20" i="4"/>
  <c r="BJ20" i="4" s="1"/>
  <c r="BB20" i="4"/>
  <c r="BG30" i="4"/>
  <c r="BI30" i="4" s="1"/>
  <c r="BH30" i="4"/>
  <c r="BJ30" i="4" s="1"/>
  <c r="BB30" i="4"/>
  <c r="BB8" i="4"/>
  <c r="BG8" i="4"/>
  <c r="BI8" i="4" s="1"/>
  <c r="BH8" i="4"/>
  <c r="BJ8" i="4" s="1"/>
  <c r="BB25" i="4"/>
  <c r="BG25" i="4"/>
  <c r="BI25" i="4" s="1"/>
  <c r="BH25" i="4"/>
  <c r="BJ25" i="4" s="1"/>
  <c r="BB2" i="4"/>
  <c r="BH2" i="4"/>
  <c r="BJ2" i="4" s="1"/>
  <c r="BG2" i="4"/>
  <c r="BI2" i="4" s="1"/>
  <c r="BH28" i="4"/>
  <c r="BJ28" i="4" s="1"/>
  <c r="BG28" i="4"/>
  <c r="BI28" i="4" s="1"/>
  <c r="BB28" i="4"/>
  <c r="BG4" i="4"/>
  <c r="BI4" i="4" s="1"/>
  <c r="BH4" i="4"/>
  <c r="BJ4" i="4" s="1"/>
  <c r="BB4" i="4"/>
  <c r="BH7" i="4"/>
  <c r="BJ7" i="4" s="1"/>
  <c r="BB7" i="4"/>
  <c r="BG7" i="4"/>
  <c r="BI7" i="4" s="1"/>
  <c r="BG6" i="4"/>
  <c r="BI6" i="4" s="1"/>
  <c r="BH6" i="4"/>
  <c r="BJ6" i="4" s="1"/>
  <c r="BB6" i="4"/>
  <c r="BH3" i="4"/>
  <c r="BJ3" i="4" s="1"/>
  <c r="BG3" i="4"/>
  <c r="BI3" i="4" s="1"/>
  <c r="BB3" i="4"/>
  <c r="BH19" i="4"/>
  <c r="BJ19" i="4" s="1"/>
  <c r="BB19" i="4"/>
  <c r="BG19" i="4"/>
  <c r="BI19" i="4" s="1"/>
  <c r="BB5" i="4"/>
  <c r="BG5" i="4"/>
  <c r="BI5" i="4" s="1"/>
  <c r="BH5" i="4"/>
  <c r="BJ5" i="4" s="1"/>
  <c r="BG22" i="4"/>
  <c r="BI22" i="4" s="1"/>
  <c r="BH22" i="4"/>
  <c r="BJ22" i="4" s="1"/>
  <c r="BB22" i="4"/>
  <c r="BG32" i="4"/>
  <c r="BI32" i="4" s="1"/>
  <c r="BB32" i="4"/>
  <c r="BH32" i="4"/>
  <c r="BJ32" i="4" s="1"/>
  <c r="BG17" i="4"/>
  <c r="BI17" i="4" s="1"/>
  <c r="BH17" i="4"/>
  <c r="BJ17" i="4" s="1"/>
  <c r="BB17" i="4"/>
  <c r="BB18" i="4"/>
  <c r="BG18" i="4"/>
  <c r="BI18" i="4" s="1"/>
  <c r="BH18" i="4"/>
  <c r="BJ18" i="4" s="1"/>
  <c r="BH21" i="4"/>
  <c r="BJ21" i="4" s="1"/>
  <c r="BG21" i="4"/>
  <c r="BI21" i="4" s="1"/>
  <c r="BB21" i="4"/>
  <c r="BG9" i="4"/>
  <c r="BI9" i="4" s="1"/>
  <c r="BH9" i="4"/>
  <c r="BJ9" i="4" s="1"/>
  <c r="BB9" i="4"/>
  <c r="BH10" i="4"/>
  <c r="BJ10" i="4" s="1"/>
  <c r="BB10" i="4"/>
  <c r="BG10" i="4"/>
  <c r="BI10" i="4" s="1"/>
  <c r="BG33" i="4"/>
  <c r="BI33" i="4" s="1"/>
  <c r="BH33" i="4"/>
  <c r="BJ33" i="4" s="1"/>
  <c r="BB33" i="4"/>
  <c r="BG23" i="4"/>
  <c r="BI23" i="4" s="1"/>
  <c r="BH23" i="4"/>
  <c r="BJ23" i="4" s="1"/>
  <c r="BB23" i="4"/>
  <c r="BG11" i="4"/>
  <c r="BI11" i="4" s="1"/>
  <c r="BB11" i="4"/>
  <c r="BH11" i="4"/>
  <c r="BJ11" i="4" s="1"/>
  <c r="BG27" i="4"/>
  <c r="BI27" i="4" s="1"/>
  <c r="BH27" i="4"/>
  <c r="BJ27" i="4" s="1"/>
  <c r="BB27" i="4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Q2" i="1"/>
  <c r="H23" i="2"/>
  <c r="H24" i="2"/>
  <c r="I25" i="2"/>
  <c r="I26" i="2"/>
  <c r="G22" i="2"/>
  <c r="G23" i="2" s="1"/>
  <c r="G24" i="2" s="1"/>
  <c r="H25" i="2" s="1"/>
  <c r="E20" i="2"/>
  <c r="Q20" i="4"/>
  <c r="V16" i="4"/>
  <c r="X28" i="4"/>
  <c r="Y19" i="4"/>
  <c r="P10" i="4"/>
  <c r="Q8" i="4"/>
  <c r="V4" i="4"/>
  <c r="V13" i="4"/>
  <c r="X24" i="4"/>
  <c r="W6" i="4"/>
  <c r="S3" i="4"/>
  <c r="Y10" i="4"/>
  <c r="V18" i="4"/>
  <c r="R33" i="4"/>
  <c r="S14" i="4"/>
  <c r="X10" i="4"/>
  <c r="Q26" i="4"/>
  <c r="T8" i="4"/>
  <c r="T30" i="4"/>
  <c r="S21" i="4"/>
  <c r="Y28" i="4"/>
  <c r="Y25" i="4"/>
  <c r="T28" i="4"/>
  <c r="T11" i="4"/>
  <c r="Q6" i="4"/>
  <c r="Y16" i="4"/>
  <c r="U13" i="4"/>
  <c r="Y29" i="4"/>
  <c r="X20" i="4"/>
  <c r="V15" i="4"/>
  <c r="R12" i="4"/>
  <c r="R28" i="4"/>
  <c r="Q11" i="4"/>
  <c r="S33" i="4"/>
  <c r="R23" i="4"/>
  <c r="R20" i="4"/>
  <c r="Y6" i="4"/>
  <c r="R26" i="4"/>
  <c r="P7" i="4"/>
  <c r="S2" i="4"/>
  <c r="W30" i="4"/>
  <c r="Q2" i="4"/>
  <c r="W33" i="4"/>
  <c r="U18" i="4"/>
  <c r="S27" i="4"/>
  <c r="W18" i="4"/>
  <c r="S15" i="4"/>
  <c r="S32" i="4"/>
  <c r="W27" i="4"/>
  <c r="T17" i="4"/>
  <c r="Y13" i="4"/>
  <c r="U30" i="4"/>
  <c r="V14" i="4"/>
  <c r="P17" i="4"/>
  <c r="Y24" i="4"/>
  <c r="Y21" i="4"/>
  <c r="R13" i="4"/>
  <c r="U29" i="4"/>
  <c r="P23" i="4"/>
  <c r="R11" i="4"/>
  <c r="W7" i="4"/>
  <c r="X19" i="4"/>
  <c r="Y33" i="4"/>
  <c r="U19" i="4"/>
  <c r="P3" i="4"/>
  <c r="V27" i="4"/>
  <c r="V24" i="4"/>
  <c r="X23" i="4"/>
  <c r="P15" i="4"/>
  <c r="S26" i="4"/>
  <c r="S23" i="4"/>
  <c r="T19" i="4"/>
  <c r="V33" i="4"/>
  <c r="T5" i="4"/>
  <c r="X33" i="4"/>
  <c r="S8" i="4"/>
  <c r="S13" i="4"/>
  <c r="V29" i="4"/>
  <c r="P28" i="4"/>
  <c r="X4" i="4"/>
  <c r="Q7" i="4"/>
  <c r="R27" i="4"/>
  <c r="R24" i="4"/>
  <c r="Y22" i="4"/>
  <c r="S4" i="4"/>
  <c r="T24" i="4"/>
  <c r="R15" i="4"/>
  <c r="W11" i="4"/>
  <c r="U27" i="4"/>
  <c r="R10" i="4"/>
  <c r="X13" i="4"/>
  <c r="T10" i="4"/>
  <c r="R25" i="4"/>
  <c r="U7" i="4"/>
  <c r="V28" i="4"/>
  <c r="T21" i="4"/>
  <c r="T18" i="4"/>
  <c r="T32" i="4"/>
  <c r="V22" i="4"/>
  <c r="P22" i="4"/>
  <c r="P4" i="4"/>
  <c r="V7" i="4"/>
  <c r="R4" i="4"/>
  <c r="W12" i="4"/>
  <c r="Q23" i="4"/>
  <c r="T4" i="4"/>
  <c r="P14" i="4"/>
  <c r="Q24" i="4"/>
  <c r="Q21" i="4"/>
  <c r="V9" i="4"/>
  <c r="Y27" i="4"/>
  <c r="W22" i="4"/>
  <c r="W19" i="4"/>
  <c r="R5" i="4"/>
  <c r="S25" i="4"/>
  <c r="P19" i="4"/>
  <c r="S30" i="4"/>
  <c r="Y17" i="4"/>
  <c r="V32" i="4"/>
  <c r="V17" i="4"/>
  <c r="X31" i="4"/>
  <c r="T9" i="4"/>
  <c r="Y5" i="4"/>
  <c r="S16" i="4"/>
  <c r="R29" i="4"/>
  <c r="T12" i="4"/>
  <c r="P31" i="4"/>
  <c r="X25" i="4"/>
  <c r="X22" i="4"/>
  <c r="W16" i="4"/>
  <c r="P13" i="4"/>
  <c r="U24" i="4"/>
  <c r="U21" i="4"/>
  <c r="S12" i="4"/>
  <c r="S28" i="4"/>
  <c r="V3" i="4"/>
  <c r="Q32" i="4"/>
  <c r="W4" i="4"/>
  <c r="R6" i="4"/>
  <c r="W24" i="4"/>
  <c r="P27" i="4"/>
  <c r="S18" i="4"/>
  <c r="X14" i="4"/>
  <c r="W31" i="4"/>
  <c r="T16" i="4"/>
  <c r="P25" i="4"/>
  <c r="S6" i="4"/>
  <c r="X2" i="4"/>
  <c r="Q10" i="4"/>
  <c r="W17" i="4"/>
  <c r="Y4" i="4"/>
  <c r="T33" i="4"/>
  <c r="T7" i="4"/>
  <c r="U11" i="4"/>
  <c r="Q29" i="4"/>
  <c r="U12" i="4"/>
  <c r="Q9" i="4"/>
  <c r="U22" i="4"/>
  <c r="Y23" i="4"/>
  <c r="X5" i="4"/>
  <c r="T2" i="4"/>
  <c r="R9" i="4"/>
  <c r="Q15" i="4"/>
  <c r="X30" i="4"/>
  <c r="W32" i="4"/>
  <c r="S22" i="4"/>
  <c r="S19" i="4"/>
  <c r="U2" i="4"/>
  <c r="Y31" i="4"/>
  <c r="Y20" i="4"/>
  <c r="U17" i="4"/>
  <c r="S31" i="4"/>
  <c r="W21" i="4"/>
  <c r="P18" i="4"/>
  <c r="U28" i="4"/>
  <c r="U25" i="4"/>
  <c r="X27" i="4"/>
  <c r="U10" i="4"/>
  <c r="P24" i="4"/>
  <c r="W14" i="4"/>
  <c r="S11" i="4"/>
  <c r="Y26" i="4"/>
  <c r="S9" i="4"/>
  <c r="U31" i="4"/>
  <c r="W2" i="4"/>
  <c r="R31" i="4"/>
  <c r="Y2" i="4"/>
  <c r="U3" i="4"/>
  <c r="P20" i="4"/>
  <c r="X29" i="4"/>
  <c r="X26" i="4"/>
  <c r="T31" i="4"/>
  <c r="Y14" i="4"/>
  <c r="Y8" i="4"/>
  <c r="U5" i="4"/>
  <c r="T15" i="4"/>
  <c r="T27" i="4"/>
  <c r="W9" i="4"/>
  <c r="U16" i="4"/>
  <c r="Q13" i="4"/>
  <c r="S29" i="4"/>
  <c r="X12" i="4"/>
  <c r="P9" i="4"/>
  <c r="U4" i="4"/>
  <c r="Y32" i="4"/>
  <c r="U6" i="4"/>
  <c r="V10" i="4"/>
  <c r="R3" i="4"/>
  <c r="V31" i="4"/>
  <c r="X3" i="4"/>
  <c r="S5" i="4"/>
  <c r="Q22" i="4"/>
  <c r="W10" i="4"/>
  <c r="S7" i="4"/>
  <c r="Y18" i="4"/>
  <c r="R32" i="4"/>
  <c r="X16" i="4"/>
  <c r="S20" i="4"/>
  <c r="T25" i="4"/>
  <c r="T22" i="4"/>
  <c r="X15" i="4"/>
  <c r="V30" i="4"/>
  <c r="W13" i="4"/>
  <c r="T13" i="4"/>
  <c r="Y9" i="4"/>
  <c r="S24" i="4"/>
  <c r="V6" i="4"/>
  <c r="Q12" i="4"/>
  <c r="V8" i="4"/>
  <c r="V21" i="4"/>
  <c r="Y3" i="4"/>
  <c r="R22" i="4"/>
  <c r="V19" i="4"/>
  <c r="R16" i="4"/>
  <c r="U33" i="4"/>
  <c r="Q19" i="4"/>
  <c r="P6" i="4"/>
  <c r="P16" i="4"/>
  <c r="P26" i="4"/>
  <c r="T3" i="4"/>
  <c r="Y12" i="4"/>
  <c r="U9" i="4"/>
  <c r="T23" i="4"/>
  <c r="W5" i="4"/>
  <c r="V26" i="4"/>
  <c r="P2" i="4"/>
  <c r="T29" i="4"/>
  <c r="T26" i="4"/>
  <c r="R30" i="4"/>
  <c r="P32" i="4"/>
  <c r="Q28" i="4"/>
  <c r="Q25" i="4"/>
  <c r="V25" i="4"/>
  <c r="X7" i="4"/>
  <c r="R7" i="4"/>
  <c r="W3" i="4"/>
  <c r="X11" i="4"/>
  <c r="T20" i="4"/>
  <c r="V2" i="4"/>
  <c r="S17" i="4"/>
  <c r="X21" i="4"/>
  <c r="X18" i="4"/>
  <c r="Q33" i="4"/>
  <c r="U23" i="4"/>
  <c r="P11" i="4"/>
  <c r="X9" i="4"/>
  <c r="T6" i="4"/>
  <c r="R17" i="4"/>
  <c r="W29" i="4"/>
  <c r="U8" i="4"/>
  <c r="Q5" i="4"/>
  <c r="U14" i="4"/>
  <c r="W25" i="4"/>
  <c r="Y7" i="4"/>
  <c r="Q16" i="4"/>
  <c r="V12" i="4"/>
  <c r="W28" i="4"/>
  <c r="Y11" i="4"/>
  <c r="P5" i="4"/>
  <c r="V23" i="4"/>
  <c r="V20" i="4"/>
  <c r="W8" i="4"/>
  <c r="Q27" i="4"/>
  <c r="P12" i="4"/>
  <c r="V11" i="4"/>
  <c r="R8" i="4"/>
  <c r="W20" i="4"/>
  <c r="R2" i="4"/>
  <c r="S10" i="4"/>
  <c r="X6" i="4"/>
  <c r="Q18" i="4"/>
  <c r="Y30" i="4"/>
  <c r="Y15" i="4"/>
  <c r="X17" i="4"/>
  <c r="T14" i="4"/>
  <c r="Q31" i="4"/>
  <c r="U15" i="4"/>
  <c r="P21" i="4"/>
  <c r="P30" i="4"/>
  <c r="Q4" i="4"/>
  <c r="U32" i="4"/>
  <c r="V5" i="4"/>
  <c r="X8" i="4"/>
  <c r="U26" i="4"/>
  <c r="R14" i="4"/>
  <c r="U20" i="4"/>
  <c r="Q17" i="4"/>
  <c r="Q30" i="4"/>
  <c r="Q14" i="4"/>
  <c r="R19" i="4"/>
  <c r="W15" i="4"/>
  <c r="X32" i="4"/>
  <c r="R18" i="4"/>
  <c r="P33" i="4"/>
  <c r="W26" i="4"/>
  <c r="W23" i="4"/>
  <c r="R21" i="4"/>
  <c r="P8" i="4"/>
  <c r="P29" i="4"/>
  <c r="BC27" i="4" l="1"/>
  <c r="BE27" i="4" s="1"/>
  <c r="BD27" i="4"/>
  <c r="BF27" i="4" s="1"/>
  <c r="BC11" i="4"/>
  <c r="BE11" i="4" s="1"/>
  <c r="BD11" i="4"/>
  <c r="BF11" i="4" s="1"/>
  <c r="BC17" i="4"/>
  <c r="BE17" i="4" s="1"/>
  <c r="BD17" i="4"/>
  <c r="BF17" i="4" s="1"/>
  <c r="BC32" i="4"/>
  <c r="BE32" i="4" s="1"/>
  <c r="BD32" i="4"/>
  <c r="BF32" i="4" s="1"/>
  <c r="BC4" i="4"/>
  <c r="BE4" i="4" s="1"/>
  <c r="BD4" i="4"/>
  <c r="BF4" i="4" s="1"/>
  <c r="BC2" i="4"/>
  <c r="BE2" i="4" s="1"/>
  <c r="BD2" i="4"/>
  <c r="BF2" i="4" s="1"/>
  <c r="BC16" i="4"/>
  <c r="BE16" i="4" s="1"/>
  <c r="BD16" i="4"/>
  <c r="BF16" i="4" s="1"/>
  <c r="BC31" i="4"/>
  <c r="BE31" i="4" s="1"/>
  <c r="BD31" i="4"/>
  <c r="BF31" i="4" s="1"/>
  <c r="BC14" i="4"/>
  <c r="BE14" i="4" s="1"/>
  <c r="BD14" i="4"/>
  <c r="BF14" i="4" s="1"/>
  <c r="BC24" i="4"/>
  <c r="BE24" i="4" s="1"/>
  <c r="BD24" i="4"/>
  <c r="BF24" i="4" s="1"/>
  <c r="BC33" i="4"/>
  <c r="BE33" i="4" s="1"/>
  <c r="BD33" i="4"/>
  <c r="BF33" i="4" s="1"/>
  <c r="BC10" i="4"/>
  <c r="BE10" i="4" s="1"/>
  <c r="BD10" i="4"/>
  <c r="BF10" i="4" s="1"/>
  <c r="BC19" i="4"/>
  <c r="BE19" i="4" s="1"/>
  <c r="BD19" i="4"/>
  <c r="BF19" i="4" s="1"/>
  <c r="BC12" i="4"/>
  <c r="BE12" i="4" s="1"/>
  <c r="BD12" i="4"/>
  <c r="BF12" i="4" s="1"/>
  <c r="BC23" i="4"/>
  <c r="BE23" i="4" s="1"/>
  <c r="BD23" i="4"/>
  <c r="BF23" i="4" s="1"/>
  <c r="BC21" i="4"/>
  <c r="BE21" i="4" s="1"/>
  <c r="BD21" i="4"/>
  <c r="BF21" i="4" s="1"/>
  <c r="BC22" i="4"/>
  <c r="BE22" i="4" s="1"/>
  <c r="BD22" i="4"/>
  <c r="BF22" i="4" s="1"/>
  <c r="BC6" i="4"/>
  <c r="BE6" i="4" s="1"/>
  <c r="BD6" i="4"/>
  <c r="BF6" i="4" s="1"/>
  <c r="BC7" i="4"/>
  <c r="BE7" i="4" s="1"/>
  <c r="BD7" i="4"/>
  <c r="BF7" i="4" s="1"/>
  <c r="BC8" i="4"/>
  <c r="BE8" i="4" s="1"/>
  <c r="BD8" i="4"/>
  <c r="BF8" i="4" s="1"/>
  <c r="BC20" i="4"/>
  <c r="BE20" i="4" s="1"/>
  <c r="BD20" i="4"/>
  <c r="BF20" i="4" s="1"/>
  <c r="BC29" i="4"/>
  <c r="BE29" i="4" s="1"/>
  <c r="BD29" i="4"/>
  <c r="BF29" i="4" s="1"/>
  <c r="BC15" i="4"/>
  <c r="BE15" i="4" s="1"/>
  <c r="BD15" i="4"/>
  <c r="BF15" i="4" s="1"/>
  <c r="BC9" i="4"/>
  <c r="BE9" i="4" s="1"/>
  <c r="BD9" i="4"/>
  <c r="BF9" i="4" s="1"/>
  <c r="BC18" i="4"/>
  <c r="BE18" i="4" s="1"/>
  <c r="BD18" i="4"/>
  <c r="BF18" i="4" s="1"/>
  <c r="BC5" i="4"/>
  <c r="BE5" i="4" s="1"/>
  <c r="BD5" i="4"/>
  <c r="BF5" i="4" s="1"/>
  <c r="BC3" i="4"/>
  <c r="BE3" i="4" s="1"/>
  <c r="BD3" i="4"/>
  <c r="BF3" i="4" s="1"/>
  <c r="BC28" i="4"/>
  <c r="BE28" i="4" s="1"/>
  <c r="BD28" i="4"/>
  <c r="BF28" i="4" s="1"/>
  <c r="BC25" i="4"/>
  <c r="BE25" i="4" s="1"/>
  <c r="BD25" i="4"/>
  <c r="BF25" i="4" s="1"/>
  <c r="BC30" i="4"/>
  <c r="BE30" i="4" s="1"/>
  <c r="BD30" i="4"/>
  <c r="BF30" i="4" s="1"/>
  <c r="BC13" i="4"/>
  <c r="BE13" i="4" s="1"/>
  <c r="BD13" i="4"/>
  <c r="BF13" i="4" s="1"/>
  <c r="BC26" i="4"/>
  <c r="BE26" i="4" s="1"/>
  <c r="BD26" i="4"/>
  <c r="BF26" i="4" s="1"/>
  <c r="AK8" i="4"/>
  <c r="AL8" i="4" s="1"/>
  <c r="AK6" i="4"/>
  <c r="AL6" i="4" s="1"/>
  <c r="AK5" i="4"/>
  <c r="AL5" i="4" s="1"/>
  <c r="AK3" i="4"/>
  <c r="AL3" i="4" s="1"/>
  <c r="AK14" i="4"/>
  <c r="AL14" i="4" s="1"/>
  <c r="AK10" i="4"/>
  <c r="AL10" i="4" s="1"/>
  <c r="AK11" i="4"/>
  <c r="AL11" i="4" s="1"/>
  <c r="AK17" i="4"/>
  <c r="AL17" i="4" s="1"/>
  <c r="AK12" i="4"/>
  <c r="AL12" i="4" s="1"/>
  <c r="AK15" i="4"/>
  <c r="AL15" i="4" s="1"/>
  <c r="AK9" i="4"/>
  <c r="AL9" i="4" s="1"/>
  <c r="AK7" i="4"/>
  <c r="AL7" i="4" s="1"/>
  <c r="AK13" i="4"/>
  <c r="AL13" i="4" s="1"/>
  <c r="AK4" i="4"/>
  <c r="AL4" i="4" s="1"/>
  <c r="AK16" i="4"/>
  <c r="AL16" i="4" s="1"/>
  <c r="AI3" i="4"/>
  <c r="AJ3" i="4" s="1"/>
  <c r="AI5" i="4"/>
  <c r="AJ5" i="4" s="1"/>
  <c r="AI7" i="4"/>
  <c r="AJ7" i="4" s="1"/>
  <c r="AI13" i="4"/>
  <c r="AJ13" i="4" s="1"/>
  <c r="AI16" i="4"/>
  <c r="AJ16" i="4" s="1"/>
  <c r="AI14" i="4"/>
  <c r="AJ14" i="4" s="1"/>
  <c r="AI17" i="4"/>
  <c r="AJ17" i="4" s="1"/>
  <c r="AI12" i="4"/>
  <c r="AJ12" i="4" s="1"/>
  <c r="AI9" i="4"/>
  <c r="AJ9" i="4" s="1"/>
  <c r="AI15" i="4"/>
  <c r="AJ15" i="4" s="1"/>
  <c r="AI6" i="4"/>
  <c r="AJ6" i="4" s="1"/>
  <c r="AI4" i="4"/>
  <c r="AJ4" i="4" s="1"/>
  <c r="AI11" i="4"/>
  <c r="AJ11" i="4" s="1"/>
  <c r="AI8" i="4"/>
  <c r="AJ8" i="4" s="1"/>
  <c r="AI10" i="4"/>
  <c r="AJ10" i="4" s="1"/>
  <c r="AF29" i="4"/>
  <c r="AH29" i="4" s="1"/>
  <c r="AF26" i="4"/>
  <c r="AH26" i="4" s="1"/>
  <c r="AF16" i="4"/>
  <c r="AH16" i="4" s="1"/>
  <c r="AF28" i="4"/>
  <c r="AH28" i="4" s="1"/>
  <c r="AF8" i="4"/>
  <c r="AH8" i="4" s="1"/>
  <c r="AF6" i="4"/>
  <c r="AH6" i="4" s="1"/>
  <c r="AF33" i="4"/>
  <c r="AH33" i="4" s="1"/>
  <c r="AF15" i="4"/>
  <c r="AH15" i="4" s="1"/>
  <c r="AF3" i="4"/>
  <c r="AH3" i="4" s="1"/>
  <c r="AF25" i="4"/>
  <c r="AH25" i="4" s="1"/>
  <c r="AF30" i="4"/>
  <c r="AH30" i="4" s="1"/>
  <c r="AF27" i="4"/>
  <c r="AH27" i="4" s="1"/>
  <c r="AF23" i="4"/>
  <c r="AH23" i="4" s="1"/>
  <c r="AF21" i="4"/>
  <c r="AH21" i="4" s="1"/>
  <c r="AF17" i="4"/>
  <c r="AH17" i="4" s="1"/>
  <c r="AF13" i="4"/>
  <c r="AH13" i="4" s="1"/>
  <c r="AF31" i="4"/>
  <c r="AH31" i="4" s="1"/>
  <c r="AF12" i="4"/>
  <c r="AH12" i="4" s="1"/>
  <c r="AF9" i="4"/>
  <c r="AH9" i="4" s="1"/>
  <c r="AF7" i="4"/>
  <c r="AH7" i="4" s="1"/>
  <c r="AF5" i="4"/>
  <c r="AH5" i="4" s="1"/>
  <c r="AF19" i="4"/>
  <c r="AH19" i="4" s="1"/>
  <c r="AF20" i="4"/>
  <c r="AH20" i="4" s="1"/>
  <c r="AF14" i="4"/>
  <c r="AH14" i="4" s="1"/>
  <c r="AF11" i="4"/>
  <c r="AH11" i="4" s="1"/>
  <c r="AF4" i="4"/>
  <c r="AH4" i="4" s="1"/>
  <c r="AF24" i="4"/>
  <c r="AH24" i="4" s="1"/>
  <c r="AF22" i="4"/>
  <c r="AH22" i="4" s="1"/>
  <c r="AF18" i="4"/>
  <c r="AH18" i="4" s="1"/>
  <c r="AF32" i="4"/>
  <c r="AH32" i="4" s="1"/>
  <c r="AF10" i="4"/>
  <c r="AH10" i="4" s="1"/>
  <c r="AE29" i="4"/>
  <c r="AG29" i="4" s="1"/>
  <c r="AE26" i="4"/>
  <c r="AG26" i="4" s="1"/>
  <c r="AE16" i="4"/>
  <c r="AG16" i="4" s="1"/>
  <c r="AE28" i="4"/>
  <c r="AG28" i="4" s="1"/>
  <c r="AE8" i="4"/>
  <c r="AG8" i="4" s="1"/>
  <c r="AE6" i="4"/>
  <c r="AG6" i="4" s="1"/>
  <c r="AE33" i="4"/>
  <c r="AG33" i="4" s="1"/>
  <c r="AE15" i="4"/>
  <c r="AG15" i="4" s="1"/>
  <c r="AE3" i="4"/>
  <c r="AG3" i="4" s="1"/>
  <c r="AE25" i="4"/>
  <c r="AG25" i="4" s="1"/>
  <c r="AE30" i="4"/>
  <c r="AG30" i="4" s="1"/>
  <c r="AE27" i="4"/>
  <c r="AG27" i="4" s="1"/>
  <c r="AE23" i="4"/>
  <c r="AG23" i="4" s="1"/>
  <c r="AE21" i="4"/>
  <c r="AG21" i="4" s="1"/>
  <c r="AE17" i="4"/>
  <c r="AG17" i="4" s="1"/>
  <c r="AE13" i="4"/>
  <c r="AG13" i="4" s="1"/>
  <c r="AE31" i="4"/>
  <c r="AG31" i="4" s="1"/>
  <c r="AE12" i="4"/>
  <c r="AG12" i="4" s="1"/>
  <c r="AE9" i="4"/>
  <c r="AG9" i="4" s="1"/>
  <c r="AE7" i="4"/>
  <c r="AG7" i="4" s="1"/>
  <c r="AE5" i="4"/>
  <c r="AG5" i="4" s="1"/>
  <c r="AE19" i="4"/>
  <c r="AG19" i="4" s="1"/>
  <c r="AE20" i="4"/>
  <c r="AG20" i="4" s="1"/>
  <c r="AE14" i="4"/>
  <c r="AG14" i="4" s="1"/>
  <c r="AE11" i="4"/>
  <c r="AG11" i="4" s="1"/>
  <c r="AE4" i="4"/>
  <c r="AG4" i="4" s="1"/>
  <c r="AE24" i="4"/>
  <c r="AG24" i="4" s="1"/>
  <c r="AE22" i="4"/>
  <c r="AG22" i="4" s="1"/>
  <c r="AE18" i="4"/>
  <c r="AG18" i="4" s="1"/>
  <c r="AE32" i="4"/>
  <c r="AG32" i="4" s="1"/>
  <c r="AE10" i="4"/>
  <c r="AG10" i="4" s="1"/>
  <c r="AK2" i="4"/>
  <c r="AL2" i="4" s="1"/>
  <c r="AI2" i="4"/>
  <c r="AF2" i="4"/>
  <c r="AH2" i="4" s="1"/>
  <c r="AE2" i="4"/>
  <c r="AG2" i="4" s="1"/>
  <c r="Z4" i="4"/>
  <c r="Z16" i="4"/>
  <c r="Z30" i="4"/>
  <c r="Z29" i="4"/>
  <c r="Z28" i="4"/>
  <c r="Z27" i="4"/>
  <c r="Z26" i="4"/>
  <c r="Z24" i="4"/>
  <c r="Z8" i="4"/>
  <c r="Z23" i="4"/>
  <c r="Z7" i="4"/>
  <c r="Z22" i="4"/>
  <c r="Z6" i="4"/>
  <c r="Z21" i="4"/>
  <c r="Z5" i="4"/>
  <c r="Z19" i="4"/>
  <c r="Z18" i="4"/>
  <c r="Z33" i="4"/>
  <c r="Z17" i="4"/>
  <c r="Z20" i="4"/>
  <c r="Z32" i="4"/>
  <c r="Z15" i="4"/>
  <c r="Z13" i="4"/>
  <c r="Z2" i="4"/>
  <c r="Z3" i="4"/>
  <c r="Z31" i="4"/>
  <c r="Z14" i="4"/>
  <c r="Z12" i="4"/>
  <c r="Z11" i="4"/>
  <c r="Z10" i="4"/>
  <c r="Z25" i="4"/>
  <c r="Z9" i="4"/>
  <c r="D11" i="2"/>
  <c r="D31" i="2"/>
  <c r="D10" i="2"/>
  <c r="D21" i="2"/>
  <c r="D8" i="2"/>
  <c r="D9" i="2"/>
  <c r="D28" i="2"/>
  <c r="D26" i="2"/>
  <c r="D27" i="2"/>
  <c r="D17" i="2"/>
  <c r="D4" i="2"/>
  <c r="D16" i="2"/>
  <c r="D14" i="2"/>
  <c r="D33" i="2"/>
  <c r="D19" i="2"/>
  <c r="D23" i="2"/>
  <c r="D22" i="2"/>
  <c r="D7" i="2"/>
  <c r="D20" i="2"/>
  <c r="D15" i="2"/>
  <c r="D18" i="2"/>
  <c r="D3" i="2"/>
  <c r="D25" i="2"/>
  <c r="D13" i="2"/>
  <c r="D32" i="2"/>
  <c r="D24" i="2"/>
  <c r="D12" i="2"/>
  <c r="D6" i="2"/>
  <c r="D29" i="2"/>
  <c r="D5" i="2"/>
  <c r="D30" i="2"/>
  <c r="D2" i="2"/>
  <c r="O150" i="2" l="1"/>
  <c r="O151" i="2"/>
  <c r="O152" i="2"/>
  <c r="O153" i="2"/>
  <c r="O154" i="2"/>
  <c r="O155" i="2"/>
  <c r="O156" i="2"/>
  <c r="O157" i="2"/>
  <c r="O158" i="2"/>
  <c r="O159" i="2"/>
  <c r="O160" i="2"/>
  <c r="O161" i="2"/>
  <c r="P150" i="2"/>
  <c r="O140" i="2"/>
  <c r="O139" i="2"/>
  <c r="O138" i="2"/>
  <c r="O137" i="2"/>
  <c r="O136" i="2"/>
  <c r="O135" i="2"/>
  <c r="O134" i="2"/>
  <c r="O133" i="2"/>
  <c r="O132" i="2"/>
  <c r="O131" i="2"/>
  <c r="O130" i="2"/>
  <c r="O121" i="2"/>
  <c r="O120" i="2"/>
  <c r="O119" i="2"/>
  <c r="O118" i="2"/>
  <c r="O117" i="2"/>
  <c r="O116" i="2"/>
  <c r="O115" i="2"/>
  <c r="O114" i="2"/>
  <c r="O113" i="2"/>
  <c r="P120" i="2"/>
  <c r="O112" i="2"/>
  <c r="O103" i="2"/>
  <c r="O102" i="2"/>
  <c r="O101" i="2"/>
  <c r="O100" i="2"/>
  <c r="O99" i="2"/>
  <c r="O98" i="2"/>
  <c r="O97" i="2"/>
  <c r="O81" i="2"/>
  <c r="P81" i="2" s="1"/>
  <c r="O82" i="2"/>
  <c r="O83" i="2"/>
  <c r="O84" i="2"/>
  <c r="O85" i="2"/>
  <c r="O86" i="2"/>
  <c r="O87" i="2"/>
  <c r="O88" i="2"/>
  <c r="O72" i="2"/>
  <c r="O71" i="2"/>
  <c r="O70" i="2"/>
  <c r="O69" i="2"/>
  <c r="O68" i="2"/>
  <c r="O67" i="2"/>
  <c r="O66" i="2"/>
  <c r="O39" i="2"/>
  <c r="O38" i="2"/>
  <c r="O37" i="2"/>
  <c r="O36" i="2"/>
  <c r="O35" i="2"/>
  <c r="O56" i="2"/>
  <c r="P56" i="2" s="1"/>
  <c r="O24" i="2"/>
  <c r="P24" i="2" s="1"/>
  <c r="O53" i="2"/>
  <c r="P53" i="2" s="1"/>
  <c r="O54" i="2"/>
  <c r="P54" i="2" s="1"/>
  <c r="O23" i="2"/>
  <c r="P23" i="2" s="1"/>
  <c r="O52" i="2"/>
  <c r="P52" i="2" s="1"/>
  <c r="O51" i="2"/>
  <c r="P51" i="2" s="1"/>
  <c r="O25" i="2"/>
  <c r="P25" i="2" s="1"/>
  <c r="O55" i="2"/>
  <c r="P55" i="2" s="1"/>
  <c r="O22" i="2"/>
  <c r="P22" i="2" s="1"/>
  <c r="AA11" i="4"/>
  <c r="AE47" i="4" s="1"/>
  <c r="AB11" i="4"/>
  <c r="AF47" i="4" s="1"/>
  <c r="AA31" i="4"/>
  <c r="AE67" i="4" s="1"/>
  <c r="AB31" i="4"/>
  <c r="AF67" i="4" s="1"/>
  <c r="AA15" i="4"/>
  <c r="AE51" i="4" s="1"/>
  <c r="AB15" i="4"/>
  <c r="AF51" i="4" s="1"/>
  <c r="AA18" i="4"/>
  <c r="AE54" i="4" s="1"/>
  <c r="AB18" i="4"/>
  <c r="AF54" i="4" s="1"/>
  <c r="AA22" i="4"/>
  <c r="AE58" i="4" s="1"/>
  <c r="AB22" i="4"/>
  <c r="AF58" i="4" s="1"/>
  <c r="AA24" i="4"/>
  <c r="AE60" i="4" s="1"/>
  <c r="AB24" i="4"/>
  <c r="AF60" i="4" s="1"/>
  <c r="AA27" i="4"/>
  <c r="AE63" i="4" s="1"/>
  <c r="AB27" i="4"/>
  <c r="AF63" i="4" s="1"/>
  <c r="AA30" i="4"/>
  <c r="AE66" i="4" s="1"/>
  <c r="AB30" i="4"/>
  <c r="AF66" i="4" s="1"/>
  <c r="AA10" i="4"/>
  <c r="AE46" i="4" s="1"/>
  <c r="AB10" i="4"/>
  <c r="AF46" i="4" s="1"/>
  <c r="AA14" i="4"/>
  <c r="AE50" i="4" s="1"/>
  <c r="AB14" i="4"/>
  <c r="AF50" i="4" s="1"/>
  <c r="AA13" i="4"/>
  <c r="AE49" i="4" s="1"/>
  <c r="AB13" i="4"/>
  <c r="AF49" i="4" s="1"/>
  <c r="AA20" i="4"/>
  <c r="AE56" i="4" s="1"/>
  <c r="AB20" i="4"/>
  <c r="AF56" i="4" s="1"/>
  <c r="AA33" i="4"/>
  <c r="AE69" i="4" s="1"/>
  <c r="AB33" i="4"/>
  <c r="AF69" i="4" s="1"/>
  <c r="AA6" i="4"/>
  <c r="AE42" i="4" s="1"/>
  <c r="AB6" i="4"/>
  <c r="AF42" i="4" s="1"/>
  <c r="AA8" i="4"/>
  <c r="AE44" i="4" s="1"/>
  <c r="AB8" i="4"/>
  <c r="AF44" i="4" s="1"/>
  <c r="AA26" i="4"/>
  <c r="AE62" i="4" s="1"/>
  <c r="AB26" i="4"/>
  <c r="AF62" i="4" s="1"/>
  <c r="AA29" i="4"/>
  <c r="AE65" i="4" s="1"/>
  <c r="AB29" i="4"/>
  <c r="AF65" i="4" s="1"/>
  <c r="AA4" i="4"/>
  <c r="AE40" i="4" s="1"/>
  <c r="AB4" i="4"/>
  <c r="AF40" i="4" s="1"/>
  <c r="AA25" i="4"/>
  <c r="AE61" i="4" s="1"/>
  <c r="AB25" i="4"/>
  <c r="AF61" i="4" s="1"/>
  <c r="AA3" i="4"/>
  <c r="AE39" i="4" s="1"/>
  <c r="AB3" i="4"/>
  <c r="AF39" i="4" s="1"/>
  <c r="AA17" i="4"/>
  <c r="AE53" i="4" s="1"/>
  <c r="AB17" i="4"/>
  <c r="AF53" i="4" s="1"/>
  <c r="AA21" i="4"/>
  <c r="AE57" i="4" s="1"/>
  <c r="AB21" i="4"/>
  <c r="AF57" i="4" s="1"/>
  <c r="AA23" i="4"/>
  <c r="AE59" i="4" s="1"/>
  <c r="AB23" i="4"/>
  <c r="AF59" i="4" s="1"/>
  <c r="AA9" i="4"/>
  <c r="AE45" i="4" s="1"/>
  <c r="AB9" i="4"/>
  <c r="AF45" i="4" s="1"/>
  <c r="AA12" i="4"/>
  <c r="AE48" i="4" s="1"/>
  <c r="AB12" i="4"/>
  <c r="AF48" i="4" s="1"/>
  <c r="AA32" i="4"/>
  <c r="AE68" i="4" s="1"/>
  <c r="AB32" i="4"/>
  <c r="AF68" i="4" s="1"/>
  <c r="AA19" i="4"/>
  <c r="AE55" i="4" s="1"/>
  <c r="AB19" i="4"/>
  <c r="AF55" i="4" s="1"/>
  <c r="AA5" i="4"/>
  <c r="AE41" i="4" s="1"/>
  <c r="AB5" i="4"/>
  <c r="AF41" i="4" s="1"/>
  <c r="AA7" i="4"/>
  <c r="AE43" i="4" s="1"/>
  <c r="AB7" i="4"/>
  <c r="AF43" i="4" s="1"/>
  <c r="AA28" i="4"/>
  <c r="AE64" i="4" s="1"/>
  <c r="AB28" i="4"/>
  <c r="AF64" i="4" s="1"/>
  <c r="AA16" i="4"/>
  <c r="AE52" i="4" s="1"/>
  <c r="AB16" i="4"/>
  <c r="AF52" i="4" s="1"/>
  <c r="AA2" i="4"/>
  <c r="AE38" i="4" s="1"/>
  <c r="AB2" i="4"/>
  <c r="AF38" i="4" s="1"/>
  <c r="AC11" i="4"/>
  <c r="AD11" i="4"/>
  <c r="AC31" i="4"/>
  <c r="AJ2" i="4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C11" i="2"/>
  <c r="P161" i="2" l="1"/>
  <c r="P157" i="2"/>
  <c r="P153" i="2"/>
  <c r="P156" i="2"/>
  <c r="P152" i="2"/>
  <c r="P159" i="2"/>
  <c r="P155" i="2"/>
  <c r="P151" i="2"/>
  <c r="P158" i="2"/>
  <c r="P154" i="2"/>
  <c r="P160" i="2"/>
  <c r="L153" i="2"/>
  <c r="M153" i="2" s="1"/>
  <c r="P137" i="2"/>
  <c r="P138" i="2"/>
  <c r="P139" i="2"/>
  <c r="P136" i="2"/>
  <c r="P140" i="2"/>
  <c r="AC22" i="4"/>
  <c r="P130" i="2"/>
  <c r="P133" i="2"/>
  <c r="P134" i="2"/>
  <c r="P131" i="2"/>
  <c r="P135" i="2"/>
  <c r="P132" i="2"/>
  <c r="AC13" i="4"/>
  <c r="AC15" i="4"/>
  <c r="AC10" i="4"/>
  <c r="AC27" i="4"/>
  <c r="AD14" i="4"/>
  <c r="AD30" i="4"/>
  <c r="AD24" i="4"/>
  <c r="AD18" i="4"/>
  <c r="AC20" i="4"/>
  <c r="AC14" i="4"/>
  <c r="AC30" i="4"/>
  <c r="AC24" i="4"/>
  <c r="AC18" i="4"/>
  <c r="AD13" i="4"/>
  <c r="AD10" i="4"/>
  <c r="AD27" i="4"/>
  <c r="AD22" i="4"/>
  <c r="AD15" i="4"/>
  <c r="AD31" i="4"/>
  <c r="L134" i="2"/>
  <c r="M134" i="2" s="1"/>
  <c r="P113" i="2"/>
  <c r="P112" i="2"/>
  <c r="P117" i="2"/>
  <c r="P121" i="2"/>
  <c r="P114" i="2"/>
  <c r="P115" i="2"/>
  <c r="P119" i="2"/>
  <c r="P118" i="2"/>
  <c r="P116" i="2"/>
  <c r="L116" i="2"/>
  <c r="M116" i="2" s="1"/>
  <c r="P98" i="2"/>
  <c r="P102" i="2"/>
  <c r="P100" i="2"/>
  <c r="P99" i="2"/>
  <c r="P103" i="2"/>
  <c r="P97" i="2"/>
  <c r="P82" i="2"/>
  <c r="P67" i="2"/>
  <c r="P66" i="2"/>
  <c r="P101" i="2"/>
  <c r="L100" i="2"/>
  <c r="Q100" i="2" s="1"/>
  <c r="P88" i="2"/>
  <c r="P84" i="2"/>
  <c r="P87" i="2"/>
  <c r="P83" i="2"/>
  <c r="P86" i="2"/>
  <c r="P85" i="2"/>
  <c r="L85" i="2"/>
  <c r="M85" i="2" s="1"/>
  <c r="P69" i="2"/>
  <c r="P70" i="2"/>
  <c r="P71" i="2"/>
  <c r="P68" i="2"/>
  <c r="P72" i="2"/>
  <c r="L70" i="2"/>
  <c r="M70" i="2" s="1"/>
  <c r="P39" i="2"/>
  <c r="P37" i="2"/>
  <c r="P36" i="2"/>
  <c r="P38" i="2"/>
  <c r="P35" i="2"/>
  <c r="AD52" i="4"/>
  <c r="AD43" i="4"/>
  <c r="AD55" i="4"/>
  <c r="AD48" i="4"/>
  <c r="AD59" i="4"/>
  <c r="AD53" i="4"/>
  <c r="AD61" i="4"/>
  <c r="AD65" i="4"/>
  <c r="AD44" i="4"/>
  <c r="AD69" i="4"/>
  <c r="AD49" i="4"/>
  <c r="AD46" i="4"/>
  <c r="AD63" i="4"/>
  <c r="AD58" i="4"/>
  <c r="AD51" i="4"/>
  <c r="AD47" i="4"/>
  <c r="AD64" i="4"/>
  <c r="AD41" i="4"/>
  <c r="AD68" i="4"/>
  <c r="AD45" i="4"/>
  <c r="AD57" i="4"/>
  <c r="AD39" i="4"/>
  <c r="AD40" i="4"/>
  <c r="AD62" i="4"/>
  <c r="AD42" i="4"/>
  <c r="AD56" i="4"/>
  <c r="AD50" i="4"/>
  <c r="AD66" i="4"/>
  <c r="AD60" i="4"/>
  <c r="AD54" i="4"/>
  <c r="AD67" i="4"/>
  <c r="AC52" i="4"/>
  <c r="AC55" i="4"/>
  <c r="AC59" i="4"/>
  <c r="AC61" i="4"/>
  <c r="AC69" i="4"/>
  <c r="AC46" i="4"/>
  <c r="AC58" i="4"/>
  <c r="AC47" i="4"/>
  <c r="AC43" i="4"/>
  <c r="AC48" i="4"/>
  <c r="AC53" i="4"/>
  <c r="AC65" i="4"/>
  <c r="AC44" i="4"/>
  <c r="AC49" i="4"/>
  <c r="AC63" i="4"/>
  <c r="AC51" i="4"/>
  <c r="AC64" i="4"/>
  <c r="AC41" i="4"/>
  <c r="AC68" i="4"/>
  <c r="AC45" i="4"/>
  <c r="AC57" i="4"/>
  <c r="AC39" i="4"/>
  <c r="AC40" i="4"/>
  <c r="AE70" i="4"/>
  <c r="AC62" i="4"/>
  <c r="AC42" i="4"/>
  <c r="AC56" i="4"/>
  <c r="AC50" i="4"/>
  <c r="AC66" i="4"/>
  <c r="AC60" i="4"/>
  <c r="AC54" i="4"/>
  <c r="AC67" i="4"/>
  <c r="AD38" i="4"/>
  <c r="AC38" i="4"/>
  <c r="P57" i="2"/>
  <c r="P58" i="2"/>
  <c r="P59" i="2"/>
  <c r="P28" i="2"/>
  <c r="P26" i="2"/>
  <c r="P27" i="2"/>
  <c r="AD28" i="4"/>
  <c r="AD5" i="4"/>
  <c r="AD32" i="4"/>
  <c r="AD9" i="4"/>
  <c r="AD21" i="4"/>
  <c r="AD3" i="4"/>
  <c r="AD4" i="4"/>
  <c r="AD26" i="4"/>
  <c r="AD6" i="4"/>
  <c r="AD20" i="4"/>
  <c r="AD16" i="4"/>
  <c r="AD7" i="4"/>
  <c r="AD19" i="4"/>
  <c r="AD12" i="4"/>
  <c r="AD23" i="4"/>
  <c r="AD17" i="4"/>
  <c r="AD25" i="4"/>
  <c r="AD29" i="4"/>
  <c r="AD8" i="4"/>
  <c r="AD33" i="4"/>
  <c r="AC28" i="4"/>
  <c r="AC5" i="4"/>
  <c r="AC32" i="4"/>
  <c r="AC9" i="4"/>
  <c r="AC21" i="4"/>
  <c r="AC3" i="4"/>
  <c r="AC4" i="4"/>
  <c r="AC26" i="4"/>
  <c r="AC6" i="4"/>
  <c r="AC16" i="4"/>
  <c r="AC7" i="4"/>
  <c r="AC19" i="4"/>
  <c r="AC12" i="4"/>
  <c r="AC23" i="4"/>
  <c r="AC17" i="4"/>
  <c r="AC25" i="4"/>
  <c r="AC29" i="4"/>
  <c r="AC8" i="4"/>
  <c r="AC33" i="4"/>
  <c r="AD2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4" i="2"/>
  <c r="C22" i="2"/>
  <c r="C32" i="2"/>
  <c r="C4" i="2"/>
  <c r="C16" i="2"/>
  <c r="C23" i="2"/>
  <c r="C8" i="2"/>
  <c r="C30" i="2"/>
  <c r="C13" i="2"/>
  <c r="C15" i="2"/>
  <c r="C9" i="2"/>
  <c r="C33" i="2"/>
  <c r="C10" i="2"/>
  <c r="C28" i="2"/>
  <c r="C21" i="2"/>
  <c r="C19" i="2"/>
  <c r="C18" i="2"/>
  <c r="C27" i="2"/>
  <c r="C5" i="2"/>
  <c r="C3" i="2"/>
  <c r="C20" i="2"/>
  <c r="C12" i="2"/>
  <c r="C29" i="2"/>
  <c r="C26" i="2"/>
  <c r="C7" i="2"/>
  <c r="C17" i="2"/>
  <c r="C24" i="2"/>
  <c r="C31" i="2"/>
  <c r="C6" i="2"/>
  <c r="C25" i="2"/>
  <c r="C2" i="2"/>
  <c r="P164" i="2" l="1"/>
  <c r="P162" i="2"/>
  <c r="Q153" i="2"/>
  <c r="P163" i="2"/>
  <c r="L161" i="2"/>
  <c r="L160" i="2"/>
  <c r="Q160" i="2" s="1"/>
  <c r="L159" i="2"/>
  <c r="L158" i="2"/>
  <c r="L157" i="2"/>
  <c r="L156" i="2"/>
  <c r="L155" i="2"/>
  <c r="L154" i="2"/>
  <c r="L152" i="2"/>
  <c r="Q152" i="2" s="1"/>
  <c r="L151" i="2"/>
  <c r="Q151" i="2" s="1"/>
  <c r="L150" i="2"/>
  <c r="Q150" i="2" s="1"/>
  <c r="Q134" i="2"/>
  <c r="P143" i="2"/>
  <c r="P141" i="2"/>
  <c r="P142" i="2"/>
  <c r="L86" i="2"/>
  <c r="M86" i="2" s="1"/>
  <c r="L72" i="2"/>
  <c r="M72" i="2" s="1"/>
  <c r="L135" i="2"/>
  <c r="Q135" i="2" s="1"/>
  <c r="L118" i="2"/>
  <c r="M118" i="2" s="1"/>
  <c r="L101" i="2"/>
  <c r="Q101" i="2" s="1"/>
  <c r="L84" i="2"/>
  <c r="M84" i="2" s="1"/>
  <c r="L56" i="2"/>
  <c r="Q56" i="2" s="1"/>
  <c r="S56" i="2" s="1"/>
  <c r="L136" i="2"/>
  <c r="Q136" i="2" s="1"/>
  <c r="L119" i="2"/>
  <c r="M119" i="2" s="1"/>
  <c r="L102" i="2"/>
  <c r="Q102" i="2" s="1"/>
  <c r="L88" i="2"/>
  <c r="M88" i="2" s="1"/>
  <c r="L138" i="2"/>
  <c r="Q138" i="2" s="1"/>
  <c r="L87" i="2"/>
  <c r="M87" i="2" s="1"/>
  <c r="L140" i="2"/>
  <c r="Q140" i="2" s="1"/>
  <c r="L139" i="2"/>
  <c r="Q139" i="2" s="1"/>
  <c r="L137" i="2"/>
  <c r="Q137" i="2" s="1"/>
  <c r="L133" i="2"/>
  <c r="Q133" i="2" s="1"/>
  <c r="L132" i="2"/>
  <c r="Q132" i="2" s="1"/>
  <c r="L131" i="2"/>
  <c r="Q131" i="2" s="1"/>
  <c r="L130" i="2"/>
  <c r="Q130" i="2" s="1"/>
  <c r="Q116" i="2"/>
  <c r="P122" i="2"/>
  <c r="P123" i="2"/>
  <c r="P124" i="2"/>
  <c r="L121" i="2"/>
  <c r="Q121" i="2" s="1"/>
  <c r="L120" i="2"/>
  <c r="Q120" i="2" s="1"/>
  <c r="L117" i="2"/>
  <c r="Q117" i="2" s="1"/>
  <c r="L115" i="2"/>
  <c r="Q115" i="2" s="1"/>
  <c r="L114" i="2"/>
  <c r="Q114" i="2" s="1"/>
  <c r="L113" i="2"/>
  <c r="Q113" i="2" s="1"/>
  <c r="L112" i="2"/>
  <c r="Q112" i="2" s="1"/>
  <c r="P104" i="2"/>
  <c r="Q85" i="2"/>
  <c r="P105" i="2"/>
  <c r="Q70" i="2"/>
  <c r="R70" i="2" s="1"/>
  <c r="P106" i="2"/>
  <c r="L103" i="2"/>
  <c r="L99" i="2"/>
  <c r="Q99" i="2" s="1"/>
  <c r="L98" i="2"/>
  <c r="Q98" i="2" s="1"/>
  <c r="L97" i="2"/>
  <c r="Q97" i="2" s="1"/>
  <c r="P91" i="2"/>
  <c r="P90" i="2"/>
  <c r="P89" i="2"/>
  <c r="L83" i="2"/>
  <c r="Q83" i="2" s="1"/>
  <c r="L82" i="2"/>
  <c r="Q82" i="2" s="1"/>
  <c r="L81" i="2"/>
  <c r="Q81" i="2" s="1"/>
  <c r="P73" i="2"/>
  <c r="P74" i="2"/>
  <c r="P75" i="2"/>
  <c r="L71" i="2"/>
  <c r="Q71" i="2" s="1"/>
  <c r="L69" i="2"/>
  <c r="Q69" i="2" s="1"/>
  <c r="L68" i="2"/>
  <c r="Q68" i="2" s="1"/>
  <c r="L66" i="2"/>
  <c r="Q66" i="2" s="1"/>
  <c r="L67" i="2"/>
  <c r="P40" i="2"/>
  <c r="P42" i="2"/>
  <c r="P41" i="2"/>
  <c r="L36" i="2"/>
  <c r="Q36" i="2" s="1"/>
  <c r="L39" i="2"/>
  <c r="Q39" i="2" s="1"/>
  <c r="L38" i="2"/>
  <c r="Q38" i="2" s="1"/>
  <c r="L37" i="2"/>
  <c r="Q37" i="2" s="1"/>
  <c r="L35" i="2"/>
  <c r="Q35" i="2" s="1"/>
  <c r="AF70" i="4"/>
  <c r="AD70" i="4"/>
  <c r="AC70" i="4"/>
  <c r="L54" i="2"/>
  <c r="M54" i="2" s="1"/>
  <c r="L25" i="2"/>
  <c r="M25" i="2" s="1"/>
  <c r="L55" i="2"/>
  <c r="L22" i="2"/>
  <c r="M22" i="2" s="1"/>
  <c r="L51" i="2"/>
  <c r="L24" i="2"/>
  <c r="M24" i="2" s="1"/>
  <c r="L53" i="2"/>
  <c r="L23" i="2"/>
  <c r="M23" i="2" s="1"/>
  <c r="L52" i="2"/>
  <c r="Q52" i="2" s="1"/>
  <c r="S52" i="2" s="1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M157" i="2" l="1"/>
  <c r="Q157" i="2"/>
  <c r="S157" i="2" s="1"/>
  <c r="M161" i="2"/>
  <c r="Q161" i="2"/>
  <c r="M154" i="2"/>
  <c r="Q154" i="2"/>
  <c r="S154" i="2" s="1"/>
  <c r="M158" i="2"/>
  <c r="Q158" i="2"/>
  <c r="S158" i="2" s="1"/>
  <c r="M155" i="2"/>
  <c r="Q155" i="2"/>
  <c r="S155" i="2" s="1"/>
  <c r="M159" i="2"/>
  <c r="Q159" i="2"/>
  <c r="S159" i="2" s="1"/>
  <c r="M156" i="2"/>
  <c r="Q156" i="2"/>
  <c r="M160" i="2"/>
  <c r="M152" i="2"/>
  <c r="S153" i="2"/>
  <c r="M151" i="2"/>
  <c r="M150" i="2"/>
  <c r="Q84" i="2"/>
  <c r="R84" i="2" s="1"/>
  <c r="R133" i="2"/>
  <c r="S133" i="2"/>
  <c r="R131" i="2"/>
  <c r="S131" i="2"/>
  <c r="R135" i="2"/>
  <c r="S135" i="2"/>
  <c r="Q119" i="2"/>
  <c r="R119" i="2" s="1"/>
  <c r="R132" i="2"/>
  <c r="S132" i="2"/>
  <c r="R140" i="2"/>
  <c r="S140" i="2"/>
  <c r="R134" i="2"/>
  <c r="S134" i="2"/>
  <c r="Q72" i="2"/>
  <c r="R72" i="2" s="1"/>
  <c r="M137" i="2"/>
  <c r="M138" i="2"/>
  <c r="M136" i="2"/>
  <c r="M139" i="2"/>
  <c r="Q88" i="2"/>
  <c r="R88" i="2" s="1"/>
  <c r="M135" i="2"/>
  <c r="M56" i="2"/>
  <c r="M102" i="2"/>
  <c r="M133" i="2"/>
  <c r="Q86" i="2"/>
  <c r="R86" i="2" s="1"/>
  <c r="Q118" i="2"/>
  <c r="R118" i="2" s="1"/>
  <c r="R56" i="2"/>
  <c r="Q87" i="2"/>
  <c r="S87" i="2" s="1"/>
  <c r="M140" i="2"/>
  <c r="M132" i="2"/>
  <c r="M131" i="2"/>
  <c r="M130" i="2"/>
  <c r="R121" i="2"/>
  <c r="S121" i="2"/>
  <c r="R116" i="2"/>
  <c r="S116" i="2"/>
  <c r="M114" i="2"/>
  <c r="M115" i="2"/>
  <c r="M117" i="2"/>
  <c r="M120" i="2"/>
  <c r="M121" i="2"/>
  <c r="M113" i="2"/>
  <c r="M112" i="2"/>
  <c r="M103" i="2"/>
  <c r="Q103" i="2"/>
  <c r="S103" i="2" s="1"/>
  <c r="M67" i="2"/>
  <c r="Q67" i="2"/>
  <c r="M100" i="2"/>
  <c r="S102" i="2"/>
  <c r="R102" i="2"/>
  <c r="M99" i="2"/>
  <c r="M101" i="2"/>
  <c r="M98" i="2"/>
  <c r="M97" i="2"/>
  <c r="R85" i="2"/>
  <c r="S85" i="2"/>
  <c r="M83" i="2"/>
  <c r="M82" i="2"/>
  <c r="M81" i="2"/>
  <c r="S70" i="2"/>
  <c r="R68" i="2"/>
  <c r="S68" i="2"/>
  <c r="R69" i="2"/>
  <c r="S69" i="2"/>
  <c r="R71" i="2"/>
  <c r="S71" i="2"/>
  <c r="M68" i="2"/>
  <c r="M69" i="2"/>
  <c r="M71" i="2"/>
  <c r="M66" i="2"/>
  <c r="M36" i="2"/>
  <c r="M37" i="2"/>
  <c r="M38" i="2"/>
  <c r="M39" i="2"/>
  <c r="M35" i="2"/>
  <c r="Q23" i="2"/>
  <c r="S23" i="2" s="1"/>
  <c r="M53" i="2"/>
  <c r="Q53" i="2"/>
  <c r="Q55" i="2"/>
  <c r="Q54" i="2"/>
  <c r="M51" i="2"/>
  <c r="Q51" i="2"/>
  <c r="R52" i="2"/>
  <c r="M52" i="2"/>
  <c r="Q25" i="2"/>
  <c r="S25" i="2" s="1"/>
  <c r="Q24" i="2"/>
  <c r="S24" i="2" s="1"/>
  <c r="Q22" i="2"/>
  <c r="S22" i="2" s="1"/>
  <c r="M55" i="2"/>
  <c r="M27" i="2"/>
  <c r="M28" i="2"/>
  <c r="M26" i="2"/>
  <c r="S28" i="2" l="1"/>
  <c r="S27" i="2"/>
  <c r="W7" i="2" s="1"/>
  <c r="S26" i="2"/>
  <c r="R24" i="2"/>
  <c r="R25" i="2"/>
  <c r="R23" i="2"/>
  <c r="R22" i="2"/>
  <c r="S160" i="2"/>
  <c r="R160" i="2"/>
  <c r="R161" i="2"/>
  <c r="S161" i="2"/>
  <c r="R156" i="2"/>
  <c r="S156" i="2"/>
  <c r="S152" i="2"/>
  <c r="R152" i="2"/>
  <c r="R159" i="2"/>
  <c r="R158" i="2"/>
  <c r="S151" i="2"/>
  <c r="R151" i="2"/>
  <c r="R155" i="2"/>
  <c r="R153" i="2"/>
  <c r="R154" i="2"/>
  <c r="R157" i="2"/>
  <c r="R150" i="2"/>
  <c r="S150" i="2"/>
  <c r="M164" i="2"/>
  <c r="M163" i="2"/>
  <c r="M162" i="2"/>
  <c r="S84" i="2"/>
  <c r="S72" i="2"/>
  <c r="S119" i="2"/>
  <c r="R136" i="2"/>
  <c r="S136" i="2"/>
  <c r="R137" i="2"/>
  <c r="S137" i="2"/>
  <c r="R139" i="2"/>
  <c r="S139" i="2"/>
  <c r="R138" i="2"/>
  <c r="S138" i="2"/>
  <c r="R87" i="2"/>
  <c r="S88" i="2"/>
  <c r="S118" i="2"/>
  <c r="S86" i="2"/>
  <c r="S130" i="2"/>
  <c r="R130" i="2"/>
  <c r="M141" i="2"/>
  <c r="M142" i="2"/>
  <c r="M143" i="2"/>
  <c r="R115" i="2"/>
  <c r="S115" i="2"/>
  <c r="R117" i="2"/>
  <c r="S117" i="2"/>
  <c r="R114" i="2"/>
  <c r="S114" i="2"/>
  <c r="R120" i="2"/>
  <c r="S120" i="2"/>
  <c r="R113" i="2"/>
  <c r="S113" i="2"/>
  <c r="R112" i="2"/>
  <c r="S112" i="2"/>
  <c r="M122" i="2"/>
  <c r="M123" i="2"/>
  <c r="M124" i="2"/>
  <c r="R103" i="2"/>
  <c r="S101" i="2"/>
  <c r="R101" i="2"/>
  <c r="S99" i="2"/>
  <c r="R99" i="2"/>
  <c r="R98" i="2"/>
  <c r="S98" i="2"/>
  <c r="R100" i="2"/>
  <c r="S100" i="2"/>
  <c r="M106" i="2"/>
  <c r="M105" i="2"/>
  <c r="M104" i="2"/>
  <c r="S97" i="2"/>
  <c r="R97" i="2"/>
  <c r="R83" i="2"/>
  <c r="S83" i="2"/>
  <c r="R82" i="2"/>
  <c r="S82" i="2"/>
  <c r="M89" i="2"/>
  <c r="M91" i="2"/>
  <c r="M90" i="2"/>
  <c r="S81" i="2"/>
  <c r="R81" i="2"/>
  <c r="R67" i="2"/>
  <c r="S67" i="2"/>
  <c r="M74" i="2"/>
  <c r="M73" i="2"/>
  <c r="M75" i="2"/>
  <c r="S66" i="2"/>
  <c r="R66" i="2"/>
  <c r="M41" i="2"/>
  <c r="R39" i="2"/>
  <c r="S39" i="2"/>
  <c r="S37" i="2"/>
  <c r="R37" i="2"/>
  <c r="S38" i="2"/>
  <c r="R38" i="2"/>
  <c r="R36" i="2"/>
  <c r="S36" i="2"/>
  <c r="M40" i="2"/>
  <c r="M42" i="2"/>
  <c r="S35" i="2"/>
  <c r="R35" i="2"/>
  <c r="R55" i="2"/>
  <c r="S55" i="2"/>
  <c r="R53" i="2"/>
  <c r="S53" i="2"/>
  <c r="R54" i="2"/>
  <c r="S54" i="2"/>
  <c r="R51" i="2"/>
  <c r="S51" i="2"/>
  <c r="M58" i="2"/>
  <c r="M59" i="2"/>
  <c r="M57" i="2"/>
  <c r="W8" i="2" l="1"/>
  <c r="W6" i="2"/>
  <c r="R26" i="2"/>
  <c r="R28" i="2"/>
  <c r="R27" i="2"/>
  <c r="R162" i="2"/>
  <c r="R164" i="2"/>
  <c r="R163" i="2"/>
  <c r="S162" i="2"/>
  <c r="S164" i="2"/>
  <c r="S163" i="2"/>
  <c r="AE7" i="2" s="1"/>
  <c r="R143" i="2"/>
  <c r="R142" i="2"/>
  <c r="R141" i="2"/>
  <c r="S141" i="2"/>
  <c r="S143" i="2"/>
  <c r="S142" i="2"/>
  <c r="AD7" i="2" s="1"/>
  <c r="S124" i="2"/>
  <c r="S123" i="2"/>
  <c r="AC7" i="2" s="1"/>
  <c r="S122" i="2"/>
  <c r="R122" i="2"/>
  <c r="R124" i="2"/>
  <c r="R123" i="2"/>
  <c r="S105" i="2"/>
  <c r="AB7" i="2" s="1"/>
  <c r="S106" i="2"/>
  <c r="S104" i="2"/>
  <c r="R104" i="2"/>
  <c r="R106" i="2"/>
  <c r="R105" i="2"/>
  <c r="S90" i="2"/>
  <c r="AA7" i="2" s="1"/>
  <c r="S89" i="2"/>
  <c r="S91" i="2"/>
  <c r="R91" i="2"/>
  <c r="R90" i="2"/>
  <c r="R89" i="2"/>
  <c r="R75" i="2"/>
  <c r="R73" i="2"/>
  <c r="R74" i="2"/>
  <c r="S75" i="2"/>
  <c r="S74" i="2"/>
  <c r="Z7" i="2" s="1"/>
  <c r="S73" i="2"/>
  <c r="R42" i="2"/>
  <c r="R40" i="2"/>
  <c r="R41" i="2"/>
  <c r="S42" i="2"/>
  <c r="S40" i="2"/>
  <c r="S41" i="2"/>
  <c r="X7" i="2" s="1"/>
  <c r="R59" i="2"/>
  <c r="S59" i="2"/>
  <c r="S57" i="2"/>
  <c r="S58" i="2"/>
  <c r="Y7" i="2" s="1"/>
  <c r="R58" i="2"/>
  <c r="R57" i="2"/>
  <c r="AE8" i="2" l="1"/>
  <c r="AD8" i="2"/>
  <c r="AC8" i="2"/>
  <c r="AB8" i="2"/>
  <c r="AA8" i="2"/>
  <c r="Z8" i="2"/>
  <c r="Y8" i="2"/>
  <c r="X8" i="2"/>
  <c r="AE6" i="2"/>
  <c r="AD6" i="2"/>
  <c r="AC6" i="2"/>
  <c r="AB6" i="2"/>
  <c r="AA6" i="2"/>
  <c r="Z6" i="2"/>
  <c r="Y6" i="2"/>
  <c r="X6" i="2"/>
</calcChain>
</file>

<file path=xl/sharedStrings.xml><?xml version="1.0" encoding="utf-8"?>
<sst xmlns="http://schemas.openxmlformats.org/spreadsheetml/2006/main" count="5668" uniqueCount="1508">
  <si>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</si>
  <si>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</si>
  <si>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</si>
  <si>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</si>
  <si>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</si>
  <si>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</si>
  <si>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</si>
  <si>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</si>
  <si>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</si>
  <si>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</si>
  <si>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</si>
  <si>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</si>
  <si>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</si>
  <si>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</si>
  <si>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</si>
  <si>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</si>
  <si>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</si>
  <si>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</si>
  <si>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</si>
  <si>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</si>
  <si>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</si>
  <si>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</si>
  <si>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</si>
  <si>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</si>
  <si>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</si>
  <si>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</si>
  <si>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</si>
  <si>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</si>
  <si>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</si>
  <si>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</si>
  <si>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</si>
  <si>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</si>
  <si>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</si>
  <si>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</si>
  <si>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</si>
  <si>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</si>
  <si>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</si>
  <si>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</si>
  <si>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</si>
  <si>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</si>
  <si>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</si>
  <si>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</si>
  <si>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</si>
  <si>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</si>
  <si>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</si>
  <si>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</si>
  <si>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</si>
  <si>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</si>
  <si>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</si>
  <si>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</si>
  <si>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</si>
  <si>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</si>
  <si>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</si>
  <si>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</si>
  <si>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</si>
  <si>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</si>
  <si>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</si>
  <si>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</si>
  <si>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</si>
  <si>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</si>
  <si>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</si>
  <si>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</si>
  <si>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</si>
  <si>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</si>
  <si>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</si>
  <si>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</si>
  <si>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</si>
  <si>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</si>
  <si>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</si>
  <si>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</si>
  <si>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</si>
  <si>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</si>
  <si>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</si>
  <si>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</si>
  <si>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</si>
  <si>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</si>
  <si>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</si>
  <si>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</si>
  <si>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</si>
  <si>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</si>
  <si>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</si>
  <si>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</si>
  <si>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</si>
  <si>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</si>
  <si>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</si>
  <si>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</si>
  <si>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</si>
  <si>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</si>
  <si>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</si>
  <si>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</si>
  <si>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</si>
  <si>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</si>
  <si>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</si>
  <si>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</si>
  <si>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</si>
  <si>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</si>
  <si>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</si>
  <si>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</si>
  <si>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</si>
  <si>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</si>
  <si>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</si>
  <si>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</si>
  <si>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</si>
  <si>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</si>
  <si>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</si>
  <si>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</si>
  <si>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</si>
  <si>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</si>
  <si>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</si>
  <si>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</si>
  <si>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</si>
  <si>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</si>
  <si>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</si>
  <si>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</si>
  <si>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</si>
  <si>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</si>
  <si>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</si>
  <si>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</si>
  <si>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</si>
  <si>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</si>
  <si>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</si>
  <si>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</si>
  <si>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</si>
  <si>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</si>
  <si>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</si>
  <si>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</si>
  <si>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</si>
  <si>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</si>
  <si>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</si>
  <si>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</si>
  <si>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</si>
  <si>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</si>
  <si>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</si>
  <si>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</si>
  <si>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</si>
  <si>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</si>
  <si>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</si>
  <si>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</si>
  <si>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</si>
  <si>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</si>
  <si>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</si>
  <si>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</si>
  <si>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</si>
  <si>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</si>
  <si>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</si>
  <si>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</si>
  <si>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</si>
  <si>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</si>
  <si>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</si>
  <si>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</si>
  <si>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</si>
  <si>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</si>
  <si>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</si>
  <si>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</si>
  <si>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</si>
  <si>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</si>
  <si>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</si>
  <si>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</si>
  <si>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</si>
  <si>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</si>
  <si>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</si>
  <si>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</si>
  <si>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</si>
  <si>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</si>
  <si>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</si>
  <si>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</si>
  <si>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</si>
  <si>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</si>
  <si>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</si>
  <si>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</si>
  <si>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</si>
  <si>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</si>
  <si>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</si>
  <si>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</si>
  <si>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</si>
  <si>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</si>
  <si>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</si>
  <si>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</si>
  <si>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</si>
  <si>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</si>
  <si>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</si>
  <si>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</si>
  <si>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</si>
  <si>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</si>
  <si>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</si>
  <si>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</si>
  <si>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</si>
  <si>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</si>
  <si>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</si>
  <si>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</si>
  <si>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</si>
  <si>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</si>
  <si>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</si>
  <si>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</si>
  <si>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</si>
  <si>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</si>
  <si>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</si>
  <si>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</si>
  <si>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</si>
  <si>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</si>
  <si>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</si>
  <si>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</si>
  <si>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</si>
  <si>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</si>
  <si>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</si>
  <si>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</si>
  <si>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</si>
  <si>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</si>
  <si>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</si>
  <si>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</si>
  <si>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</si>
  <si>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</si>
  <si>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</si>
  <si>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</si>
  <si>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</si>
  <si>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</si>
  <si>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</si>
  <si>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</si>
  <si>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</si>
  <si>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</si>
  <si>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</si>
  <si>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</si>
  <si>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</si>
  <si>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</si>
  <si>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</si>
  <si>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</si>
  <si>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</si>
  <si>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</si>
  <si>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</si>
  <si>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</si>
  <si>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</si>
  <si>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</si>
  <si>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</si>
  <si>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</si>
  <si>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</si>
  <si>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</si>
  <si>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</si>
  <si>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</si>
  <si>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</si>
  <si>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</si>
  <si>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</si>
  <si>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</si>
  <si>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</si>
  <si>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</si>
  <si>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</si>
  <si>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</si>
  <si>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</si>
  <si>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</si>
  <si>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</si>
  <si>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</si>
  <si>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</si>
  <si>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</si>
  <si>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</si>
  <si>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</si>
  <si>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</si>
  <si>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</si>
  <si>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</si>
  <si>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</si>
  <si>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</si>
  <si>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</si>
  <si>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</si>
  <si>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</si>
  <si>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</si>
  <si>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</si>
  <si>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</si>
  <si>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</si>
  <si>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</si>
  <si>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</si>
  <si>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</si>
  <si>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</si>
  <si>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</si>
  <si>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</si>
  <si>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</si>
  <si>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</si>
  <si>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</si>
  <si>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</si>
  <si>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</si>
  <si>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</si>
  <si>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</si>
  <si>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</si>
  <si>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</si>
  <si>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</si>
  <si>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</si>
  <si>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</si>
  <si>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</si>
  <si>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</si>
  <si>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</si>
  <si>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</si>
  <si>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</si>
  <si>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</si>
  <si>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</si>
  <si>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</si>
  <si>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</si>
  <si>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</si>
  <si>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</si>
  <si>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</si>
  <si>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</si>
  <si>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</si>
  <si>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</si>
  <si>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</si>
  <si>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</si>
  <si>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</si>
  <si>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</si>
  <si>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</si>
  <si>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</si>
  <si>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</si>
  <si>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</si>
  <si>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</si>
  <si>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</si>
  <si>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</si>
  <si>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</si>
  <si>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</si>
  <si>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</si>
  <si>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</si>
  <si>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</si>
  <si>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</si>
  <si>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</si>
  <si>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</si>
  <si>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</si>
  <si>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</si>
  <si>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</si>
  <si>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</si>
  <si>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</si>
  <si>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</si>
  <si>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</si>
  <si>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</si>
  <si>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</si>
  <si>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</si>
  <si>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</si>
  <si>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</si>
  <si>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</si>
  <si>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</si>
  <si>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</si>
  <si>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</si>
  <si>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</si>
  <si>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</si>
  <si>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</si>
  <si>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</si>
  <si>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</si>
  <si>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</si>
  <si>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</si>
  <si>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</si>
  <si>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</si>
  <si>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</si>
  <si>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</si>
  <si>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</si>
  <si>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</si>
  <si>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</si>
  <si>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</si>
  <si>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</si>
  <si>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</si>
  <si>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</si>
  <si>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</si>
  <si>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</si>
  <si>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</si>
  <si>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</si>
  <si>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</si>
  <si>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</si>
  <si>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</si>
  <si>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</si>
  <si>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</si>
  <si>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</si>
  <si>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</si>
  <si>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</si>
  <si>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</si>
  <si>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</si>
  <si>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</si>
  <si>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</si>
  <si>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</si>
  <si>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</si>
  <si>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</si>
  <si>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</si>
  <si>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</si>
  <si>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</si>
  <si>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</si>
  <si>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</si>
  <si>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</si>
  <si>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</si>
  <si>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</si>
  <si>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</si>
  <si>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</si>
  <si>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</si>
  <si>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</si>
  <si>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</si>
  <si>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</si>
  <si>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</si>
  <si>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</si>
  <si>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</si>
  <si>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</si>
  <si>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</si>
  <si>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</si>
  <si>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</si>
  <si>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</si>
  <si>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</si>
  <si>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</si>
  <si>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</si>
  <si>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</si>
  <si>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</si>
  <si>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</si>
  <si>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</si>
  <si>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</si>
  <si>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</si>
  <si>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</si>
  <si>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</si>
  <si>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</si>
  <si>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</si>
  <si>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</si>
  <si>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</si>
  <si>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</si>
  <si>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</si>
  <si>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</si>
  <si>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</si>
  <si>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</si>
  <si>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</si>
  <si>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</si>
  <si>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</si>
  <si>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</si>
  <si>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</si>
  <si>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</si>
  <si>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</si>
  <si>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</si>
  <si>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</si>
  <si>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</si>
  <si>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</si>
  <si>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</si>
  <si>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</si>
  <si>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</si>
  <si>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</si>
  <si>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</si>
  <si>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</si>
  <si>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</si>
  <si>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</si>
  <si>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</si>
  <si>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</si>
  <si>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</si>
  <si>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</si>
  <si>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</si>
  <si>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</si>
  <si>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</si>
  <si>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</si>
  <si>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</si>
  <si>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</si>
  <si>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</si>
  <si>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</si>
  <si>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</si>
  <si>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</si>
  <si>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</si>
  <si>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</si>
  <si>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</si>
  <si>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</si>
  <si>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</si>
  <si>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</si>
  <si>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</si>
  <si>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</si>
  <si>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</si>
  <si>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</si>
  <si>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</si>
  <si>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</si>
  <si>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</si>
  <si>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</si>
  <si>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</si>
  <si>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</si>
  <si>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</si>
  <si>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</si>
  <si>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</si>
  <si>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</si>
  <si>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</si>
  <si>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</si>
  <si>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</si>
  <si>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</si>
  <si>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</si>
  <si>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</si>
  <si>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</si>
  <si>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</si>
  <si>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</si>
  <si>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</si>
  <si>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</si>
  <si>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</si>
  <si>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</si>
  <si>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</si>
  <si>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</si>
  <si>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</si>
  <si>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</si>
  <si>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</si>
  <si>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</si>
  <si>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</si>
  <si>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</si>
  <si>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</si>
  <si>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</si>
  <si>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</si>
  <si>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</si>
  <si>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</si>
  <si>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</si>
  <si>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</si>
  <si>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</si>
  <si>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</si>
  <si>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</si>
  <si>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</si>
  <si>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</si>
  <si>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</si>
  <si>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</si>
  <si>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</si>
  <si>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</si>
  <si>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</si>
  <si>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</si>
  <si>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</si>
  <si>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</si>
  <si>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</si>
  <si>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</si>
  <si>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</si>
  <si>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</si>
  <si>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</si>
  <si>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</si>
  <si>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</si>
  <si>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</si>
  <si>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</si>
  <si>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</si>
  <si>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</si>
  <si>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</si>
  <si>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</si>
  <si>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</si>
  <si>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</si>
  <si>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</si>
  <si>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</si>
  <si>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</si>
  <si>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</si>
  <si>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</si>
  <si>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</si>
  <si>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</si>
  <si>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</si>
  <si>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</si>
  <si>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</si>
  <si>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</si>
  <si>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</si>
  <si>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</si>
  <si>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</si>
  <si>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</si>
  <si>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</si>
  <si>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</si>
  <si>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</si>
  <si>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</si>
  <si>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</si>
  <si>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</si>
  <si>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</si>
  <si>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</si>
  <si>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</si>
  <si>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</si>
  <si>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</si>
  <si>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</si>
  <si>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</si>
  <si>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</si>
  <si>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</si>
  <si>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</si>
  <si>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</si>
  <si>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</si>
  <si>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</si>
  <si>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</si>
  <si>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</si>
  <si>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</si>
  <si>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</si>
  <si>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</si>
  <si>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</si>
  <si>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</si>
  <si>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</si>
  <si>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</si>
  <si>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</si>
  <si>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</si>
  <si>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</si>
  <si>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</si>
  <si>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</si>
  <si>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</si>
  <si>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</si>
  <si>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</si>
  <si>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</si>
  <si>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</si>
  <si>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</si>
  <si>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</si>
  <si>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</si>
  <si>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</si>
  <si>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</si>
  <si>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</si>
  <si>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</si>
  <si>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</si>
  <si>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</si>
  <si>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</si>
  <si>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</si>
  <si>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</si>
  <si>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</si>
  <si>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</si>
  <si>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</si>
  <si>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</si>
  <si>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</si>
  <si>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</si>
  <si>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</si>
  <si>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</si>
  <si>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</si>
  <si>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</si>
  <si>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</si>
  <si>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</si>
  <si>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</si>
  <si>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</si>
  <si>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</si>
  <si>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</si>
  <si>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</si>
  <si>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</si>
  <si>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</si>
  <si>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</si>
  <si>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</si>
  <si>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</si>
  <si>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</si>
  <si>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</si>
  <si>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</si>
  <si>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</si>
  <si>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</si>
  <si>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</si>
  <si>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</si>
  <si>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</si>
  <si>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</si>
  <si>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</si>
  <si>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</si>
  <si>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</si>
  <si>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</si>
  <si>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</si>
  <si>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</si>
  <si>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</si>
  <si>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</si>
  <si>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</si>
  <si>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</si>
  <si>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</si>
  <si>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</si>
  <si>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</si>
  <si>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</si>
  <si>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</si>
  <si>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</si>
  <si>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</si>
  <si>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</si>
  <si>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</si>
  <si>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</si>
  <si>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</si>
  <si>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</si>
  <si>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</si>
  <si>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</si>
  <si>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</si>
  <si>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</si>
  <si>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</si>
  <si>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</si>
  <si>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</si>
  <si>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</si>
  <si>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</si>
  <si>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</si>
  <si>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</si>
  <si>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</si>
  <si>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</si>
  <si>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</si>
  <si>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</si>
  <si>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</si>
  <si>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</si>
  <si>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</si>
  <si>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</si>
  <si>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</si>
  <si>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</si>
  <si>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</si>
  <si>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</si>
  <si>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</si>
  <si>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</si>
  <si>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</si>
  <si>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</si>
  <si>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</si>
  <si>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</si>
  <si>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</si>
  <si>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</si>
  <si>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</si>
  <si>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</si>
  <si>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</si>
  <si>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</si>
  <si>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</si>
  <si>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</si>
  <si>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</si>
  <si>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</si>
  <si>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</si>
  <si>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</si>
  <si>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</si>
  <si>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</si>
  <si>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</si>
  <si>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</si>
  <si>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</si>
  <si>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</si>
  <si>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</si>
  <si>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</si>
  <si>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</si>
  <si>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</si>
  <si>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</si>
  <si>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</si>
  <si>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</si>
  <si>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</si>
  <si>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</si>
  <si>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</si>
  <si>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</si>
  <si>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</si>
  <si>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</si>
  <si>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</si>
  <si>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</si>
  <si>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</si>
  <si>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</si>
  <si>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</si>
  <si>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</si>
  <si>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</si>
  <si>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</si>
  <si>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</si>
  <si>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</si>
  <si>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</si>
  <si>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</si>
  <si>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</si>
  <si>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</si>
  <si>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</si>
  <si>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</si>
  <si>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</si>
  <si>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</si>
  <si>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</si>
  <si>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</si>
  <si>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</si>
  <si>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</si>
  <si>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</si>
  <si>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</si>
  <si>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</si>
  <si>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</si>
  <si>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</si>
  <si>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</si>
  <si>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</si>
  <si>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</si>
  <si>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</si>
  <si>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</si>
  <si>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</si>
  <si>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</si>
  <si>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</si>
  <si>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</si>
  <si>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</si>
  <si>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</si>
  <si>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</si>
  <si>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</si>
  <si>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</si>
  <si>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</si>
  <si>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</si>
  <si>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</si>
  <si>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</si>
  <si>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</si>
  <si>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</si>
  <si>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</si>
  <si>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</si>
  <si>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</si>
  <si>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</si>
  <si>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</si>
  <si>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</si>
  <si>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</si>
  <si>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</si>
  <si>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</si>
  <si>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</si>
  <si>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</si>
  <si>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</si>
  <si>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</si>
  <si>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</si>
  <si>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</si>
  <si>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</si>
  <si>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</si>
  <si>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</si>
  <si>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</si>
  <si>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</si>
  <si>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</si>
  <si>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</si>
  <si>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</si>
  <si>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</si>
  <si>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</si>
  <si>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</si>
  <si>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</si>
  <si>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</si>
  <si>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</si>
  <si>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</si>
  <si>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</si>
  <si>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</si>
  <si>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</si>
  <si>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</si>
  <si>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</si>
  <si>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</si>
  <si>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</si>
  <si>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</si>
  <si>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</si>
  <si>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</si>
  <si>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</si>
  <si>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</si>
  <si>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</si>
  <si>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</si>
  <si>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</si>
  <si>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</si>
  <si>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</si>
  <si>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</si>
  <si>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</si>
  <si>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</si>
  <si>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</si>
  <si>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</si>
  <si>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</si>
  <si>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</si>
  <si>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</si>
  <si>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</si>
  <si>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</si>
  <si>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</si>
  <si>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</si>
  <si>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</si>
  <si>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</si>
  <si>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</si>
  <si>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</si>
  <si>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</si>
  <si>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</si>
  <si>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</si>
  <si>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</si>
  <si>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</si>
  <si>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</si>
  <si>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</si>
  <si>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</si>
  <si>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</si>
  <si>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</si>
  <si>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</si>
  <si>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</si>
  <si>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</si>
  <si>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</si>
  <si>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</si>
  <si>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</si>
  <si>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</si>
  <si>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</si>
  <si>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</si>
  <si>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</si>
  <si>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</si>
  <si>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</si>
  <si>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</si>
  <si>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</si>
  <si>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</si>
  <si>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</si>
  <si>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</si>
  <si>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</si>
  <si>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</si>
  <si>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</si>
  <si>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</si>
  <si>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</si>
  <si>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</si>
  <si>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</si>
  <si>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</si>
  <si>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</si>
  <si>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</si>
  <si>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</si>
  <si>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</si>
  <si>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</si>
  <si>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</si>
  <si>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</si>
  <si>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</si>
  <si>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</si>
  <si>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</si>
  <si>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</si>
  <si>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</si>
  <si>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</si>
  <si>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</si>
  <si>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</si>
  <si>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</si>
  <si>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</si>
  <si>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</si>
  <si>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</si>
  <si>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</si>
  <si>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</si>
  <si>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</si>
  <si>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</si>
  <si>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</si>
  <si>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</si>
  <si>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</si>
  <si>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</si>
  <si>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</si>
  <si>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</si>
  <si>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</si>
  <si>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</si>
  <si>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</si>
  <si>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</si>
  <si>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</si>
  <si>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</si>
  <si>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</si>
  <si>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</si>
  <si>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</si>
  <si>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</si>
  <si>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</si>
  <si>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</si>
  <si>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</si>
  <si>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</si>
  <si>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</si>
  <si>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</si>
  <si>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</si>
  <si>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</si>
  <si>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</si>
  <si>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</si>
  <si>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</si>
  <si>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</si>
  <si>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</si>
  <si>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</si>
  <si>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</si>
  <si>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</si>
  <si>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</si>
  <si>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</si>
  <si>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</si>
  <si>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</si>
  <si>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</si>
  <si>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</si>
  <si>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</si>
  <si>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</si>
  <si>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</si>
  <si>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</si>
  <si>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</si>
  <si>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</si>
  <si>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</si>
  <si>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</si>
  <si>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</si>
  <si>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</si>
  <si>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</si>
  <si>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</si>
  <si>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</si>
  <si>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</si>
  <si>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</si>
  <si>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</si>
  <si>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</si>
  <si>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</si>
  <si>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</si>
  <si>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</si>
  <si>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</si>
  <si>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</si>
  <si>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</si>
  <si>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</si>
  <si>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</si>
  <si>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</si>
  <si>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</si>
  <si>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</si>
  <si>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</si>
  <si>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</si>
  <si>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</si>
  <si>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</si>
  <si>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</si>
  <si>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</si>
  <si>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</si>
  <si>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</si>
  <si>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</si>
  <si>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</si>
  <si>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</si>
  <si>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</si>
  <si>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</si>
  <si>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</si>
  <si>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</si>
  <si>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</si>
  <si>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</si>
  <si>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</si>
  <si>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</si>
  <si>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</si>
  <si>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</si>
  <si>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</si>
  <si>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</si>
  <si>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</si>
  <si>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</si>
  <si>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</si>
  <si>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</si>
  <si>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</si>
  <si>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</si>
  <si>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</si>
  <si>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</si>
  <si>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</si>
  <si>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</si>
  <si>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</si>
  <si>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</si>
  <si>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</si>
  <si>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</si>
  <si>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</si>
  <si>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</si>
  <si>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</si>
  <si>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</si>
  <si>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</si>
  <si>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</si>
  <si>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</si>
  <si>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</si>
  <si>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</si>
  <si>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</si>
  <si>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</si>
  <si>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</si>
  <si>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</si>
  <si>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</si>
  <si>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</si>
  <si>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</si>
  <si>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</si>
  <si>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</si>
  <si>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</si>
  <si>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</si>
  <si>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</si>
  <si>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</si>
  <si>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</si>
  <si>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</si>
  <si>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</si>
  <si>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</si>
  <si>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</si>
  <si>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</si>
  <si>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</si>
  <si>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</si>
  <si>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</si>
  <si>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</si>
  <si>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</si>
  <si>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</si>
  <si>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</si>
  <si>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</si>
  <si>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</si>
  <si>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</si>
  <si>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</si>
  <si>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</si>
  <si>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</si>
  <si>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</si>
  <si>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</si>
  <si>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</si>
  <si>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</si>
  <si>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</si>
  <si>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</si>
  <si>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</si>
  <si>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</si>
  <si>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</si>
  <si>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</si>
  <si>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</si>
  <si>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</si>
  <si>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</si>
  <si>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</si>
  <si>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</si>
  <si>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</si>
  <si>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</si>
  <si>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</si>
  <si>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</si>
  <si>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</si>
  <si>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</si>
  <si>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</si>
  <si>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</si>
  <si>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</si>
  <si>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</si>
  <si>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</si>
  <si>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</si>
  <si>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</si>
  <si>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</si>
  <si>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</si>
  <si>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</si>
  <si>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</si>
  <si>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</si>
  <si>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</si>
  <si>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</si>
  <si>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</si>
  <si>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</si>
  <si>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</si>
  <si>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</si>
  <si>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</si>
  <si>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</si>
  <si>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</si>
  <si>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</si>
  <si>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</si>
  <si>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</si>
  <si>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</si>
  <si>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</si>
  <si>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</si>
  <si>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</si>
  <si>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</si>
  <si>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</si>
  <si>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</si>
  <si>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</si>
  <si>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</si>
  <si>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</si>
  <si>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</si>
  <si>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</si>
  <si>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</si>
  <si>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</si>
  <si>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</si>
  <si>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</si>
  <si>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</si>
  <si>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</si>
  <si>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</si>
  <si>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</si>
  <si>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</si>
  <si>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</si>
  <si>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</si>
  <si>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</si>
  <si>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</si>
  <si>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</si>
  <si>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</si>
  <si>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</si>
  <si>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</si>
  <si>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</si>
  <si>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</si>
  <si>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</si>
  <si>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</si>
  <si>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</si>
  <si>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</si>
  <si>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</si>
  <si>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</si>
  <si>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</si>
  <si>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</si>
  <si>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</si>
  <si>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</si>
  <si>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</si>
  <si>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</si>
  <si>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</si>
  <si>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</si>
  <si>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</si>
  <si>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</si>
  <si>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</si>
  <si>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</si>
  <si>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</si>
  <si>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</si>
  <si>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</si>
  <si>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</si>
  <si>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</si>
  <si>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</si>
  <si>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</si>
  <si>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</si>
  <si>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</si>
  <si>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</si>
  <si>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</si>
  <si>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</si>
  <si>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</si>
  <si>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</si>
  <si>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</si>
  <si>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</si>
  <si>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</si>
  <si>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</si>
  <si>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</si>
  <si>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</si>
  <si>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</si>
  <si>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</si>
  <si>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</si>
  <si>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</si>
  <si>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</si>
  <si>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</si>
  <si>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</si>
  <si>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</si>
  <si>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</si>
  <si>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</si>
  <si>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</si>
  <si>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</si>
  <si>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</si>
  <si>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</si>
  <si>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</si>
  <si>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</si>
  <si>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</si>
  <si>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</si>
  <si>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</si>
  <si>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</si>
  <si>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</si>
  <si>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</si>
  <si>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</si>
  <si>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</si>
  <si>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</si>
  <si>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</si>
  <si>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</si>
  <si>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</si>
  <si>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</si>
  <si>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</si>
  <si>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</si>
  <si>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</si>
  <si>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</si>
  <si>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</si>
  <si>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</si>
  <si>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</si>
  <si>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</si>
  <si>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</si>
  <si>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</si>
  <si>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</si>
  <si>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</si>
  <si>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</si>
  <si>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</si>
  <si>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</si>
  <si>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</si>
  <si>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</si>
  <si>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</si>
  <si>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</si>
  <si>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</si>
  <si>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</si>
  <si>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</si>
  <si>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</si>
  <si>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</si>
  <si>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</si>
  <si>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</si>
  <si>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</si>
  <si>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</si>
  <si>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</si>
  <si>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</si>
  <si>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</si>
  <si>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</si>
  <si>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</si>
  <si>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</si>
  <si>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</si>
  <si>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</si>
  <si>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</si>
  <si>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</si>
  <si>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</si>
  <si>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</si>
  <si>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</si>
  <si>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</si>
  <si>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</si>
  <si>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</si>
  <si>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</si>
  <si>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</si>
  <si>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</si>
  <si>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</si>
  <si>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</si>
  <si>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</si>
  <si>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</si>
  <si>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</si>
  <si>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</si>
  <si>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</si>
  <si>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</si>
  <si>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</si>
  <si>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</si>
  <si>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</si>
  <si>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</si>
  <si>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</si>
  <si>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</si>
  <si>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</si>
  <si>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</si>
  <si>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</si>
  <si>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</si>
  <si>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</si>
  <si>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</si>
  <si>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</si>
  <si>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</si>
  <si>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</si>
  <si>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</si>
  <si>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</si>
  <si>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</si>
  <si>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</si>
  <si>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</si>
  <si>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</si>
  <si>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</si>
  <si>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</si>
  <si>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</si>
  <si>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</si>
  <si>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</si>
  <si>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</si>
  <si>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</si>
  <si>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</si>
  <si>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</si>
  <si>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</si>
  <si>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</si>
  <si>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</si>
  <si>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</si>
  <si>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</si>
  <si>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</si>
  <si>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</si>
  <si>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</si>
  <si>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</si>
  <si>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</si>
  <si>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</si>
  <si>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</si>
  <si>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</si>
  <si>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</si>
  <si>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</si>
  <si>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</si>
  <si>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</si>
  <si>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</si>
  <si>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</si>
  <si>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</si>
  <si>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</si>
  <si>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</si>
  <si>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</si>
  <si>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</si>
  <si>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</si>
  <si>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</si>
  <si>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</si>
  <si>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</si>
  <si>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</si>
  <si>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</si>
  <si>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</si>
  <si>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</si>
  <si>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</si>
  <si>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</si>
  <si>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</si>
  <si>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</si>
  <si>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</si>
  <si>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</si>
  <si>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</si>
  <si>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</si>
  <si>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</si>
  <si>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</si>
  <si>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</si>
  <si>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</si>
  <si>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</si>
  <si>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</si>
  <si>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</si>
  <si>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</si>
  <si>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</si>
  <si>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</si>
  <si>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</si>
  <si>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</si>
  <si>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</si>
  <si>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</si>
  <si>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</si>
  <si>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</si>
  <si>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</si>
  <si>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</si>
  <si>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</si>
  <si>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</si>
  <si>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</si>
  <si>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</si>
  <si>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</si>
  <si>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</si>
  <si>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</si>
  <si>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</si>
  <si>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</si>
  <si>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</si>
  <si>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</si>
  <si>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</si>
  <si>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</si>
  <si>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</si>
  <si>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</si>
  <si>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</si>
  <si>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</si>
  <si>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</si>
  <si>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</si>
  <si>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</si>
  <si>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</si>
  <si>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</si>
  <si>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</si>
  <si>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</si>
  <si>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</si>
  <si>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</si>
  <si>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</si>
  <si>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</si>
  <si>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</si>
  <si>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</si>
  <si>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</si>
  <si>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</si>
  <si>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</si>
  <si>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</si>
  <si>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</si>
  <si>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</si>
  <si>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</si>
  <si>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</si>
  <si>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</si>
  <si>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</si>
  <si>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</si>
  <si>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</si>
  <si>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</si>
  <si>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</si>
  <si>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</si>
  <si>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</si>
  <si>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</si>
  <si>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</si>
  <si>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</si>
  <si>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</si>
  <si>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</si>
  <si>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</si>
  <si>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</si>
  <si>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</si>
  <si>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</si>
  <si>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</si>
  <si>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</si>
  <si>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</si>
  <si>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</si>
  <si>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</si>
  <si>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</si>
  <si>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</si>
  <si>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</si>
  <si>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</si>
  <si>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</si>
  <si>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</si>
  <si>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</si>
  <si>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</si>
  <si>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</si>
  <si>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</si>
  <si>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</si>
  <si>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</si>
  <si>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</si>
  <si>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</si>
  <si>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</si>
  <si>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</si>
  <si>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</si>
  <si>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</si>
  <si>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</si>
  <si>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</si>
  <si>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</si>
  <si>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</si>
  <si>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</si>
  <si>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</si>
  <si>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</si>
  <si>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</si>
  <si>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</si>
  <si>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</si>
  <si>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</si>
  <si>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</si>
  <si>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</si>
  <si>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</si>
  <si>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</si>
  <si>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</si>
  <si>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</si>
  <si>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</si>
  <si>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</si>
  <si>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</si>
  <si>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</si>
  <si>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</si>
  <si>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</si>
  <si>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</si>
  <si>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</si>
  <si>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</si>
  <si>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</si>
  <si>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</si>
  <si>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</si>
  <si>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</si>
  <si>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</si>
  <si>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</si>
  <si>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</si>
  <si>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</si>
  <si>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</si>
  <si>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</si>
  <si>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</si>
  <si>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</si>
  <si>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</si>
  <si>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</si>
  <si>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</si>
  <si>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</si>
  <si>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</si>
  <si>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</si>
  <si>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</si>
  <si>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</si>
  <si>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</si>
  <si>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</si>
  <si>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</si>
  <si>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</si>
  <si>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</si>
  <si>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</si>
  <si>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</si>
  <si>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</si>
  <si>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</si>
  <si>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</si>
  <si>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</si>
  <si>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</si>
  <si>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</si>
  <si>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</si>
  <si>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</si>
  <si>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</si>
  <si>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</si>
  <si>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</si>
  <si>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</si>
  <si>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</si>
  <si>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</si>
  <si>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</si>
  <si>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</si>
  <si>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</si>
  <si>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</si>
  <si>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</si>
  <si>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</si>
  <si>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</si>
  <si>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</si>
  <si>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</si>
  <si>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</si>
  <si>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</si>
  <si>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</si>
  <si>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</si>
  <si>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</si>
  <si>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</si>
  <si>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</si>
  <si>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</si>
  <si>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</si>
  <si>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</si>
  <si>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</si>
  <si>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</si>
  <si>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</si>
  <si>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</si>
  <si>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</si>
  <si>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</si>
  <si>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</si>
  <si>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</si>
  <si>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</si>
  <si>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</si>
  <si>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</si>
  <si>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</si>
  <si>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</si>
  <si>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</si>
  <si>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</si>
  <si>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</si>
  <si>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</si>
  <si>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</si>
  <si>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</si>
  <si>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</si>
  <si>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</si>
  <si>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</si>
  <si>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</si>
  <si>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</si>
  <si>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</si>
  <si>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</si>
  <si>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</si>
  <si>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</si>
  <si>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</si>
  <si>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</si>
  <si>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</si>
  <si>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</si>
  <si>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</si>
  <si>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</si>
  <si>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</si>
  <si>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</si>
  <si>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</si>
  <si>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</si>
  <si>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</si>
  <si>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</si>
  <si>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moja metoda</t>
  </si>
  <si>
    <t>metoda excel</t>
  </si>
  <si>
    <t>Średniokwadratowy</t>
  </si>
  <si>
    <t>Różnica</t>
  </si>
  <si>
    <t>Różnice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</si>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</sst>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9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38920"/>
        <c:axId val="190685216"/>
      </c:barChart>
      <c:catAx>
        <c:axId val="1906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85216"/>
        <c:crosses val="autoZero"/>
        <c:auto val="1"/>
        <c:lblAlgn val="ctr"/>
        <c:lblOffset val="100"/>
        <c:noMultiLvlLbl val="0"/>
      </c:catAx>
      <c:valAx>
        <c:axId val="1906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1.2197031124946864</c:v>
                </c:pt>
                <c:pt idx="1">
                  <c:v>1.5066263771936927</c:v>
                </c:pt>
                <c:pt idx="2">
                  <c:v>1.7802968875053138</c:v>
                </c:pt>
                <c:pt idx="3">
                  <c:v>2.7297768363271406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65488"/>
        <c:axId val="346342272"/>
      </c:scatterChart>
      <c:valAx>
        <c:axId val="2299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342272"/>
        <c:crosses val="autoZero"/>
        <c:crossBetween val="midCat"/>
      </c:valAx>
      <c:valAx>
        <c:axId val="346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9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3.0193111950390636</c:v>
                </c:pt>
                <c:pt idx="1">
                  <c:v>1.5372900577703315</c:v>
                </c:pt>
                <c:pt idx="2">
                  <c:v>5.3318371132321438</c:v>
                </c:pt>
                <c:pt idx="3">
                  <c:v>8.8355562976279423</c:v>
                </c:pt>
                <c:pt idx="4">
                  <c:v>1.239441730102514</c:v>
                </c:pt>
                <c:pt idx="5">
                  <c:v>5.3405035870066904</c:v>
                </c:pt>
                <c:pt idx="6">
                  <c:v>9.7605582698974871</c:v>
                </c:pt>
                <c:pt idx="7">
                  <c:v>2.8053083138782</c:v>
                </c:pt>
                <c:pt idx="8">
                  <c:v>5.9993772460061123</c:v>
                </c:pt>
                <c:pt idx="9">
                  <c:v>7.6740699318888606</c:v>
                </c:pt>
                <c:pt idx="10">
                  <c:v>8.9727200239085754</c:v>
                </c:pt>
                <c:pt idx="11">
                  <c:v>7.9806888049609359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41488"/>
        <c:axId val="346341880"/>
      </c:scatterChart>
      <c:valAx>
        <c:axId val="3463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341880"/>
        <c:crosses val="autoZero"/>
        <c:crossBetween val="midCat"/>
      </c:valAx>
      <c:valAx>
        <c:axId val="3463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3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-59.3</c:v>
                </c:pt>
                <c:pt idx="1">
                  <c:v>-64.400000000000006</c:v>
                </c:pt>
                <c:pt idx="2">
                  <c:v>-68</c:v>
                </c:pt>
                <c:pt idx="3">
                  <c:v>-66.5</c:v>
                </c:pt>
                <c:pt idx="4">
                  <c:v>-67.2</c:v>
                </c:pt>
                <c:pt idx="5">
                  <c:v>-70</c:v>
                </c:pt>
                <c:pt idx="6">
                  <c:v>-76.099999999999994</c:v>
                </c:pt>
                <c:pt idx="7">
                  <c:v>-83.1</c:v>
                </c:pt>
                <c:pt idx="8">
                  <c:v>-76</c:v>
                </c:pt>
                <c:pt idx="9">
                  <c:v>-82.2</c:v>
                </c:pt>
                <c:pt idx="10">
                  <c:v>-73.2</c:v>
                </c:pt>
                <c:pt idx="11">
                  <c:v>-74</c:v>
                </c:pt>
                <c:pt idx="12">
                  <c:v>-76.7</c:v>
                </c:pt>
                <c:pt idx="13">
                  <c:v>-85.7</c:v>
                </c:pt>
                <c:pt idx="14">
                  <c:v>-85</c:v>
                </c:pt>
                <c:pt idx="15">
                  <c:v>-74.3</c:v>
                </c:pt>
                <c:pt idx="16">
                  <c:v>-82.7</c:v>
                </c:pt>
                <c:pt idx="17">
                  <c:v>-91.2</c:v>
                </c:pt>
                <c:pt idx="18">
                  <c:v>-81.3</c:v>
                </c:pt>
                <c:pt idx="19">
                  <c:v>-81.5</c:v>
                </c:pt>
                <c:pt idx="20">
                  <c:v>-80.8</c:v>
                </c:pt>
                <c:pt idx="21">
                  <c:v>-79.2</c:v>
                </c:pt>
                <c:pt idx="22">
                  <c:v>-87</c:v>
                </c:pt>
                <c:pt idx="23">
                  <c:v>-84.7</c:v>
                </c:pt>
                <c:pt idx="24">
                  <c:v>-81.7</c:v>
                </c:pt>
                <c:pt idx="25">
                  <c:v>-79.900000000000006</c:v>
                </c:pt>
                <c:pt idx="26">
                  <c:v>-83</c:v>
                </c:pt>
                <c:pt idx="27">
                  <c:v>-82.1</c:v>
                </c:pt>
                <c:pt idx="28">
                  <c:v>-82</c:v>
                </c:pt>
                <c:pt idx="29">
                  <c:v>-81</c:v>
                </c:pt>
                <c:pt idx="30">
                  <c:v>-88.5</c:v>
                </c:pt>
                <c:pt idx="31">
                  <c:v>-80.599999999999994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7368"/>
        <c:axId val="191467760"/>
      </c:scatterChart>
      <c:valAx>
        <c:axId val="19146736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67760"/>
        <c:crosses val="autoZero"/>
        <c:crossBetween val="midCat"/>
      </c:valAx>
      <c:valAx>
        <c:axId val="19146776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6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0.33119742548806935</c:v>
                </c:pt>
                <c:pt idx="1">
                  <c:v>0.71518945245894938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0.23478287789798846</c:v>
                </c:pt>
                <c:pt idx="1">
                  <c:v>0.53185025859943169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8544"/>
        <c:axId val="191468936"/>
      </c:scatterChart>
      <c:valAx>
        <c:axId val="191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68936"/>
        <c:crosses val="autoZero"/>
        <c:crossBetween val="midCat"/>
      </c:valAx>
      <c:valAx>
        <c:axId val="1914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6464"/>
        <c:axId val="192516856"/>
      </c:scatterChart>
      <c:valAx>
        <c:axId val="1925164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16856"/>
        <c:crosses val="autoZero"/>
        <c:crossBetween val="midCat"/>
      </c:valAx>
      <c:valAx>
        <c:axId val="192516856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1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0.33119742548806935</c:v>
                </c:pt>
                <c:pt idx="1">
                  <c:v>0.71518945245894938</c:v>
                </c:pt>
                <c:pt idx="2">
                  <c:v>1.2314638753575327</c:v>
                </c:pt>
                <c:pt idx="3">
                  <c:v>0.98194712588099109</c:v>
                </c:pt>
                <c:pt idx="4">
                  <c:v>1.0913827975249442</c:v>
                </c:pt>
                <c:pt idx="5">
                  <c:v>1.665455784670903</c:v>
                </c:pt>
                <c:pt idx="6">
                  <c:v>4.1823750146559338</c:v>
                </c:pt>
                <c:pt idx="7">
                  <c:v>12.031311730152694</c:v>
                </c:pt>
                <c:pt idx="8">
                  <c:v>4.1197171545380229</c:v>
                </c:pt>
                <c:pt idx="9">
                  <c:v>10.502987184781228</c:v>
                </c:pt>
                <c:pt idx="10">
                  <c:v>2.6996744521918754</c:v>
                </c:pt>
                <c:pt idx="11">
                  <c:v>3.0461828522855621</c:v>
                </c:pt>
                <c:pt idx="12">
                  <c:v>4.5788498327720895</c:v>
                </c:pt>
                <c:pt idx="13">
                  <c:v>15</c:v>
                </c:pt>
                <c:pt idx="14">
                  <c:v>15</c:v>
                </c:pt>
                <c:pt idx="15">
                  <c:v>3.1872980987261936</c:v>
                </c:pt>
                <c:pt idx="16">
                  <c:v>11.32636866000751</c:v>
                </c:pt>
                <c:pt idx="17">
                  <c:v>15</c:v>
                </c:pt>
                <c:pt idx="18">
                  <c:v>9.1688040571016298</c:v>
                </c:pt>
                <c:pt idx="19">
                  <c:v>9.4498264977693047</c:v>
                </c:pt>
                <c:pt idx="20">
                  <c:v>8.5022688561723658</c:v>
                </c:pt>
                <c:pt idx="21">
                  <c:v>6.6779888452941503</c:v>
                </c:pt>
                <c:pt idx="22">
                  <c:v>15</c:v>
                </c:pt>
                <c:pt idx="23">
                  <c:v>15</c:v>
                </c:pt>
                <c:pt idx="24">
                  <c:v>9.7394622332207881</c:v>
                </c:pt>
                <c:pt idx="25">
                  <c:v>7.4222348186808693</c:v>
                </c:pt>
                <c:pt idx="26">
                  <c:v>11.851065758717512</c:v>
                </c:pt>
                <c:pt idx="27">
                  <c:v>10.345637664583199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8.2494252356319944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0.23478287789798846</c:v>
                </c:pt>
                <c:pt idx="1">
                  <c:v>0.53185025859943169</c:v>
                </c:pt>
                <c:pt idx="2">
                  <c:v>0.94724953416546942</c:v>
                </c:pt>
                <c:pt idx="3">
                  <c:v>0.74476022253091068</c:v>
                </c:pt>
                <c:pt idx="4">
                  <c:v>0.83321837543123645</c:v>
                </c:pt>
                <c:pt idx="5">
                  <c:v>1.305353997541538</c:v>
                </c:pt>
                <c:pt idx="6">
                  <c:v>3.4712285414924549</c:v>
                </c:pt>
                <c:pt idx="7">
                  <c:v>10.663674226464288</c:v>
                </c:pt>
                <c:pt idx="8">
                  <c:v>3.416016917938105</c:v>
                </c:pt>
                <c:pt idx="9">
                  <c:v>9.2307738820008751</c:v>
                </c:pt>
                <c:pt idx="10">
                  <c:v>2.180472172430326</c:v>
                </c:pt>
                <c:pt idx="11">
                  <c:v>2.478883460205028</c:v>
                </c:pt>
                <c:pt idx="12">
                  <c:v>3.8217509215751315</c:v>
                </c:pt>
                <c:pt idx="13">
                  <c:v>15</c:v>
                </c:pt>
                <c:pt idx="14">
                  <c:v>14.46130803468613</c:v>
                </c:pt>
                <c:pt idx="15">
                  <c:v>2.6010319997084705</c:v>
                </c:pt>
                <c:pt idx="16">
                  <c:v>10.001245507987775</c:v>
                </c:pt>
                <c:pt idx="17">
                  <c:v>15</c:v>
                </c:pt>
                <c:pt idx="18">
                  <c:v>7.9904153719520705</c:v>
                </c:pt>
                <c:pt idx="19">
                  <c:v>8.2507940453586901</c:v>
                </c:pt>
                <c:pt idx="20">
                  <c:v>7.3748532083173837</c:v>
                </c:pt>
                <c:pt idx="21">
                  <c:v>5.7061378324527832</c:v>
                </c:pt>
                <c:pt idx="22">
                  <c:v>15</c:v>
                </c:pt>
                <c:pt idx="23">
                  <c:v>13.782182343058999</c:v>
                </c:pt>
                <c:pt idx="24">
                  <c:v>8.5196575159140302</c:v>
                </c:pt>
                <c:pt idx="25">
                  <c:v>6.3838786644458505</c:v>
                </c:pt>
                <c:pt idx="26">
                  <c:v>10.494063162237262</c:v>
                </c:pt>
                <c:pt idx="27">
                  <c:v>9.0839538133720019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7.1421174880468641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0.00</c:formatCode>
                <c:ptCount val="16"/>
                <c:pt idx="0">
                  <c:v>0.2717142901899815</c:v>
                </c:pt>
                <c:pt idx="1">
                  <c:v>0.64367363372716202</c:v>
                </c:pt>
                <c:pt idx="2">
                  <c:v>0.99070040355363187</c:v>
                </c:pt>
                <c:pt idx="3">
                  <c:v>0.74317528758997131</c:v>
                </c:pt>
                <c:pt idx="4">
                  <c:v>0.99070040355363187</c:v>
                </c:pt>
                <c:pt idx="5">
                  <c:v>1.3206672853509098</c:v>
                </c:pt>
                <c:pt idx="6">
                  <c:v>3.1285756443359514</c:v>
                </c:pt>
                <c:pt idx="7">
                  <c:v>9.8798643133915292</c:v>
                </c:pt>
                <c:pt idx="8">
                  <c:v>2.7096994302790565</c:v>
                </c:pt>
                <c:pt idx="9">
                  <c:v>4.1705923288204847</c:v>
                </c:pt>
                <c:pt idx="10">
                  <c:v>2.0326848017388564</c:v>
                </c:pt>
                <c:pt idx="11">
                  <c:v>2.3469053771314847</c:v>
                </c:pt>
                <c:pt idx="12">
                  <c:v>3.6122034248367187</c:v>
                </c:pt>
                <c:pt idx="13">
                  <c:v>15</c:v>
                </c:pt>
                <c:pt idx="14">
                  <c:v>13.170493860302299</c:v>
                </c:pt>
                <c:pt idx="15">
                  <c:v>2.0326848017388564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0.00</c:formatCode>
                <c:ptCount val="16"/>
                <c:pt idx="0">
                  <c:v>0.33900636029263853</c:v>
                </c:pt>
                <c:pt idx="1">
                  <c:v>0.57104229009037721</c:v>
                </c:pt>
                <c:pt idx="2">
                  <c:v>0.96189728355000315</c:v>
                </c:pt>
                <c:pt idx="3">
                  <c:v>0.84433266591132672</c:v>
                </c:pt>
                <c:pt idx="4">
                  <c:v>0.84433266591132672</c:v>
                </c:pt>
                <c:pt idx="5">
                  <c:v>1.248414807618013</c:v>
                </c:pt>
                <c:pt idx="6">
                  <c:v>3.1093145325338085</c:v>
                </c:pt>
                <c:pt idx="7">
                  <c:v>7.7440901879978936</c:v>
                </c:pt>
                <c:pt idx="8">
                  <c:v>2.3957110924159655</c:v>
                </c:pt>
                <c:pt idx="9">
                  <c:v>6.7975951541920629</c:v>
                </c:pt>
                <c:pt idx="10">
                  <c:v>2.1029034679748708</c:v>
                </c:pt>
                <c:pt idx="11">
                  <c:v>2.1029034679748708</c:v>
                </c:pt>
                <c:pt idx="12">
                  <c:v>2.3957110924159655</c:v>
                </c:pt>
                <c:pt idx="13">
                  <c:v>15</c:v>
                </c:pt>
                <c:pt idx="14">
                  <c:v>10.050799630648259</c:v>
                </c:pt>
                <c:pt idx="15">
                  <c:v>2.1029034679748708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7640"/>
        <c:axId val="192518032"/>
      </c:scatterChart>
      <c:valAx>
        <c:axId val="1925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18032"/>
        <c:crosses val="autoZero"/>
        <c:crossBetween val="midCat"/>
      </c:valAx>
      <c:valAx>
        <c:axId val="1925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1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0.67328480734129825</c:v>
                </c:pt>
                <c:pt idx="2">
                  <c:v>1.2314638753575327</c:v>
                </c:pt>
                <c:pt idx="3">
                  <c:v>1.0589268516368822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4.1197171545380229</c:v>
                </c:pt>
                <c:pt idx="7">
                  <c:v>10.190645461505648</c:v>
                </c:pt>
                <c:pt idx="8">
                  <c:v>5.5715859015687981</c:v>
                </c:pt>
                <c:pt idx="9">
                  <c:v>13.782027855642411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4.7909662925839056</c:v>
                </c:pt>
                <c:pt idx="13">
                  <c:v>15</c:v>
                </c:pt>
                <c:pt idx="14">
                  <c:v>13.782027855642411</c:v>
                </c:pt>
                <c:pt idx="15">
                  <c:v>3.5425148909242989</c:v>
                </c:pt>
                <c:pt idx="16">
                  <c:v>13.782027855642411</c:v>
                </c:pt>
                <c:pt idx="17">
                  <c:v>15</c:v>
                </c:pt>
                <c:pt idx="18">
                  <c:v>8.7628620949736309</c:v>
                </c:pt>
                <c:pt idx="19">
                  <c:v>7.5351215372554474</c:v>
                </c:pt>
                <c:pt idx="20">
                  <c:v>8.7628620949736309</c:v>
                </c:pt>
                <c:pt idx="21">
                  <c:v>6.4793963394424212</c:v>
                </c:pt>
                <c:pt idx="22">
                  <c:v>15</c:v>
                </c:pt>
                <c:pt idx="23">
                  <c:v>15</c:v>
                </c:pt>
                <c:pt idx="24">
                  <c:v>8.7628620949736309</c:v>
                </c:pt>
                <c:pt idx="25">
                  <c:v>7.5351215372554474</c:v>
                </c:pt>
                <c:pt idx="26">
                  <c:v>11.851065758717512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10.190645461505648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0.80692365833369262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3.416016917938105</c:v>
                </c:pt>
                <c:pt idx="7">
                  <c:v>8.9394689912596128</c:v>
                </c:pt>
                <c:pt idx="8">
                  <c:v>4.7074304907719222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4.0100700987008402</c:v>
                </c:pt>
                <c:pt idx="13">
                  <c:v>15</c:v>
                </c:pt>
                <c:pt idx="14">
                  <c:v>12.319004826874833</c:v>
                </c:pt>
                <c:pt idx="15">
                  <c:v>2.909966982228033</c:v>
                </c:pt>
                <c:pt idx="16">
                  <c:v>12.319004826874833</c:v>
                </c:pt>
                <c:pt idx="17">
                  <c:v>15</c:v>
                </c:pt>
                <c:pt idx="18">
                  <c:v>7.6151729420937668</c:v>
                </c:pt>
                <c:pt idx="19">
                  <c:v>6.4870585707827244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14.46130803468613</c:v>
                </c:pt>
                <c:pt idx="24">
                  <c:v>7.6151729420937668</c:v>
                </c:pt>
                <c:pt idx="25">
                  <c:v>6.4870585707827244</c:v>
                </c:pt>
                <c:pt idx="26">
                  <c:v>10.494063162237262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8.9394689912596128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5408"/>
        <c:axId val="192518816"/>
      </c:scatterChart>
      <c:valAx>
        <c:axId val="1914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518816"/>
        <c:crosses val="autoZero"/>
        <c:crossBetween val="midCat"/>
      </c:valAx>
      <c:valAx>
        <c:axId val="192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odległości'!$AF$38:$AF$69</c:f>
              <c:numCache>
                <c:formatCode>0.00</c:formatCode>
                <c:ptCount val="32"/>
                <c:pt idx="0">
                  <c:v>6.5217122102011527E-2</c:v>
                </c:pt>
                <c:pt idx="1">
                  <c:v>3.1850258599431691E-2</c:v>
                </c:pt>
                <c:pt idx="2">
                  <c:v>0.19724953416546942</c:v>
                </c:pt>
                <c:pt idx="3">
                  <c:v>0.25523977746908932</c:v>
                </c:pt>
                <c:pt idx="4">
                  <c:v>0.66678162456876355</c:v>
                </c:pt>
                <c:pt idx="5">
                  <c:v>0.69464600245846198</c:v>
                </c:pt>
                <c:pt idx="6">
                  <c:v>0.97122854149245486</c:v>
                </c:pt>
                <c:pt idx="7">
                  <c:v>7.6636742264642876</c:v>
                </c:pt>
                <c:pt idx="8">
                  <c:v>8.3983082061894976E-2</c:v>
                </c:pt>
                <c:pt idx="9">
                  <c:v>5.2307738820008751</c:v>
                </c:pt>
                <c:pt idx="10">
                  <c:v>2.319527827569674</c:v>
                </c:pt>
                <c:pt idx="11">
                  <c:v>2.521116539794972</c:v>
                </c:pt>
                <c:pt idx="12">
                  <c:v>1.6782490784248685</c:v>
                </c:pt>
                <c:pt idx="13">
                  <c:v>10.178935478487858</c:v>
                </c:pt>
                <c:pt idx="14">
                  <c:v>7.9613080346861302</c:v>
                </c:pt>
                <c:pt idx="15">
                  <c:v>4.3989680002915295</c:v>
                </c:pt>
                <c:pt idx="16">
                  <c:v>2.5012455079877753</c:v>
                </c:pt>
                <c:pt idx="17">
                  <c:v>31.07740146284862</c:v>
                </c:pt>
                <c:pt idx="18">
                  <c:v>0.50958462804792948</c:v>
                </c:pt>
                <c:pt idx="19">
                  <c:v>0.7492059546413099</c:v>
                </c:pt>
                <c:pt idx="20">
                  <c:v>2.1251467916826163</c:v>
                </c:pt>
                <c:pt idx="21">
                  <c:v>4.2938621675472168</c:v>
                </c:pt>
                <c:pt idx="22">
                  <c:v>9.4283563326192876</c:v>
                </c:pt>
                <c:pt idx="23">
                  <c:v>2.7821823430589987</c:v>
                </c:pt>
                <c:pt idx="24">
                  <c:v>2.9803424840859698</c:v>
                </c:pt>
                <c:pt idx="25">
                  <c:v>5.6161213355541495</c:v>
                </c:pt>
                <c:pt idx="26">
                  <c:v>2.0059368377627376</c:v>
                </c:pt>
                <c:pt idx="27">
                  <c:v>3.9160461866279981</c:v>
                </c:pt>
                <c:pt idx="28">
                  <c:v>4.5605310087403872</c:v>
                </c:pt>
                <c:pt idx="29">
                  <c:v>6.3848270579062332</c:v>
                </c:pt>
                <c:pt idx="30">
                  <c:v>10.84658227128077</c:v>
                </c:pt>
                <c:pt idx="31">
                  <c:v>7.8578825119531359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1968"/>
        <c:axId val="254280400"/>
      </c:scatterChart>
      <c:valAx>
        <c:axId val="254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280400"/>
        <c:crosses val="autoZero"/>
        <c:crossBetween val="midCat"/>
      </c:valAx>
      <c:valAx>
        <c:axId val="254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75064"/>
        <c:axId val="190633288"/>
      </c:scatterChart>
      <c:valAx>
        <c:axId val="1899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633288"/>
        <c:crosses val="autoZero"/>
        <c:crossBetween val="midCat"/>
      </c:valAx>
      <c:valAx>
        <c:axId val="1906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97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0.75699317026501778</c:v>
                </c:pt>
                <c:pt idx="1">
                  <c:v>0.65267699877076901</c:v>
                </c:pt>
                <c:pt idx="2">
                  <c:v>1.7356142707462274</c:v>
                </c:pt>
                <c:pt idx="3">
                  <c:v>8.7201693566275047</c:v>
                </c:pt>
                <c:pt idx="4">
                  <c:v>4.6153869410004376</c:v>
                </c:pt>
                <c:pt idx="5">
                  <c:v>5</c:v>
                </c:pt>
                <c:pt idx="6">
                  <c:v>6.0047923140239643</c:v>
                </c:pt>
                <c:pt idx="7">
                  <c:v>1.3005159998542353</c:v>
                </c:pt>
                <c:pt idx="8">
                  <c:v>8.1788622459128248</c:v>
                </c:pt>
                <c:pt idx="9">
                  <c:v>9.3473230012292312</c:v>
                </c:pt>
                <c:pt idx="10">
                  <c:v>8.7530169114138907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5720"/>
        <c:axId val="246965328"/>
      </c:scatterChart>
      <c:valAx>
        <c:axId val="2469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965328"/>
        <c:crosses val="autoZero"/>
        <c:crossBetween val="midCat"/>
      </c:valAx>
      <c:valAx>
        <c:axId val="2469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96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0.37238011126545534</c:v>
                </c:pt>
                <c:pt idx="1">
                  <c:v>3.8728463553982735</c:v>
                </c:pt>
                <c:pt idx="2">
                  <c:v>1.7356142707462274</c:v>
                </c:pt>
                <c:pt idx="3">
                  <c:v>4.5</c:v>
                </c:pt>
                <c:pt idx="4">
                  <c:v>7.7605582698974862</c:v>
                </c:pt>
                <c:pt idx="5">
                  <c:v>4.4462779320678045</c:v>
                </c:pt>
                <c:pt idx="6">
                  <c:v>1.7442340441264788</c:v>
                </c:pt>
                <c:pt idx="7">
                  <c:v>4.5</c:v>
                </c:pt>
                <c:pt idx="8">
                  <c:v>5.1478390010834669</c:v>
                </c:pt>
                <c:pt idx="9">
                  <c:v>8.6276198887345448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86600"/>
        <c:axId val="252786992"/>
      </c:scatterChart>
      <c:valAx>
        <c:axId val="2527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786992"/>
        <c:crosses val="autoZero"/>
        <c:crossBetween val="midCat"/>
      </c:valAx>
      <c:valAx>
        <c:axId val="2527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7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3.0925494678929595</c:v>
                </c:pt>
                <c:pt idx="1">
                  <c:v>0.65267699877076901</c:v>
                </c:pt>
                <c:pt idx="2">
                  <c:v>6.7605582698974862</c:v>
                </c:pt>
                <c:pt idx="3">
                  <c:v>4.0047923140239643</c:v>
                </c:pt>
                <c:pt idx="4">
                  <c:v>1.239441730102514</c:v>
                </c:pt>
                <c:pt idx="5">
                  <c:v>7.3473230012292312</c:v>
                </c:pt>
                <c:pt idx="6">
                  <c:v>4.9281358885887805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05384"/>
        <c:axId val="337121312"/>
      </c:scatterChart>
      <c:valAx>
        <c:axId val="3390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21312"/>
        <c:crosses val="autoZero"/>
        <c:crossBetween val="midCat"/>
      </c:valAx>
      <c:valAx>
        <c:axId val="337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0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0.37238011126545534</c:v>
                </c:pt>
                <c:pt idx="1">
                  <c:v>2.913235268668255</c:v>
                </c:pt>
                <c:pt idx="2">
                  <c:v>3.5</c:v>
                </c:pt>
                <c:pt idx="3">
                  <c:v>3.2971329981814868</c:v>
                </c:pt>
                <c:pt idx="4">
                  <c:v>3.5</c:v>
                </c:pt>
                <c:pt idx="5">
                  <c:v>4.086764731331745</c:v>
                </c:pt>
                <c:pt idx="6">
                  <c:v>5.0008926502656408</c:v>
                </c:pt>
                <c:pt idx="7">
                  <c:v>6.6276198887345448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89184"/>
        <c:axId val="250389576"/>
      </c:scatterChart>
      <c:valAx>
        <c:axId val="250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89576"/>
        <c:crosses val="autoZero"/>
        <c:crossBetween val="midCat"/>
      </c:valAx>
      <c:valAx>
        <c:axId val="2503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2.1329383811629414</c:v>
                </c:pt>
                <c:pt idx="1">
                  <c:v>2.2726510335682595</c:v>
                </c:pt>
                <c:pt idx="2">
                  <c:v>0.65267699877076901</c:v>
                </c:pt>
                <c:pt idx="3">
                  <c:v>3</c:v>
                </c:pt>
                <c:pt idx="4">
                  <c:v>5.3473230012292312</c:v>
                </c:pt>
                <c:pt idx="5">
                  <c:v>3.6802532756932376</c:v>
                </c:pt>
                <c:pt idx="6">
                  <c:v>3.8670616188370586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88792"/>
        <c:axId val="250388400"/>
      </c:scatterChart>
      <c:valAx>
        <c:axId val="25038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88400"/>
        <c:crosses val="autoZero"/>
        <c:crossBetween val="midCat"/>
      </c:valAx>
      <c:valAx>
        <c:axId val="2503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3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0.37238011126545534</c:v>
                </c:pt>
                <c:pt idx="1">
                  <c:v>1.0057337269280524</c:v>
                </c:pt>
                <c:pt idx="2">
                  <c:v>0.65267699877076901</c:v>
                </c:pt>
                <c:pt idx="3">
                  <c:v>2.4144765166590521</c:v>
                </c:pt>
                <c:pt idx="4">
                  <c:v>4.3473230012292312</c:v>
                </c:pt>
                <c:pt idx="5">
                  <c:v>3.8356283477035973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61000"/>
        <c:axId val="336696376"/>
      </c:scatterChart>
      <c:valAx>
        <c:axId val="22996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696376"/>
        <c:crosses val="autoZero"/>
        <c:crossBetween val="midCat"/>
      </c:valAx>
      <c:valAx>
        <c:axId val="3366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96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0.37238011126545534</c:v>
                </c:pt>
                <c:pt idx="1">
                  <c:v>0.59547143362844301</c:v>
                </c:pt>
                <c:pt idx="2">
                  <c:v>2</c:v>
                </c:pt>
                <c:pt idx="3">
                  <c:v>3.3256314602243018</c:v>
                </c:pt>
                <c:pt idx="4">
                  <c:v>3.6276198887345448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65880"/>
        <c:axId val="229966272"/>
      </c:scatterChart>
      <c:valAx>
        <c:axId val="2299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966272"/>
        <c:crosses val="autoZero"/>
        <c:crossBetween val="midCat"/>
      </c:valAx>
      <c:valAx>
        <c:axId val="229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9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145676</xdr:colOff>
      <xdr:row>28</xdr:row>
      <xdr:rowOff>29136</xdr:rowOff>
    </xdr:from>
    <xdr:to>
      <xdr:col>32</xdr:col>
      <xdr:colOff>246529</xdr:colOff>
      <xdr:row>50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1</xdr:row>
      <xdr:rowOff>40342</xdr:rowOff>
    </xdr:from>
    <xdr:to>
      <xdr:col>32</xdr:col>
      <xdr:colOff>201705</xdr:colOff>
      <xdr:row>28</xdr:row>
      <xdr:rowOff>33618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137235</xdr:colOff>
      <xdr:row>89</xdr:row>
      <xdr:rowOff>27578</xdr:rowOff>
    </xdr:from>
    <xdr:to>
      <xdr:col>26</xdr:col>
      <xdr:colOff>223900</xdr:colOff>
      <xdr:row>115</xdr:row>
      <xdr:rowOff>189264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1054954</xdr:colOff>
      <xdr:row>95</xdr:row>
      <xdr:rowOff>77641</xdr:rowOff>
    </xdr:from>
    <xdr:to>
      <xdr:col>36</xdr:col>
      <xdr:colOff>347965</xdr:colOff>
      <xdr:row>119</xdr:row>
      <xdr:rowOff>189700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849827</xdr:colOff>
      <xdr:row>72</xdr:row>
      <xdr:rowOff>24741</xdr:rowOff>
    </xdr:from>
    <xdr:to>
      <xdr:col>36</xdr:col>
      <xdr:colOff>136653</xdr:colOff>
      <xdr:row>96</xdr:row>
      <xdr:rowOff>136800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374815</xdr:colOff>
      <xdr:row>70</xdr:row>
      <xdr:rowOff>174420</xdr:rowOff>
    </xdr:from>
    <xdr:to>
      <xdr:col>48</xdr:col>
      <xdr:colOff>168508</xdr:colOff>
      <xdr:row>95</xdr:row>
      <xdr:rowOff>113297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36</xdr:row>
      <xdr:rowOff>145595</xdr:rowOff>
    </xdr:from>
    <xdr:to>
      <xdr:col>26</xdr:col>
      <xdr:colOff>408214</xdr:colOff>
      <xdr:row>61</xdr:row>
      <xdr:rowOff>13606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  <cell r="U2" t="str">
            <v>n po odsianiu</v>
          </cell>
        </row>
        <row r="3">
          <cell r="E3">
            <v>0.5</v>
          </cell>
          <cell r="F3">
            <v>-64.45</v>
          </cell>
          <cell r="U3">
            <v>-58.64459265370359</v>
          </cell>
        </row>
        <row r="4">
          <cell r="E4">
            <v>0.75</v>
          </cell>
          <cell r="F4">
            <v>-68</v>
          </cell>
          <cell r="U4">
            <v>-62.028717869284748</v>
          </cell>
        </row>
        <row r="5">
          <cell r="E5">
            <v>1</v>
          </cell>
          <cell r="F5">
            <v>-66.620689655172413</v>
          </cell>
          <cell r="U5">
            <v>-64.714849168398587</v>
          </cell>
        </row>
        <row r="6">
          <cell r="E6">
            <v>1.5</v>
          </cell>
          <cell r="F6">
            <v>-67.285714285714292</v>
          </cell>
          <cell r="U6">
            <v>-66.620689655172413</v>
          </cell>
        </row>
        <row r="7">
          <cell r="E7">
            <v>2</v>
          </cell>
          <cell r="F7">
            <v>-70</v>
          </cell>
          <cell r="U7">
            <v>-69.306820954286252</v>
          </cell>
        </row>
        <row r="8">
          <cell r="E8">
            <v>2.5</v>
          </cell>
          <cell r="F8">
            <v>-76</v>
          </cell>
          <cell r="U8">
            <v>-71.212661441060078</v>
          </cell>
        </row>
        <row r="9">
          <cell r="E9">
            <v>3</v>
          </cell>
          <cell r="F9">
            <v>-83.129032258064512</v>
          </cell>
          <cell r="U9">
            <v>-72.690946169867416</v>
          </cell>
        </row>
        <row r="10">
          <cell r="E10">
            <v>3.5</v>
          </cell>
          <cell r="F10">
            <v>-76.617647058823536</v>
          </cell>
          <cell r="U10">
            <v>-73.898792740173917</v>
          </cell>
        </row>
        <row r="11">
          <cell r="E11">
            <v>4</v>
          </cell>
          <cell r="F11">
            <v>-81.196078431372555</v>
          </cell>
          <cell r="U11">
            <v>-74.920012464346129</v>
          </cell>
        </row>
        <row r="12">
          <cell r="E12">
            <v>4.5</v>
          </cell>
          <cell r="F12">
            <v>-73.41935483870968</v>
          </cell>
          <cell r="U12">
            <v>-75.804633226947743</v>
          </cell>
        </row>
        <row r="13">
          <cell r="E13">
            <v>5</v>
          </cell>
          <cell r="F13">
            <v>-74</v>
          </cell>
          <cell r="U13">
            <v>-76.584924039287756</v>
          </cell>
        </row>
        <row r="14">
          <cell r="E14">
            <v>5.5</v>
          </cell>
          <cell r="F14">
            <v>-76.766666666666666</v>
          </cell>
          <cell r="U14">
            <v>-77.282917955755067</v>
          </cell>
        </row>
        <row r="15">
          <cell r="E15">
            <v>6</v>
          </cell>
          <cell r="F15">
            <v>-83.60526315789474</v>
          </cell>
          <cell r="U15">
            <v>-77.914330257274912</v>
          </cell>
        </row>
        <row r="16">
          <cell r="E16">
            <v>6.5</v>
          </cell>
          <cell r="F16">
            <v>-84.407407407407405</v>
          </cell>
          <cell r="U16">
            <v>-78.490764526061582</v>
          </cell>
        </row>
        <row r="17">
          <cell r="E17">
            <v>7</v>
          </cell>
          <cell r="F17">
            <v>-73.892857142857139</v>
          </cell>
          <cell r="U17">
            <v>-79.021032650366749</v>
          </cell>
        </row>
        <row r="18">
          <cell r="E18">
            <v>7.5</v>
          </cell>
          <cell r="F18">
            <v>-83.822916666666671</v>
          </cell>
          <cell r="U18">
            <v>-79.511984250233795</v>
          </cell>
        </row>
        <row r="19">
          <cell r="E19">
            <v>8</v>
          </cell>
          <cell r="F19">
            <v>-91.464646464646464</v>
          </cell>
          <cell r="U19">
            <v>-79.969049254868921</v>
          </cell>
        </row>
        <row r="20">
          <cell r="E20">
            <v>8.5</v>
          </cell>
          <cell r="F20">
            <v>-81.431818181818187</v>
          </cell>
          <cell r="U20">
            <v>-80.396605012835408</v>
          </cell>
        </row>
        <row r="21">
          <cell r="E21">
            <v>9</v>
          </cell>
          <cell r="F21">
            <v>-82.359375</v>
          </cell>
          <cell r="U21">
            <v>-80.798231912170536</v>
          </cell>
        </row>
        <row r="22">
          <cell r="E22">
            <v>9.5</v>
          </cell>
          <cell r="F22">
            <v>-80.696629213483149</v>
          </cell>
          <cell r="U22">
            <v>-81.176895825175421</v>
          </cell>
        </row>
        <row r="23">
          <cell r="E23">
            <v>10</v>
          </cell>
          <cell r="F23">
            <v>-78.464788732394368</v>
          </cell>
          <cell r="U23">
            <v>-81.535081159513624</v>
          </cell>
        </row>
        <row r="24">
          <cell r="E24">
            <v>10.5</v>
          </cell>
          <cell r="F24">
            <v>-87</v>
          </cell>
          <cell r="U24">
            <v>-81.874889741642733</v>
          </cell>
        </row>
        <row r="25">
          <cell r="E25">
            <v>11</v>
          </cell>
          <cell r="F25">
            <v>-84.660714285714292</v>
          </cell>
          <cell r="U25">
            <v>-82.198115549347634</v>
          </cell>
        </row>
        <row r="26">
          <cell r="E26">
            <v>11.5</v>
          </cell>
          <cell r="F26">
            <v>-81.5</v>
          </cell>
          <cell r="U26">
            <v>-82.506302043162577</v>
          </cell>
        </row>
        <row r="27">
          <cell r="E27">
            <v>12</v>
          </cell>
          <cell r="F27">
            <v>-79.828947368421055</v>
          </cell>
          <cell r="U27">
            <v>-82.800786743213365</v>
          </cell>
        </row>
        <row r="28">
          <cell r="E28">
            <v>12.5</v>
          </cell>
          <cell r="F28">
            <v>-84.109589041095887</v>
          </cell>
          <cell r="U28">
            <v>-83.082736311949247</v>
          </cell>
        </row>
        <row r="29">
          <cell r="E29">
            <v>13</v>
          </cell>
          <cell r="F29">
            <v>-82.128205128205124</v>
          </cell>
          <cell r="U29">
            <v>-83.353174470450071</v>
          </cell>
        </row>
        <row r="30">
          <cell r="E30">
            <v>13.5</v>
          </cell>
          <cell r="F30">
            <v>-82</v>
          </cell>
          <cell r="U30">
            <v>-83.6130044362544</v>
          </cell>
        </row>
        <row r="31">
          <cell r="E31">
            <v>14</v>
          </cell>
          <cell r="F31">
            <v>-81</v>
          </cell>
          <cell r="U31">
            <v>-83.86302712428926</v>
          </cell>
        </row>
        <row r="32">
          <cell r="E32">
            <v>14.5</v>
          </cell>
          <cell r="F32">
            <v>-89.075757575757578</v>
          </cell>
          <cell r="U32">
            <v>-84.103956036121446</v>
          </cell>
        </row>
        <row r="33"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zoomScale="85" zoomScaleNormal="85" workbookViewId="0">
      <selection activeCell="J14" sqref="J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topLeftCell="G85" zoomScale="55" zoomScaleNormal="55" workbookViewId="0">
      <selection activeCell="AE16" sqref="AE1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0.23478287789798846</v>
      </c>
      <c r="D2" s="1">
        <f ca="1">INDIRECT("'Określanie odległości'!$BF$" &amp; A2)</f>
        <v>0.22737359656705355</v>
      </c>
      <c r="E2" s="31" t="s">
        <v>1454</v>
      </c>
      <c r="F2" s="31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0.53185025859943169</v>
      </c>
      <c r="D3" s="1">
        <f t="shared" ref="D3:D33" ca="1" si="1">INDIRECT("'Określanie odległości'!$BF$" &amp; A3)</f>
        <v>0.54044632734571862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0.74476022253091068</v>
      </c>
      <c r="D5" s="1">
        <f t="shared" ca="1" si="1"/>
        <v>0.74476022253091068</v>
      </c>
      <c r="E5">
        <v>5</v>
      </c>
      <c r="L5">
        <v>0.5</v>
      </c>
      <c r="V5" t="s">
        <v>1507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0.83321837543123645</v>
      </c>
      <c r="D6" s="1">
        <f t="shared" ca="1" si="1"/>
        <v>0.81996562104385073</v>
      </c>
      <c r="E6">
        <v>6</v>
      </c>
      <c r="L6">
        <v>0.75</v>
      </c>
      <c r="V6" t="s">
        <v>1463</v>
      </c>
      <c r="W6" s="1">
        <f ca="1">S26</f>
        <v>0.22977683632714063</v>
      </c>
      <c r="X6" s="1">
        <f ca="1">S40</f>
        <v>0.90452856637155699</v>
      </c>
      <c r="Y6" s="1">
        <f ca="1">S57</f>
        <v>1.3473230012292312</v>
      </c>
      <c r="Z6" s="1">
        <f ca="1">S73</f>
        <v>1.3473230012292312</v>
      </c>
      <c r="AA6" s="1">
        <f ca="1">S89</f>
        <v>0.913235268668255</v>
      </c>
      <c r="AB6" s="1">
        <f ca="1">S104</f>
        <v>3.7605582698974862</v>
      </c>
      <c r="AC6" s="1">
        <f ca="1">S122</f>
        <v>3.7605582698974862</v>
      </c>
      <c r="AD6" s="1">
        <f ca="1">S141</f>
        <v>5.7201693566275047</v>
      </c>
      <c r="AE6" s="1">
        <f ca="1">S162</f>
        <v>4.8355562976279423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6.6263771936927451E-3</v>
      </c>
      <c r="X7" s="1">
        <f t="shared" ref="X7:X8" ca="1" si="3">S41</f>
        <v>0</v>
      </c>
      <c r="Y7" s="1">
        <f t="shared" ref="Y7:Y8" ca="1" si="4">S58</f>
        <v>8.5523483340947948E-2</v>
      </c>
      <c r="Z7" s="1">
        <f t="shared" ref="Z7:Z8" ca="1" si="5">S74</f>
        <v>0</v>
      </c>
      <c r="AA7" s="1">
        <f t="shared" ref="AA7:AA8" ca="1" si="6">S90</f>
        <v>0.20286700181851325</v>
      </c>
      <c r="AB7" s="1">
        <f t="shared" ref="AB7:AB8" ca="1" si="7">S105</f>
        <v>4.7923140239642947E-3</v>
      </c>
      <c r="AC7" s="1">
        <f t="shared" ref="AC7:AC8" ca="1" si="8">S123</f>
        <v>5.3722067932195472E-2</v>
      </c>
      <c r="AD7" s="1">
        <f t="shared" ref="AD7:AD8" ca="1" si="9">S142</f>
        <v>0</v>
      </c>
      <c r="AE7" s="1">
        <f t="shared" ref="AE7:AE8" ca="1" si="10">S163</f>
        <v>2.7279976091424629E-2</v>
      </c>
    </row>
    <row r="8" spans="1:31" x14ac:dyDescent="0.25">
      <c r="A8">
        <v>8</v>
      </c>
      <c r="B8">
        <v>2.5</v>
      </c>
      <c r="C8" s="1">
        <f t="shared" ca="1" si="0"/>
        <v>3.4712285414924549</v>
      </c>
      <c r="D8" s="1">
        <f t="shared" ca="1" si="1"/>
        <v>3.6422755081743503</v>
      </c>
      <c r="E8">
        <v>8</v>
      </c>
      <c r="V8" t="s">
        <v>1499</v>
      </c>
      <c r="W8" s="1">
        <f t="shared" ca="1" si="2"/>
        <v>0.16895235962755151</v>
      </c>
      <c r="X8" s="1">
        <f t="shared" ca="1" si="3"/>
        <v>0.59707996081298964</v>
      </c>
      <c r="Y8" s="1">
        <f t="shared" ca="1" si="4"/>
        <v>0.67773788331705076</v>
      </c>
      <c r="Z8" s="1">
        <f t="shared" ca="1" si="5"/>
        <v>0.93613150323705241</v>
      </c>
      <c r="AA8" s="1">
        <f t="shared" ca="1" si="6"/>
        <v>0.59796058329480894</v>
      </c>
      <c r="AB8" s="1">
        <f t="shared" ca="1" si="7"/>
        <v>2.054995490797368</v>
      </c>
      <c r="AC8" s="1">
        <f t="shared" ca="1" si="8"/>
        <v>1.5814679154740872</v>
      </c>
      <c r="AD8" s="1">
        <f t="shared" ca="1" si="9"/>
        <v>1.5152469552494383</v>
      </c>
      <c r="AE8" s="1">
        <f t="shared" ca="1" si="10"/>
        <v>2.1998219316895344</v>
      </c>
    </row>
    <row r="9" spans="1:31" x14ac:dyDescent="0.25">
      <c r="A9">
        <v>9</v>
      </c>
      <c r="B9">
        <v>3</v>
      </c>
      <c r="C9" s="1">
        <f t="shared" ca="1" si="0"/>
        <v>10.663674226464288</v>
      </c>
      <c r="D9" s="1">
        <f t="shared" ca="1" si="1"/>
        <v>10.001245507987775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3.416016917938105</v>
      </c>
      <c r="D10" s="1">
        <f t="shared" ca="1" si="1"/>
        <v>3.8217509215751315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9.2307738820008751</v>
      </c>
      <c r="D11" s="1">
        <f t="shared" ca="1" si="1"/>
        <v>7.9904153719520705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2.180472172430326</v>
      </c>
      <c r="D12" s="1">
        <f t="shared" ca="1" si="1"/>
        <v>2.2879163082947178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3.8217509215751315</v>
      </c>
      <c r="D14" s="1">
        <f t="shared" ca="1" si="1"/>
        <v>4.1407437475617508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11.189133471892243</v>
      </c>
    </row>
    <row r="16" spans="1:31" x14ac:dyDescent="0.25">
      <c r="A16">
        <v>16</v>
      </c>
      <c r="B16">
        <v>6.5</v>
      </c>
      <c r="C16" s="1">
        <f t="shared" ca="1" si="0"/>
        <v>14.46130803468613</v>
      </c>
      <c r="D16" s="1">
        <f t="shared" ca="1" si="1"/>
        <v>13.562969849791322</v>
      </c>
    </row>
    <row r="17" spans="1:19" x14ac:dyDescent="0.25">
      <c r="A17">
        <v>17</v>
      </c>
      <c r="B17">
        <v>7</v>
      </c>
      <c r="C17" s="1">
        <f t="shared" ca="1" si="0"/>
        <v>2.6010319997084705</v>
      </c>
      <c r="D17" s="1">
        <f t="shared" ca="1" si="1"/>
        <v>2.5596612867449915</v>
      </c>
    </row>
    <row r="18" spans="1:19" x14ac:dyDescent="0.25">
      <c r="A18">
        <v>18</v>
      </c>
      <c r="B18">
        <v>7.5</v>
      </c>
      <c r="C18" s="1">
        <f t="shared" ca="1" si="0"/>
        <v>10.001245507987775</v>
      </c>
      <c r="D18" s="1">
        <f t="shared" ca="1" si="1"/>
        <v>11.011164715941661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7.9904153719520705</v>
      </c>
      <c r="D20" s="1">
        <f t="shared" ca="1" si="1"/>
        <v>8.2507940453586901</v>
      </c>
      <c r="E20" s="31" t="str">
        <f>"Symulacja dla L = " &amp;  E3</f>
        <v>Symulacja dla L = 3</v>
      </c>
      <c r="F20" s="31"/>
    </row>
    <row r="21" spans="1:19" x14ac:dyDescent="0.25">
      <c r="A21">
        <v>21</v>
      </c>
      <c r="B21">
        <v>9</v>
      </c>
      <c r="C21" s="1">
        <f t="shared" ca="1" si="0"/>
        <v>8.2507940453586901</v>
      </c>
      <c r="D21" s="1">
        <f t="shared" ca="1" si="1"/>
        <v>9.2307738820008751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36" t="s">
        <v>1506</v>
      </c>
    </row>
    <row r="22" spans="1:19" x14ac:dyDescent="0.25">
      <c r="A22">
        <v>22</v>
      </c>
      <c r="B22">
        <v>9.5</v>
      </c>
      <c r="C22" s="1">
        <f t="shared" ca="1" si="0"/>
        <v>7.3748532083173837</v>
      </c>
      <c r="D22" s="1">
        <f t="shared" ca="1" si="1"/>
        <v>7.1421174880468641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37">
        <f ca="1">IF(C5&gt;$E$3,$E$3,C5)</f>
        <v>0.74476022253091068</v>
      </c>
      <c r="M22" s="22">
        <f ca="1">POWER((L22-K22),2)</f>
        <v>6.5147344002470242E-2</v>
      </c>
      <c r="N22" s="22">
        <f>$E$3-K22</f>
        <v>2</v>
      </c>
      <c r="O22" s="37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1.2197031124946864</v>
      </c>
      <c r="R22" s="38">
        <f ca="1">POWER((Q22-K22),2)</f>
        <v>4.8269457639852846E-2</v>
      </c>
      <c r="S22" s="22">
        <f ca="1">ABS(Q22-K22)</f>
        <v>0.21970311249468644</v>
      </c>
    </row>
    <row r="23" spans="1:19" x14ac:dyDescent="0.25">
      <c r="A23">
        <v>23</v>
      </c>
      <c r="B23">
        <v>10</v>
      </c>
      <c r="C23" s="1">
        <f t="shared" ca="1" si="0"/>
        <v>5.7061378324527832</v>
      </c>
      <c r="D23" s="1">
        <f t="shared" ca="1" si="1"/>
        <v>5.7061378324527832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0.83321837543123645</v>
      </c>
      <c r="M23" s="18">
        <f t="shared" ref="M23:M25" ca="1" si="11">POWER((L23-K23),2)</f>
        <v>0.44459773486255955</v>
      </c>
      <c r="N23" s="18">
        <f>$E$3-K23</f>
        <v>1.5</v>
      </c>
      <c r="O23" s="20">
        <f ca="1">IF(D6&gt;$E$3,$E$3,D6)</f>
        <v>0.81996562104385073</v>
      </c>
      <c r="P23" s="18">
        <f t="shared" ref="P23:P25" ca="1" si="12">POWER((O23-N23),2)</f>
        <v>0.46244675656227563</v>
      </c>
      <c r="Q23" s="18">
        <f t="shared" ref="Q23:Q25" ca="1" si="13">ABS(AVERAGE(L23,($E$3-O23)))</f>
        <v>1.5066263771936927</v>
      </c>
      <c r="R23" s="10">
        <f t="shared" ref="R23:R25" ca="1" si="14">POWER((Q23-K23),2)</f>
        <v>4.3908874713091341E-5</v>
      </c>
      <c r="S23" s="18">
        <f t="shared" ref="S23:S25" ca="1" si="15">ABS(Q23-K23)</f>
        <v>6.6263771936927451E-3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0.74476022253091068</v>
      </c>
      <c r="P24" s="18">
        <f t="shared" ca="1" si="12"/>
        <v>6.5147344002470242E-2</v>
      </c>
      <c r="Q24" s="18">
        <f t="shared" ca="1" si="13"/>
        <v>1.7802968875053138</v>
      </c>
      <c r="R24" s="10">
        <f t="shared" ca="1" si="14"/>
        <v>4.8269457639852749E-2</v>
      </c>
      <c r="S24" s="18">
        <f t="shared" ca="1" si="15"/>
        <v>0.21970311249468621</v>
      </c>
    </row>
    <row r="25" spans="1:19" x14ac:dyDescent="0.25">
      <c r="A25">
        <v>25</v>
      </c>
      <c r="B25">
        <v>11</v>
      </c>
      <c r="C25" s="1">
        <f t="shared" ca="1" si="0"/>
        <v>13.782182343058999</v>
      </c>
      <c r="D25" s="1">
        <f t="shared" ca="1" si="1"/>
        <v>12.720436540396356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0.54044632734571862</v>
      </c>
      <c r="P25" s="19">
        <f t="shared" ca="1" si="12"/>
        <v>1.6359053957570261E-3</v>
      </c>
      <c r="Q25" s="19">
        <f t="shared" ca="1" si="13"/>
        <v>2.7297768363271406</v>
      </c>
      <c r="R25" s="11">
        <f t="shared" ca="1" si="14"/>
        <v>5.2797394512509574E-2</v>
      </c>
      <c r="S25" s="19">
        <f t="shared" ca="1" si="15"/>
        <v>0.22977683632714063</v>
      </c>
    </row>
    <row r="26" spans="1:19" x14ac:dyDescent="0.25">
      <c r="A26">
        <v>26</v>
      </c>
      <c r="B26">
        <v>11.5</v>
      </c>
      <c r="C26" s="1">
        <f t="shared" ca="1" si="0"/>
        <v>8.5196575159140302</v>
      </c>
      <c r="D26" s="1">
        <f t="shared" ca="1" si="1"/>
        <v>8.7972822724015689</v>
      </c>
      <c r="I26" t="str">
        <f>IF(J8&gt;0,$E$3*J8,"")</f>
        <v/>
      </c>
      <c r="J26" s="15" t="s">
        <v>1463</v>
      </c>
      <c r="K26" s="27"/>
      <c r="L26" s="27"/>
      <c r="M26" s="18">
        <f ca="1">MAX(M22:M25)</f>
        <v>0.48253306873152157</v>
      </c>
      <c r="N26" s="27"/>
      <c r="O26" s="27"/>
      <c r="P26" s="18">
        <f ca="1">MAX(P22:P25)</f>
        <v>0.48253306873152157</v>
      </c>
      <c r="Q26" s="29"/>
      <c r="R26" s="10">
        <f ca="1">MAX(R22:R25)</f>
        <v>5.2797394512509574E-2</v>
      </c>
      <c r="S26" s="10">
        <f ca="1">MAX(S22:S25)</f>
        <v>0.22977683632714063</v>
      </c>
    </row>
    <row r="27" spans="1:19" x14ac:dyDescent="0.25">
      <c r="A27">
        <v>27</v>
      </c>
      <c r="B27">
        <v>12</v>
      </c>
      <c r="C27" s="1">
        <f t="shared" ca="1" si="0"/>
        <v>6.3838786644458505</v>
      </c>
      <c r="D27" s="1">
        <f t="shared" ca="1" si="1"/>
        <v>6.3838786644458505</v>
      </c>
      <c r="J27" s="15" t="s">
        <v>1462</v>
      </c>
      <c r="K27" s="27"/>
      <c r="L27" s="27"/>
      <c r="M27" s="18">
        <f ca="1">MIN(M22:M25)</f>
        <v>6.5147344002470242E-2</v>
      </c>
      <c r="N27" s="27"/>
      <c r="O27" s="27"/>
      <c r="P27" s="18">
        <f ca="1">MIN(P22:P25)</f>
        <v>1.6359053957570261E-3</v>
      </c>
      <c r="Q27" s="29"/>
      <c r="R27" s="10">
        <f ca="1">MIN(R22:R25)</f>
        <v>4.3908874713091341E-5</v>
      </c>
      <c r="S27" s="10">
        <f ca="1">MIN(S22:S25)</f>
        <v>6.6263771936927451E-3</v>
      </c>
    </row>
    <row r="28" spans="1:19" x14ac:dyDescent="0.25">
      <c r="A28">
        <v>28</v>
      </c>
      <c r="B28">
        <v>12.5</v>
      </c>
      <c r="C28" s="1">
        <f t="shared" ca="1" si="0"/>
        <v>10.494063162237262</v>
      </c>
      <c r="D28" s="1">
        <f t="shared" ca="1" si="1"/>
        <v>12.518111644377413</v>
      </c>
      <c r="J28" s="16" t="s">
        <v>1499</v>
      </c>
      <c r="K28" s="28"/>
      <c r="L28" s="28"/>
      <c r="M28" s="19">
        <f ca="1">AVERAGE(M22:M25)</f>
        <v>0.3105695368991378</v>
      </c>
      <c r="N28" s="28"/>
      <c r="O28" s="28"/>
      <c r="P28" s="19">
        <f ca="1">AVERAGE(P22:P25)</f>
        <v>0.25294076867300613</v>
      </c>
      <c r="Q28" s="30"/>
      <c r="R28" s="11">
        <f ca="1">AVERAGE(R22:R25)</f>
        <v>3.7345054666732061E-2</v>
      </c>
      <c r="S28" s="11">
        <f ca="1">AVERAGE(S22:S25)</f>
        <v>0.16895235962755151</v>
      </c>
    </row>
    <row r="29" spans="1:19" x14ac:dyDescent="0.25">
      <c r="A29">
        <v>29</v>
      </c>
      <c r="B29">
        <v>13</v>
      </c>
      <c r="C29" s="1">
        <f t="shared" ca="1" si="0"/>
        <v>9.0839538133720019</v>
      </c>
      <c r="D29" s="1">
        <f t="shared" ca="1" si="1"/>
        <v>9.0839538133720019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1" t="str">
        <f>"Symulacja dla L = " &amp; E4</f>
        <v>Symulacja dla L = 4</v>
      </c>
      <c r="F32" s="31"/>
    </row>
    <row r="33" spans="1:19" x14ac:dyDescent="0.25">
      <c r="A33">
        <v>33</v>
      </c>
      <c r="B33">
        <v>15</v>
      </c>
      <c r="C33" s="1">
        <f t="shared" ca="1" si="0"/>
        <v>7.1421174880468641</v>
      </c>
      <c r="D33" s="1">
        <f t="shared" ca="1" si="1"/>
        <v>7.6151729420937668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36" t="s">
        <v>1506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0.74476022253091068</v>
      </c>
      <c r="M35" s="22">
        <f ca="1">POWER((L35-K35),2)</f>
        <v>6.5147344002470242E-2</v>
      </c>
      <c r="N35" s="18">
        <f>$E$4-K35</f>
        <v>3</v>
      </c>
      <c r="O35" s="20">
        <f ca="1">IF(D9&gt;$E$4,$E$4,D9)</f>
        <v>4</v>
      </c>
      <c r="P35" s="37">
        <f ca="1">POWER((O35-N35),2)</f>
        <v>1</v>
      </c>
      <c r="Q35" s="22">
        <f ca="1">ABS(AVERAGE(L35,($E$4-O35)))</f>
        <v>0.37238011126545534</v>
      </c>
      <c r="R35" s="38">
        <f ca="1">POWER((Q35-K35),2)</f>
        <v>0.39390672473516219</v>
      </c>
      <c r="S35" s="22">
        <f ca="1">ABS(Q35-K35)</f>
        <v>0.62761988873454466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0.83321837543123645</v>
      </c>
      <c r="M36" s="18">
        <f t="shared" ref="M36:M37" ca="1" si="18">POWER((L36-K36),2)</f>
        <v>0.44459773486255955</v>
      </c>
      <c r="N36" s="18">
        <f>$E$4-K36</f>
        <v>2.5</v>
      </c>
      <c r="O36" s="20">
        <f ca="1">IF(D8&gt;$E$4,$E$4,D8)</f>
        <v>3.6422755081743503</v>
      </c>
      <c r="P36" s="20">
        <f ca="1">POWER((O36-N36),2)</f>
        <v>1.3047933365749702</v>
      </c>
      <c r="Q36" s="18">
        <f t="shared" ref="Q36:Q39" ca="1" si="19">ABS(AVERAGE(L36,($E$4-O36)))</f>
        <v>0.59547143362844301</v>
      </c>
      <c r="R36" s="10">
        <f t="shared" ref="R36:R37" ca="1" si="20">POWER((Q36-K36),2)</f>
        <v>0.81817192738218414</v>
      </c>
      <c r="S36" s="18">
        <f t="shared" ref="S36:S39" ca="1" si="21">ABS(Q36-K36)</f>
        <v>0.90452856637155699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3.4712285414924549</v>
      </c>
      <c r="M38" s="18">
        <f ca="1">POWER((L38-K38),2)</f>
        <v>0.94328487980956111</v>
      </c>
      <c r="N38" s="18">
        <f>$E$4-K38</f>
        <v>1.5</v>
      </c>
      <c r="O38" s="18">
        <f ca="1">IF(D6&gt;$E$4,$E$4,D6)</f>
        <v>0.81996562104385073</v>
      </c>
      <c r="P38" s="20">
        <f ca="1">POWER((O38-N38),2)</f>
        <v>0.46244675656227563</v>
      </c>
      <c r="Q38" s="18">
        <f t="shared" ca="1" si="19"/>
        <v>3.3256314602243018</v>
      </c>
      <c r="R38" s="10">
        <f ca="1">POWER((Q38-K38),2)</f>
        <v>0.68166730811211285</v>
      </c>
      <c r="S38" s="18">
        <f t="shared" ca="1" si="21"/>
        <v>0.82563146022430178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0.74476022253091068</v>
      </c>
      <c r="P39" s="21">
        <f ca="1">POWER((O39-N39),2)</f>
        <v>6.5147344002470242E-2</v>
      </c>
      <c r="Q39" s="19">
        <f t="shared" ca="1" si="19"/>
        <v>3.6276198887345448</v>
      </c>
      <c r="R39" s="11">
        <f t="shared" ref="R39" ca="1" si="24">POWER((Q39-K39),2)</f>
        <v>0.39390672473516236</v>
      </c>
      <c r="S39" s="19">
        <f t="shared" ca="1" si="21"/>
        <v>0.62761988873454477</v>
      </c>
    </row>
    <row r="40" spans="1:19" x14ac:dyDescent="0.25">
      <c r="J40" s="15" t="s">
        <v>1463</v>
      </c>
      <c r="K40" s="27"/>
      <c r="L40" s="27"/>
      <c r="M40" s="18">
        <f ca="1">MAX(M35:M39)</f>
        <v>1</v>
      </c>
      <c r="N40" s="27"/>
      <c r="O40" s="27"/>
      <c r="P40" s="18">
        <f ca="1">MAX(P35:P39)</f>
        <v>1.3047933365749702</v>
      </c>
      <c r="Q40" s="29"/>
      <c r="R40" s="10">
        <f ca="1">MAX(R35:R39)</f>
        <v>0.81817192738218414</v>
      </c>
      <c r="S40" s="10">
        <f ca="1">MAX(S35:S39)</f>
        <v>0.90452856637155699</v>
      </c>
    </row>
    <row r="41" spans="1:19" x14ac:dyDescent="0.25">
      <c r="J41" s="15" t="s">
        <v>1462</v>
      </c>
      <c r="K41" s="27"/>
      <c r="L41" s="27"/>
      <c r="M41" s="18">
        <f ca="1">MIN(M35:M39)</f>
        <v>6.5147344002470242E-2</v>
      </c>
      <c r="N41" s="27"/>
      <c r="O41" s="27"/>
      <c r="P41" s="18">
        <f ca="1">MIN(P35:P39)</f>
        <v>6.5147344002470242E-2</v>
      </c>
      <c r="Q41" s="29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28"/>
      <c r="L42" s="28"/>
      <c r="M42" s="19">
        <f ca="1">AVERAGE(M35:M39)</f>
        <v>0.58711260548122246</v>
      </c>
      <c r="N42" s="28"/>
      <c r="O42" s="28"/>
      <c r="P42" s="19">
        <f ca="1">AVERAGE(P35:P39)</f>
        <v>0.66298410117424755</v>
      </c>
      <c r="Q42" s="30"/>
      <c r="R42" s="11">
        <f ca="1">AVERAGE(R35:R39)</f>
        <v>0.45753053699292429</v>
      </c>
      <c r="S42" s="11">
        <f ca="1">AVERAGE(S35:S39)</f>
        <v>0.59707996081298964</v>
      </c>
    </row>
    <row r="48" spans="1:19" x14ac:dyDescent="0.25">
      <c r="E48" s="31" t="str">
        <f>"Symulacja dla L = " &amp;  E5</f>
        <v>Symulacja dla L = 5</v>
      </c>
      <c r="F48" s="31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35" t="s">
        <v>1506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ca="1">IF(C5&gt;$E$5,$E$5,C5)</f>
        <v>0.74476022253091068</v>
      </c>
      <c r="M51" s="18">
        <f ca="1">POWER((L51-K51),2)</f>
        <v>6.5147344002470242E-2</v>
      </c>
      <c r="N51" s="18">
        <f>$E$5-K51</f>
        <v>4</v>
      </c>
      <c r="O51" s="20">
        <f ca="1">IF(D11&gt;$E$5,$E$5,D11)</f>
        <v>5</v>
      </c>
      <c r="P51" s="37">
        <f ca="1">POWER((O51-N51),2)</f>
        <v>1</v>
      </c>
      <c r="Q51" s="22">
        <f ca="1">ABS(AVERAGE(L51,($E$5-O51)))</f>
        <v>0.37238011126545534</v>
      </c>
      <c r="R51" s="10">
        <f ca="1">POWER((Q51-K51),2)</f>
        <v>0.39390672473516219</v>
      </c>
      <c r="S51" s="22">
        <f ca="1">ABS(Q51-K51)</f>
        <v>0.62761988873454466</v>
      </c>
    </row>
    <row r="52" spans="5:19" x14ac:dyDescent="0.25">
      <c r="G52">
        <f t="shared" ref="G52" si="25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ca="1">IF(C6&gt;$E$5,$E$5,C6)</f>
        <v>0.83321837543123645</v>
      </c>
      <c r="M52" s="18">
        <f t="shared" ref="M52:M56" ca="1" si="26">POWER((L52-K52),2)</f>
        <v>0.44459773486255955</v>
      </c>
      <c r="N52" s="18">
        <f t="shared" ref="N52:N56" si="27">$E$5-K52</f>
        <v>3.5</v>
      </c>
      <c r="O52" s="20">
        <f ca="1">IF(D10&gt;$E$5,$E$5,D10)</f>
        <v>3.8217509215751315</v>
      </c>
      <c r="P52" s="20">
        <f t="shared" ref="P52:P56" ca="1" si="28">POWER((O52-N52),2)</f>
        <v>0.10352365553444644</v>
      </c>
      <c r="Q52" s="18">
        <f t="shared" ref="Q52:Q56" ca="1" si="29">ABS(AVERAGE(L52,($E$5-O52)))</f>
        <v>1.0057337269280524</v>
      </c>
      <c r="R52" s="10">
        <f t="shared" ref="R52:R56" ca="1" si="30">POWER((Q52-K52),2)</f>
        <v>0.24429914869643307</v>
      </c>
      <c r="S52" s="18">
        <f t="shared" ref="S52:S56" ca="1" si="31">ABS(Q52-K52)</f>
        <v>0.49426627307194759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ca="1">IF(C7&gt;$E$5,$E$5,C7)</f>
        <v>1.305353997541538</v>
      </c>
      <c r="M53" s="18">
        <f t="shared" ca="1" si="26"/>
        <v>0.48253306873152157</v>
      </c>
      <c r="N53" s="18">
        <f t="shared" si="27"/>
        <v>3</v>
      </c>
      <c r="O53" s="20">
        <f ca="1">IF(D9&gt;$E$5,$E$5,D9)</f>
        <v>5</v>
      </c>
      <c r="P53" s="20">
        <f t="shared" ca="1" si="28"/>
        <v>4</v>
      </c>
      <c r="Q53" s="18">
        <f t="shared" ca="1" si="29"/>
        <v>0.65267699877076901</v>
      </c>
      <c r="R53" s="10">
        <f t="shared" ca="1" si="30"/>
        <v>1.8152792696413425</v>
      </c>
      <c r="S53" s="18">
        <f t="shared" ca="1" si="31"/>
        <v>1.347323001229231</v>
      </c>
    </row>
    <row r="54" spans="5:19" x14ac:dyDescent="0.25">
      <c r="J54" s="15">
        <v>4</v>
      </c>
      <c r="K54" s="18">
        <v>2.5</v>
      </c>
      <c r="L54" s="18">
        <f ca="1">IF(C8&gt;$E$5,$E$5,C8)</f>
        <v>3.4712285414924549</v>
      </c>
      <c r="M54" s="18">
        <f ca="1">POWER((L54-K54),2)</f>
        <v>0.94328487980956111</v>
      </c>
      <c r="N54" s="18">
        <f t="shared" si="27"/>
        <v>2.5</v>
      </c>
      <c r="O54" s="18">
        <f ca="1">IF(D8&gt;$E$5,$E$5,D8)</f>
        <v>3.6422755081743503</v>
      </c>
      <c r="P54" s="4">
        <f ca="1">POWER((O54-N54),2)</f>
        <v>1.3047933365749702</v>
      </c>
      <c r="Q54" s="18">
        <f t="shared" ca="1" si="29"/>
        <v>2.4144765166590521</v>
      </c>
      <c r="R54" s="10">
        <f ca="1">POWER((Q54-K54),2)</f>
        <v>7.3142662027694009E-3</v>
      </c>
      <c r="S54" s="18">
        <f t="shared" ca="1" si="31"/>
        <v>8.5523483340947948E-2</v>
      </c>
    </row>
    <row r="55" spans="5:19" x14ac:dyDescent="0.25">
      <c r="J55" s="15">
        <v>5</v>
      </c>
      <c r="K55" s="18">
        <v>3</v>
      </c>
      <c r="L55" s="18">
        <f ca="1">IF(C9&gt;$E$5,$E$5,C9)</f>
        <v>5</v>
      </c>
      <c r="M55" s="18">
        <f t="shared" ca="1" si="26"/>
        <v>4</v>
      </c>
      <c r="N55" s="18">
        <f t="shared" si="27"/>
        <v>2</v>
      </c>
      <c r="O55" s="20">
        <f ca="1">IF(D7&gt;$E$5,$E$5,D7)</f>
        <v>1.305353997541538</v>
      </c>
      <c r="P55" s="20">
        <f t="shared" ca="1" si="28"/>
        <v>0.48253306873152157</v>
      </c>
      <c r="Q55" s="18">
        <f t="shared" ca="1" si="29"/>
        <v>4.3473230012292312</v>
      </c>
      <c r="R55" s="10">
        <f t="shared" ca="1" si="30"/>
        <v>1.8152792696413429</v>
      </c>
      <c r="S55" s="18">
        <f t="shared" ca="1" si="31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ca="1">IF(C10&gt;$E$5,$E$5,C10)</f>
        <v>3.416016917938105</v>
      </c>
      <c r="M56" s="19">
        <f t="shared" ca="1" si="26"/>
        <v>0.34103624013450995</v>
      </c>
      <c r="N56" s="19">
        <f t="shared" si="27"/>
        <v>1</v>
      </c>
      <c r="O56" s="21">
        <f ca="1">IF(D5&gt;$E$5,$E$5,D5)</f>
        <v>0.74476022253091068</v>
      </c>
      <c r="P56" s="21">
        <f t="shared" ca="1" si="28"/>
        <v>6.5147344002470242E-2</v>
      </c>
      <c r="Q56" s="19">
        <f t="shared" ca="1" si="29"/>
        <v>3.8356283477035973</v>
      </c>
      <c r="R56" s="19">
        <f t="shared" ca="1" si="30"/>
        <v>2.7018040078649511E-2</v>
      </c>
      <c r="S56" s="19">
        <f t="shared" ca="1" si="31"/>
        <v>0.16437165229640271</v>
      </c>
    </row>
    <row r="57" spans="5:19" x14ac:dyDescent="0.25">
      <c r="J57" s="15" t="s">
        <v>1463</v>
      </c>
      <c r="K57" s="27"/>
      <c r="L57" s="27"/>
      <c r="M57" s="18">
        <f ca="1">MAX(M51:M56)</f>
        <v>4</v>
      </c>
      <c r="N57" s="27"/>
      <c r="O57" s="27"/>
      <c r="P57" s="18">
        <f ca="1">MAX(P51:P56)</f>
        <v>4</v>
      </c>
      <c r="Q57" s="29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27"/>
      <c r="L58" s="27"/>
      <c r="M58" s="18">
        <f ca="1">MIN(M51:M56)</f>
        <v>6.5147344002470242E-2</v>
      </c>
      <c r="N58" s="27"/>
      <c r="O58" s="27"/>
      <c r="P58" s="18">
        <f ca="1">MIN(P51:P56)</f>
        <v>6.5147344002470242E-2</v>
      </c>
      <c r="Q58" s="29"/>
      <c r="R58" s="10">
        <f ca="1">MIN(R51:R56)</f>
        <v>7.3142662027694009E-3</v>
      </c>
      <c r="S58" s="18">
        <f ca="1">MIN(S51:S56)</f>
        <v>8.5523483340947948E-2</v>
      </c>
    </row>
    <row r="59" spans="5:19" x14ac:dyDescent="0.25">
      <c r="J59" s="16" t="s">
        <v>1499</v>
      </c>
      <c r="K59" s="28"/>
      <c r="L59" s="28"/>
      <c r="M59" s="19">
        <f ca="1">AVERAGE(M51:M56)</f>
        <v>1.0460998779234369</v>
      </c>
      <c r="N59" s="28"/>
      <c r="O59" s="28"/>
      <c r="P59" s="19">
        <f ca="1">AVERAGE(P51:P56)</f>
        <v>1.1593329008072348</v>
      </c>
      <c r="Q59" s="30"/>
      <c r="R59" s="11">
        <f ca="1">AVERAGE(R51:R56)</f>
        <v>0.71718278649928324</v>
      </c>
      <c r="S59" s="19">
        <f ca="1">AVERAGE(S51:S56)</f>
        <v>0.67773788331705076</v>
      </c>
    </row>
    <row r="63" spans="5:19" x14ac:dyDescent="0.25">
      <c r="E63" s="31" t="str">
        <f>"Symulacja dla L = " &amp; E6</f>
        <v>Symulacja dla L = 6</v>
      </c>
      <c r="F63" s="31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36" t="s">
        <v>1506</v>
      </c>
    </row>
    <row r="66" spans="5:19" x14ac:dyDescent="0.25">
      <c r="G66">
        <f>IF($G$65+1&lt;$E$6,$G$65+1,"")</f>
        <v>2</v>
      </c>
      <c r="H66">
        <f t="shared" ref="H66:H67" si="32">ROUND(IF($L5&gt;0,$E$6*L5,"")/0.5,0)*0.5</f>
        <v>3</v>
      </c>
      <c r="J66" s="23">
        <v>1</v>
      </c>
      <c r="K66" s="38">
        <v>1</v>
      </c>
      <c r="L66" s="22">
        <f ca="1">IF(C5&gt;$E$6,$E$6,C5)</f>
        <v>0.74476022253091068</v>
      </c>
      <c r="M66" s="22">
        <f ca="1">POWER((L66-K66),2)</f>
        <v>6.5147344002470242E-2</v>
      </c>
      <c r="N66" s="22">
        <f>$E$6-K66</f>
        <v>5</v>
      </c>
      <c r="O66" s="22">
        <f ca="1">IF(D13&gt;$E$6,$E$6,D13)</f>
        <v>2.478883460205028</v>
      </c>
      <c r="P66" s="37">
        <f ca="1">POWER((O66-N66),2)</f>
        <v>6.3560286072277723</v>
      </c>
      <c r="Q66" s="22">
        <f ca="1">ABS(AVERAGE(L66,($E$6-O66)))</f>
        <v>2.1329383811629414</v>
      </c>
      <c r="R66" s="38">
        <f ca="1">POWER((Q66-K66),2)</f>
        <v>1.2835493755121063</v>
      </c>
      <c r="S66" s="22">
        <f ca="1">ABS(Q66-K66)</f>
        <v>1.1329383811629414</v>
      </c>
    </row>
    <row r="67" spans="5:19" x14ac:dyDescent="0.25">
      <c r="G67">
        <f t="shared" ref="G67:G69" si="33">IF(G66+1&lt;$E$6,G66+1,"")</f>
        <v>3</v>
      </c>
      <c r="H67">
        <f t="shared" si="32"/>
        <v>4.5</v>
      </c>
      <c r="J67" s="15">
        <v>2</v>
      </c>
      <c r="K67" s="10">
        <v>1.5</v>
      </c>
      <c r="L67" s="18">
        <f ca="1">IF(C6&gt;$E$6,$E$6,C6)</f>
        <v>0.83321837543123645</v>
      </c>
      <c r="M67" s="18">
        <f t="shared" ref="M67:M72" ca="1" si="34">POWER((L67-K67),2)</f>
        <v>0.44459773486255955</v>
      </c>
      <c r="N67" s="18">
        <f t="shared" ref="N67:N72" si="35">$E$6-K67</f>
        <v>4.5</v>
      </c>
      <c r="O67" s="18">
        <f ca="1">IF(D12&gt;$E$6,$E$6,D12)</f>
        <v>2.2879163082947178</v>
      </c>
      <c r="P67" s="20">
        <f ca="1">POWER((O67-N67),2)</f>
        <v>4.89331425910847</v>
      </c>
      <c r="Q67" s="18">
        <f t="shared" ref="Q67:Q72" ca="1" si="36">ABS(AVERAGE(L67,($E$6-O67)))</f>
        <v>2.2726510335682595</v>
      </c>
      <c r="R67" s="10">
        <f t="shared" ref="R67:R72" ca="1" si="37">POWER((Q67-K67),2)</f>
        <v>0.59698961967409969</v>
      </c>
      <c r="S67" s="18">
        <f t="shared" ref="S67:S72" ca="1" si="38">ABS(Q67-K67)</f>
        <v>0.77265103356825948</v>
      </c>
    </row>
    <row r="68" spans="5:19" x14ac:dyDescent="0.25">
      <c r="G68">
        <f t="shared" si="33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4"/>
        <v>0.48253306873152157</v>
      </c>
      <c r="N68" s="18">
        <f t="shared" si="35"/>
        <v>4</v>
      </c>
      <c r="O68" s="18">
        <f ca="1">IF(D11&gt;$E$6,$E$6,D11)</f>
        <v>6</v>
      </c>
      <c r="P68" s="20">
        <f t="shared" ref="P68:P72" ca="1" si="39">POWER((O68-N68),2)</f>
        <v>4</v>
      </c>
      <c r="Q68" s="18">
        <f t="shared" ca="1" si="36"/>
        <v>0.65267699877076901</v>
      </c>
      <c r="R68" s="10">
        <f t="shared" ca="1" si="37"/>
        <v>1.8152792696413425</v>
      </c>
      <c r="S68" s="18">
        <f t="shared" ca="1" si="38"/>
        <v>1.347323001229231</v>
      </c>
    </row>
    <row r="69" spans="5:19" x14ac:dyDescent="0.25">
      <c r="G69">
        <f t="shared" si="33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4"/>
        <v>9</v>
      </c>
      <c r="N69" s="18">
        <f t="shared" si="35"/>
        <v>3</v>
      </c>
      <c r="O69" s="18">
        <f ca="1">IF(D9&gt;$E$6,$E$6,D9)</f>
        <v>6</v>
      </c>
      <c r="P69" s="20">
        <f t="shared" ca="1" si="39"/>
        <v>9</v>
      </c>
      <c r="Q69" s="18">
        <f t="shared" ca="1" si="36"/>
        <v>3</v>
      </c>
      <c r="R69" s="10">
        <f t="shared" ca="1" si="37"/>
        <v>0</v>
      </c>
      <c r="S69" s="18">
        <f t="shared" ca="1" si="38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4"/>
        <v>4</v>
      </c>
      <c r="N70" s="18">
        <f t="shared" si="35"/>
        <v>2</v>
      </c>
      <c r="O70" s="18">
        <f ca="1">IF(D7&gt;$E$6,$E$6,D7)</f>
        <v>1.305353997541538</v>
      </c>
      <c r="P70" s="20">
        <f t="shared" ca="1" si="39"/>
        <v>0.48253306873152157</v>
      </c>
      <c r="Q70" s="18">
        <f t="shared" ca="1" si="36"/>
        <v>5.3473230012292312</v>
      </c>
      <c r="R70" s="10">
        <f t="shared" ca="1" si="37"/>
        <v>1.8152792696413429</v>
      </c>
      <c r="S70" s="18">
        <f t="shared" ca="1" si="38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0">IF(C12&gt;$E$6,$E$6,C12)</f>
        <v>2.180472172430326</v>
      </c>
      <c r="M71" s="18">
        <f t="shared" ca="1" si="34"/>
        <v>5.3802093428700912</v>
      </c>
      <c r="N71" s="18">
        <f t="shared" si="35"/>
        <v>1.5</v>
      </c>
      <c r="O71" s="18">
        <f ca="1">IF(D6&gt;$E$6,$E$6,D6)</f>
        <v>0.81996562104385073</v>
      </c>
      <c r="P71" s="20">
        <f t="shared" ca="1" si="39"/>
        <v>0.46244675656227563</v>
      </c>
      <c r="Q71" s="18">
        <f t="shared" ca="1" si="36"/>
        <v>3.6802532756932376</v>
      </c>
      <c r="R71" s="10">
        <f t="shared" ca="1" si="37"/>
        <v>0.67198469201166722</v>
      </c>
      <c r="S71" s="18">
        <f t="shared" ca="1" si="38"/>
        <v>0.81974672430676243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0"/>
        <v>2.478883460205028</v>
      </c>
      <c r="M72" s="19">
        <f t="shared" ca="1" si="34"/>
        <v>6.3560286072277723</v>
      </c>
      <c r="N72" s="19">
        <f t="shared" si="35"/>
        <v>1</v>
      </c>
      <c r="O72" s="19">
        <f ca="1">IF(D5&gt;$E$6,$E$6,D5)</f>
        <v>0.74476022253091068</v>
      </c>
      <c r="P72" s="21">
        <f t="shared" ca="1" si="39"/>
        <v>6.5147344002470242E-2</v>
      </c>
      <c r="Q72" s="19">
        <f t="shared" ca="1" si="36"/>
        <v>3.8670616188370586</v>
      </c>
      <c r="R72" s="11">
        <f t="shared" ca="1" si="37"/>
        <v>1.2835493755121063</v>
      </c>
      <c r="S72" s="19">
        <f t="shared" ca="1" si="38"/>
        <v>1.1329383811629414</v>
      </c>
    </row>
    <row r="73" spans="5:19" x14ac:dyDescent="0.25">
      <c r="J73" s="15" t="s">
        <v>1463</v>
      </c>
      <c r="K73" s="27"/>
      <c r="L73" s="27"/>
      <c r="M73" s="18">
        <f ca="1">MAX(M66:M72)</f>
        <v>9</v>
      </c>
      <c r="N73" s="27"/>
      <c r="O73" s="27"/>
      <c r="P73" s="18">
        <f ca="1">MAX(P66:P72)</f>
        <v>9</v>
      </c>
      <c r="Q73" s="29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27"/>
      <c r="L74" s="27"/>
      <c r="M74" s="18">
        <f ca="1">MIN(M66:M72)</f>
        <v>6.5147344002470242E-2</v>
      </c>
      <c r="N74" s="27"/>
      <c r="O74" s="27"/>
      <c r="P74" s="18">
        <f ca="1">MIN(P66:P72)</f>
        <v>6.5147344002470242E-2</v>
      </c>
      <c r="Q74" s="29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28"/>
      <c r="L75" s="28"/>
      <c r="M75" s="19">
        <f ca="1">AVERAGE(M66:M72)</f>
        <v>3.6755022996706308</v>
      </c>
      <c r="N75" s="28"/>
      <c r="O75" s="28"/>
      <c r="P75" s="19">
        <f ca="1">AVERAGE(P66:P72)</f>
        <v>3.6084957193760725</v>
      </c>
      <c r="Q75" s="30"/>
      <c r="R75" s="11">
        <f ca="1">AVERAGE(R66:R72)</f>
        <v>1.0666616574275236</v>
      </c>
      <c r="S75" s="11">
        <f ca="1">AVERAGE(S66:S72)</f>
        <v>0.93613150323705241</v>
      </c>
    </row>
    <row r="78" spans="5:19" x14ac:dyDescent="0.25">
      <c r="E78" s="31" t="str">
        <f>"Symulacja dla L = " &amp; E7</f>
        <v>Symulacja dla L = 7</v>
      </c>
      <c r="F78" s="31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36" t="s">
        <v>1506</v>
      </c>
    </row>
    <row r="81" spans="5:19" x14ac:dyDescent="0.25">
      <c r="G81">
        <f>IF(G80+1&lt;$E$7,G80+1,"")</f>
        <v>2</v>
      </c>
      <c r="H81">
        <f t="shared" ref="H81:H82" si="41">ROUND(IF($L5&gt;0,$E$7*$L5,"")/0.5,0)*0.5</f>
        <v>3.5</v>
      </c>
      <c r="J81" s="23">
        <v>1</v>
      </c>
      <c r="K81" s="38">
        <v>1</v>
      </c>
      <c r="L81" s="22">
        <f ca="1">IF(C5&gt;$E$7,$E$7,C5)</f>
        <v>0.74476022253091068</v>
      </c>
      <c r="M81" s="22">
        <f ca="1">POWER((L81-K81),2)</f>
        <v>6.5147344002470242E-2</v>
      </c>
      <c r="N81" s="22">
        <f>$E$7-K81</f>
        <v>6</v>
      </c>
      <c r="O81" s="22">
        <f ca="1">IF(D15&gt;$E$7,$E$7,D15)</f>
        <v>7</v>
      </c>
      <c r="P81" s="37">
        <f ca="1">POWER((O81-N81),2)</f>
        <v>1</v>
      </c>
      <c r="Q81" s="22">
        <f ca="1">ABS(AVERAGE(L81,($E$7-O81)))</f>
        <v>0.37238011126545534</v>
      </c>
      <c r="R81" s="38">
        <f ca="1">POWER((Q81-K81),2)</f>
        <v>0.39390672473516219</v>
      </c>
      <c r="S81" s="22">
        <f ca="1">ABS(Q81-K81)</f>
        <v>0.62761988873454466</v>
      </c>
    </row>
    <row r="82" spans="5:19" x14ac:dyDescent="0.25">
      <c r="G82">
        <f t="shared" ref="G82:G85" si="42">IF(G81+1&lt;$E$7,G81+1,"")</f>
        <v>3</v>
      </c>
      <c r="H82">
        <f t="shared" si="41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3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4">ABS(AVERAGE(L82,($E$7-O82)))</f>
        <v>2.913235268668255</v>
      </c>
      <c r="R82" s="10">
        <f t="shared" ref="R82:R88" ca="1" si="45">POWER((Q82-K82),2)</f>
        <v>0.83399865593957989</v>
      </c>
      <c r="S82" s="18">
        <f t="shared" ref="S82:S88" ca="1" si="46">ABS(Q82-K82)</f>
        <v>0.913235268668255</v>
      </c>
    </row>
    <row r="83" spans="5:19" x14ac:dyDescent="0.25">
      <c r="G83">
        <f t="shared" si="42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3"/>
        <v>16</v>
      </c>
      <c r="N83" s="18">
        <f t="shared" ref="N83:N88" si="47">$E$7-K83</f>
        <v>4</v>
      </c>
      <c r="O83" s="18">
        <f ca="1">IF(D11&gt;$E$7,$E$7,D11)</f>
        <v>7</v>
      </c>
      <c r="P83" s="20">
        <f t="shared" ref="P83:P88" ca="1" si="48">POWER((O83-N83),2)</f>
        <v>9</v>
      </c>
      <c r="Q83" s="18">
        <f t="shared" ca="1" si="44"/>
        <v>3.5</v>
      </c>
      <c r="R83" s="10">
        <f t="shared" ca="1" si="45"/>
        <v>0.25</v>
      </c>
      <c r="S83" s="18">
        <f t="shared" ca="1" si="46"/>
        <v>0.5</v>
      </c>
    </row>
    <row r="84" spans="5:19" x14ac:dyDescent="0.25">
      <c r="G84">
        <f t="shared" si="42"/>
        <v>5</v>
      </c>
      <c r="J84" s="15">
        <v>4</v>
      </c>
      <c r="K84" s="10">
        <v>3.5</v>
      </c>
      <c r="L84" s="18">
        <f ca="1">IF(C10&gt;$E$7,$E$7,C10)</f>
        <v>3.416016917938105</v>
      </c>
      <c r="M84" s="18">
        <f t="shared" ca="1" si="43"/>
        <v>7.0531580726149855E-3</v>
      </c>
      <c r="N84" s="18">
        <f t="shared" si="47"/>
        <v>3.5</v>
      </c>
      <c r="O84" s="18">
        <f ca="1">IF(D10&gt;$E$7,$E$7,D10)</f>
        <v>3.8217509215751315</v>
      </c>
      <c r="P84" s="20">
        <f t="shared" ca="1" si="48"/>
        <v>0.10352365553444644</v>
      </c>
      <c r="Q84" s="18">
        <f t="shared" ca="1" si="44"/>
        <v>3.2971329981814868</v>
      </c>
      <c r="R84" s="10">
        <f t="shared" ca="1" si="45"/>
        <v>4.115502042683266E-2</v>
      </c>
      <c r="S84" s="18">
        <f t="shared" ca="1" si="46"/>
        <v>0.20286700181851325</v>
      </c>
    </row>
    <row r="85" spans="5:19" x14ac:dyDescent="0.25">
      <c r="G85">
        <f t="shared" si="42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3"/>
        <v>9</v>
      </c>
      <c r="N85" s="18">
        <f t="shared" si="47"/>
        <v>3</v>
      </c>
      <c r="O85" s="18">
        <f ca="1">IF(D9&gt;$E$7,$E$7,D9)</f>
        <v>7</v>
      </c>
      <c r="P85" s="20">
        <f t="shared" ca="1" si="48"/>
        <v>16</v>
      </c>
      <c r="Q85" s="18">
        <f t="shared" ca="1" si="44"/>
        <v>3.5</v>
      </c>
      <c r="R85" s="10">
        <f t="shared" ca="1" si="45"/>
        <v>0.25</v>
      </c>
      <c r="S85" s="18">
        <f t="shared" ca="1" si="46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3"/>
        <v>6.3560286072277723</v>
      </c>
      <c r="N86" s="18">
        <f t="shared" si="47"/>
        <v>2</v>
      </c>
      <c r="O86" s="18">
        <f ca="1">IF(D7&gt;$E$7,$E$7,D7)</f>
        <v>1.305353997541538</v>
      </c>
      <c r="P86" s="20">
        <f t="shared" ca="1" si="48"/>
        <v>0.48253306873152157</v>
      </c>
      <c r="Q86" s="18">
        <f t="shared" ca="1" si="44"/>
        <v>4.086764731331745</v>
      </c>
      <c r="R86" s="10">
        <f t="shared" ca="1" si="45"/>
        <v>0.83399865593957989</v>
      </c>
      <c r="S86" s="18">
        <f t="shared" ca="1" si="46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3.8217509215751315</v>
      </c>
      <c r="M87" s="18">
        <f t="shared" ca="1" si="43"/>
        <v>2.8165199692339202</v>
      </c>
      <c r="N87" s="18">
        <f t="shared" si="47"/>
        <v>1.5</v>
      </c>
      <c r="O87" s="18">
        <f ca="1">IF(D6&gt;$E$7,$E$7,D6)</f>
        <v>0.81996562104385073</v>
      </c>
      <c r="P87" s="20">
        <f t="shared" ca="1" si="48"/>
        <v>0.46244675656227563</v>
      </c>
      <c r="Q87" s="18">
        <f t="shared" ca="1" si="44"/>
        <v>5.0008926502656408</v>
      </c>
      <c r="R87" s="10">
        <f t="shared" ca="1" si="45"/>
        <v>0.24910814655885596</v>
      </c>
      <c r="S87" s="18">
        <f t="shared" ca="1" si="46"/>
        <v>0.49910734973435922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3"/>
        <v>1</v>
      </c>
      <c r="N88" s="19">
        <f t="shared" si="47"/>
        <v>1</v>
      </c>
      <c r="O88" s="19">
        <f ca="1">IF(D5&gt;$E$7,$E$7,D5)</f>
        <v>0.74476022253091068</v>
      </c>
      <c r="P88" s="21">
        <f t="shared" ca="1" si="48"/>
        <v>6.5147344002470242E-2</v>
      </c>
      <c r="Q88" s="19">
        <f t="shared" ca="1" si="44"/>
        <v>6.6276198887345448</v>
      </c>
      <c r="R88" s="11">
        <f t="shared" ca="1" si="45"/>
        <v>0.39390672473516236</v>
      </c>
      <c r="S88" s="19">
        <f t="shared" ca="1" si="46"/>
        <v>0.62761988873454477</v>
      </c>
    </row>
    <row r="89" spans="5:19" x14ac:dyDescent="0.25">
      <c r="J89" s="15" t="s">
        <v>1463</v>
      </c>
      <c r="K89" s="27"/>
      <c r="L89" s="27"/>
      <c r="M89" s="18">
        <f ca="1">MAX(M81:M88)</f>
        <v>16</v>
      </c>
      <c r="N89" s="27"/>
      <c r="O89" s="27"/>
      <c r="P89" s="18">
        <f ca="1">MAX(P81:P88)</f>
        <v>16</v>
      </c>
      <c r="Q89" s="29"/>
      <c r="R89" s="10">
        <f ca="1">MAX(R81:R88)</f>
        <v>0.83399865593957989</v>
      </c>
      <c r="S89" s="10">
        <f ca="1">MAX(S81:S88)</f>
        <v>0.913235268668255</v>
      </c>
    </row>
    <row r="90" spans="5:19" x14ac:dyDescent="0.25">
      <c r="J90" s="15" t="s">
        <v>1462</v>
      </c>
      <c r="K90" s="27"/>
      <c r="L90" s="27"/>
      <c r="M90" s="18">
        <f ca="1">MIN(M81:M88)</f>
        <v>7.0531580726149855E-3</v>
      </c>
      <c r="N90" s="27"/>
      <c r="O90" s="27"/>
      <c r="P90" s="18">
        <f ca="1">MIN(P81:P88)</f>
        <v>6.5147344002470242E-2</v>
      </c>
      <c r="Q90" s="29"/>
      <c r="R90" s="10">
        <f ca="1">MIN(R81:R88)</f>
        <v>4.115502042683266E-2</v>
      </c>
      <c r="S90" s="10">
        <f ca="1">MIN(S81:S88)</f>
        <v>0.20286700181851325</v>
      </c>
    </row>
    <row r="91" spans="5:19" x14ac:dyDescent="0.25">
      <c r="J91" s="16" t="s">
        <v>1499</v>
      </c>
      <c r="K91" s="28"/>
      <c r="L91" s="28"/>
      <c r="M91" s="19">
        <f ca="1">AVERAGE(M81:M88)</f>
        <v>4.4659102684085381</v>
      </c>
      <c r="N91" s="28"/>
      <c r="O91" s="28"/>
      <c r="P91" s="19">
        <f ca="1">AVERAGE(P81:P88)</f>
        <v>4.1837099290073096</v>
      </c>
      <c r="Q91" s="30"/>
      <c r="R91" s="11">
        <f ca="1">AVERAGE(R81:R88)</f>
        <v>0.40575924104189665</v>
      </c>
      <c r="S91" s="11">
        <f ca="1">AVERAGE(S81:S88)</f>
        <v>0.59796058329480894</v>
      </c>
    </row>
    <row r="94" spans="5:19" x14ac:dyDescent="0.25">
      <c r="E94" s="31" t="str">
        <f>"Symulacja dla L = " &amp; E8</f>
        <v>Symulacja dla L = 8</v>
      </c>
      <c r="F94" s="31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36" t="s">
        <v>1506</v>
      </c>
    </row>
    <row r="97" spans="5:19" x14ac:dyDescent="0.25">
      <c r="G97">
        <f>IF(G96+1&lt;$E$8,G96+1,"")</f>
        <v>2</v>
      </c>
      <c r="H97">
        <f t="shared" ref="H97:H98" si="49">ROUND(IF($L5&gt;0,$E$8*$L5,"")/0.5,0)*0.5</f>
        <v>4</v>
      </c>
      <c r="J97" s="23">
        <v>1</v>
      </c>
      <c r="K97" s="44">
        <v>1</v>
      </c>
      <c r="L97" s="22">
        <f ca="1">IF(C5&gt;$E$8,$E$8,C5)</f>
        <v>0.74476022253091068</v>
      </c>
      <c r="M97" s="22">
        <f ca="1">POWER((L97-K97),2)</f>
        <v>6.5147344002470242E-2</v>
      </c>
      <c r="N97" s="37">
        <f>$E$8-K97</f>
        <v>7</v>
      </c>
      <c r="O97" s="22">
        <f ca="1">IF(D17&gt;$E$8,$E$8,D17)</f>
        <v>2.5596612867449915</v>
      </c>
      <c r="P97" s="37">
        <f ca="1">POWER((O97-N97),2)</f>
        <v>19.716607888431145</v>
      </c>
      <c r="Q97" s="22">
        <f ca="1">ABS(AVERAGE(L97,($E$8-O97)))</f>
        <v>3.0925494678929595</v>
      </c>
      <c r="R97" s="38">
        <f ca="1">POWER((Q97-K97),2)</f>
        <v>4.3787632755791082</v>
      </c>
      <c r="S97" s="22">
        <f ca="1">ABS(Q97-K97)</f>
        <v>2.0925494678929595</v>
      </c>
    </row>
    <row r="98" spans="5:19" x14ac:dyDescent="0.25">
      <c r="G98">
        <f t="shared" ref="G98:G103" si="50">IF(G97+1&lt;$E$8,G97+1,"")</f>
        <v>3</v>
      </c>
      <c r="H98">
        <f t="shared" si="49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1">POWER((L98-K98),2)</f>
        <v>0.48253306873152157</v>
      </c>
      <c r="N98" s="20">
        <f t="shared" ref="N98:N103" si="52">$E$8-K98</f>
        <v>6</v>
      </c>
      <c r="O98" s="18">
        <f ca="1">IF(D15&gt;$E$8,$E$8,D15)</f>
        <v>8</v>
      </c>
      <c r="P98" s="20">
        <f ca="1">POWER((O98-N98),2)</f>
        <v>4</v>
      </c>
      <c r="Q98" s="18">
        <f t="shared" ref="Q98:Q103" ca="1" si="53">ABS(AVERAGE(L98,($E$8-O98)))</f>
        <v>0.65267699877076901</v>
      </c>
      <c r="R98" s="10">
        <f t="shared" ref="R98:R103" ca="1" si="54">POWER((Q98-K98),2)</f>
        <v>1.8152792696413425</v>
      </c>
      <c r="S98" s="18">
        <f t="shared" ref="S98:S103" ca="1" si="55">ABS(Q98-K98)</f>
        <v>1.347323001229231</v>
      </c>
    </row>
    <row r="99" spans="5:19" x14ac:dyDescent="0.25">
      <c r="G99">
        <f t="shared" si="50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1"/>
        <v>25</v>
      </c>
      <c r="N99" s="20">
        <f t="shared" si="52"/>
        <v>5</v>
      </c>
      <c r="O99" s="18">
        <f ca="1">IF(D13&gt;$E$8,$E$8,D13)</f>
        <v>2.478883460205028</v>
      </c>
      <c r="P99" s="20">
        <f t="shared" ref="P99:P103" ca="1" si="56">POWER((O99-N99),2)</f>
        <v>6.3560286072277723</v>
      </c>
      <c r="Q99" s="18">
        <f t="shared" ca="1" si="53"/>
        <v>6.7605582698974862</v>
      </c>
      <c r="R99" s="10">
        <f t="shared" ca="1" si="54"/>
        <v>14.141798501294375</v>
      </c>
      <c r="S99" s="18">
        <f t="shared" ca="1" si="55"/>
        <v>3.7605582698974862</v>
      </c>
    </row>
    <row r="100" spans="5:19" x14ac:dyDescent="0.25">
      <c r="G100">
        <f t="shared" si="50"/>
        <v>5</v>
      </c>
      <c r="J100" s="15">
        <v>4</v>
      </c>
      <c r="K100" s="4">
        <v>4</v>
      </c>
      <c r="L100" s="18">
        <f ca="1">IF(C11&gt;$E$8,$E$8,C11)</f>
        <v>8</v>
      </c>
      <c r="M100" s="18">
        <f t="shared" ca="1" si="51"/>
        <v>16</v>
      </c>
      <c r="N100" s="20">
        <f t="shared" si="52"/>
        <v>4</v>
      </c>
      <c r="O100" s="18">
        <f ca="1">IF(D11&gt;$E$8,$E$8,D11)</f>
        <v>7.9904153719520705</v>
      </c>
      <c r="P100" s="20">
        <f t="shared" ca="1" si="56"/>
        <v>15.923414840711381</v>
      </c>
      <c r="Q100" s="18">
        <f t="shared" ca="1" si="53"/>
        <v>4.0047923140239643</v>
      </c>
      <c r="R100" s="10">
        <f t="shared" ca="1" si="54"/>
        <v>2.296627370428485E-5</v>
      </c>
      <c r="S100" s="18">
        <f t="shared" ca="1" si="55"/>
        <v>4.7923140239642947E-3</v>
      </c>
    </row>
    <row r="101" spans="5:19" x14ac:dyDescent="0.25">
      <c r="G101">
        <f t="shared" si="50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1"/>
        <v>6.3560286072277723</v>
      </c>
      <c r="N101" s="20">
        <f t="shared" si="52"/>
        <v>3</v>
      </c>
      <c r="O101" s="18">
        <f ca="1">IF(D9&gt;$E$8,$E$8,D9)</f>
        <v>8</v>
      </c>
      <c r="P101" s="20">
        <f t="shared" ca="1" si="56"/>
        <v>25</v>
      </c>
      <c r="Q101" s="18">
        <f t="shared" ca="1" si="53"/>
        <v>1.239441730102514</v>
      </c>
      <c r="R101" s="10">
        <f t="shared" ca="1" si="54"/>
        <v>14.141798501294375</v>
      </c>
      <c r="S101" s="18">
        <f t="shared" ca="1" si="55"/>
        <v>3.7605582698974862</v>
      </c>
    </row>
    <row r="102" spans="5:19" x14ac:dyDescent="0.25">
      <c r="G102">
        <f t="shared" si="50"/>
        <v>7</v>
      </c>
      <c r="J102" s="15">
        <v>6</v>
      </c>
      <c r="K102" s="4">
        <v>6</v>
      </c>
      <c r="L102" s="18">
        <f ca="1">IF(C15&gt;$E$8,$E$8,C15)</f>
        <v>8</v>
      </c>
      <c r="M102" s="18">
        <f t="shared" ca="1" si="51"/>
        <v>4</v>
      </c>
      <c r="N102" s="20">
        <f t="shared" si="52"/>
        <v>2</v>
      </c>
      <c r="O102" s="18">
        <f ca="1">IF(D7&gt;$E$8,$E$8,D7)</f>
        <v>1.305353997541538</v>
      </c>
      <c r="P102" s="20">
        <f t="shared" ca="1" si="56"/>
        <v>0.48253306873152157</v>
      </c>
      <c r="Q102" s="18">
        <f t="shared" ca="1" si="53"/>
        <v>7.3473230012292312</v>
      </c>
      <c r="R102" s="10">
        <f t="shared" ca="1" si="54"/>
        <v>1.8152792696413429</v>
      </c>
      <c r="S102" s="18">
        <f t="shared" ca="1" si="55"/>
        <v>1.3473230012292312</v>
      </c>
    </row>
    <row r="103" spans="5:19" x14ac:dyDescent="0.25">
      <c r="G103" t="str">
        <f t="shared" si="50"/>
        <v/>
      </c>
      <c r="J103" s="16">
        <v>7</v>
      </c>
      <c r="K103" s="4">
        <v>7</v>
      </c>
      <c r="L103" s="19">
        <f ca="1">IF(C17&gt;$E$8,$E$8,C17)</f>
        <v>2.6010319997084705</v>
      </c>
      <c r="M103" s="19">
        <f t="shared" ca="1" si="51"/>
        <v>19.350919467588856</v>
      </c>
      <c r="N103" s="21">
        <f t="shared" si="52"/>
        <v>1</v>
      </c>
      <c r="O103" s="19">
        <f ca="1">IF(D5&gt;$E$8,$E$8,D5)</f>
        <v>0.74476022253091068</v>
      </c>
      <c r="P103" s="21">
        <f t="shared" ca="1" si="56"/>
        <v>6.5147344002470242E-2</v>
      </c>
      <c r="Q103" s="19">
        <f t="shared" ca="1" si="53"/>
        <v>4.9281358885887805</v>
      </c>
      <c r="R103" s="11">
        <f t="shared" ca="1" si="54"/>
        <v>4.2926208961538022</v>
      </c>
      <c r="S103" s="19">
        <f t="shared" ca="1" si="55"/>
        <v>2.0718641114112195</v>
      </c>
    </row>
    <row r="104" spans="5:19" x14ac:dyDescent="0.25">
      <c r="J104" s="15" t="s">
        <v>1463</v>
      </c>
      <c r="K104" s="39"/>
      <c r="L104" s="41"/>
      <c r="M104" s="18">
        <f ca="1">MAX(M97:M103)</f>
        <v>25</v>
      </c>
      <c r="N104" s="27"/>
      <c r="O104" s="27"/>
      <c r="P104" s="18">
        <f ca="1">MAX(P97:P103)</f>
        <v>25</v>
      </c>
      <c r="Q104" s="29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40"/>
      <c r="L105" s="41"/>
      <c r="M105" s="18">
        <f ca="1">MIN(M97:M103)</f>
        <v>6.5147344002470242E-2</v>
      </c>
      <c r="N105" s="27"/>
      <c r="O105" s="27"/>
      <c r="P105" s="18">
        <f ca="1">MIN(P97:P103)</f>
        <v>6.5147344002470242E-2</v>
      </c>
      <c r="Q105" s="29"/>
      <c r="R105" s="10">
        <f ca="1">MIN(R97:R103)</f>
        <v>2.296627370428485E-5</v>
      </c>
      <c r="S105" s="10">
        <f ca="1">MIN(S97:S103)</f>
        <v>4.7923140239642947E-3</v>
      </c>
    </row>
    <row r="106" spans="5:19" x14ac:dyDescent="0.25">
      <c r="J106" s="16" t="s">
        <v>1499</v>
      </c>
      <c r="K106" s="42"/>
      <c r="L106" s="43"/>
      <c r="M106" s="19">
        <f ca="1">AVERAGE(M97:M103)</f>
        <v>10.179232641078659</v>
      </c>
      <c r="N106" s="28"/>
      <c r="O106" s="28"/>
      <c r="P106" s="19">
        <f ca="1">AVERAGE(P97:P103)</f>
        <v>10.2205331070149</v>
      </c>
      <c r="Q106" s="30"/>
      <c r="R106" s="11">
        <f ca="1">AVERAGE(R97:R103)</f>
        <v>5.7979375256968648</v>
      </c>
      <c r="S106" s="11">
        <f ca="1">AVERAGE(S97:S103)</f>
        <v>2.054995490797368</v>
      </c>
    </row>
    <row r="109" spans="5:19" x14ac:dyDescent="0.25">
      <c r="E109" s="31" t="str">
        <f>"Symulacja dla L = " &amp; E9</f>
        <v>Symulacja dla L = 9</v>
      </c>
      <c r="F109" s="31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35" t="s">
        <v>1506</v>
      </c>
    </row>
    <row r="112" spans="5:19" x14ac:dyDescent="0.25">
      <c r="G112">
        <f>IF(G111+1&lt;$E$9,G111+1,"")</f>
        <v>2</v>
      </c>
      <c r="H112">
        <f t="shared" ref="H112:H113" si="57">ROUND(IF($L5&gt;0,$E$9*$L5,"")/0.5,0)*0.5</f>
        <v>4.5</v>
      </c>
      <c r="J112" s="23">
        <v>1</v>
      </c>
      <c r="K112" s="44">
        <v>1</v>
      </c>
      <c r="L112" s="22">
        <f ca="1">IF(C5&gt;$E$9,$E$9,C5)</f>
        <v>0.74476022253091068</v>
      </c>
      <c r="M112" s="37">
        <f ca="1">POWER((L112-K112),2)</f>
        <v>6.5147344002470242E-2</v>
      </c>
      <c r="N112" s="37">
        <f>$E$9-K112</f>
        <v>8</v>
      </c>
      <c r="O112" s="22">
        <f ca="1">IF(D19&gt;$E$9,$E$9,D19)</f>
        <v>9</v>
      </c>
      <c r="P112" s="44">
        <f ca="1">POWER((O112-N112),2)</f>
        <v>1</v>
      </c>
      <c r="Q112" s="22">
        <f ca="1">ABS(AVERAGE(L112,($E$9-O112)))</f>
        <v>0.37238011126545534</v>
      </c>
      <c r="R112" s="44">
        <f ca="1">POWER((Q112-K112),2)</f>
        <v>0.39390672473516219</v>
      </c>
      <c r="S112" s="22">
        <f ca="1">ABS(Q112-K112)</f>
        <v>0.62761988873454466</v>
      </c>
    </row>
    <row r="113" spans="5:19" x14ac:dyDescent="0.25">
      <c r="G113">
        <f t="shared" ref="G113:G117" si="58">IF(G112+1&lt;$E$9,G112+1,"")</f>
        <v>3</v>
      </c>
      <c r="H113">
        <f t="shared" si="57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59">POWER((L113-K113),2)</f>
        <v>0.48253306873152157</v>
      </c>
      <c r="N113" s="20">
        <f t="shared" ref="N113:N121" si="60">$E$9-K113</f>
        <v>7</v>
      </c>
      <c r="O113" s="18">
        <f ca="1">IF(D17&gt;$E$9,$E$9,D17)</f>
        <v>2.5596612867449915</v>
      </c>
      <c r="P113" s="4">
        <f ca="1">POWER((O113-N113),2)</f>
        <v>19.716607888431145</v>
      </c>
      <c r="Q113" s="18">
        <f t="shared" ref="Q113:Q121" ca="1" si="61">ABS(AVERAGE(L113,($E$9-O113)))</f>
        <v>3.8728463553982735</v>
      </c>
      <c r="R113" s="4">
        <f t="shared" ref="R113:R121" ca="1" si="62">POWER((Q113-K113),2)</f>
        <v>3.5075534709285963</v>
      </c>
      <c r="S113" s="18">
        <f t="shared" ref="S113:S121" ca="1" si="63">ABS(Q113-K113)</f>
        <v>1.8728463553982735</v>
      </c>
    </row>
    <row r="114" spans="5:19" x14ac:dyDescent="0.25">
      <c r="G114">
        <f t="shared" si="58"/>
        <v>4</v>
      </c>
      <c r="J114" s="15">
        <v>3</v>
      </c>
      <c r="K114" s="4">
        <v>2.5</v>
      </c>
      <c r="L114" s="18">
        <f ca="1">IF(C8&gt;$E$9,$E$9,C8)</f>
        <v>3.4712285414924549</v>
      </c>
      <c r="M114" s="20">
        <f t="shared" ca="1" si="59"/>
        <v>0.94328487980956111</v>
      </c>
      <c r="N114" s="20">
        <f t="shared" si="60"/>
        <v>6.5</v>
      </c>
      <c r="O114" s="18">
        <f ca="1">IF(D16&gt;$E$9,$E$9,D16)</f>
        <v>9</v>
      </c>
      <c r="P114" s="4">
        <f t="shared" ref="P114:P121" ca="1" si="64">POWER((O114-N114),2)</f>
        <v>6.25</v>
      </c>
      <c r="Q114" s="18">
        <f t="shared" ca="1" si="61"/>
        <v>1.7356142707462274</v>
      </c>
      <c r="R114" s="4">
        <f t="shared" ca="1" si="62"/>
        <v>0.58428554308682168</v>
      </c>
      <c r="S114" s="18">
        <f t="shared" ca="1" si="63"/>
        <v>0.76438572925377257</v>
      </c>
    </row>
    <row r="115" spans="5:19" x14ac:dyDescent="0.25">
      <c r="G115">
        <f t="shared" si="58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59"/>
        <v>36</v>
      </c>
      <c r="N115" s="20">
        <f t="shared" si="60"/>
        <v>6</v>
      </c>
      <c r="O115" s="18">
        <f ca="1">IF(D15&gt;$E$9,$E$9,D15)</f>
        <v>9</v>
      </c>
      <c r="P115" s="4">
        <f t="shared" ca="1" si="64"/>
        <v>9</v>
      </c>
      <c r="Q115" s="18">
        <f t="shared" ca="1" si="61"/>
        <v>4.5</v>
      </c>
      <c r="R115" s="4">
        <f t="shared" ca="1" si="62"/>
        <v>2.25</v>
      </c>
      <c r="S115" s="18">
        <f t="shared" ca="1" si="63"/>
        <v>1.5</v>
      </c>
    </row>
    <row r="116" spans="5:19" x14ac:dyDescent="0.25">
      <c r="G116">
        <f t="shared" si="58"/>
        <v>6</v>
      </c>
      <c r="J116" s="15">
        <v>5</v>
      </c>
      <c r="K116" s="4">
        <v>4</v>
      </c>
      <c r="L116" s="18">
        <f ca="1">IF(C11&gt;$E$9,$E$9,C11)</f>
        <v>9</v>
      </c>
      <c r="M116" s="20">
        <f t="shared" ca="1" si="59"/>
        <v>25</v>
      </c>
      <c r="N116" s="20">
        <f t="shared" si="60"/>
        <v>5</v>
      </c>
      <c r="O116" s="18">
        <f ca="1">IF(D13&gt;$E$9,$E$9,D13)</f>
        <v>2.478883460205028</v>
      </c>
      <c r="P116" s="4">
        <f t="shared" ca="1" si="64"/>
        <v>6.3560286072277723</v>
      </c>
      <c r="Q116" s="18">
        <f t="shared" ca="1" si="61"/>
        <v>7.7605582698974862</v>
      </c>
      <c r="R116" s="4">
        <f t="shared" ca="1" si="62"/>
        <v>14.141798501294375</v>
      </c>
      <c r="S116" s="18">
        <f t="shared" ca="1" si="63"/>
        <v>3.7605582698974862</v>
      </c>
    </row>
    <row r="117" spans="5:19" x14ac:dyDescent="0.25">
      <c r="G117">
        <f t="shared" si="58"/>
        <v>7</v>
      </c>
      <c r="J117" s="15">
        <v>6</v>
      </c>
      <c r="K117" s="4">
        <v>4.5</v>
      </c>
      <c r="L117" s="18">
        <f ca="1">IF(C12&gt;$E$9,$E$9,C12)</f>
        <v>2.180472172430326</v>
      </c>
      <c r="M117" s="20">
        <f t="shared" ca="1" si="59"/>
        <v>5.3802093428700912</v>
      </c>
      <c r="N117" s="20">
        <f t="shared" si="60"/>
        <v>4.5</v>
      </c>
      <c r="O117" s="18">
        <f ca="1">IF(D12&gt;$E$9,$E$9,D12)</f>
        <v>2.2879163082947178</v>
      </c>
      <c r="P117" s="4">
        <f t="shared" ca="1" si="64"/>
        <v>4.89331425910847</v>
      </c>
      <c r="Q117" s="18">
        <f t="shared" ca="1" si="61"/>
        <v>4.4462779320678045</v>
      </c>
      <c r="R117" s="4">
        <f t="shared" ca="1" si="62"/>
        <v>2.886060582911425E-3</v>
      </c>
      <c r="S117" s="18">
        <f t="shared" ca="1" si="63"/>
        <v>5.3722067932195472E-2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59"/>
        <v>6.3560286072277723</v>
      </c>
      <c r="N118" s="20">
        <f t="shared" si="60"/>
        <v>4</v>
      </c>
      <c r="O118" s="18">
        <f ca="1">IF(D11&gt;$E$9,$E$9,D11)</f>
        <v>7.9904153719520705</v>
      </c>
      <c r="P118" s="4">
        <f t="shared" ca="1" si="64"/>
        <v>15.923414840711381</v>
      </c>
      <c r="Q118" s="18">
        <f t="shared" ca="1" si="61"/>
        <v>1.7442340441264788</v>
      </c>
      <c r="R118" s="4">
        <f t="shared" ca="1" si="62"/>
        <v>10.600011959425022</v>
      </c>
      <c r="S118" s="18">
        <f t="shared" ca="1" si="63"/>
        <v>3.255765955873521</v>
      </c>
    </row>
    <row r="119" spans="5:19" x14ac:dyDescent="0.25">
      <c r="J119" s="15">
        <v>8</v>
      </c>
      <c r="K119" s="4">
        <v>6</v>
      </c>
      <c r="L119" s="18">
        <f ca="1">IF(C15&gt;$E$9,$E$9,C15)</f>
        <v>9</v>
      </c>
      <c r="M119" s="20">
        <f t="shared" ca="1" si="59"/>
        <v>9</v>
      </c>
      <c r="N119" s="20">
        <f t="shared" si="60"/>
        <v>3</v>
      </c>
      <c r="O119" s="18">
        <f ca="1">IF(D9&gt;$E$9,$E$9,D9)</f>
        <v>9</v>
      </c>
      <c r="P119" s="4">
        <f t="shared" ca="1" si="64"/>
        <v>36</v>
      </c>
      <c r="Q119" s="18">
        <f t="shared" ca="1" si="61"/>
        <v>4.5</v>
      </c>
      <c r="R119" s="4">
        <f t="shared" ca="1" si="62"/>
        <v>2.25</v>
      </c>
      <c r="S119" s="18">
        <f t="shared" ca="1" si="63"/>
        <v>1.5</v>
      </c>
    </row>
    <row r="120" spans="5:19" x14ac:dyDescent="0.25">
      <c r="J120" s="15">
        <v>9</v>
      </c>
      <c r="K120" s="4">
        <v>7</v>
      </c>
      <c r="L120" s="18">
        <f ca="1">IF(C17&gt;$E$9,$E$9,C17)</f>
        <v>2.6010319997084705</v>
      </c>
      <c r="M120" s="20">
        <f t="shared" ca="1" si="59"/>
        <v>19.350919467588856</v>
      </c>
      <c r="N120" s="20">
        <f t="shared" si="60"/>
        <v>2</v>
      </c>
      <c r="O120" s="18">
        <f ca="1">IF(D7&gt;$E$9,$E$9,D7)</f>
        <v>1.305353997541538</v>
      </c>
      <c r="P120" s="4">
        <f t="shared" ca="1" si="64"/>
        <v>0.48253306873152157</v>
      </c>
      <c r="Q120" s="18">
        <f t="shared" ca="1" si="61"/>
        <v>5.1478390010834669</v>
      </c>
      <c r="R120" s="4">
        <f t="shared" ca="1" si="62"/>
        <v>3.4305003659074895</v>
      </c>
      <c r="S120" s="18">
        <f t="shared" ca="1" si="63"/>
        <v>1.8521609989165331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59"/>
        <v>1</v>
      </c>
      <c r="N121" s="21">
        <f t="shared" si="60"/>
        <v>1</v>
      </c>
      <c r="O121" s="19">
        <f ca="1">IF(D5&gt;$E$9,$E$9,D5)</f>
        <v>0.74476022253091068</v>
      </c>
      <c r="P121" s="26">
        <f t="shared" ca="1" si="64"/>
        <v>6.5147344002470242E-2</v>
      </c>
      <c r="Q121" s="19">
        <f t="shared" ca="1" si="61"/>
        <v>8.6276198887345448</v>
      </c>
      <c r="R121" s="26">
        <f t="shared" ca="1" si="62"/>
        <v>0.39390672473516236</v>
      </c>
      <c r="S121" s="19">
        <f t="shared" ca="1" si="63"/>
        <v>0.62761988873454477</v>
      </c>
    </row>
    <row r="122" spans="5:19" x14ac:dyDescent="0.25">
      <c r="G122" t="str">
        <f>IF(G118+1&lt;$E$9,G118+1,"")</f>
        <v/>
      </c>
      <c r="J122" s="15" t="s">
        <v>1463</v>
      </c>
      <c r="K122" s="39"/>
      <c r="L122" s="41"/>
      <c r="M122" s="18">
        <f ca="1">MAX(M112:M121)</f>
        <v>36</v>
      </c>
      <c r="N122" s="27"/>
      <c r="O122" s="27"/>
      <c r="P122" s="18">
        <f ca="1">MAX(P112:P121)</f>
        <v>36</v>
      </c>
      <c r="Q122" s="29"/>
      <c r="R122" s="10">
        <f ca="1">MAX(R112:R121)</f>
        <v>14.141798501294375</v>
      </c>
      <c r="S122" s="10">
        <f ca="1">MAX(S112:S121)</f>
        <v>3.7605582698974862</v>
      </c>
    </row>
    <row r="123" spans="5:19" x14ac:dyDescent="0.25">
      <c r="J123" s="15" t="s">
        <v>1462</v>
      </c>
      <c r="K123" s="40"/>
      <c r="L123" s="41"/>
      <c r="M123" s="18">
        <f ca="1">MIN(M112:M121)</f>
        <v>6.5147344002470242E-2</v>
      </c>
      <c r="N123" s="27"/>
      <c r="O123" s="27"/>
      <c r="P123" s="18">
        <f ca="1">MIN(P112:P121)</f>
        <v>6.5147344002470242E-2</v>
      </c>
      <c r="Q123" s="29"/>
      <c r="R123" s="10">
        <f ca="1">MIN(R112:R121)</f>
        <v>2.886060582911425E-3</v>
      </c>
      <c r="S123" s="10">
        <f ca="1">MIN(S112:S121)</f>
        <v>5.3722067932195472E-2</v>
      </c>
    </row>
    <row r="124" spans="5:19" x14ac:dyDescent="0.25">
      <c r="J124" s="16" t="s">
        <v>1499</v>
      </c>
      <c r="K124" s="42"/>
      <c r="L124" s="43"/>
      <c r="M124" s="19">
        <f ca="1">AVERAGE(M112:M121)</f>
        <v>10.357812271023025</v>
      </c>
      <c r="N124" s="28"/>
      <c r="O124" s="28"/>
      <c r="P124" s="19">
        <f ca="1">AVERAGE(P112:P121)</f>
        <v>9.9687046008212761</v>
      </c>
      <c r="Q124" s="30"/>
      <c r="R124" s="11">
        <f ca="1">AVERAGE(R112:R121)</f>
        <v>3.7554849350695543</v>
      </c>
      <c r="S124" s="11">
        <f ca="1">AVERAGE(S112:S121)</f>
        <v>1.5814679154740872</v>
      </c>
    </row>
    <row r="127" spans="5:19" x14ac:dyDescent="0.25">
      <c r="E127" s="31" t="str">
        <f>"Symulacja dla L = " &amp; E10</f>
        <v>Symulacja dla L = 10</v>
      </c>
      <c r="F127" s="31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35" t="s">
        <v>1506</v>
      </c>
    </row>
    <row r="130" spans="7:19" x14ac:dyDescent="0.25">
      <c r="G130">
        <f>IF(G129+1&lt;$E$10,G129+1,"")</f>
        <v>2</v>
      </c>
      <c r="H130">
        <f t="shared" ref="H130:H131" si="65">ROUND(IF($L5&gt;0,$E$10*$L5,"")/0.5,0)*0.5</f>
        <v>5</v>
      </c>
      <c r="J130" s="23">
        <v>1</v>
      </c>
      <c r="K130" s="44">
        <v>1</v>
      </c>
      <c r="L130" s="22">
        <f ca="1">IF(C5&gt;$E$10,$E$10,C5)</f>
        <v>0.74476022253091068</v>
      </c>
      <c r="M130" s="38">
        <f ca="1">POWER((L130-K130),2)</f>
        <v>6.5147344002470242E-2</v>
      </c>
      <c r="N130" s="37">
        <f>$E$10-K130</f>
        <v>9</v>
      </c>
      <c r="O130" s="37">
        <f ca="1">IF(D21&gt;$E$10,$E$10,D21)</f>
        <v>9.2307738820008751</v>
      </c>
      <c r="P130" s="37">
        <f ca="1">POWER((O130-N130),2)</f>
        <v>5.3256584613753835E-2</v>
      </c>
      <c r="Q130" s="37">
        <f ca="1">ABS(AVERAGE(L130,($E$10-O130)))</f>
        <v>0.75699317026501778</v>
      </c>
      <c r="R130" s="22">
        <f ca="1">POWER((Q130-K130),2)</f>
        <v>5.9052319297846642E-2</v>
      </c>
      <c r="S130" s="38">
        <f ca="1">ABS(Q130-K130)</f>
        <v>0.24300682973498222</v>
      </c>
    </row>
    <row r="131" spans="7:19" x14ac:dyDescent="0.25">
      <c r="G131">
        <f t="shared" ref="G131:G137" si="66">IF(G130+1&lt;$E$10,G130+1,"")</f>
        <v>3</v>
      </c>
      <c r="H131">
        <f t="shared" si="65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7">POWER((L131-K131),2)</f>
        <v>0.48253306873152157</v>
      </c>
      <c r="N131" s="20">
        <f t="shared" ref="N131:N140" si="68">$E$10-K131</f>
        <v>8</v>
      </c>
      <c r="O131" s="20">
        <f ca="1">IF(D19&gt;$E$10,$E$10,D19)</f>
        <v>10</v>
      </c>
      <c r="P131" s="20">
        <f t="shared" ref="P131:P139" ca="1" si="69">POWER((O131-N131),2)</f>
        <v>4</v>
      </c>
      <c r="Q131" s="20">
        <f t="shared" ref="Q131:Q140" ca="1" si="70">ABS(AVERAGE(L131,($E$10-O131)))</f>
        <v>0.65267699877076901</v>
      </c>
      <c r="R131" s="18">
        <f t="shared" ref="R131:R140" ca="1" si="71">POWER((Q131-K131),2)</f>
        <v>1.8152792696413425</v>
      </c>
      <c r="S131" s="10">
        <f t="shared" ref="S131:S140" ca="1" si="72">ABS(Q131-K131)</f>
        <v>1.347323001229231</v>
      </c>
    </row>
    <row r="132" spans="7:19" x14ac:dyDescent="0.25">
      <c r="G132">
        <f t="shared" si="66"/>
        <v>4</v>
      </c>
      <c r="J132" s="15">
        <v>3</v>
      </c>
      <c r="K132" s="4">
        <v>2.5</v>
      </c>
      <c r="L132" s="18">
        <f ca="1">IF(C8&gt;$E$10,$E$10,C8)</f>
        <v>3.4712285414924549</v>
      </c>
      <c r="M132" s="10">
        <f t="shared" ca="1" si="67"/>
        <v>0.94328487980956111</v>
      </c>
      <c r="N132" s="20">
        <f t="shared" si="68"/>
        <v>7.5</v>
      </c>
      <c r="O132" s="20">
        <f ca="1">IF(D18&gt;$E$10,$E$10,D18)</f>
        <v>10</v>
      </c>
      <c r="P132" s="20">
        <f t="shared" ca="1" si="69"/>
        <v>6.25</v>
      </c>
      <c r="Q132" s="20">
        <f t="shared" ca="1" si="70"/>
        <v>1.7356142707462274</v>
      </c>
      <c r="R132" s="18">
        <f t="shared" ca="1" si="71"/>
        <v>0.58428554308682168</v>
      </c>
      <c r="S132" s="10">
        <f t="shared" ca="1" si="72"/>
        <v>0.76438572925377257</v>
      </c>
    </row>
    <row r="133" spans="7:19" x14ac:dyDescent="0.25">
      <c r="G133">
        <f t="shared" si="66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7"/>
        <v>49</v>
      </c>
      <c r="N133" s="20">
        <f t="shared" si="68"/>
        <v>7</v>
      </c>
      <c r="O133" s="20">
        <f ca="1">IF(D17&gt;$E$10,$E$10,D17)</f>
        <v>2.5596612867449915</v>
      </c>
      <c r="P133" s="20">
        <f t="shared" ca="1" si="69"/>
        <v>19.716607888431145</v>
      </c>
      <c r="Q133" s="20">
        <f t="shared" ca="1" si="70"/>
        <v>8.7201693566275047</v>
      </c>
      <c r="R133" s="18">
        <f t="shared" ca="1" si="71"/>
        <v>32.720337468500318</v>
      </c>
      <c r="S133" s="10">
        <f t="shared" ca="1" si="72"/>
        <v>5.7201693566275047</v>
      </c>
    </row>
    <row r="134" spans="7:19" x14ac:dyDescent="0.25">
      <c r="G134">
        <f t="shared" si="66"/>
        <v>6</v>
      </c>
      <c r="J134" s="15">
        <v>5</v>
      </c>
      <c r="K134" s="4">
        <v>4</v>
      </c>
      <c r="L134" s="18">
        <f ca="1">IF(C11&gt;$E$10,$E$10,C11)</f>
        <v>9.2307738820008751</v>
      </c>
      <c r="M134" s="10">
        <f t="shared" ca="1" si="67"/>
        <v>27.360995404622503</v>
      </c>
      <c r="N134" s="20">
        <f t="shared" si="68"/>
        <v>6</v>
      </c>
      <c r="O134" s="20">
        <f ca="1">IF(D15&gt;$E$10,$E$10,D15)</f>
        <v>10</v>
      </c>
      <c r="P134" s="20">
        <f t="shared" ca="1" si="69"/>
        <v>16</v>
      </c>
      <c r="Q134" s="20">
        <f t="shared" ca="1" si="70"/>
        <v>4.6153869410004376</v>
      </c>
      <c r="R134" s="18">
        <f t="shared" ca="1" si="71"/>
        <v>0.37870108715387601</v>
      </c>
      <c r="S134" s="10">
        <f t="shared" ca="1" si="72"/>
        <v>0.61538694100043756</v>
      </c>
    </row>
    <row r="135" spans="7:19" x14ac:dyDescent="0.25">
      <c r="G135">
        <f t="shared" si="66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7"/>
        <v>6.3560286072277723</v>
      </c>
      <c r="N135" s="20">
        <f t="shared" si="68"/>
        <v>5</v>
      </c>
      <c r="O135" s="20">
        <f ca="1">IF(D13&gt;$E$10,$E$10,D13)</f>
        <v>2.478883460205028</v>
      </c>
      <c r="P135" s="20">
        <f t="shared" ca="1" si="69"/>
        <v>6.3560286072277723</v>
      </c>
      <c r="Q135" s="20">
        <f t="shared" ca="1" si="70"/>
        <v>5</v>
      </c>
      <c r="R135" s="18">
        <f t="shared" ca="1" si="71"/>
        <v>0</v>
      </c>
      <c r="S135" s="10">
        <f t="shared" ca="1" si="72"/>
        <v>0</v>
      </c>
    </row>
    <row r="136" spans="7:19" x14ac:dyDescent="0.25">
      <c r="G136">
        <f t="shared" si="66"/>
        <v>8</v>
      </c>
      <c r="J136" s="15">
        <v>7</v>
      </c>
      <c r="K136" s="4">
        <v>6</v>
      </c>
      <c r="L136" s="18">
        <f ca="1">IF(C15&gt;$E$10,$E$10,C15)</f>
        <v>10</v>
      </c>
      <c r="M136" s="10">
        <f t="shared" ca="1" si="67"/>
        <v>16</v>
      </c>
      <c r="N136" s="20">
        <f t="shared" si="68"/>
        <v>4</v>
      </c>
      <c r="O136" s="20">
        <f ca="1">IF(D11&gt;$E$10,$E$10,D11)</f>
        <v>7.9904153719520705</v>
      </c>
      <c r="P136" s="20">
        <f t="shared" ca="1" si="69"/>
        <v>15.923414840711381</v>
      </c>
      <c r="Q136" s="20">
        <f t="shared" ca="1" si="70"/>
        <v>6.0047923140239643</v>
      </c>
      <c r="R136" s="18">
        <f t="shared" ca="1" si="71"/>
        <v>2.296627370428485E-5</v>
      </c>
      <c r="S136" s="10">
        <f t="shared" ca="1" si="72"/>
        <v>4.7923140239642947E-3</v>
      </c>
    </row>
    <row r="137" spans="7:19" x14ac:dyDescent="0.25">
      <c r="G137">
        <f t="shared" si="66"/>
        <v>9</v>
      </c>
      <c r="J137" s="15">
        <v>8</v>
      </c>
      <c r="K137" s="4">
        <v>7</v>
      </c>
      <c r="L137" s="18">
        <f ca="1">IF(C17&gt;$E$10,$E$10,C17)</f>
        <v>2.6010319997084705</v>
      </c>
      <c r="M137" s="10">
        <f t="shared" ca="1" si="67"/>
        <v>19.350919467588856</v>
      </c>
      <c r="N137" s="20">
        <f t="shared" si="68"/>
        <v>3</v>
      </c>
      <c r="O137" s="20">
        <f ca="1">IF(D9&gt;$E$10,$E$10,D9)</f>
        <v>10</v>
      </c>
      <c r="P137" s="20">
        <f t="shared" ca="1" si="69"/>
        <v>49</v>
      </c>
      <c r="Q137" s="20">
        <f t="shared" ca="1" si="70"/>
        <v>1.3005159998542353</v>
      </c>
      <c r="R137" s="18">
        <f t="shared" ca="1" si="71"/>
        <v>32.484117867917561</v>
      </c>
      <c r="S137" s="10">
        <f t="shared" ca="1" si="72"/>
        <v>5.6994840001457643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7"/>
        <v>6.25</v>
      </c>
      <c r="N138" s="20">
        <f t="shared" si="68"/>
        <v>2.5</v>
      </c>
      <c r="O138" s="20">
        <f ca="1">IF(D8&gt;$E$10,$E$10,D8)</f>
        <v>3.6422755081743503</v>
      </c>
      <c r="P138" s="20">
        <f t="shared" ca="1" si="69"/>
        <v>1.3047933365749702</v>
      </c>
      <c r="Q138" s="20">
        <f t="shared" ca="1" si="70"/>
        <v>8.1788622459128248</v>
      </c>
      <c r="R138" s="18">
        <f t="shared" ca="1" si="71"/>
        <v>0.46085394892580467</v>
      </c>
      <c r="S138" s="10">
        <f t="shared" ca="1" si="72"/>
        <v>0.67886224591282485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7"/>
        <v>4</v>
      </c>
      <c r="N139" s="20">
        <f t="shared" si="68"/>
        <v>2</v>
      </c>
      <c r="O139" s="20">
        <f ca="1">IF(D7&gt;$E$10,$E$10,D7)</f>
        <v>1.305353997541538</v>
      </c>
      <c r="P139" s="20">
        <f t="shared" ca="1" si="69"/>
        <v>0.48253306873152157</v>
      </c>
      <c r="Q139" s="20">
        <f t="shared" ca="1" si="70"/>
        <v>9.3473230012292312</v>
      </c>
      <c r="R139" s="18">
        <f t="shared" ca="1" si="71"/>
        <v>1.8152792696413429</v>
      </c>
      <c r="S139" s="10">
        <f t="shared" ca="1" si="72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8.2507940453586901</v>
      </c>
      <c r="M140" s="11">
        <f t="shared" ca="1" si="67"/>
        <v>0.56130956246999653</v>
      </c>
      <c r="N140" s="21">
        <f t="shared" si="68"/>
        <v>1</v>
      </c>
      <c r="O140" s="21">
        <f ca="1">IF(D5&gt;$E$10,$E$10,D5)</f>
        <v>0.74476022253091068</v>
      </c>
      <c r="P140" s="21">
        <f ca="1">POWER((O140-N140),2)</f>
        <v>6.5147344002470242E-2</v>
      </c>
      <c r="Q140" s="21">
        <f t="shared" ca="1" si="70"/>
        <v>8.7530169114138907</v>
      </c>
      <c r="R140" s="19">
        <f t="shared" ca="1" si="71"/>
        <v>6.1000646047533906E-2</v>
      </c>
      <c r="S140" s="11">
        <f t="shared" ca="1" si="72"/>
        <v>0.24698308858610929</v>
      </c>
    </row>
    <row r="141" spans="7:19" x14ac:dyDescent="0.25">
      <c r="G141" t="str">
        <f>IF(G136+1&lt;$E$9,G136+1,"")</f>
        <v/>
      </c>
      <c r="J141" s="15" t="s">
        <v>1463</v>
      </c>
      <c r="K141" s="40"/>
      <c r="L141" s="41"/>
      <c r="M141" s="18">
        <f ca="1">MAX(M130:M140)</f>
        <v>49</v>
      </c>
      <c r="N141" s="27"/>
      <c r="O141" s="27"/>
      <c r="P141" s="18">
        <f ca="1">MAX(P130:P140)</f>
        <v>49</v>
      </c>
      <c r="Q141" s="29"/>
      <c r="R141" s="10">
        <f ca="1">MAX(R130:R140)</f>
        <v>32.720337468500318</v>
      </c>
      <c r="S141" s="10">
        <f ca="1">MAX(S130:S140)</f>
        <v>5.7201693566275047</v>
      </c>
    </row>
    <row r="142" spans="7:19" x14ac:dyDescent="0.25">
      <c r="J142" s="15" t="s">
        <v>1462</v>
      </c>
      <c r="K142" s="40"/>
      <c r="L142" s="41"/>
      <c r="M142" s="18">
        <f ca="1">MIN(M130:M140)</f>
        <v>6.5147344002470242E-2</v>
      </c>
      <c r="N142" s="27"/>
      <c r="O142" s="27"/>
      <c r="P142" s="18">
        <f ca="1">MIN(P130:P140)</f>
        <v>5.3256584613753835E-2</v>
      </c>
      <c r="Q142" s="29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2"/>
      <c r="L143" s="43"/>
      <c r="M143" s="19">
        <f ca="1">AVERAGE(M130:M140)</f>
        <v>11.851838030404787</v>
      </c>
      <c r="N143" s="28"/>
      <c r="O143" s="28"/>
      <c r="P143" s="19">
        <f ca="1">AVERAGE(P130:P140)</f>
        <v>10.831980151844819</v>
      </c>
      <c r="Q143" s="30"/>
      <c r="R143" s="11">
        <f ca="1">AVERAGE(R130:R140)</f>
        <v>6.39808458058965</v>
      </c>
      <c r="S143" s="11">
        <f ca="1">AVERAGE(S130:S140)</f>
        <v>1.5152469552494383</v>
      </c>
    </row>
    <row r="147" spans="5:19" x14ac:dyDescent="0.25">
      <c r="E147" s="31" t="str">
        <f>"Symulacja dla L = " &amp; E11</f>
        <v>Symulacja dla L = 11</v>
      </c>
      <c r="F147" s="31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35" t="s">
        <v>1506</v>
      </c>
    </row>
    <row r="150" spans="5:19" x14ac:dyDescent="0.25">
      <c r="G150">
        <f>IF(G149+1&lt;$E$11,G149+1,"")</f>
        <v>2</v>
      </c>
      <c r="H150">
        <f t="shared" ref="H150:H151" si="73">ROUND(IF($L5&gt;0,$E$11*$L5,"")/0.5,0)*0.5</f>
        <v>5.5</v>
      </c>
      <c r="J150" s="23">
        <v>1</v>
      </c>
      <c r="K150" s="44">
        <v>1</v>
      </c>
      <c r="L150" s="22">
        <f ca="1">IF(C5&gt;$E$11,$E$11,C5)</f>
        <v>0.74476022253091068</v>
      </c>
      <c r="M150" s="37">
        <f ca="1">POWER((L150-K150),2)</f>
        <v>6.5147344002470242E-2</v>
      </c>
      <c r="N150" s="37">
        <f>$E$11-K150</f>
        <v>10</v>
      </c>
      <c r="O150" s="37">
        <f ca="1">IF(D23&gt;$E$11,$E$11,D23)</f>
        <v>5.7061378324527832</v>
      </c>
      <c r="P150" s="37">
        <f ca="1">POWER((O150-N150),2)</f>
        <v>18.437252313893282</v>
      </c>
      <c r="Q150" s="22">
        <f ca="1">ABS(AVERAGE(L150,($E$11-O150)))</f>
        <v>3.0193111950390636</v>
      </c>
      <c r="R150" s="44">
        <f ca="1">POWER((Q150-K150),2)</f>
        <v>4.077617702410091</v>
      </c>
      <c r="S150" s="22">
        <f ca="1">ABS(Q150-K150)</f>
        <v>2.0193111950390636</v>
      </c>
    </row>
    <row r="151" spans="5:19" x14ac:dyDescent="0.25">
      <c r="G151">
        <f t="shared" ref="G151:G158" si="74">IF(G150+1&lt;$E$11,G150+1,"")</f>
        <v>3</v>
      </c>
      <c r="H151">
        <f t="shared" si="73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5">POWER((L151-K151),2)</f>
        <v>0.48253306873152157</v>
      </c>
      <c r="N151" s="20">
        <f t="shared" ref="N151:N161" si="76">$E$11-K151</f>
        <v>9</v>
      </c>
      <c r="O151" s="20">
        <f ca="1">IF(D21&gt;$E$11,$E$11,D21)</f>
        <v>9.2307738820008751</v>
      </c>
      <c r="P151" s="20">
        <f t="shared" ref="P151:P161" ca="1" si="77">POWER((O151-N151),2)</f>
        <v>5.3256584613753835E-2</v>
      </c>
      <c r="Q151" s="18">
        <f t="shared" ref="Q151:Q161" ca="1" si="78">ABS(AVERAGE(L151,($E$11-O151)))</f>
        <v>1.5372900577703315</v>
      </c>
      <c r="R151" s="4">
        <f t="shared" ref="R151:R161" ca="1" si="79">POWER((Q151-K151),2)</f>
        <v>0.21410049063818321</v>
      </c>
      <c r="S151" s="18">
        <f ca="1">ABS(Q151-K151)</f>
        <v>0.46270994222966855</v>
      </c>
    </row>
    <row r="152" spans="5:19" x14ac:dyDescent="0.25">
      <c r="G152">
        <f t="shared" si="74"/>
        <v>4</v>
      </c>
      <c r="J152" s="15">
        <v>3</v>
      </c>
      <c r="K152" s="4">
        <v>3</v>
      </c>
      <c r="L152" s="18">
        <f ca="1">IF(C9&gt;$E$11,$E$11,C9)</f>
        <v>10.663674226464288</v>
      </c>
      <c r="M152" s="20">
        <f t="shared" ca="1" si="75"/>
        <v>58.731902649372998</v>
      </c>
      <c r="N152" s="20">
        <f t="shared" si="76"/>
        <v>8</v>
      </c>
      <c r="O152" s="20">
        <f ca="1">IF(D19&gt;$E$11,$E$11,D19)</f>
        <v>11</v>
      </c>
      <c r="P152" s="20">
        <f t="shared" ca="1" si="77"/>
        <v>9</v>
      </c>
      <c r="Q152" s="18">
        <f t="shared" ca="1" si="78"/>
        <v>5.3318371132321438</v>
      </c>
      <c r="R152" s="4">
        <f t="shared" ca="1" si="79"/>
        <v>5.437464322646818</v>
      </c>
      <c r="S152" s="18">
        <f ca="1">ABS(Q152-K152)</f>
        <v>2.3318371132321438</v>
      </c>
    </row>
    <row r="153" spans="5:19" x14ac:dyDescent="0.25">
      <c r="G153">
        <f t="shared" si="74"/>
        <v>5</v>
      </c>
      <c r="J153" s="15">
        <v>4</v>
      </c>
      <c r="K153" s="4">
        <v>4</v>
      </c>
      <c r="L153" s="18">
        <f ca="1">IF(C11&gt;$E$11,$E$11,C11)</f>
        <v>9.2307738820008751</v>
      </c>
      <c r="M153" s="20">
        <f t="shared" ca="1" si="75"/>
        <v>27.360995404622503</v>
      </c>
      <c r="N153" s="20">
        <f t="shared" si="76"/>
        <v>7</v>
      </c>
      <c r="O153" s="20">
        <f ca="1">IF(D17&gt;$E$11,$E$11,D17)</f>
        <v>2.5596612867449915</v>
      </c>
      <c r="P153" s="20">
        <f t="shared" ca="1" si="77"/>
        <v>19.716607888431145</v>
      </c>
      <c r="Q153" s="18">
        <f t="shared" ca="1" si="78"/>
        <v>8.8355562976279423</v>
      </c>
      <c r="R153" s="4">
        <f t="shared" ca="1" si="79"/>
        <v>23.382604707529254</v>
      </c>
      <c r="S153" s="18">
        <f ca="1">ABS(Q153-K153)</f>
        <v>4.8355562976279423</v>
      </c>
    </row>
    <row r="154" spans="5:19" x14ac:dyDescent="0.25">
      <c r="G154">
        <f t="shared" si="74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5"/>
        <v>6.3560286072277723</v>
      </c>
      <c r="N154" s="20">
        <f t="shared" si="76"/>
        <v>6</v>
      </c>
      <c r="O154" s="20">
        <f ca="1">IF(D15&gt;$E$11,$E$11,D15)</f>
        <v>11</v>
      </c>
      <c r="P154" s="20">
        <f t="shared" ca="1" si="77"/>
        <v>25</v>
      </c>
      <c r="Q154" s="18">
        <f t="shared" ca="1" si="78"/>
        <v>1.239441730102514</v>
      </c>
      <c r="R154" s="4">
        <f t="shared" ca="1" si="79"/>
        <v>14.141798501294375</v>
      </c>
      <c r="S154" s="18">
        <f ca="1">ABS(Q154-K154)</f>
        <v>3.7605582698974862</v>
      </c>
    </row>
    <row r="155" spans="5:19" x14ac:dyDescent="0.25">
      <c r="G155">
        <f t="shared" si="74"/>
        <v>7</v>
      </c>
      <c r="J155" s="15">
        <v>6</v>
      </c>
      <c r="K155" s="4">
        <v>5.5</v>
      </c>
      <c r="L155" s="18">
        <f ca="1">IF(C14&gt;$E$11,$E$11,C14)</f>
        <v>3.8217509215751315</v>
      </c>
      <c r="M155" s="20">
        <f t="shared" ca="1" si="75"/>
        <v>2.8165199692339202</v>
      </c>
      <c r="N155" s="20">
        <f t="shared" si="76"/>
        <v>5.5</v>
      </c>
      <c r="O155" s="20">
        <f ca="1">IF(D14&gt;$E$11,$E$11,D14)</f>
        <v>4.1407437475617508</v>
      </c>
      <c r="P155" s="20">
        <f t="shared" ca="1" si="77"/>
        <v>1.8475775597924735</v>
      </c>
      <c r="Q155" s="18">
        <f t="shared" ca="1" si="78"/>
        <v>5.3405035870066904</v>
      </c>
      <c r="R155" s="4">
        <f t="shared" ca="1" si="79"/>
        <v>2.5439105757732391E-2</v>
      </c>
      <c r="S155" s="18">
        <f ca="1">ABS(Q155-K155)</f>
        <v>0.15949641299330963</v>
      </c>
    </row>
    <row r="156" spans="5:19" x14ac:dyDescent="0.25">
      <c r="G156">
        <f t="shared" si="74"/>
        <v>8</v>
      </c>
      <c r="J156" s="15">
        <v>7</v>
      </c>
      <c r="K156" s="4">
        <v>6</v>
      </c>
      <c r="L156" s="18">
        <f ca="1">IF(C15&gt;$E$11,$E$11,C15)</f>
        <v>11</v>
      </c>
      <c r="M156" s="20">
        <f t="shared" ca="1" si="75"/>
        <v>25</v>
      </c>
      <c r="N156" s="20">
        <f t="shared" si="76"/>
        <v>5</v>
      </c>
      <c r="O156" s="20">
        <f ca="1">IF(D13&gt;$E$11,$E$11,D13)</f>
        <v>2.478883460205028</v>
      </c>
      <c r="P156" s="20">
        <f t="shared" ca="1" si="77"/>
        <v>6.3560286072277723</v>
      </c>
      <c r="Q156" s="18">
        <f t="shared" ca="1" si="78"/>
        <v>9.7605582698974871</v>
      </c>
      <c r="R156" s="4">
        <f t="shared" ca="1" si="79"/>
        <v>14.141798501294382</v>
      </c>
      <c r="S156" s="18">
        <f ca="1">ABS(Q156-K156)</f>
        <v>3.7605582698974871</v>
      </c>
    </row>
    <row r="157" spans="5:19" x14ac:dyDescent="0.25">
      <c r="G157">
        <f t="shared" si="74"/>
        <v>9</v>
      </c>
      <c r="J157" s="15">
        <v>8</v>
      </c>
      <c r="K157" s="4">
        <v>7</v>
      </c>
      <c r="L157" s="18">
        <f ca="1">IF(C17&gt;$E$11,$E$11,C17)</f>
        <v>2.6010319997084705</v>
      </c>
      <c r="M157" s="20">
        <f t="shared" ca="1" si="75"/>
        <v>19.350919467588856</v>
      </c>
      <c r="N157" s="20">
        <f t="shared" si="76"/>
        <v>4</v>
      </c>
      <c r="O157" s="20">
        <f ca="1">IF(D11&gt;$E$11,$E$11,D11)</f>
        <v>7.9904153719520705</v>
      </c>
      <c r="P157" s="20">
        <f t="shared" ca="1" si="77"/>
        <v>15.923414840711381</v>
      </c>
      <c r="Q157" s="18">
        <f t="shared" ca="1" si="78"/>
        <v>2.8053083138782</v>
      </c>
      <c r="R157" s="4">
        <f t="shared" ca="1" si="79"/>
        <v>17.595438341619349</v>
      </c>
      <c r="S157" s="18">
        <f ca="1">ABS(Q157-K157)</f>
        <v>4.1946916861218</v>
      </c>
    </row>
    <row r="158" spans="5:19" x14ac:dyDescent="0.25">
      <c r="G158">
        <f t="shared" si="74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5"/>
        <v>9</v>
      </c>
      <c r="N158" s="20">
        <f t="shared" si="76"/>
        <v>3</v>
      </c>
      <c r="O158" s="20">
        <f ca="1">IF(D9&gt;$E$11,$E$11,D9)</f>
        <v>10.001245507987775</v>
      </c>
      <c r="P158" s="20">
        <f t="shared" ca="1" si="77"/>
        <v>49.017438663119002</v>
      </c>
      <c r="Q158" s="18">
        <f t="shared" ca="1" si="78"/>
        <v>5.9993772460061123</v>
      </c>
      <c r="R158" s="4">
        <f t="shared" ca="1" si="79"/>
        <v>4.0024914037980874</v>
      </c>
      <c r="S158" s="18">
        <f ca="1">ABS(Q158-K158)</f>
        <v>2.0006227539938877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7.9904153719520705</v>
      </c>
      <c r="M159" s="20">
        <f t="shared" ca="1" si="75"/>
        <v>0.25967649314274666</v>
      </c>
      <c r="N159" s="20">
        <f t="shared" si="76"/>
        <v>2.5</v>
      </c>
      <c r="O159" s="20">
        <f ca="1">IF(D8&gt;$E$11,$E$11,D8)</f>
        <v>3.6422755081743503</v>
      </c>
      <c r="P159" s="20">
        <f t="shared" ca="1" si="77"/>
        <v>1.3047933365749702</v>
      </c>
      <c r="Q159" s="18">
        <f t="shared" ca="1" si="78"/>
        <v>7.6740699318888606</v>
      </c>
      <c r="R159" s="4">
        <f t="shared" ca="1" si="79"/>
        <v>0.68216047741007146</v>
      </c>
      <c r="S159" s="18">
        <f ca="1">ABS(Q159-K159)</f>
        <v>0.82593006811113945</v>
      </c>
    </row>
    <row r="160" spans="5:19" x14ac:dyDescent="0.25">
      <c r="J160" s="15">
        <v>11</v>
      </c>
      <c r="K160" s="4">
        <v>9</v>
      </c>
      <c r="L160" s="18">
        <f ca="1">IF(C21&gt;$E$11,$E$11,C21)</f>
        <v>8.2507940453586901</v>
      </c>
      <c r="M160" s="20">
        <f t="shared" ca="1" si="75"/>
        <v>0.56130956246999653</v>
      </c>
      <c r="N160" s="20">
        <f t="shared" si="76"/>
        <v>2</v>
      </c>
      <c r="O160" s="20">
        <f ca="1">IF(D7&gt;$E$11,$E$11,D7)</f>
        <v>1.305353997541538</v>
      </c>
      <c r="P160" s="20">
        <f t="shared" ca="1" si="77"/>
        <v>0.48253306873152157</v>
      </c>
      <c r="Q160" s="18">
        <f t="shared" ca="1" si="78"/>
        <v>8.9727200239085754</v>
      </c>
      <c r="R160" s="4">
        <f ca="1">POWER((Q160-K160),2)</f>
        <v>7.4419709554869942E-4</v>
      </c>
      <c r="S160" s="18">
        <f ca="1">ABS(Q160-K160)</f>
        <v>2.7279976091424629E-2</v>
      </c>
    </row>
    <row r="161" spans="7:19" x14ac:dyDescent="0.25">
      <c r="J161" s="15">
        <v>12</v>
      </c>
      <c r="K161" s="26">
        <v>10</v>
      </c>
      <c r="L161" s="19">
        <f ca="1">IF(C23&gt;$E$11,$E$11,C23)</f>
        <v>5.7061378324527832</v>
      </c>
      <c r="M161" s="21">
        <f t="shared" ca="1" si="75"/>
        <v>18.437252313893282</v>
      </c>
      <c r="N161" s="21">
        <f t="shared" si="76"/>
        <v>1</v>
      </c>
      <c r="O161" s="21">
        <f ca="1">IF(D5&gt;$E$11,$E$11,D5)</f>
        <v>0.74476022253091068</v>
      </c>
      <c r="P161" s="21">
        <f t="shared" ca="1" si="77"/>
        <v>6.5147344002470242E-2</v>
      </c>
      <c r="Q161" s="19">
        <f t="shared" ca="1" si="78"/>
        <v>7.9806888049609359</v>
      </c>
      <c r="R161" s="26">
        <f t="shared" ca="1" si="79"/>
        <v>4.0776177024100928</v>
      </c>
      <c r="S161" s="19">
        <f ca="1">ABS(Q161-K161)</f>
        <v>2.0193111950390641</v>
      </c>
    </row>
    <row r="162" spans="7:19" x14ac:dyDescent="0.25">
      <c r="G162" t="str">
        <f>IF(G156+1&lt;$E$9,G156+1,"")</f>
        <v/>
      </c>
      <c r="J162" s="15" t="s">
        <v>1463</v>
      </c>
      <c r="K162" s="40"/>
      <c r="L162" s="41"/>
      <c r="M162" s="18">
        <f ca="1">MAX(M150:M161)</f>
        <v>58.731902649372998</v>
      </c>
      <c r="N162" s="27"/>
      <c r="O162" s="27"/>
      <c r="P162" s="18">
        <f ca="1">MAX(P150:P161)</f>
        <v>49.017438663119002</v>
      </c>
      <c r="Q162" s="29"/>
      <c r="R162" s="10">
        <f ca="1">MAX(R150:R161)</f>
        <v>23.382604707529254</v>
      </c>
      <c r="S162" s="10">
        <f ca="1">MAX(S150:S161)</f>
        <v>4.8355562976279423</v>
      </c>
    </row>
    <row r="163" spans="7:19" x14ac:dyDescent="0.25">
      <c r="J163" s="15" t="s">
        <v>1462</v>
      </c>
      <c r="K163" s="40"/>
      <c r="L163" s="41"/>
      <c r="M163" s="18">
        <f ca="1">MIN(M150:M161)</f>
        <v>6.5147344002470242E-2</v>
      </c>
      <c r="N163" s="27"/>
      <c r="O163" s="27"/>
      <c r="P163" s="18">
        <f ca="1">MIN(P150:P161)</f>
        <v>5.3256584613753835E-2</v>
      </c>
      <c r="Q163" s="29"/>
      <c r="R163" s="10">
        <f ca="1">MIN(R150:R161)</f>
        <v>7.4419709554869942E-4</v>
      </c>
      <c r="S163" s="10">
        <f ca="1">MIN(S150:S161)</f>
        <v>2.7279976091424629E-2</v>
      </c>
    </row>
    <row r="164" spans="7:19" x14ac:dyDescent="0.25">
      <c r="J164" s="16" t="s">
        <v>1499</v>
      </c>
      <c r="K164" s="42"/>
      <c r="L164" s="43"/>
      <c r="M164" s="19">
        <f ca="1">AVERAGE(M150:M161)</f>
        <v>14.035190406690505</v>
      </c>
      <c r="N164" s="28"/>
      <c r="O164" s="28"/>
      <c r="P164" s="19">
        <f ca="1">AVERAGE(P150:P161)</f>
        <v>12.267004183924813</v>
      </c>
      <c r="Q164" s="30"/>
      <c r="R164" s="11">
        <f ca="1">AVERAGE(R150:R161)</f>
        <v>7.3149396211586648</v>
      </c>
      <c r="S164" s="11">
        <f ca="1">AVERAGE(S150:S161)</f>
        <v>2.1998219316895344</v>
      </c>
    </row>
  </sheetData>
  <sortState ref="T35:U39">
    <sortCondition descending="1" ref="U39"/>
  </sortState>
  <mergeCells count="37">
    <mergeCell ref="Q141:Q143"/>
    <mergeCell ref="E147:F147"/>
    <mergeCell ref="K162:L164"/>
    <mergeCell ref="N162:O164"/>
    <mergeCell ref="Q162:Q164"/>
    <mergeCell ref="N122:O124"/>
    <mergeCell ref="Q122:Q124"/>
    <mergeCell ref="E127:F127"/>
    <mergeCell ref="K141:L143"/>
    <mergeCell ref="N141:O143"/>
    <mergeCell ref="N104:O106"/>
    <mergeCell ref="Q104:Q106"/>
    <mergeCell ref="K104:L106"/>
    <mergeCell ref="E109:F109"/>
    <mergeCell ref="K122:L124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13"/>
  <sheetViews>
    <sheetView zoomScale="55" zoomScaleNormal="55" workbookViewId="0">
      <selection activeCell="AK41" sqref="AK41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62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</row>
    <row r="2" spans="1:62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-59</v>
      </c>
      <c r="R2">
        <f t="shared" ca="1" si="0"/>
        <v>-60</v>
      </c>
      <c r="S2">
        <f t="shared" ca="1" si="0"/>
        <v>-60</v>
      </c>
      <c r="T2">
        <f t="shared" ca="1" si="0"/>
        <v>-59</v>
      </c>
      <c r="U2">
        <f t="shared" ca="1" si="0"/>
        <v>-59</v>
      </c>
      <c r="V2">
        <f t="shared" ca="1" si="0"/>
        <v>-60</v>
      </c>
      <c r="W2">
        <f t="shared" ca="1" si="0"/>
        <v>-59</v>
      </c>
      <c r="X2">
        <f t="shared" ca="1" si="0"/>
        <v>-59</v>
      </c>
      <c r="Y2">
        <f t="shared" ca="1" si="0"/>
        <v>-59</v>
      </c>
      <c r="Z2">
        <f ca="1">AVERAGE(P2:Y2)</f>
        <v>-59.3</v>
      </c>
      <c r="AA2" s="24">
        <f ca="1">POWER(10,-((Z2-$B$5)/(10*$B$3)))</f>
        <v>0.33119742548806935</v>
      </c>
      <c r="AB2" s="4">
        <f ca="1">POWER(10,-((Z2-$C$5)/(10*$C$3)))</f>
        <v>0.23478287789798846</v>
      </c>
      <c r="AC2" s="4">
        <f ca="1">IF(AA2&gt;15,15,AA2)</f>
        <v>0.33119742548806935</v>
      </c>
      <c r="AD2" s="4">
        <f ca="1">IF(AB2&gt;15,15,AB2)</f>
        <v>0.23478287789798846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0.33900636029263853</v>
      </c>
      <c r="AL2" s="4">
        <f ca="1">IF(AK2&gt;15,15,AK2)</f>
        <v>0.33900636029263853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-59</v>
      </c>
      <c r="AU2">
        <f t="shared" ca="1" si="1"/>
        <v>-59</v>
      </c>
      <c r="AV2">
        <f t="shared" ca="1" si="1"/>
        <v>-59</v>
      </c>
      <c r="AW2">
        <f t="shared" ca="1" si="1"/>
        <v>-59</v>
      </c>
      <c r="AX2">
        <f t="shared" ca="1" si="1"/>
        <v>-59</v>
      </c>
      <c r="AY2">
        <f t="shared" ca="1" si="1"/>
        <v>-59</v>
      </c>
      <c r="AZ2">
        <f t="shared" ca="1" si="1"/>
        <v>-59</v>
      </c>
      <c r="BA2">
        <f t="shared" ca="1" si="1"/>
        <v>-60</v>
      </c>
      <c r="BB2">
        <f ca="1">AVERAGE(AR2:BA2)</f>
        <v>-59.1</v>
      </c>
      <c r="BC2" s="24">
        <f ca="1">POWER(10,-((BB2-$B$5)/(10*$B$3)))</f>
        <v>0.32134815377123149</v>
      </c>
      <c r="BD2" s="4">
        <f ca="1">POWER(10,-((BB2-$C$5)/(10*$C$3)))</f>
        <v>0.22737359656705355</v>
      </c>
      <c r="BE2" s="4">
        <f ca="1">IF(BC2&gt;15,15,BC2)</f>
        <v>0.32134815377123149</v>
      </c>
      <c r="BF2" s="4">
        <f ca="1">IF(BD2&gt;15,15,BD2)</f>
        <v>0.22737359656705355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</row>
    <row r="3" spans="1:62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2">INDIRECT("I"&amp;RANDBETWEEN($N3,$O3))</f>
        <v>-64</v>
      </c>
      <c r="Q3">
        <f ca="1">INDIRECT("I"&amp;RANDBETWEEN($N3,$O3))</f>
        <v>-64</v>
      </c>
      <c r="R3">
        <f t="shared" ca="1" si="2"/>
        <v>-65</v>
      </c>
      <c r="S3">
        <f t="shared" ca="1" si="2"/>
        <v>-64</v>
      </c>
      <c r="T3">
        <f t="shared" ca="1" si="2"/>
        <v>-65</v>
      </c>
      <c r="U3">
        <f t="shared" ca="1" si="2"/>
        <v>-64</v>
      </c>
      <c r="V3">
        <f t="shared" ca="1" si="2"/>
        <v>-64</v>
      </c>
      <c r="W3">
        <f t="shared" ca="1" si="2"/>
        <v>-64</v>
      </c>
      <c r="X3">
        <f t="shared" ca="1" si="2"/>
        <v>-65</v>
      </c>
      <c r="Y3">
        <f t="shared" ca="1" si="2"/>
        <v>-65</v>
      </c>
      <c r="Z3">
        <f t="shared" ref="Z3:Z33" ca="1" si="3">AVERAGE(P3:Y3)</f>
        <v>-64.400000000000006</v>
      </c>
      <c r="AA3" s="24">
        <f ca="1">POWER(10,-((Z3-$B$5)/(10*$B$3)))</f>
        <v>0.71518945245894938</v>
      </c>
      <c r="AB3" s="4">
        <f t="shared" ref="AB3:AB33" ca="1" si="4">POWER(10,-((Z3-$C$5)/(10*$C$3)))</f>
        <v>0.53185025859943169</v>
      </c>
      <c r="AC3" s="4">
        <f t="shared" ref="AC3:AC33" ca="1" si="5">IF(AA3&gt;15,15,AA3)</f>
        <v>0.71518945245894938</v>
      </c>
      <c r="AD3" s="4">
        <f t="shared" ref="AD3:AD33" ca="1" si="6">IF(AB3&gt;15,15,AB3)</f>
        <v>0.53185025859943169</v>
      </c>
      <c r="AE3" s="20">
        <f t="shared" ref="AE3:AE33" ca="1" si="7">POWER(10,-((P3-$B$5)/(10*$B$3)))</f>
        <v>0.67328480734129825</v>
      </c>
      <c r="AF3" s="4">
        <f t="shared" ref="AF3:AF33" ca="1" si="8">POWER(10,-((P3-$C$5)/(10*$C$3)))</f>
        <v>0.49881165691830665</v>
      </c>
      <c r="AG3" s="4">
        <f t="shared" ref="AG3:AG33" ca="1" si="9">IF(AE3&gt;15,15,AE3)</f>
        <v>0.67328480734129825</v>
      </c>
      <c r="AH3" s="10">
        <f t="shared" ref="AH3:AH33" ca="1" si="10">IF(AF3&gt;15,15,AF3)</f>
        <v>0.49881165691830665</v>
      </c>
      <c r="AI3" s="20">
        <f t="shared" ref="AI3:AI17" ca="1" si="11">POWER(10,-((T3-$C$7)/(10*$B$7)))</f>
        <v>0.64367363372716202</v>
      </c>
      <c r="AJ3" s="4">
        <f t="shared" ref="AJ3:AL17" ca="1" si="12">IF(AI3&gt;15,15,AI3)</f>
        <v>0.64367363372716202</v>
      </c>
      <c r="AK3" s="20">
        <f t="shared" ref="AK3:AK17" ca="1" si="13">POWER(10,-((V3-$C$9)/(10*$B$9)))</f>
        <v>0.57104229009037721</v>
      </c>
      <c r="AL3" s="4">
        <f t="shared" ca="1" si="12"/>
        <v>0.57104229009037721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28" ca="1" si="14">INDIRECT("I"&amp;RANDBETWEEN($N3,$O3))</f>
        <v>-65</v>
      </c>
      <c r="AS3">
        <f ca="1">INDIRECT("I"&amp;RANDBETWEEN($N3,$O3))</f>
        <v>-64</v>
      </c>
      <c r="AT3">
        <f t="shared" ca="1" si="14"/>
        <v>-65</v>
      </c>
      <c r="AU3">
        <f t="shared" ca="1" si="14"/>
        <v>-64</v>
      </c>
      <c r="AV3">
        <f t="shared" ca="1" si="14"/>
        <v>-64</v>
      </c>
      <c r="AW3">
        <f t="shared" ca="1" si="14"/>
        <v>-65</v>
      </c>
      <c r="AX3">
        <f t="shared" ca="1" si="14"/>
        <v>-64</v>
      </c>
      <c r="AY3">
        <f t="shared" ca="1" si="14"/>
        <v>-64</v>
      </c>
      <c r="AZ3">
        <f t="shared" ca="1" si="14"/>
        <v>-65</v>
      </c>
      <c r="BA3">
        <f t="shared" ca="1" si="14"/>
        <v>-65</v>
      </c>
      <c r="BB3">
        <f t="shared" ref="BB3:BB33" ca="1" si="15">AVERAGE(AR3:BA3)</f>
        <v>-64.5</v>
      </c>
      <c r="BC3" s="24">
        <f t="shared" ref="BC3:BC33" ca="1" si="16">POWER(10,-((BB3-$B$5)/(10*$B$3)))</f>
        <v>0.72606695666348342</v>
      </c>
      <c r="BD3" s="4">
        <f t="shared" ref="BD3:BD33" ca="1" si="17">POWER(10,-((BB3-$C$5)/(10*$C$3)))</f>
        <v>0.54044632734571862</v>
      </c>
      <c r="BE3" s="4">
        <f t="shared" ref="BE3:BE33" ca="1" si="18">IF(BC3&gt;15,15,BC3)</f>
        <v>0.72606695666348342</v>
      </c>
      <c r="BF3" s="4">
        <f t="shared" ref="BF3:BF33" ca="1" si="19">IF(BD3&gt;15,15,BD3)</f>
        <v>0.54044632734571862</v>
      </c>
      <c r="BG3" s="20">
        <f t="shared" ref="BG3:BG33" ca="1" si="20">POWER(10,-((AR3-$B$5)/(10*$B$3)))</f>
        <v>0.78298696155093939</v>
      </c>
      <c r="BH3" s="4">
        <f t="shared" ref="BH3:BH33" ca="1" si="21">POWER(10,-((AR3-$C$5)/(10*$C$3)))</f>
        <v>0.58555614867940364</v>
      </c>
      <c r="BI3" s="4">
        <f t="shared" ref="BI3:BI33" ca="1" si="22">IF(BG3&gt;15,15,BG3)</f>
        <v>0.78298696155093939</v>
      </c>
      <c r="BJ3" s="10">
        <f t="shared" ref="BJ3:BJ33" ca="1" si="23">IF(BH3&gt;15,15,BH3)</f>
        <v>0.58555614867940364</v>
      </c>
    </row>
    <row r="4" spans="1:62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24">N4+COUNTIF(G:G,M4)-1</f>
        <v>162</v>
      </c>
      <c r="P4">
        <f t="shared" ca="1" si="2"/>
        <v>-68</v>
      </c>
      <c r="Q4">
        <f t="shared" ca="1" si="2"/>
        <v>-68</v>
      </c>
      <c r="R4">
        <f t="shared" ca="1" si="2"/>
        <v>-68</v>
      </c>
      <c r="S4">
        <f t="shared" ca="1" si="2"/>
        <v>-68</v>
      </c>
      <c r="T4">
        <f t="shared" ca="1" si="2"/>
        <v>-68</v>
      </c>
      <c r="U4">
        <f t="shared" ca="1" si="2"/>
        <v>-68</v>
      </c>
      <c r="V4">
        <f t="shared" ca="1" si="2"/>
        <v>-68</v>
      </c>
      <c r="W4">
        <f t="shared" ca="1" si="2"/>
        <v>-68</v>
      </c>
      <c r="X4">
        <f t="shared" ca="1" si="2"/>
        <v>-68</v>
      </c>
      <c r="Y4">
        <f t="shared" ca="1" si="2"/>
        <v>-68</v>
      </c>
      <c r="Z4">
        <f t="shared" ca="1" si="3"/>
        <v>-68</v>
      </c>
      <c r="AA4" s="24">
        <f t="shared" ref="AA4:AA33" ca="1" si="25">POWER(10,-((Z4-$B$5)/(10*$B$3)))</f>
        <v>1.2314638753575327</v>
      </c>
      <c r="AB4" s="4">
        <f t="shared" ca="1" si="4"/>
        <v>0.94724953416546942</v>
      </c>
      <c r="AC4" s="4">
        <f t="shared" ca="1" si="5"/>
        <v>1.2314638753575327</v>
      </c>
      <c r="AD4" s="4">
        <f t="shared" ca="1" si="6"/>
        <v>0.94724953416546942</v>
      </c>
      <c r="AE4" s="20">
        <f t="shared" ca="1" si="7"/>
        <v>1.2314638753575327</v>
      </c>
      <c r="AF4" s="4">
        <f t="shared" ca="1" si="8"/>
        <v>0.94724953416546942</v>
      </c>
      <c r="AG4" s="4">
        <f t="shared" ca="1" si="9"/>
        <v>1.2314638753575327</v>
      </c>
      <c r="AH4" s="10">
        <f t="shared" ca="1" si="10"/>
        <v>0.94724953416546942</v>
      </c>
      <c r="AI4" s="20">
        <f t="shared" ca="1" si="11"/>
        <v>0.99070040355363187</v>
      </c>
      <c r="AJ4" s="4">
        <f t="shared" ca="1" si="12"/>
        <v>0.99070040355363187</v>
      </c>
      <c r="AK4" s="20">
        <f t="shared" ca="1" si="13"/>
        <v>0.96189728355000315</v>
      </c>
      <c r="AL4" s="4">
        <f t="shared" ca="1" si="12"/>
        <v>0.96189728355000315</v>
      </c>
      <c r="AO4">
        <v>0.75</v>
      </c>
      <c r="AP4">
        <f ca="1">AQ3+1</f>
        <v>2</v>
      </c>
      <c r="AQ4">
        <f t="shared" ref="AQ4:AQ33" ca="1" si="26">AP4+COUNTIF(AI:AI,AO4)-1</f>
        <v>1</v>
      </c>
      <c r="AR4">
        <f t="shared" ca="1" si="14"/>
        <v>-68</v>
      </c>
      <c r="AS4">
        <f t="shared" ca="1" si="14"/>
        <v>-68</v>
      </c>
      <c r="AT4">
        <f t="shared" ca="1" si="14"/>
        <v>-68</v>
      </c>
      <c r="AU4">
        <f t="shared" ca="1" si="14"/>
        <v>-68</v>
      </c>
      <c r="AV4">
        <f t="shared" ca="1" si="14"/>
        <v>-68</v>
      </c>
      <c r="AW4">
        <f t="shared" ca="1" si="14"/>
        <v>-68</v>
      </c>
      <c r="AX4">
        <f t="shared" ca="1" si="14"/>
        <v>-68</v>
      </c>
      <c r="AY4">
        <f t="shared" ca="1" si="14"/>
        <v>-68</v>
      </c>
      <c r="AZ4">
        <f t="shared" ca="1" si="14"/>
        <v>-68</v>
      </c>
      <c r="BA4">
        <f t="shared" ca="1" si="14"/>
        <v>-68</v>
      </c>
      <c r="BB4">
        <f t="shared" ca="1" si="15"/>
        <v>-68</v>
      </c>
      <c r="BC4" s="24">
        <f t="shared" ca="1" si="16"/>
        <v>1.2314638753575327</v>
      </c>
      <c r="BD4" s="4">
        <f t="shared" ca="1" si="17"/>
        <v>0.94724953416546942</v>
      </c>
      <c r="BE4" s="4">
        <f t="shared" ca="1" si="18"/>
        <v>1.2314638753575327</v>
      </c>
      <c r="BF4" s="4">
        <f t="shared" ca="1" si="19"/>
        <v>0.94724953416546942</v>
      </c>
      <c r="BG4" s="20">
        <f t="shared" ca="1" si="20"/>
        <v>1.2314638753575327</v>
      </c>
      <c r="BH4" s="4">
        <f t="shared" ca="1" si="21"/>
        <v>0.94724953416546942</v>
      </c>
      <c r="BI4" s="4">
        <f t="shared" ca="1" si="22"/>
        <v>1.2314638753575327</v>
      </c>
      <c r="BJ4" s="10">
        <f t="shared" ca="1" si="23"/>
        <v>0.94724953416546942</v>
      </c>
    </row>
    <row r="5" spans="1:62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27">O4+1</f>
        <v>163</v>
      </c>
      <c r="O5">
        <f t="shared" si="24"/>
        <v>191</v>
      </c>
      <c r="P5">
        <f t="shared" ca="1" si="2"/>
        <v>-67</v>
      </c>
      <c r="Q5">
        <f t="shared" ca="1" si="2"/>
        <v>-67</v>
      </c>
      <c r="R5">
        <f t="shared" ca="1" si="2"/>
        <v>-66</v>
      </c>
      <c r="S5">
        <f t="shared" ca="1" si="2"/>
        <v>-66</v>
      </c>
      <c r="T5">
        <f t="shared" ca="1" si="2"/>
        <v>-66</v>
      </c>
      <c r="U5">
        <f t="shared" ca="1" si="2"/>
        <v>-66</v>
      </c>
      <c r="V5">
        <f t="shared" ca="1" si="2"/>
        <v>-67</v>
      </c>
      <c r="W5">
        <f t="shared" ca="1" si="2"/>
        <v>-67</v>
      </c>
      <c r="X5">
        <f t="shared" ca="1" si="2"/>
        <v>-67</v>
      </c>
      <c r="Y5">
        <f t="shared" ca="1" si="2"/>
        <v>-66</v>
      </c>
      <c r="Z5">
        <f t="shared" ca="1" si="3"/>
        <v>-66.5</v>
      </c>
      <c r="AA5" s="24">
        <f t="shared" ca="1" si="25"/>
        <v>0.98194712588099109</v>
      </c>
      <c r="AB5" s="4">
        <f t="shared" ca="1" si="4"/>
        <v>0.74476022253091068</v>
      </c>
      <c r="AC5" s="4">
        <f t="shared" ca="1" si="5"/>
        <v>0.98194712588099109</v>
      </c>
      <c r="AD5" s="4">
        <f t="shared" ca="1" si="6"/>
        <v>0.74476022253091068</v>
      </c>
      <c r="AE5" s="20">
        <f t="shared" ca="1" si="7"/>
        <v>1.0589268516368822</v>
      </c>
      <c r="AF5" s="4">
        <f t="shared" ca="1" si="8"/>
        <v>0.80692365833369262</v>
      </c>
      <c r="AG5" s="4">
        <f t="shared" ca="1" si="9"/>
        <v>1.0589268516368822</v>
      </c>
      <c r="AH5" s="10">
        <f t="shared" ca="1" si="10"/>
        <v>0.80692365833369262</v>
      </c>
      <c r="AI5" s="20">
        <f t="shared" ca="1" si="11"/>
        <v>0.74317528758997131</v>
      </c>
      <c r="AJ5" s="4">
        <f t="shared" ca="1" si="12"/>
        <v>0.74317528758997131</v>
      </c>
      <c r="AK5" s="20">
        <f t="shared" ca="1" si="13"/>
        <v>0.84433266591132672</v>
      </c>
      <c r="AL5" s="4">
        <f t="shared" ca="1" si="12"/>
        <v>0.84433266591132672</v>
      </c>
      <c r="AO5">
        <v>1</v>
      </c>
      <c r="AP5">
        <f t="shared" ref="AP5:AP33" ca="1" si="28">AQ4+1</f>
        <v>2</v>
      </c>
      <c r="AQ5">
        <f t="shared" ca="1" si="26"/>
        <v>1</v>
      </c>
      <c r="AR5">
        <f t="shared" ca="1" si="14"/>
        <v>-66</v>
      </c>
      <c r="AS5">
        <f t="shared" ca="1" si="14"/>
        <v>-67</v>
      </c>
      <c r="AT5">
        <f t="shared" ca="1" si="14"/>
        <v>-66</v>
      </c>
      <c r="AU5">
        <f t="shared" ca="1" si="14"/>
        <v>-67</v>
      </c>
      <c r="AV5">
        <f t="shared" ca="1" si="14"/>
        <v>-66</v>
      </c>
      <c r="AW5">
        <f t="shared" ca="1" si="14"/>
        <v>-67</v>
      </c>
      <c r="AX5">
        <f t="shared" ca="1" si="14"/>
        <v>-66</v>
      </c>
      <c r="AY5">
        <f t="shared" ca="1" si="14"/>
        <v>-66</v>
      </c>
      <c r="AZ5">
        <f t="shared" ca="1" si="14"/>
        <v>-67</v>
      </c>
      <c r="BA5">
        <f t="shared" ca="1" si="14"/>
        <v>-67</v>
      </c>
      <c r="BB5">
        <f t="shared" ca="1" si="15"/>
        <v>-66.5</v>
      </c>
      <c r="BC5" s="24">
        <f t="shared" ca="1" si="16"/>
        <v>0.98194712588099109</v>
      </c>
      <c r="BD5" s="4">
        <f t="shared" ca="1" si="17"/>
        <v>0.74476022253091068</v>
      </c>
      <c r="BE5" s="4">
        <f t="shared" ca="1" si="18"/>
        <v>0.98194712588099109</v>
      </c>
      <c r="BF5" s="4">
        <f t="shared" ca="1" si="19"/>
        <v>0.74476022253091068</v>
      </c>
      <c r="BG5" s="20">
        <f t="shared" ca="1" si="20"/>
        <v>0.91056351676742719</v>
      </c>
      <c r="BH5" s="4">
        <f t="shared" ca="1" si="21"/>
        <v>0.68738570661032217</v>
      </c>
      <c r="BI5" s="4">
        <f t="shared" ca="1" si="22"/>
        <v>0.91056351676742719</v>
      </c>
      <c r="BJ5" s="10">
        <f t="shared" ca="1" si="23"/>
        <v>0.68738570661032217</v>
      </c>
    </row>
    <row r="6" spans="1:62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27"/>
        <v>192</v>
      </c>
      <c r="O6">
        <f t="shared" si="24"/>
        <v>219</v>
      </c>
      <c r="P6">
        <f t="shared" ca="1" si="2"/>
        <v>-67</v>
      </c>
      <c r="Q6">
        <f t="shared" ca="1" si="2"/>
        <v>-68</v>
      </c>
      <c r="R6">
        <f t="shared" ca="1" si="2"/>
        <v>-67</v>
      </c>
      <c r="S6">
        <f t="shared" ca="1" si="2"/>
        <v>-67</v>
      </c>
      <c r="T6">
        <f t="shared" ca="1" si="2"/>
        <v>-68</v>
      </c>
      <c r="U6">
        <f t="shared" ca="1" si="2"/>
        <v>-67</v>
      </c>
      <c r="V6">
        <f t="shared" ca="1" si="2"/>
        <v>-67</v>
      </c>
      <c r="W6">
        <f t="shared" ca="1" si="2"/>
        <v>-67</v>
      </c>
      <c r="X6">
        <f t="shared" ca="1" si="2"/>
        <v>-67</v>
      </c>
      <c r="Y6">
        <f t="shared" ca="1" si="2"/>
        <v>-67</v>
      </c>
      <c r="Z6">
        <f t="shared" ca="1" si="3"/>
        <v>-67.2</v>
      </c>
      <c r="AA6" s="24">
        <f t="shared" ca="1" si="25"/>
        <v>1.0913827975249442</v>
      </c>
      <c r="AB6" s="4">
        <f t="shared" ca="1" si="4"/>
        <v>0.83321837543123645</v>
      </c>
      <c r="AC6" s="4">
        <f t="shared" ca="1" si="5"/>
        <v>1.0913827975249442</v>
      </c>
      <c r="AD6" s="4">
        <f t="shared" ca="1" si="6"/>
        <v>0.83321837543123645</v>
      </c>
      <c r="AE6" s="20">
        <f t="shared" ca="1" si="7"/>
        <v>1.0589268516368822</v>
      </c>
      <c r="AF6" s="4">
        <f t="shared" ca="1" si="8"/>
        <v>0.80692365833369262</v>
      </c>
      <c r="AG6" s="4">
        <f t="shared" ca="1" si="9"/>
        <v>1.0589268516368822</v>
      </c>
      <c r="AH6" s="10">
        <f t="shared" ca="1" si="10"/>
        <v>0.80692365833369262</v>
      </c>
      <c r="AI6" s="20">
        <f t="shared" ca="1" si="11"/>
        <v>0.99070040355363187</v>
      </c>
      <c r="AJ6" s="4">
        <f t="shared" ca="1" si="12"/>
        <v>0.99070040355363187</v>
      </c>
      <c r="AK6" s="20">
        <f t="shared" ca="1" si="13"/>
        <v>0.84433266591132672</v>
      </c>
      <c r="AL6" s="4">
        <f t="shared" ca="1" si="12"/>
        <v>0.84433266591132672</v>
      </c>
      <c r="AO6">
        <v>1.5</v>
      </c>
      <c r="AP6">
        <f t="shared" ca="1" si="28"/>
        <v>2</v>
      </c>
      <c r="AQ6">
        <f t="shared" ca="1" si="26"/>
        <v>1</v>
      </c>
      <c r="AR6">
        <f t="shared" ca="1" si="14"/>
        <v>-67</v>
      </c>
      <c r="AS6">
        <f t="shared" ca="1" si="14"/>
        <v>-67</v>
      </c>
      <c r="AT6">
        <f t="shared" ca="1" si="14"/>
        <v>-68</v>
      </c>
      <c r="AU6">
        <f t="shared" ca="1" si="14"/>
        <v>-67</v>
      </c>
      <c r="AV6">
        <f t="shared" ca="1" si="14"/>
        <v>-67</v>
      </c>
      <c r="AW6">
        <f t="shared" ca="1" si="14"/>
        <v>-67</v>
      </c>
      <c r="AX6">
        <f t="shared" ca="1" si="14"/>
        <v>-67</v>
      </c>
      <c r="AY6">
        <f t="shared" ca="1" si="14"/>
        <v>-67</v>
      </c>
      <c r="AZ6">
        <f t="shared" ca="1" si="14"/>
        <v>-67</v>
      </c>
      <c r="BA6">
        <f t="shared" ca="1" si="14"/>
        <v>-67</v>
      </c>
      <c r="BB6">
        <f t="shared" ca="1" si="15"/>
        <v>-67.099999999999994</v>
      </c>
      <c r="BC6" s="24">
        <f t="shared" ca="1" si="16"/>
        <v>1.0750323482173638</v>
      </c>
      <c r="BD6" s="4">
        <f t="shared" ca="1" si="17"/>
        <v>0.81996562104385073</v>
      </c>
      <c r="BE6" s="4">
        <f t="shared" ca="1" si="18"/>
        <v>1.0750323482173638</v>
      </c>
      <c r="BF6" s="4">
        <f t="shared" ca="1" si="19"/>
        <v>0.81996562104385073</v>
      </c>
      <c r="BG6" s="20">
        <f t="shared" ca="1" si="20"/>
        <v>1.0589268516368822</v>
      </c>
      <c r="BH6" s="4">
        <f t="shared" ca="1" si="21"/>
        <v>0.80692365833369262</v>
      </c>
      <c r="BI6" s="4">
        <f t="shared" ca="1" si="22"/>
        <v>1.0589268516368822</v>
      </c>
      <c r="BJ6" s="10">
        <f t="shared" ca="1" si="23"/>
        <v>0.80692365833369262</v>
      </c>
    </row>
    <row r="7" spans="1:62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27"/>
        <v>220</v>
      </c>
      <c r="O7">
        <f t="shared" si="24"/>
        <v>249</v>
      </c>
      <c r="P7">
        <f t="shared" ca="1" si="2"/>
        <v>-70</v>
      </c>
      <c r="Q7">
        <f t="shared" ca="1" si="2"/>
        <v>-70</v>
      </c>
      <c r="R7">
        <f t="shared" ca="1" si="2"/>
        <v>-70</v>
      </c>
      <c r="S7">
        <f t="shared" ca="1" si="2"/>
        <v>-70</v>
      </c>
      <c r="T7">
        <f t="shared" ca="1" si="2"/>
        <v>-70</v>
      </c>
      <c r="U7">
        <f t="shared" ca="1" si="2"/>
        <v>-70</v>
      </c>
      <c r="V7">
        <f t="shared" ca="1" si="2"/>
        <v>-70</v>
      </c>
      <c r="W7">
        <f t="shared" ca="1" si="2"/>
        <v>-70</v>
      </c>
      <c r="X7">
        <f t="shared" ca="1" si="2"/>
        <v>-70</v>
      </c>
      <c r="Y7">
        <f t="shared" ca="1" si="2"/>
        <v>-70</v>
      </c>
      <c r="Z7">
        <f t="shared" ca="1" si="3"/>
        <v>-70</v>
      </c>
      <c r="AA7" s="24">
        <f t="shared" ca="1" si="25"/>
        <v>1.665455784670903</v>
      </c>
      <c r="AB7" s="4">
        <f t="shared" ca="1" si="4"/>
        <v>1.305353997541538</v>
      </c>
      <c r="AC7" s="4">
        <f t="shared" ca="1" si="5"/>
        <v>1.665455784670903</v>
      </c>
      <c r="AD7" s="4">
        <f t="shared" ca="1" si="6"/>
        <v>1.305353997541538</v>
      </c>
      <c r="AE7" s="20">
        <f t="shared" ca="1" si="7"/>
        <v>1.665455784670903</v>
      </c>
      <c r="AF7" s="4">
        <f t="shared" ca="1" si="8"/>
        <v>1.305353997541538</v>
      </c>
      <c r="AG7" s="4">
        <f t="shared" ca="1" si="9"/>
        <v>1.665455784670903</v>
      </c>
      <c r="AH7" s="10">
        <f t="shared" ca="1" si="10"/>
        <v>1.305353997541538</v>
      </c>
      <c r="AI7" s="20">
        <f t="shared" ca="1" si="11"/>
        <v>1.3206672853509098</v>
      </c>
      <c r="AJ7" s="4">
        <f t="shared" ca="1" si="12"/>
        <v>1.3206672853509098</v>
      </c>
      <c r="AK7" s="20">
        <f t="shared" ca="1" si="13"/>
        <v>1.248414807618013</v>
      </c>
      <c r="AL7" s="4">
        <f t="shared" ca="1" si="12"/>
        <v>1.248414807618013</v>
      </c>
      <c r="AO7">
        <v>2</v>
      </c>
      <c r="AP7">
        <f t="shared" ca="1" si="28"/>
        <v>2</v>
      </c>
      <c r="AQ7">
        <f t="shared" ca="1" si="26"/>
        <v>1</v>
      </c>
      <c r="AR7">
        <f t="shared" ca="1" si="14"/>
        <v>-70</v>
      </c>
      <c r="AS7">
        <f t="shared" ca="1" si="14"/>
        <v>-70</v>
      </c>
      <c r="AT7">
        <f t="shared" ca="1" si="14"/>
        <v>-70</v>
      </c>
      <c r="AU7">
        <f t="shared" ca="1" si="14"/>
        <v>-70</v>
      </c>
      <c r="AV7">
        <f t="shared" ca="1" si="14"/>
        <v>-70</v>
      </c>
      <c r="AW7">
        <f t="shared" ca="1" si="14"/>
        <v>-70</v>
      </c>
      <c r="AX7">
        <f t="shared" ca="1" si="14"/>
        <v>-70</v>
      </c>
      <c r="AY7">
        <f t="shared" ca="1" si="14"/>
        <v>-70</v>
      </c>
      <c r="AZ7">
        <f t="shared" ca="1" si="14"/>
        <v>-70</v>
      </c>
      <c r="BA7">
        <f t="shared" ca="1" si="14"/>
        <v>-70</v>
      </c>
      <c r="BB7">
        <f t="shared" ca="1" si="15"/>
        <v>-70</v>
      </c>
      <c r="BC7" s="24">
        <f t="shared" ca="1" si="16"/>
        <v>1.665455784670903</v>
      </c>
      <c r="BD7" s="4">
        <f t="shared" ca="1" si="17"/>
        <v>1.305353997541538</v>
      </c>
      <c r="BE7" s="4">
        <f t="shared" ca="1" si="18"/>
        <v>1.665455784670903</v>
      </c>
      <c r="BF7" s="4">
        <f t="shared" ca="1" si="19"/>
        <v>1.305353997541538</v>
      </c>
      <c r="BG7" s="20">
        <f t="shared" ca="1" si="20"/>
        <v>1.665455784670903</v>
      </c>
      <c r="BH7" s="4">
        <f t="shared" ca="1" si="21"/>
        <v>1.305353997541538</v>
      </c>
      <c r="BI7" s="4">
        <f t="shared" ca="1" si="22"/>
        <v>1.665455784670903</v>
      </c>
      <c r="BJ7" s="10">
        <f t="shared" ca="1" si="23"/>
        <v>1.305353997541538</v>
      </c>
    </row>
    <row r="8" spans="1:62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27"/>
        <v>250</v>
      </c>
      <c r="O8">
        <f t="shared" si="24"/>
        <v>279</v>
      </c>
      <c r="P8">
        <f t="shared" ca="1" si="2"/>
        <v>-76</v>
      </c>
      <c r="Q8">
        <f t="shared" ca="1" si="2"/>
        <v>-75</v>
      </c>
      <c r="R8">
        <f t="shared" ca="1" si="2"/>
        <v>-75</v>
      </c>
      <c r="S8">
        <f t="shared" ca="1" si="2"/>
        <v>-76</v>
      </c>
      <c r="T8">
        <f t="shared" ca="1" si="2"/>
        <v>-76</v>
      </c>
      <c r="U8">
        <f t="shared" ca="1" si="2"/>
        <v>-75</v>
      </c>
      <c r="V8">
        <f t="shared" ca="1" si="2"/>
        <v>-77</v>
      </c>
      <c r="W8">
        <f t="shared" ca="1" si="2"/>
        <v>-77</v>
      </c>
      <c r="X8">
        <f t="shared" ca="1" si="2"/>
        <v>-77</v>
      </c>
      <c r="Y8">
        <f t="shared" ca="1" si="2"/>
        <v>-77</v>
      </c>
      <c r="Z8">
        <f t="shared" ca="1" si="3"/>
        <v>-76.099999999999994</v>
      </c>
      <c r="AA8" s="24">
        <f t="shared" ca="1" si="25"/>
        <v>4.1823750146559338</v>
      </c>
      <c r="AB8" s="4">
        <f t="shared" ca="1" si="4"/>
        <v>3.4712285414924549</v>
      </c>
      <c r="AC8" s="4">
        <f t="shared" ca="1" si="5"/>
        <v>4.1823750146559338</v>
      </c>
      <c r="AD8" s="4">
        <f t="shared" ca="1" si="6"/>
        <v>3.4712285414924549</v>
      </c>
      <c r="AE8" s="20">
        <f t="shared" ca="1" si="7"/>
        <v>4.1197171545380229</v>
      </c>
      <c r="AF8" s="4">
        <f t="shared" ca="1" si="8"/>
        <v>3.416016917938105</v>
      </c>
      <c r="AG8" s="4">
        <f t="shared" ca="1" si="9"/>
        <v>4.1197171545380229</v>
      </c>
      <c r="AH8" s="10">
        <f t="shared" ca="1" si="10"/>
        <v>3.416016917938105</v>
      </c>
      <c r="AI8" s="20">
        <f t="shared" ca="1" si="11"/>
        <v>3.1285756443359514</v>
      </c>
      <c r="AJ8" s="4">
        <f t="shared" ca="1" si="12"/>
        <v>3.1285756443359514</v>
      </c>
      <c r="AK8" s="20">
        <f t="shared" ca="1" si="13"/>
        <v>3.1093145325338085</v>
      </c>
      <c r="AL8" s="4">
        <f t="shared" ca="1" si="12"/>
        <v>3.1093145325338085</v>
      </c>
      <c r="AO8">
        <v>2.5</v>
      </c>
      <c r="AP8">
        <f t="shared" ca="1" si="28"/>
        <v>2</v>
      </c>
      <c r="AQ8">
        <f t="shared" ca="1" si="26"/>
        <v>1</v>
      </c>
      <c r="AR8">
        <f t="shared" ca="1" si="14"/>
        <v>-77</v>
      </c>
      <c r="AS8">
        <f t="shared" ca="1" si="14"/>
        <v>-76</v>
      </c>
      <c r="AT8">
        <f t="shared" ca="1" si="14"/>
        <v>-77</v>
      </c>
      <c r="AU8">
        <f t="shared" ca="1" si="14"/>
        <v>-76</v>
      </c>
      <c r="AV8">
        <f t="shared" ca="1" si="14"/>
        <v>-76</v>
      </c>
      <c r="AW8">
        <f t="shared" ca="1" si="14"/>
        <v>-76</v>
      </c>
      <c r="AX8">
        <f t="shared" ca="1" si="14"/>
        <v>-77</v>
      </c>
      <c r="AY8">
        <f t="shared" ca="1" si="14"/>
        <v>-76</v>
      </c>
      <c r="AZ8">
        <f t="shared" ca="1" si="14"/>
        <v>-77</v>
      </c>
      <c r="BA8">
        <f t="shared" ca="1" si="14"/>
        <v>-76</v>
      </c>
      <c r="BB8">
        <f t="shared" ca="1" si="15"/>
        <v>-76.400000000000006</v>
      </c>
      <c r="BC8" s="24">
        <f t="shared" ca="1" si="16"/>
        <v>4.3761246710357247</v>
      </c>
      <c r="BD8" s="4">
        <f t="shared" ca="1" si="17"/>
        <v>3.6422755081743503</v>
      </c>
      <c r="BE8" s="4">
        <f t="shared" ca="1" si="18"/>
        <v>4.3761246710357247</v>
      </c>
      <c r="BF8" s="4">
        <f t="shared" ca="1" si="19"/>
        <v>3.6422755081743503</v>
      </c>
      <c r="BG8" s="20">
        <f t="shared" ca="1" si="20"/>
        <v>4.7909662925839056</v>
      </c>
      <c r="BH8" s="4">
        <f t="shared" ca="1" si="21"/>
        <v>4.0100700987008402</v>
      </c>
      <c r="BI8" s="4">
        <f t="shared" ca="1" si="22"/>
        <v>4.7909662925839056</v>
      </c>
      <c r="BJ8" s="10">
        <f t="shared" ca="1" si="23"/>
        <v>4.0100700987008402</v>
      </c>
    </row>
    <row r="9" spans="1:62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27"/>
        <v>280</v>
      </c>
      <c r="O9">
        <f t="shared" si="24"/>
        <v>310</v>
      </c>
      <c r="P9">
        <f t="shared" ca="1" si="2"/>
        <v>-82</v>
      </c>
      <c r="Q9">
        <f t="shared" ca="1" si="2"/>
        <v>-84</v>
      </c>
      <c r="R9">
        <f t="shared" ca="1" si="2"/>
        <v>-82</v>
      </c>
      <c r="S9">
        <f t="shared" ca="1" si="2"/>
        <v>-83</v>
      </c>
      <c r="T9">
        <f t="shared" ca="1" si="2"/>
        <v>-84</v>
      </c>
      <c r="U9">
        <f t="shared" ca="1" si="2"/>
        <v>-84</v>
      </c>
      <c r="V9">
        <f t="shared" ca="1" si="2"/>
        <v>-84</v>
      </c>
      <c r="W9">
        <f t="shared" ca="1" si="2"/>
        <v>-83</v>
      </c>
      <c r="X9">
        <f t="shared" ca="1" si="2"/>
        <v>-82</v>
      </c>
      <c r="Y9">
        <f t="shared" ca="1" si="2"/>
        <v>-83</v>
      </c>
      <c r="Z9">
        <f t="shared" ca="1" si="3"/>
        <v>-83.1</v>
      </c>
      <c r="AA9" s="24">
        <f t="shared" ca="1" si="25"/>
        <v>12.031311730152694</v>
      </c>
      <c r="AB9" s="4">
        <f t="shared" ca="1" si="4"/>
        <v>10.663674226464288</v>
      </c>
      <c r="AC9" s="4">
        <f t="shared" ca="1" si="5"/>
        <v>12.031311730152694</v>
      </c>
      <c r="AD9" s="4">
        <f t="shared" ca="1" si="6"/>
        <v>10.663674226464288</v>
      </c>
      <c r="AE9" s="20">
        <f t="shared" ca="1" si="7"/>
        <v>10.190645461505648</v>
      </c>
      <c r="AF9" s="4">
        <f t="shared" ca="1" si="8"/>
        <v>8.9394689912596128</v>
      </c>
      <c r="AG9" s="4">
        <f t="shared" ca="1" si="9"/>
        <v>10.190645461505648</v>
      </c>
      <c r="AH9" s="10">
        <f t="shared" ca="1" si="10"/>
        <v>8.9394689912596128</v>
      </c>
      <c r="AI9" s="20">
        <f t="shared" ca="1" si="11"/>
        <v>9.8798643133915292</v>
      </c>
      <c r="AJ9" s="4">
        <f t="shared" ca="1" si="12"/>
        <v>9.8798643133915292</v>
      </c>
      <c r="AK9" s="20">
        <f t="shared" ca="1" si="13"/>
        <v>7.7440901879978936</v>
      </c>
      <c r="AL9" s="4">
        <f t="shared" ca="1" si="12"/>
        <v>7.7440901879978936</v>
      </c>
      <c r="AO9">
        <v>3</v>
      </c>
      <c r="AP9">
        <f t="shared" ca="1" si="28"/>
        <v>2</v>
      </c>
      <c r="AQ9">
        <f t="shared" ca="1" si="26"/>
        <v>1</v>
      </c>
      <c r="AR9">
        <f t="shared" ca="1" si="14"/>
        <v>-82</v>
      </c>
      <c r="AS9">
        <f t="shared" ca="1" si="14"/>
        <v>-84</v>
      </c>
      <c r="AT9">
        <f t="shared" ca="1" si="14"/>
        <v>-83</v>
      </c>
      <c r="AU9">
        <f t="shared" ca="1" si="14"/>
        <v>-84</v>
      </c>
      <c r="AV9">
        <f t="shared" ca="1" si="14"/>
        <v>-82</v>
      </c>
      <c r="AW9">
        <f t="shared" ca="1" si="14"/>
        <v>-82</v>
      </c>
      <c r="AX9">
        <f t="shared" ca="1" si="14"/>
        <v>-84</v>
      </c>
      <c r="AY9">
        <f t="shared" ca="1" si="14"/>
        <v>-82</v>
      </c>
      <c r="AZ9">
        <f t="shared" ca="1" si="14"/>
        <v>-82</v>
      </c>
      <c r="BA9">
        <f t="shared" ca="1" si="14"/>
        <v>-82</v>
      </c>
      <c r="BB9">
        <f t="shared" ca="1" si="15"/>
        <v>-82.7</v>
      </c>
      <c r="BC9" s="24">
        <f t="shared" ca="1" si="16"/>
        <v>11.32636866000751</v>
      </c>
      <c r="BD9" s="4">
        <f t="shared" ca="1" si="17"/>
        <v>10.001245507987775</v>
      </c>
      <c r="BE9" s="4">
        <f t="shared" ca="1" si="18"/>
        <v>11.32636866000751</v>
      </c>
      <c r="BF9" s="4">
        <f t="shared" ca="1" si="19"/>
        <v>10.001245507987775</v>
      </c>
      <c r="BG9" s="20">
        <f t="shared" ca="1" si="20"/>
        <v>10.190645461505648</v>
      </c>
      <c r="BH9" s="4">
        <f t="shared" ca="1" si="21"/>
        <v>8.9394689912596128</v>
      </c>
      <c r="BI9" s="4">
        <f t="shared" ca="1" si="22"/>
        <v>10.190645461505648</v>
      </c>
      <c r="BJ9" s="10">
        <f t="shared" ca="1" si="23"/>
        <v>8.9394689912596128</v>
      </c>
    </row>
    <row r="10" spans="1:62" x14ac:dyDescent="0.25">
      <c r="G10">
        <v>0.3</v>
      </c>
      <c r="H10">
        <v>-60</v>
      </c>
      <c r="I10">
        <v>-60</v>
      </c>
      <c r="M10">
        <v>3.5</v>
      </c>
      <c r="N10">
        <f t="shared" si="27"/>
        <v>311</v>
      </c>
      <c r="O10">
        <f t="shared" si="24"/>
        <v>344</v>
      </c>
      <c r="P10">
        <f t="shared" ca="1" si="2"/>
        <v>-78</v>
      </c>
      <c r="Q10">
        <f t="shared" ca="1" si="2"/>
        <v>-76</v>
      </c>
      <c r="R10">
        <f t="shared" ca="1" si="2"/>
        <v>-76</v>
      </c>
      <c r="S10">
        <f t="shared" ca="1" si="2"/>
        <v>-76</v>
      </c>
      <c r="T10">
        <f t="shared" ca="1" si="2"/>
        <v>-75</v>
      </c>
      <c r="U10">
        <f t="shared" ca="1" si="2"/>
        <v>-76</v>
      </c>
      <c r="V10">
        <f t="shared" ca="1" si="2"/>
        <v>-75</v>
      </c>
      <c r="W10">
        <f t="shared" ca="1" si="2"/>
        <v>-76</v>
      </c>
      <c r="X10">
        <f t="shared" ca="1" si="2"/>
        <v>-76</v>
      </c>
      <c r="Y10">
        <f t="shared" ca="1" si="2"/>
        <v>-76</v>
      </c>
      <c r="Z10">
        <f t="shared" ca="1" si="3"/>
        <v>-76</v>
      </c>
      <c r="AA10" s="24">
        <f t="shared" ca="1" si="25"/>
        <v>4.1197171545380229</v>
      </c>
      <c r="AB10" s="4">
        <f t="shared" ca="1" si="4"/>
        <v>3.416016917938105</v>
      </c>
      <c r="AC10" s="4">
        <f t="shared" ca="1" si="5"/>
        <v>4.1197171545380229</v>
      </c>
      <c r="AD10" s="4">
        <f t="shared" ca="1" si="6"/>
        <v>3.416016917938105</v>
      </c>
      <c r="AE10" s="20">
        <f t="shared" ca="1" si="7"/>
        <v>5.5715859015687981</v>
      </c>
      <c r="AF10" s="4">
        <f t="shared" ca="1" si="8"/>
        <v>4.7074304907719222</v>
      </c>
      <c r="AG10" s="4">
        <f t="shared" ca="1" si="9"/>
        <v>5.5715859015687981</v>
      </c>
      <c r="AH10" s="10">
        <f t="shared" ca="1" si="10"/>
        <v>4.7074304907719222</v>
      </c>
      <c r="AI10" s="20">
        <f t="shared" ca="1" si="11"/>
        <v>2.7096994302790565</v>
      </c>
      <c r="AJ10" s="4">
        <f t="shared" ca="1" si="12"/>
        <v>2.7096994302790565</v>
      </c>
      <c r="AK10" s="20">
        <f t="shared" ca="1" si="13"/>
        <v>2.3957110924159655</v>
      </c>
      <c r="AL10" s="4">
        <f t="shared" ca="1" si="12"/>
        <v>2.3957110924159655</v>
      </c>
      <c r="AO10">
        <v>3.5</v>
      </c>
      <c r="AP10">
        <f t="shared" ca="1" si="28"/>
        <v>2</v>
      </c>
      <c r="AQ10">
        <f t="shared" ca="1" si="26"/>
        <v>1</v>
      </c>
      <c r="AR10">
        <f t="shared" ca="1" si="14"/>
        <v>-76</v>
      </c>
      <c r="AS10">
        <f t="shared" ca="1" si="14"/>
        <v>-77</v>
      </c>
      <c r="AT10">
        <f t="shared" ca="1" si="14"/>
        <v>-77</v>
      </c>
      <c r="AU10">
        <f t="shared" ca="1" si="14"/>
        <v>-76</v>
      </c>
      <c r="AV10">
        <f t="shared" ca="1" si="14"/>
        <v>-78</v>
      </c>
      <c r="AW10">
        <f t="shared" ca="1" si="14"/>
        <v>-76</v>
      </c>
      <c r="AX10">
        <f t="shared" ca="1" si="14"/>
        <v>-76</v>
      </c>
      <c r="AY10">
        <f t="shared" ca="1" si="14"/>
        <v>-77</v>
      </c>
      <c r="AZ10">
        <f t="shared" ca="1" si="14"/>
        <v>-78</v>
      </c>
      <c r="BA10">
        <f t="shared" ca="1" si="14"/>
        <v>-76</v>
      </c>
      <c r="BB10">
        <f t="shared" ca="1" si="15"/>
        <v>-76.7</v>
      </c>
      <c r="BC10" s="24">
        <f t="shared" ca="1" si="16"/>
        <v>4.5788498327720895</v>
      </c>
      <c r="BD10" s="4">
        <f t="shared" ca="1" si="17"/>
        <v>3.8217509215751315</v>
      </c>
      <c r="BE10" s="4">
        <f t="shared" ca="1" si="18"/>
        <v>4.5788498327720895</v>
      </c>
      <c r="BF10" s="4">
        <f t="shared" ca="1" si="19"/>
        <v>3.8217509215751315</v>
      </c>
      <c r="BG10" s="20">
        <f t="shared" ca="1" si="20"/>
        <v>4.1197171545380229</v>
      </c>
      <c r="BH10" s="4">
        <f t="shared" ca="1" si="21"/>
        <v>3.416016917938105</v>
      </c>
      <c r="BI10" s="4">
        <f t="shared" ca="1" si="22"/>
        <v>4.1197171545380229</v>
      </c>
      <c r="BJ10" s="10">
        <f t="shared" ca="1" si="23"/>
        <v>3.416016917938105</v>
      </c>
    </row>
    <row r="11" spans="1:62" x14ac:dyDescent="0.25">
      <c r="G11">
        <v>0.3</v>
      </c>
      <c r="H11">
        <v>-60</v>
      </c>
      <c r="I11">
        <v>-60</v>
      </c>
      <c r="M11">
        <v>4</v>
      </c>
      <c r="N11">
        <f t="shared" si="27"/>
        <v>345</v>
      </c>
      <c r="O11">
        <f t="shared" si="24"/>
        <v>395</v>
      </c>
      <c r="P11">
        <f t="shared" ca="1" si="2"/>
        <v>-84</v>
      </c>
      <c r="Q11">
        <f t="shared" ca="1" si="2"/>
        <v>-84</v>
      </c>
      <c r="R11">
        <f t="shared" ca="1" si="2"/>
        <v>-84</v>
      </c>
      <c r="S11">
        <f t="shared" ca="1" si="2"/>
        <v>-84</v>
      </c>
      <c r="T11">
        <f t="shared" ca="1" si="2"/>
        <v>-78</v>
      </c>
      <c r="U11">
        <f t="shared" ca="1" si="2"/>
        <v>-84</v>
      </c>
      <c r="V11">
        <f t="shared" ca="1" si="2"/>
        <v>-83</v>
      </c>
      <c r="W11">
        <f t="shared" ca="1" si="2"/>
        <v>-78</v>
      </c>
      <c r="X11">
        <f t="shared" ca="1" si="2"/>
        <v>-85</v>
      </c>
      <c r="Y11">
        <f t="shared" ca="1" si="2"/>
        <v>-78</v>
      </c>
      <c r="Z11">
        <f t="shared" ca="1" si="3"/>
        <v>-82.2</v>
      </c>
      <c r="AA11" s="24">
        <f t="shared" ca="1" si="25"/>
        <v>10.502987184781228</v>
      </c>
      <c r="AB11" s="4">
        <f t="shared" ca="1" si="4"/>
        <v>9.2307738820008751</v>
      </c>
      <c r="AC11" s="4">
        <f t="shared" ca="1" si="5"/>
        <v>10.502987184781228</v>
      </c>
      <c r="AD11" s="4">
        <f t="shared" ca="1" si="6"/>
        <v>9.2307738820008751</v>
      </c>
      <c r="AE11" s="20">
        <f t="shared" ca="1" si="7"/>
        <v>13.782027855642411</v>
      </c>
      <c r="AF11" s="4">
        <f t="shared" ca="1" si="8"/>
        <v>12.319004826874833</v>
      </c>
      <c r="AG11" s="4">
        <f t="shared" ca="1" si="9"/>
        <v>13.782027855642411</v>
      </c>
      <c r="AH11" s="10">
        <f t="shared" ca="1" si="10"/>
        <v>12.319004826874833</v>
      </c>
      <c r="AI11" s="20">
        <f t="shared" ca="1" si="11"/>
        <v>4.1705923288204847</v>
      </c>
      <c r="AJ11" s="4">
        <f t="shared" ca="1" si="12"/>
        <v>4.1705923288204847</v>
      </c>
      <c r="AK11" s="20">
        <f t="shared" ca="1" si="13"/>
        <v>6.7975951541920629</v>
      </c>
      <c r="AL11" s="4">
        <f t="shared" ca="1" si="12"/>
        <v>6.7975951541920629</v>
      </c>
      <c r="AO11">
        <v>4</v>
      </c>
      <c r="AP11">
        <f t="shared" ca="1" si="28"/>
        <v>2</v>
      </c>
      <c r="AQ11">
        <f t="shared" ca="1" si="26"/>
        <v>1</v>
      </c>
      <c r="AR11">
        <f t="shared" ca="1" si="14"/>
        <v>-78</v>
      </c>
      <c r="AS11">
        <f t="shared" ca="1" si="14"/>
        <v>-84</v>
      </c>
      <c r="AT11">
        <f t="shared" ca="1" si="14"/>
        <v>-84</v>
      </c>
      <c r="AU11">
        <f t="shared" ca="1" si="14"/>
        <v>-82</v>
      </c>
      <c r="AV11">
        <f t="shared" ca="1" si="14"/>
        <v>-78</v>
      </c>
      <c r="AW11">
        <f t="shared" ca="1" si="14"/>
        <v>-78</v>
      </c>
      <c r="AX11">
        <f t="shared" ca="1" si="14"/>
        <v>-84</v>
      </c>
      <c r="AY11">
        <f t="shared" ca="1" si="14"/>
        <v>-84</v>
      </c>
      <c r="AZ11">
        <f t="shared" ca="1" si="14"/>
        <v>-83</v>
      </c>
      <c r="BA11">
        <f t="shared" ca="1" si="14"/>
        <v>-78</v>
      </c>
      <c r="BB11">
        <f t="shared" ca="1" si="15"/>
        <v>-81.3</v>
      </c>
      <c r="BC11" s="24">
        <f t="shared" ca="1" si="16"/>
        <v>9.1688040571016298</v>
      </c>
      <c r="BD11" s="4">
        <f t="shared" ca="1" si="17"/>
        <v>7.9904153719520705</v>
      </c>
      <c r="BE11" s="4">
        <f t="shared" ca="1" si="18"/>
        <v>9.1688040571016298</v>
      </c>
      <c r="BF11" s="4">
        <f t="shared" ca="1" si="19"/>
        <v>7.9904153719520705</v>
      </c>
      <c r="BG11" s="20">
        <f t="shared" ca="1" si="20"/>
        <v>5.5715859015687981</v>
      </c>
      <c r="BH11" s="4">
        <f t="shared" ca="1" si="21"/>
        <v>4.7074304907719222</v>
      </c>
      <c r="BI11" s="4">
        <f t="shared" ca="1" si="22"/>
        <v>5.5715859015687981</v>
      </c>
      <c r="BJ11" s="10">
        <f t="shared" ca="1" si="23"/>
        <v>4.7074304907719222</v>
      </c>
    </row>
    <row r="12" spans="1:62" x14ac:dyDescent="0.25">
      <c r="G12">
        <v>0.3</v>
      </c>
      <c r="H12">
        <v>-59</v>
      </c>
      <c r="I12">
        <v>-59</v>
      </c>
      <c r="M12">
        <v>4.5</v>
      </c>
      <c r="N12">
        <f t="shared" si="27"/>
        <v>396</v>
      </c>
      <c r="O12">
        <f t="shared" si="24"/>
        <v>426</v>
      </c>
      <c r="P12">
        <f t="shared" ca="1" si="2"/>
        <v>-73</v>
      </c>
      <c r="Q12">
        <f t="shared" ca="1" si="2"/>
        <v>-74</v>
      </c>
      <c r="R12">
        <f t="shared" ca="1" si="2"/>
        <v>-73</v>
      </c>
      <c r="S12">
        <f t="shared" ca="1" si="2"/>
        <v>-73</v>
      </c>
      <c r="T12">
        <f t="shared" ca="1" si="2"/>
        <v>-73</v>
      </c>
      <c r="U12">
        <f t="shared" ca="1" si="2"/>
        <v>-73</v>
      </c>
      <c r="V12">
        <f t="shared" ca="1" si="2"/>
        <v>-74</v>
      </c>
      <c r="W12">
        <f t="shared" ca="1" si="2"/>
        <v>-73</v>
      </c>
      <c r="X12">
        <f t="shared" ca="1" si="2"/>
        <v>-73</v>
      </c>
      <c r="Y12">
        <f t="shared" ca="1" si="2"/>
        <v>-73</v>
      </c>
      <c r="Z12">
        <f t="shared" ca="1" si="3"/>
        <v>-73.2</v>
      </c>
      <c r="AA12" s="24">
        <f t="shared" ca="1" si="25"/>
        <v>2.6996744521918754</v>
      </c>
      <c r="AB12" s="4">
        <f t="shared" ca="1" si="4"/>
        <v>2.180472172430326</v>
      </c>
      <c r="AC12" s="4">
        <f t="shared" ca="1" si="5"/>
        <v>2.6996744521918754</v>
      </c>
      <c r="AD12" s="4">
        <f t="shared" ca="1" si="6"/>
        <v>2.180472172430326</v>
      </c>
      <c r="AE12" s="20">
        <f t="shared" ca="1" si="7"/>
        <v>2.6193905333556704</v>
      </c>
      <c r="AF12" s="4">
        <f t="shared" ca="1" si="8"/>
        <v>2.1116608012415319</v>
      </c>
      <c r="AG12" s="4">
        <f t="shared" ca="1" si="9"/>
        <v>2.6193905333556704</v>
      </c>
      <c r="AH12" s="10">
        <f t="shared" ca="1" si="10"/>
        <v>2.1116608012415319</v>
      </c>
      <c r="AI12" s="20">
        <f t="shared" ca="1" si="11"/>
        <v>2.0326848017388564</v>
      </c>
      <c r="AJ12" s="4">
        <f t="shared" ca="1" si="12"/>
        <v>2.0326848017388564</v>
      </c>
      <c r="AK12" s="20">
        <f t="shared" ca="1" si="13"/>
        <v>2.1029034679748708</v>
      </c>
      <c r="AL12" s="4">
        <f t="shared" ca="1" si="12"/>
        <v>2.1029034679748708</v>
      </c>
      <c r="AO12">
        <v>4.5</v>
      </c>
      <c r="AP12">
        <f t="shared" ca="1" si="28"/>
        <v>2</v>
      </c>
      <c r="AQ12">
        <f t="shared" ca="1" si="26"/>
        <v>1</v>
      </c>
      <c r="AR12">
        <f t="shared" ca="1" si="14"/>
        <v>-74</v>
      </c>
      <c r="AS12">
        <f t="shared" ca="1" si="14"/>
        <v>-73</v>
      </c>
      <c r="AT12">
        <f t="shared" ca="1" si="14"/>
        <v>-73</v>
      </c>
      <c r="AU12">
        <f t="shared" ca="1" si="14"/>
        <v>-74</v>
      </c>
      <c r="AV12">
        <f t="shared" ca="1" si="14"/>
        <v>-74</v>
      </c>
      <c r="AW12">
        <f t="shared" ca="1" si="14"/>
        <v>-74</v>
      </c>
      <c r="AX12">
        <f t="shared" ca="1" si="14"/>
        <v>-73</v>
      </c>
      <c r="AY12">
        <f t="shared" ca="1" si="14"/>
        <v>-73</v>
      </c>
      <c r="AZ12">
        <f t="shared" ca="1" si="14"/>
        <v>-73</v>
      </c>
      <c r="BA12">
        <f t="shared" ca="1" si="14"/>
        <v>-74</v>
      </c>
      <c r="BB12">
        <f t="shared" ca="1" si="15"/>
        <v>-73.5</v>
      </c>
      <c r="BC12" s="24">
        <f t="shared" ca="1" si="16"/>
        <v>2.8247376030610662</v>
      </c>
      <c r="BD12" s="4">
        <f t="shared" ca="1" si="17"/>
        <v>2.2879163082947178</v>
      </c>
      <c r="BE12" s="4">
        <f t="shared" ca="1" si="18"/>
        <v>2.8247376030610662</v>
      </c>
      <c r="BF12" s="4">
        <f t="shared" ca="1" si="19"/>
        <v>2.2879163082947178</v>
      </c>
      <c r="BG12" s="20">
        <f t="shared" ca="1" si="20"/>
        <v>3.0461828522855621</v>
      </c>
      <c r="BH12" s="4">
        <f t="shared" ca="1" si="21"/>
        <v>2.478883460205028</v>
      </c>
      <c r="BI12" s="4">
        <f t="shared" ca="1" si="22"/>
        <v>3.0461828522855621</v>
      </c>
      <c r="BJ12" s="10">
        <f t="shared" ca="1" si="23"/>
        <v>2.478883460205028</v>
      </c>
    </row>
    <row r="13" spans="1:62" x14ac:dyDescent="0.25">
      <c r="G13">
        <v>0.3</v>
      </c>
      <c r="H13">
        <v>-60</v>
      </c>
      <c r="I13">
        <v>-60</v>
      </c>
      <c r="M13">
        <v>5</v>
      </c>
      <c r="N13">
        <f t="shared" si="27"/>
        <v>427</v>
      </c>
      <c r="O13">
        <f t="shared" si="24"/>
        <v>459</v>
      </c>
      <c r="P13">
        <f t="shared" ca="1" si="2"/>
        <v>-74</v>
      </c>
      <c r="Q13">
        <f t="shared" ca="1" si="2"/>
        <v>-74</v>
      </c>
      <c r="R13">
        <f t="shared" ca="1" si="2"/>
        <v>-74</v>
      </c>
      <c r="S13">
        <f t="shared" ca="1" si="2"/>
        <v>-74</v>
      </c>
      <c r="T13">
        <f t="shared" ca="1" si="2"/>
        <v>-74</v>
      </c>
      <c r="U13">
        <f t="shared" ca="1" si="2"/>
        <v>-74</v>
      </c>
      <c r="V13">
        <f t="shared" ca="1" si="2"/>
        <v>-74</v>
      </c>
      <c r="W13">
        <f t="shared" ca="1" si="2"/>
        <v>-74</v>
      </c>
      <c r="X13">
        <f t="shared" ca="1" si="2"/>
        <v>-74</v>
      </c>
      <c r="Y13">
        <f t="shared" ca="1" si="2"/>
        <v>-74</v>
      </c>
      <c r="Z13">
        <f t="shared" ca="1" si="3"/>
        <v>-74</v>
      </c>
      <c r="AA13" s="24">
        <f t="shared" ca="1" si="25"/>
        <v>3.0461828522855621</v>
      </c>
      <c r="AB13" s="4">
        <f t="shared" ca="1" si="4"/>
        <v>2.478883460205028</v>
      </c>
      <c r="AC13" s="4">
        <f t="shared" ca="1" si="5"/>
        <v>3.0461828522855621</v>
      </c>
      <c r="AD13" s="4">
        <f t="shared" ca="1" si="6"/>
        <v>2.478883460205028</v>
      </c>
      <c r="AE13" s="20">
        <f t="shared" ca="1" si="7"/>
        <v>3.0461828522855621</v>
      </c>
      <c r="AF13" s="4">
        <f t="shared" ca="1" si="8"/>
        <v>2.478883460205028</v>
      </c>
      <c r="AG13" s="4">
        <f t="shared" ca="1" si="9"/>
        <v>3.0461828522855621</v>
      </c>
      <c r="AH13" s="10">
        <f t="shared" ca="1" si="10"/>
        <v>2.478883460205028</v>
      </c>
      <c r="AI13" s="20">
        <f t="shared" ca="1" si="11"/>
        <v>2.3469053771314847</v>
      </c>
      <c r="AJ13" s="4">
        <f t="shared" ca="1" si="12"/>
        <v>2.3469053771314847</v>
      </c>
      <c r="AK13" s="20">
        <f t="shared" ca="1" si="13"/>
        <v>2.1029034679748708</v>
      </c>
      <c r="AL13" s="4">
        <f t="shared" ca="1" si="12"/>
        <v>2.1029034679748708</v>
      </c>
      <c r="AO13">
        <v>5</v>
      </c>
      <c r="AP13">
        <f t="shared" ca="1" si="28"/>
        <v>2</v>
      </c>
      <c r="AQ13">
        <f t="shared" ca="1" si="26"/>
        <v>1</v>
      </c>
      <c r="AR13">
        <f t="shared" ca="1" si="14"/>
        <v>-74</v>
      </c>
      <c r="AS13">
        <f t="shared" ca="1" si="14"/>
        <v>-74</v>
      </c>
      <c r="AT13">
        <f t="shared" ca="1" si="14"/>
        <v>-74</v>
      </c>
      <c r="AU13">
        <f t="shared" ca="1" si="14"/>
        <v>-74</v>
      </c>
      <c r="AV13">
        <f t="shared" ca="1" si="14"/>
        <v>-74</v>
      </c>
      <c r="AW13">
        <f t="shared" ca="1" si="14"/>
        <v>-74</v>
      </c>
      <c r="AX13">
        <f t="shared" ca="1" si="14"/>
        <v>-74</v>
      </c>
      <c r="AY13">
        <f t="shared" ca="1" si="14"/>
        <v>-74</v>
      </c>
      <c r="AZ13">
        <f t="shared" ca="1" si="14"/>
        <v>-74</v>
      </c>
      <c r="BA13">
        <f t="shared" ca="1" si="14"/>
        <v>-74</v>
      </c>
      <c r="BB13">
        <f t="shared" ca="1" si="15"/>
        <v>-74</v>
      </c>
      <c r="BC13" s="24">
        <f t="shared" ca="1" si="16"/>
        <v>3.0461828522855621</v>
      </c>
      <c r="BD13" s="4">
        <f t="shared" ca="1" si="17"/>
        <v>2.478883460205028</v>
      </c>
      <c r="BE13" s="4">
        <f t="shared" ca="1" si="18"/>
        <v>3.0461828522855621</v>
      </c>
      <c r="BF13" s="4">
        <f t="shared" ca="1" si="19"/>
        <v>2.478883460205028</v>
      </c>
      <c r="BG13" s="20">
        <f t="shared" ca="1" si="20"/>
        <v>3.0461828522855621</v>
      </c>
      <c r="BH13" s="4">
        <f t="shared" ca="1" si="21"/>
        <v>2.478883460205028</v>
      </c>
      <c r="BI13" s="4">
        <f t="shared" ca="1" si="22"/>
        <v>3.0461828522855621</v>
      </c>
      <c r="BJ13" s="10">
        <f t="shared" ca="1" si="23"/>
        <v>2.478883460205028</v>
      </c>
    </row>
    <row r="14" spans="1:62" x14ac:dyDescent="0.25">
      <c r="G14">
        <v>0.3</v>
      </c>
      <c r="H14">
        <v>-60</v>
      </c>
      <c r="I14">
        <v>-60</v>
      </c>
      <c r="M14">
        <v>5.5</v>
      </c>
      <c r="N14">
        <f t="shared" si="27"/>
        <v>460</v>
      </c>
      <c r="O14">
        <f t="shared" si="24"/>
        <v>489</v>
      </c>
      <c r="P14">
        <f t="shared" ca="1" si="2"/>
        <v>-77</v>
      </c>
      <c r="Q14">
        <f t="shared" ca="1" si="2"/>
        <v>-77</v>
      </c>
      <c r="R14">
        <f t="shared" ca="1" si="2"/>
        <v>-78</v>
      </c>
      <c r="S14">
        <f t="shared" ca="1" si="2"/>
        <v>-77</v>
      </c>
      <c r="T14">
        <f t="shared" ca="1" si="2"/>
        <v>-77</v>
      </c>
      <c r="U14">
        <f t="shared" ca="1" si="2"/>
        <v>-76</v>
      </c>
      <c r="V14">
        <f t="shared" ca="1" si="2"/>
        <v>-75</v>
      </c>
      <c r="W14">
        <f t="shared" ca="1" si="2"/>
        <v>-76</v>
      </c>
      <c r="X14">
        <f t="shared" ca="1" si="2"/>
        <v>-77</v>
      </c>
      <c r="Y14">
        <f t="shared" ca="1" si="2"/>
        <v>-77</v>
      </c>
      <c r="Z14">
        <f t="shared" ca="1" si="3"/>
        <v>-76.7</v>
      </c>
      <c r="AA14" s="24">
        <f t="shared" ca="1" si="25"/>
        <v>4.5788498327720895</v>
      </c>
      <c r="AB14" s="4">
        <f t="shared" ca="1" si="4"/>
        <v>3.8217509215751315</v>
      </c>
      <c r="AC14" s="4">
        <f t="shared" ca="1" si="5"/>
        <v>4.5788498327720895</v>
      </c>
      <c r="AD14" s="4">
        <f t="shared" ca="1" si="6"/>
        <v>3.8217509215751315</v>
      </c>
      <c r="AE14" s="20">
        <f t="shared" ca="1" si="7"/>
        <v>4.7909662925839056</v>
      </c>
      <c r="AF14" s="4">
        <f t="shared" ca="1" si="8"/>
        <v>4.0100700987008402</v>
      </c>
      <c r="AG14" s="4">
        <f t="shared" ca="1" si="9"/>
        <v>4.7909662925839056</v>
      </c>
      <c r="AH14" s="10">
        <f t="shared" ca="1" si="10"/>
        <v>4.0100700987008402</v>
      </c>
      <c r="AI14" s="20">
        <f t="shared" ca="1" si="11"/>
        <v>3.6122034248367187</v>
      </c>
      <c r="AJ14" s="4">
        <f t="shared" ca="1" si="12"/>
        <v>3.6122034248367187</v>
      </c>
      <c r="AK14" s="20">
        <f t="shared" ca="1" si="13"/>
        <v>2.3957110924159655</v>
      </c>
      <c r="AL14" s="4">
        <f t="shared" ca="1" si="12"/>
        <v>2.3957110924159655</v>
      </c>
      <c r="AO14">
        <v>5.5</v>
      </c>
      <c r="AP14">
        <f t="shared" ca="1" si="28"/>
        <v>2</v>
      </c>
      <c r="AQ14">
        <f t="shared" ca="1" si="26"/>
        <v>1</v>
      </c>
      <c r="AR14">
        <f t="shared" ca="1" si="14"/>
        <v>-78</v>
      </c>
      <c r="AS14">
        <f t="shared" ca="1" si="14"/>
        <v>-77</v>
      </c>
      <c r="AT14">
        <f t="shared" ca="1" si="14"/>
        <v>-76</v>
      </c>
      <c r="AU14">
        <f t="shared" ca="1" si="14"/>
        <v>-76</v>
      </c>
      <c r="AV14">
        <f t="shared" ca="1" si="14"/>
        <v>-78</v>
      </c>
      <c r="AW14">
        <f t="shared" ca="1" si="14"/>
        <v>-77</v>
      </c>
      <c r="AX14">
        <f t="shared" ca="1" si="14"/>
        <v>-78</v>
      </c>
      <c r="AY14">
        <f t="shared" ca="1" si="14"/>
        <v>-77</v>
      </c>
      <c r="AZ14">
        <f t="shared" ca="1" si="14"/>
        <v>-77</v>
      </c>
      <c r="BA14">
        <f t="shared" ca="1" si="14"/>
        <v>-78</v>
      </c>
      <c r="BB14">
        <f t="shared" ca="1" si="15"/>
        <v>-77.2</v>
      </c>
      <c r="BC14" s="24">
        <f t="shared" ca="1" si="16"/>
        <v>4.9378086759867506</v>
      </c>
      <c r="BD14" s="4">
        <f t="shared" ca="1" si="17"/>
        <v>4.1407437475617508</v>
      </c>
      <c r="BE14" s="4">
        <f t="shared" ca="1" si="18"/>
        <v>4.9378086759867506</v>
      </c>
      <c r="BF14" s="4">
        <f t="shared" ca="1" si="19"/>
        <v>4.1407437475617508</v>
      </c>
      <c r="BG14" s="20">
        <f t="shared" ca="1" si="20"/>
        <v>5.5715859015687981</v>
      </c>
      <c r="BH14" s="4">
        <f t="shared" ca="1" si="21"/>
        <v>4.7074304907719222</v>
      </c>
      <c r="BI14" s="4">
        <f t="shared" ca="1" si="22"/>
        <v>5.5715859015687981</v>
      </c>
      <c r="BJ14" s="10">
        <f t="shared" ca="1" si="23"/>
        <v>4.7074304907719222</v>
      </c>
    </row>
    <row r="15" spans="1:62" x14ac:dyDescent="0.25">
      <c r="G15">
        <v>0.3</v>
      </c>
      <c r="H15">
        <v>-60</v>
      </c>
      <c r="I15">
        <v>-60</v>
      </c>
      <c r="M15">
        <v>6</v>
      </c>
      <c r="N15">
        <f t="shared" si="27"/>
        <v>490</v>
      </c>
      <c r="O15">
        <f t="shared" si="24"/>
        <v>527</v>
      </c>
      <c r="P15">
        <f t="shared" ca="1" si="2"/>
        <v>-89</v>
      </c>
      <c r="Q15">
        <f t="shared" ca="1" si="2"/>
        <v>-88</v>
      </c>
      <c r="R15">
        <f t="shared" ca="1" si="2"/>
        <v>-79</v>
      </c>
      <c r="S15">
        <f t="shared" ca="1" si="2"/>
        <v>-91</v>
      </c>
      <c r="T15">
        <f t="shared" ca="1" si="2"/>
        <v>-94</v>
      </c>
      <c r="U15">
        <f t="shared" ca="1" si="2"/>
        <v>-76</v>
      </c>
      <c r="V15">
        <f t="shared" ca="1" si="2"/>
        <v>-90</v>
      </c>
      <c r="W15">
        <f t="shared" ca="1" si="2"/>
        <v>-73</v>
      </c>
      <c r="X15">
        <f t="shared" ca="1" si="2"/>
        <v>-88</v>
      </c>
      <c r="Y15">
        <f t="shared" ca="1" si="2"/>
        <v>-89</v>
      </c>
      <c r="Z15">
        <f t="shared" ca="1" si="3"/>
        <v>-85.7</v>
      </c>
      <c r="AA15" s="24">
        <f t="shared" ca="1" si="25"/>
        <v>17.813851990782513</v>
      </c>
      <c r="AB15" s="4">
        <f t="shared" ca="1" si="4"/>
        <v>16.178935478487858</v>
      </c>
      <c r="AC15" s="4">
        <f t="shared" ca="1" si="5"/>
        <v>15</v>
      </c>
      <c r="AD15" s="4">
        <f t="shared" ca="1" si="6"/>
        <v>15</v>
      </c>
      <c r="AE15" s="20">
        <f t="shared" ca="1" si="7"/>
        <v>29.315121635243067</v>
      </c>
      <c r="AF15" s="4">
        <f t="shared" ca="1" si="8"/>
        <v>27.462203637962052</v>
      </c>
      <c r="AG15" s="4">
        <f t="shared" ca="1" si="9"/>
        <v>15</v>
      </c>
      <c r="AH15" s="10">
        <f t="shared" ca="1" si="10"/>
        <v>15</v>
      </c>
      <c r="AI15" s="20">
        <f t="shared" ca="1" si="11"/>
        <v>41.591672081101883</v>
      </c>
      <c r="AJ15" s="4">
        <f t="shared" ca="1" si="12"/>
        <v>15</v>
      </c>
      <c r="AK15" s="20">
        <f t="shared" ca="1" si="13"/>
        <v>16.930159166838298</v>
      </c>
      <c r="AL15" s="4">
        <f t="shared" ca="1" si="12"/>
        <v>15</v>
      </c>
      <c r="AO15">
        <v>6</v>
      </c>
      <c r="AP15">
        <f t="shared" ca="1" si="28"/>
        <v>2</v>
      </c>
      <c r="AQ15">
        <f t="shared" ca="1" si="26"/>
        <v>1</v>
      </c>
      <c r="AR15">
        <f t="shared" ca="1" si="14"/>
        <v>-76</v>
      </c>
      <c r="AS15">
        <f t="shared" ca="1" si="14"/>
        <v>-92</v>
      </c>
      <c r="AT15">
        <f t="shared" ca="1" si="14"/>
        <v>-73</v>
      </c>
      <c r="AU15">
        <f t="shared" ca="1" si="14"/>
        <v>-75</v>
      </c>
      <c r="AV15">
        <f t="shared" ca="1" si="14"/>
        <v>-89</v>
      </c>
      <c r="AW15">
        <f t="shared" ca="1" si="14"/>
        <v>-79</v>
      </c>
      <c r="AX15">
        <f t="shared" ca="1" si="14"/>
        <v>-76</v>
      </c>
      <c r="AY15">
        <f t="shared" ca="1" si="14"/>
        <v>-91</v>
      </c>
      <c r="AZ15">
        <f t="shared" ca="1" si="14"/>
        <v>-91</v>
      </c>
      <c r="BA15">
        <f t="shared" ca="1" si="14"/>
        <v>-92</v>
      </c>
      <c r="BB15">
        <f t="shared" ca="1" si="15"/>
        <v>-83.4</v>
      </c>
      <c r="BC15" s="24">
        <f t="shared" ca="1" si="16"/>
        <v>12.588665507694566</v>
      </c>
      <c r="BD15" s="4">
        <f t="shared" ca="1" si="17"/>
        <v>11.189133471892243</v>
      </c>
      <c r="BE15" s="4">
        <f t="shared" ca="1" si="18"/>
        <v>12.588665507694566</v>
      </c>
      <c r="BF15" s="4">
        <f t="shared" ca="1" si="19"/>
        <v>11.189133471892243</v>
      </c>
      <c r="BG15" s="20">
        <f t="shared" ca="1" si="20"/>
        <v>4.1197171545380229</v>
      </c>
      <c r="BH15" s="4">
        <f t="shared" ca="1" si="21"/>
        <v>3.416016917938105</v>
      </c>
      <c r="BI15" s="4">
        <f t="shared" ca="1" si="22"/>
        <v>4.1197171545380229</v>
      </c>
      <c r="BJ15" s="10">
        <f t="shared" ca="1" si="23"/>
        <v>3.416016917938105</v>
      </c>
    </row>
    <row r="16" spans="1:62" x14ac:dyDescent="0.25">
      <c r="G16">
        <v>0.3</v>
      </c>
      <c r="H16">
        <v>-60</v>
      </c>
      <c r="I16">
        <v>-60</v>
      </c>
      <c r="M16">
        <v>6.5</v>
      </c>
      <c r="N16">
        <f t="shared" si="27"/>
        <v>528</v>
      </c>
      <c r="O16">
        <f t="shared" si="24"/>
        <v>554</v>
      </c>
      <c r="P16">
        <f t="shared" ca="1" si="2"/>
        <v>-84</v>
      </c>
      <c r="Q16">
        <f t="shared" ca="1" si="2"/>
        <v>-86</v>
      </c>
      <c r="R16">
        <f t="shared" ca="1" si="2"/>
        <v>-86</v>
      </c>
      <c r="S16">
        <f t="shared" ca="1" si="2"/>
        <v>-83</v>
      </c>
      <c r="T16">
        <f t="shared" ca="1" si="2"/>
        <v>-86</v>
      </c>
      <c r="U16">
        <f t="shared" ca="1" si="2"/>
        <v>-84</v>
      </c>
      <c r="V16">
        <f t="shared" ca="1" si="2"/>
        <v>-86</v>
      </c>
      <c r="W16">
        <f t="shared" ca="1" si="2"/>
        <v>-86</v>
      </c>
      <c r="X16">
        <f t="shared" ca="1" si="2"/>
        <v>-85</v>
      </c>
      <c r="Y16">
        <f t="shared" ca="1" si="2"/>
        <v>-84</v>
      </c>
      <c r="Z16">
        <f t="shared" ca="1" si="3"/>
        <v>-85</v>
      </c>
      <c r="AA16" s="24">
        <f t="shared" ca="1" si="25"/>
        <v>16.027612678967905</v>
      </c>
      <c r="AB16" s="4">
        <f t="shared" ca="1" si="4"/>
        <v>14.46130803468613</v>
      </c>
      <c r="AC16" s="4">
        <f t="shared" ca="1" si="5"/>
        <v>15</v>
      </c>
      <c r="AD16" s="4">
        <f t="shared" ca="1" si="6"/>
        <v>14.46130803468613</v>
      </c>
      <c r="AE16" s="20">
        <f t="shared" ca="1" si="7"/>
        <v>13.782027855642411</v>
      </c>
      <c r="AF16" s="4">
        <f t="shared" ca="1" si="8"/>
        <v>12.319004826874833</v>
      </c>
      <c r="AG16" s="4">
        <f t="shared" ca="1" si="9"/>
        <v>13.782027855642411</v>
      </c>
      <c r="AH16" s="10">
        <f t="shared" ca="1" si="10"/>
        <v>12.319004826874833</v>
      </c>
      <c r="AI16" s="20">
        <f t="shared" ca="1" si="11"/>
        <v>13.170493860302299</v>
      </c>
      <c r="AJ16" s="4">
        <f t="shared" ca="1" si="12"/>
        <v>13.170493860302299</v>
      </c>
      <c r="AK16" s="20">
        <f t="shared" ca="1" si="13"/>
        <v>10.050799630648259</v>
      </c>
      <c r="AL16" s="4">
        <f t="shared" ca="1" si="12"/>
        <v>10.050799630648259</v>
      </c>
      <c r="AO16">
        <v>6.5</v>
      </c>
      <c r="AP16">
        <f t="shared" ca="1" si="28"/>
        <v>2</v>
      </c>
      <c r="AQ16">
        <f t="shared" ca="1" si="26"/>
        <v>1</v>
      </c>
      <c r="AR16">
        <f t="shared" ca="1" si="14"/>
        <v>-82</v>
      </c>
      <c r="AS16">
        <f t="shared" ca="1" si="14"/>
        <v>-86</v>
      </c>
      <c r="AT16">
        <f t="shared" ca="1" si="14"/>
        <v>-86</v>
      </c>
      <c r="AU16">
        <f t="shared" ca="1" si="14"/>
        <v>-86</v>
      </c>
      <c r="AV16">
        <f t="shared" ca="1" si="14"/>
        <v>-86</v>
      </c>
      <c r="AW16">
        <f t="shared" ca="1" si="14"/>
        <v>-82</v>
      </c>
      <c r="AX16">
        <f t="shared" ca="1" si="14"/>
        <v>-82</v>
      </c>
      <c r="AY16">
        <f t="shared" ca="1" si="14"/>
        <v>-86</v>
      </c>
      <c r="AZ16">
        <f t="shared" ca="1" si="14"/>
        <v>-84</v>
      </c>
      <c r="BA16">
        <f t="shared" ca="1" si="14"/>
        <v>-86</v>
      </c>
      <c r="BB16">
        <f t="shared" ca="1" si="15"/>
        <v>-84.6</v>
      </c>
      <c r="BC16" s="24">
        <f t="shared" ca="1" si="16"/>
        <v>15.088516864444742</v>
      </c>
      <c r="BD16" s="4">
        <f t="shared" ca="1" si="17"/>
        <v>13.562969849791322</v>
      </c>
      <c r="BE16" s="4">
        <f t="shared" ca="1" si="18"/>
        <v>15</v>
      </c>
      <c r="BF16" s="4">
        <f t="shared" ca="1" si="19"/>
        <v>13.562969849791322</v>
      </c>
      <c r="BG16" s="20">
        <f t="shared" ca="1" si="20"/>
        <v>10.190645461505648</v>
      </c>
      <c r="BH16" s="4">
        <f t="shared" ca="1" si="21"/>
        <v>8.9394689912596128</v>
      </c>
      <c r="BI16" s="4">
        <f t="shared" ca="1" si="22"/>
        <v>10.190645461505648</v>
      </c>
      <c r="BJ16" s="10">
        <f t="shared" ca="1" si="23"/>
        <v>8.9394689912596128</v>
      </c>
    </row>
    <row r="17" spans="7:62" x14ac:dyDescent="0.25">
      <c r="G17">
        <v>0.3</v>
      </c>
      <c r="H17">
        <v>-60</v>
      </c>
      <c r="I17">
        <v>-60</v>
      </c>
      <c r="M17">
        <v>7</v>
      </c>
      <c r="N17">
        <f t="shared" si="27"/>
        <v>555</v>
      </c>
      <c r="O17">
        <f t="shared" si="24"/>
        <v>582</v>
      </c>
      <c r="P17">
        <f t="shared" ca="1" si="2"/>
        <v>-75</v>
      </c>
      <c r="Q17">
        <f t="shared" ca="1" si="2"/>
        <v>-74</v>
      </c>
      <c r="R17">
        <f t="shared" ca="1" si="2"/>
        <v>-73</v>
      </c>
      <c r="S17">
        <f t="shared" ca="1" si="2"/>
        <v>-75</v>
      </c>
      <c r="T17">
        <f t="shared" ca="1" si="2"/>
        <v>-73</v>
      </c>
      <c r="U17">
        <f t="shared" ca="1" si="2"/>
        <v>-75</v>
      </c>
      <c r="V17">
        <f t="shared" ca="1" si="2"/>
        <v>-74</v>
      </c>
      <c r="W17">
        <f t="shared" ca="1" si="2"/>
        <v>-75</v>
      </c>
      <c r="X17">
        <f t="shared" ca="1" si="2"/>
        <v>-74</v>
      </c>
      <c r="Y17">
        <f t="shared" ca="1" si="2"/>
        <v>-75</v>
      </c>
      <c r="Z17">
        <f t="shared" ca="1" si="3"/>
        <v>-74.3</v>
      </c>
      <c r="AA17" s="24">
        <f t="shared" ca="1" si="25"/>
        <v>3.1872980987261936</v>
      </c>
      <c r="AB17" s="4">
        <f t="shared" ca="1" si="4"/>
        <v>2.6010319997084705</v>
      </c>
      <c r="AC17" s="4">
        <f t="shared" ca="1" si="5"/>
        <v>3.1872980987261936</v>
      </c>
      <c r="AD17" s="4">
        <f t="shared" ca="1" si="6"/>
        <v>2.6010319997084705</v>
      </c>
      <c r="AE17" s="20">
        <f t="shared" ca="1" si="7"/>
        <v>3.5425148909242989</v>
      </c>
      <c r="AF17" s="4">
        <f t="shared" ca="1" si="8"/>
        <v>2.909966982228033</v>
      </c>
      <c r="AG17" s="4">
        <f t="shared" ca="1" si="9"/>
        <v>3.5425148909242989</v>
      </c>
      <c r="AH17" s="10">
        <f t="shared" ca="1" si="10"/>
        <v>2.909966982228033</v>
      </c>
      <c r="AI17" s="20">
        <f t="shared" ca="1" si="11"/>
        <v>2.0326848017388564</v>
      </c>
      <c r="AJ17" s="4">
        <f t="shared" ca="1" si="12"/>
        <v>2.0326848017388564</v>
      </c>
      <c r="AK17" s="20">
        <f t="shared" ca="1" si="13"/>
        <v>2.1029034679748708</v>
      </c>
      <c r="AL17" s="4">
        <f t="shared" ca="1" si="12"/>
        <v>2.1029034679748708</v>
      </c>
      <c r="AO17">
        <v>7</v>
      </c>
      <c r="AP17">
        <f t="shared" ca="1" si="28"/>
        <v>2</v>
      </c>
      <c r="AQ17">
        <f t="shared" ca="1" si="26"/>
        <v>1</v>
      </c>
      <c r="AR17">
        <f t="shared" ca="1" si="14"/>
        <v>-75</v>
      </c>
      <c r="AS17">
        <f t="shared" ca="1" si="14"/>
        <v>-75</v>
      </c>
      <c r="AT17">
        <f t="shared" ca="1" si="14"/>
        <v>-73</v>
      </c>
      <c r="AU17">
        <f t="shared" ca="1" si="14"/>
        <v>-74</v>
      </c>
      <c r="AV17">
        <f t="shared" ca="1" si="14"/>
        <v>-74</v>
      </c>
      <c r="AW17">
        <f t="shared" ca="1" si="14"/>
        <v>-74</v>
      </c>
      <c r="AX17">
        <f t="shared" ca="1" si="14"/>
        <v>-74</v>
      </c>
      <c r="AY17">
        <f t="shared" ca="1" si="14"/>
        <v>-74</v>
      </c>
      <c r="AZ17">
        <f t="shared" ca="1" si="14"/>
        <v>-74</v>
      </c>
      <c r="BA17">
        <f t="shared" ca="1" si="14"/>
        <v>-75</v>
      </c>
      <c r="BB17">
        <f t="shared" ca="1" si="15"/>
        <v>-74.2</v>
      </c>
      <c r="BC17" s="24">
        <f t="shared" ca="1" si="16"/>
        <v>3.1395478903579228</v>
      </c>
      <c r="BD17" s="4">
        <f t="shared" ca="1" si="17"/>
        <v>2.5596612867449915</v>
      </c>
      <c r="BE17" s="4">
        <f t="shared" ca="1" si="18"/>
        <v>3.1395478903579228</v>
      </c>
      <c r="BF17" s="4">
        <f t="shared" ca="1" si="19"/>
        <v>2.5596612867449915</v>
      </c>
      <c r="BG17" s="20">
        <f t="shared" ca="1" si="20"/>
        <v>3.5425148909242989</v>
      </c>
      <c r="BH17" s="4">
        <f t="shared" ca="1" si="21"/>
        <v>2.909966982228033</v>
      </c>
      <c r="BI17" s="4">
        <f t="shared" ca="1" si="22"/>
        <v>3.5425148909242989</v>
      </c>
      <c r="BJ17" s="10">
        <f t="shared" ca="1" si="23"/>
        <v>2.909966982228033</v>
      </c>
    </row>
    <row r="18" spans="7:62" x14ac:dyDescent="0.25">
      <c r="G18">
        <v>0.3</v>
      </c>
      <c r="H18">
        <v>-59</v>
      </c>
      <c r="I18">
        <v>-59</v>
      </c>
      <c r="M18">
        <v>7.5</v>
      </c>
      <c r="N18">
        <f t="shared" si="27"/>
        <v>583</v>
      </c>
      <c r="O18">
        <f t="shared" si="24"/>
        <v>678</v>
      </c>
      <c r="P18">
        <f t="shared" ca="1" si="2"/>
        <v>-84</v>
      </c>
      <c r="Q18">
        <f t="shared" ca="1" si="2"/>
        <v>-83</v>
      </c>
      <c r="R18">
        <f t="shared" ca="1" si="2"/>
        <v>-81</v>
      </c>
      <c r="S18">
        <f t="shared" ca="1" si="2"/>
        <v>-83</v>
      </c>
      <c r="T18">
        <f t="shared" ca="1" si="2"/>
        <v>-84</v>
      </c>
      <c r="U18">
        <f t="shared" ca="1" si="2"/>
        <v>-83</v>
      </c>
      <c r="V18">
        <f t="shared" ca="1" si="2"/>
        <v>-84</v>
      </c>
      <c r="W18">
        <f t="shared" ca="1" si="2"/>
        <v>-84</v>
      </c>
      <c r="X18">
        <f t="shared" ca="1" si="2"/>
        <v>-80</v>
      </c>
      <c r="Y18">
        <f t="shared" ca="1" si="2"/>
        <v>-81</v>
      </c>
      <c r="Z18">
        <f t="shared" ca="1" si="3"/>
        <v>-82.7</v>
      </c>
      <c r="AA18" s="24">
        <f t="shared" ca="1" si="25"/>
        <v>11.32636866000751</v>
      </c>
      <c r="AB18" s="4">
        <f t="shared" ca="1" si="4"/>
        <v>10.001245507987775</v>
      </c>
      <c r="AC18" s="4">
        <f t="shared" ca="1" si="5"/>
        <v>11.32636866000751</v>
      </c>
      <c r="AD18" s="4">
        <f t="shared" ca="1" si="6"/>
        <v>10.001245507987775</v>
      </c>
      <c r="AE18" s="20">
        <f t="shared" ca="1" si="7"/>
        <v>13.782027855642411</v>
      </c>
      <c r="AF18" s="4">
        <f t="shared" ca="1" si="8"/>
        <v>12.319004826874833</v>
      </c>
      <c r="AG18" s="4">
        <f t="shared" ca="1" si="9"/>
        <v>13.782027855642411</v>
      </c>
      <c r="AH18" s="10">
        <f t="shared" ca="1" si="10"/>
        <v>12.319004826874833</v>
      </c>
      <c r="AI18" s="33" t="s">
        <v>1483</v>
      </c>
      <c r="AJ18" s="34"/>
      <c r="AK18" s="34" t="s">
        <v>1489</v>
      </c>
      <c r="AL18" s="34"/>
      <c r="AO18">
        <v>7.5</v>
      </c>
      <c r="AP18">
        <f t="shared" ca="1" si="28"/>
        <v>2</v>
      </c>
      <c r="AQ18">
        <f t="shared" ca="1" si="26"/>
        <v>1</v>
      </c>
      <c r="AR18">
        <f t="shared" ca="1" si="14"/>
        <v>-85</v>
      </c>
      <c r="AS18">
        <f t="shared" ca="1" si="14"/>
        <v>-83</v>
      </c>
      <c r="AT18">
        <f t="shared" ca="1" si="14"/>
        <v>-84</v>
      </c>
      <c r="AU18">
        <f t="shared" ca="1" si="14"/>
        <v>-86</v>
      </c>
      <c r="AV18">
        <f t="shared" ca="1" si="14"/>
        <v>-82</v>
      </c>
      <c r="AW18">
        <f t="shared" ca="1" si="14"/>
        <v>-83</v>
      </c>
      <c r="AX18">
        <f t="shared" ca="1" si="14"/>
        <v>-82</v>
      </c>
      <c r="AY18">
        <f t="shared" ca="1" si="14"/>
        <v>-83</v>
      </c>
      <c r="AZ18">
        <f t="shared" ca="1" si="14"/>
        <v>-82</v>
      </c>
      <c r="BA18">
        <f t="shared" ca="1" si="14"/>
        <v>-83</v>
      </c>
      <c r="BB18">
        <f t="shared" ca="1" si="15"/>
        <v>-83.3</v>
      </c>
      <c r="BC18" s="24">
        <f t="shared" ca="1" si="16"/>
        <v>12.400069592768634</v>
      </c>
      <c r="BD18" s="4">
        <f t="shared" ca="1" si="17"/>
        <v>11.011164715941661</v>
      </c>
      <c r="BE18" s="4">
        <f t="shared" ca="1" si="18"/>
        <v>12.400069592768634</v>
      </c>
      <c r="BF18" s="4">
        <f t="shared" ca="1" si="19"/>
        <v>11.011164715941661</v>
      </c>
      <c r="BG18" s="20">
        <f t="shared" ca="1" si="20"/>
        <v>16.027612678967905</v>
      </c>
      <c r="BH18" s="4">
        <f t="shared" ca="1" si="21"/>
        <v>14.46130803468613</v>
      </c>
      <c r="BI18" s="4">
        <f t="shared" ca="1" si="22"/>
        <v>15</v>
      </c>
      <c r="BJ18" s="10">
        <f t="shared" ca="1" si="23"/>
        <v>14.46130803468613</v>
      </c>
    </row>
    <row r="19" spans="7:62" x14ac:dyDescent="0.25">
      <c r="G19">
        <v>0.3</v>
      </c>
      <c r="H19">
        <v>-59</v>
      </c>
      <c r="I19">
        <v>-59</v>
      </c>
      <c r="M19">
        <v>8</v>
      </c>
      <c r="N19">
        <f t="shared" si="27"/>
        <v>679</v>
      </c>
      <c r="O19">
        <f t="shared" si="24"/>
        <v>777</v>
      </c>
      <c r="P19">
        <f t="shared" ca="1" si="2"/>
        <v>-88</v>
      </c>
      <c r="Q19">
        <f t="shared" ca="1" si="2"/>
        <v>-95</v>
      </c>
      <c r="R19">
        <f t="shared" ca="1" si="2"/>
        <v>-93</v>
      </c>
      <c r="S19">
        <f t="shared" ca="1" si="2"/>
        <v>-90</v>
      </c>
      <c r="T19">
        <f t="shared" ca="1" si="2"/>
        <v>-90</v>
      </c>
      <c r="U19">
        <f t="shared" ca="1" si="2"/>
        <v>-93</v>
      </c>
      <c r="V19">
        <f t="shared" ca="1" si="2"/>
        <v>-96</v>
      </c>
      <c r="W19">
        <f t="shared" ca="1" si="2"/>
        <v>-92</v>
      </c>
      <c r="X19">
        <f t="shared" ca="1" si="2"/>
        <v>-86</v>
      </c>
      <c r="Y19">
        <f t="shared" ca="1" si="2"/>
        <v>-89</v>
      </c>
      <c r="Z19">
        <f t="shared" ca="1" si="3"/>
        <v>-91.2</v>
      </c>
      <c r="AA19" s="24">
        <f t="shared" ca="1" si="25"/>
        <v>40.861497101665513</v>
      </c>
      <c r="AB19" s="4">
        <f t="shared" ca="1" si="4"/>
        <v>39.07740146284862</v>
      </c>
      <c r="AC19" s="4">
        <f t="shared" ca="1" si="5"/>
        <v>15</v>
      </c>
      <c r="AD19" s="4">
        <f t="shared" ca="1" si="6"/>
        <v>15</v>
      </c>
      <c r="AE19" s="20">
        <f t="shared" ca="1" si="7"/>
        <v>25.207860400734493</v>
      </c>
      <c r="AF19" s="4">
        <f t="shared" ca="1" si="8"/>
        <v>23.393943228456834</v>
      </c>
      <c r="AG19" s="4">
        <f t="shared" ca="1" si="9"/>
        <v>15</v>
      </c>
      <c r="AH19" s="10">
        <f t="shared" ca="1" si="10"/>
        <v>15</v>
      </c>
      <c r="AI19" s="1"/>
      <c r="AJ19" s="1"/>
      <c r="AK19" s="1"/>
      <c r="AL19" s="1"/>
      <c r="AO19">
        <v>8</v>
      </c>
      <c r="AP19">
        <f t="shared" ca="1" si="28"/>
        <v>2</v>
      </c>
      <c r="AQ19">
        <f t="shared" ca="1" si="26"/>
        <v>1</v>
      </c>
      <c r="AR19">
        <f t="shared" ca="1" si="14"/>
        <v>-91</v>
      </c>
      <c r="AS19">
        <f t="shared" ca="1" si="14"/>
        <v>-95</v>
      </c>
      <c r="AT19">
        <f t="shared" ca="1" si="14"/>
        <v>-87</v>
      </c>
      <c r="AU19">
        <f t="shared" ca="1" si="14"/>
        <v>-87</v>
      </c>
      <c r="AV19">
        <f t="shared" ca="1" si="14"/>
        <v>-87</v>
      </c>
      <c r="AW19">
        <f t="shared" ca="1" si="14"/>
        <v>-89</v>
      </c>
      <c r="AX19">
        <f t="shared" ca="1" si="14"/>
        <v>-91</v>
      </c>
      <c r="AY19">
        <f t="shared" ca="1" si="14"/>
        <v>-87</v>
      </c>
      <c r="AZ19">
        <f t="shared" ca="1" si="14"/>
        <v>-95</v>
      </c>
      <c r="BA19">
        <f t="shared" ca="1" si="14"/>
        <v>-86</v>
      </c>
      <c r="BB19">
        <f t="shared" ca="1" si="15"/>
        <v>-89.5</v>
      </c>
      <c r="BC19" s="24">
        <f t="shared" ca="1" si="16"/>
        <v>31.613280023309972</v>
      </c>
      <c r="BD19" s="4">
        <f t="shared" ca="1" si="17"/>
        <v>29.754411091053459</v>
      </c>
      <c r="BE19" s="4">
        <f t="shared" ca="1" si="18"/>
        <v>15</v>
      </c>
      <c r="BF19" s="4">
        <f t="shared" ca="1" si="19"/>
        <v>15</v>
      </c>
      <c r="BG19" s="20">
        <f t="shared" ca="1" si="20"/>
        <v>39.646342765492683</v>
      </c>
      <c r="BH19" s="4">
        <f t="shared" ca="1" si="21"/>
        <v>37.844196283184935</v>
      </c>
      <c r="BI19" s="4">
        <f t="shared" ca="1" si="22"/>
        <v>15</v>
      </c>
      <c r="BJ19" s="10">
        <f t="shared" ca="1" si="23"/>
        <v>15</v>
      </c>
    </row>
    <row r="20" spans="7:62" x14ac:dyDescent="0.25">
      <c r="G20">
        <v>0.3</v>
      </c>
      <c r="H20">
        <v>-60</v>
      </c>
      <c r="I20">
        <v>-60</v>
      </c>
      <c r="M20">
        <v>8.5</v>
      </c>
      <c r="N20">
        <f t="shared" si="27"/>
        <v>778</v>
      </c>
      <c r="O20">
        <f t="shared" si="24"/>
        <v>821</v>
      </c>
      <c r="P20">
        <f t="shared" ca="1" si="2"/>
        <v>-81</v>
      </c>
      <c r="Q20">
        <f t="shared" ca="1" si="2"/>
        <v>-81</v>
      </c>
      <c r="R20">
        <f t="shared" ca="1" si="2"/>
        <v>-82</v>
      </c>
      <c r="S20">
        <f t="shared" ca="1" si="2"/>
        <v>-81</v>
      </c>
      <c r="T20">
        <f t="shared" ca="1" si="2"/>
        <v>-82</v>
      </c>
      <c r="U20">
        <f t="shared" ca="1" si="2"/>
        <v>-81</v>
      </c>
      <c r="V20">
        <f t="shared" ca="1" si="2"/>
        <v>-81</v>
      </c>
      <c r="W20">
        <f t="shared" ca="1" si="2"/>
        <v>-81</v>
      </c>
      <c r="X20">
        <f t="shared" ca="1" si="2"/>
        <v>-81</v>
      </c>
      <c r="Y20">
        <f t="shared" ca="1" si="2"/>
        <v>-82</v>
      </c>
      <c r="Z20">
        <f t="shared" ca="1" si="3"/>
        <v>-81.3</v>
      </c>
      <c r="AA20" s="24">
        <f t="shared" ca="1" si="25"/>
        <v>9.1688040571016298</v>
      </c>
      <c r="AB20" s="4">
        <f t="shared" ca="1" si="4"/>
        <v>7.9904153719520705</v>
      </c>
      <c r="AC20" s="4">
        <f t="shared" ca="1" si="5"/>
        <v>9.1688040571016298</v>
      </c>
      <c r="AD20" s="4">
        <f t="shared" ca="1" si="6"/>
        <v>7.9904153719520705</v>
      </c>
      <c r="AE20" s="20">
        <f t="shared" ca="1" si="7"/>
        <v>8.7628620949736309</v>
      </c>
      <c r="AF20" s="4">
        <f t="shared" ca="1" si="8"/>
        <v>7.6151729420937668</v>
      </c>
      <c r="AG20" s="4">
        <f t="shared" ca="1" si="9"/>
        <v>8.7628620949736309</v>
      </c>
      <c r="AH20" s="10">
        <f t="shared" ca="1" si="10"/>
        <v>7.6151729420937668</v>
      </c>
      <c r="AI20" s="1"/>
      <c r="AJ20" s="1"/>
      <c r="AK20" s="1"/>
      <c r="AL20" s="1"/>
      <c r="AO20">
        <v>8.5</v>
      </c>
      <c r="AP20">
        <f t="shared" ca="1" si="28"/>
        <v>2</v>
      </c>
      <c r="AQ20">
        <f t="shared" ca="1" si="26"/>
        <v>1</v>
      </c>
      <c r="AR20">
        <f t="shared" ca="1" si="14"/>
        <v>-82</v>
      </c>
      <c r="AS20">
        <f t="shared" ca="1" si="14"/>
        <v>-82</v>
      </c>
      <c r="AT20">
        <f t="shared" ca="1" si="14"/>
        <v>-82</v>
      </c>
      <c r="AU20">
        <f t="shared" ca="1" si="14"/>
        <v>-81</v>
      </c>
      <c r="AV20">
        <f t="shared" ca="1" si="14"/>
        <v>-81</v>
      </c>
      <c r="AW20">
        <f t="shared" ca="1" si="14"/>
        <v>-81</v>
      </c>
      <c r="AX20">
        <f t="shared" ca="1" si="14"/>
        <v>-81</v>
      </c>
      <c r="AY20">
        <f t="shared" ca="1" si="14"/>
        <v>-82</v>
      </c>
      <c r="AZ20">
        <f t="shared" ca="1" si="14"/>
        <v>-81</v>
      </c>
      <c r="BA20">
        <f t="shared" ca="1" si="14"/>
        <v>-82</v>
      </c>
      <c r="BB20">
        <f t="shared" ca="1" si="15"/>
        <v>-81.5</v>
      </c>
      <c r="BC20" s="24">
        <f t="shared" ca="1" si="16"/>
        <v>9.4498264977693047</v>
      </c>
      <c r="BD20" s="4">
        <f t="shared" ca="1" si="17"/>
        <v>8.2507940453586901</v>
      </c>
      <c r="BE20" s="4">
        <f t="shared" ca="1" si="18"/>
        <v>9.4498264977693047</v>
      </c>
      <c r="BF20" s="4">
        <f t="shared" ca="1" si="19"/>
        <v>8.2507940453586901</v>
      </c>
      <c r="BG20" s="20">
        <f t="shared" ca="1" si="20"/>
        <v>10.190645461505648</v>
      </c>
      <c r="BH20" s="4">
        <f t="shared" ca="1" si="21"/>
        <v>8.9394689912596128</v>
      </c>
      <c r="BI20" s="4">
        <f t="shared" ca="1" si="22"/>
        <v>10.190645461505648</v>
      </c>
      <c r="BJ20" s="10">
        <f t="shared" ca="1" si="23"/>
        <v>8.9394689912596128</v>
      </c>
    </row>
    <row r="21" spans="7:62" x14ac:dyDescent="0.25">
      <c r="G21">
        <v>0.3</v>
      </c>
      <c r="H21">
        <v>-60</v>
      </c>
      <c r="I21">
        <v>-60</v>
      </c>
      <c r="M21">
        <v>9</v>
      </c>
      <c r="N21">
        <f t="shared" si="27"/>
        <v>822</v>
      </c>
      <c r="O21">
        <f t="shared" si="24"/>
        <v>885</v>
      </c>
      <c r="P21">
        <f t="shared" ca="1" si="2"/>
        <v>-80</v>
      </c>
      <c r="Q21">
        <f t="shared" ca="1" si="2"/>
        <v>-84</v>
      </c>
      <c r="R21">
        <f t="shared" ca="1" si="2"/>
        <v>-84</v>
      </c>
      <c r="S21">
        <f t="shared" ca="1" si="2"/>
        <v>-84</v>
      </c>
      <c r="T21">
        <f t="shared" ca="1" si="2"/>
        <v>-80</v>
      </c>
      <c r="U21">
        <f t="shared" ca="1" si="2"/>
        <v>-80</v>
      </c>
      <c r="V21">
        <f t="shared" ca="1" si="2"/>
        <v>-80</v>
      </c>
      <c r="W21">
        <f t="shared" ca="1" si="2"/>
        <v>-79</v>
      </c>
      <c r="X21">
        <f t="shared" ca="1" si="2"/>
        <v>-84</v>
      </c>
      <c r="Y21">
        <f t="shared" ca="1" si="2"/>
        <v>-80</v>
      </c>
      <c r="Z21">
        <f t="shared" ca="1" si="3"/>
        <v>-81.5</v>
      </c>
      <c r="AA21" s="24">
        <f t="shared" ca="1" si="25"/>
        <v>9.4498264977693047</v>
      </c>
      <c r="AB21" s="4">
        <f t="shared" ca="1" si="4"/>
        <v>8.2507940453586901</v>
      </c>
      <c r="AC21" s="4">
        <f t="shared" ca="1" si="5"/>
        <v>9.4498264977693047</v>
      </c>
      <c r="AD21" s="4">
        <f t="shared" ca="1" si="6"/>
        <v>8.2507940453586901</v>
      </c>
      <c r="AE21" s="20">
        <f t="shared" ca="1" si="7"/>
        <v>7.5351215372554474</v>
      </c>
      <c r="AF21" s="4">
        <f t="shared" ca="1" si="8"/>
        <v>6.4870585707827244</v>
      </c>
      <c r="AG21" s="4">
        <f t="shared" ca="1" si="9"/>
        <v>7.5351215372554474</v>
      </c>
      <c r="AH21" s="10">
        <f t="shared" ca="1" si="10"/>
        <v>6.4870585707827244</v>
      </c>
      <c r="AI21" s="1"/>
      <c r="AJ21" s="1"/>
      <c r="AK21" s="1"/>
      <c r="AL21" s="1"/>
      <c r="AO21">
        <v>9</v>
      </c>
      <c r="AP21">
        <f t="shared" ca="1" si="28"/>
        <v>2</v>
      </c>
      <c r="AQ21">
        <f t="shared" ca="1" si="26"/>
        <v>1</v>
      </c>
      <c r="AR21">
        <f t="shared" ca="1" si="14"/>
        <v>-80</v>
      </c>
      <c r="AS21">
        <f t="shared" ca="1" si="14"/>
        <v>-84</v>
      </c>
      <c r="AT21">
        <f t="shared" ca="1" si="14"/>
        <v>-84</v>
      </c>
      <c r="AU21">
        <f t="shared" ca="1" si="14"/>
        <v>-80</v>
      </c>
      <c r="AV21">
        <f t="shared" ca="1" si="14"/>
        <v>-84</v>
      </c>
      <c r="AW21">
        <f t="shared" ca="1" si="14"/>
        <v>-80</v>
      </c>
      <c r="AX21">
        <f t="shared" ca="1" si="14"/>
        <v>-85</v>
      </c>
      <c r="AY21">
        <f t="shared" ca="1" si="14"/>
        <v>-80</v>
      </c>
      <c r="AZ21">
        <f t="shared" ca="1" si="14"/>
        <v>-85</v>
      </c>
      <c r="BA21">
        <f t="shared" ca="1" si="14"/>
        <v>-80</v>
      </c>
      <c r="BB21">
        <f t="shared" ca="1" si="15"/>
        <v>-82.2</v>
      </c>
      <c r="BC21" s="24">
        <f t="shared" ca="1" si="16"/>
        <v>10.502987184781228</v>
      </c>
      <c r="BD21" s="4">
        <f t="shared" ca="1" si="17"/>
        <v>9.2307738820008751</v>
      </c>
      <c r="BE21" s="4">
        <f t="shared" ca="1" si="18"/>
        <v>10.502987184781228</v>
      </c>
      <c r="BF21" s="4">
        <f t="shared" ca="1" si="19"/>
        <v>9.2307738820008751</v>
      </c>
      <c r="BG21" s="20">
        <f t="shared" ca="1" si="20"/>
        <v>7.5351215372554474</v>
      </c>
      <c r="BH21" s="4">
        <f t="shared" ca="1" si="21"/>
        <v>6.4870585707827244</v>
      </c>
      <c r="BI21" s="4">
        <f t="shared" ca="1" si="22"/>
        <v>7.5351215372554474</v>
      </c>
      <c r="BJ21" s="10">
        <f t="shared" ca="1" si="23"/>
        <v>6.4870585707827244</v>
      </c>
    </row>
    <row r="22" spans="7:62" x14ac:dyDescent="0.25">
      <c r="G22">
        <v>0.3</v>
      </c>
      <c r="H22">
        <v>-60</v>
      </c>
      <c r="I22">
        <v>-60</v>
      </c>
      <c r="M22">
        <v>9.5</v>
      </c>
      <c r="N22">
        <f t="shared" si="27"/>
        <v>886</v>
      </c>
      <c r="O22">
        <f t="shared" si="24"/>
        <v>974</v>
      </c>
      <c r="P22">
        <f t="shared" ca="1" si="2"/>
        <v>-81</v>
      </c>
      <c r="Q22">
        <f t="shared" ca="1" si="2"/>
        <v>-80</v>
      </c>
      <c r="R22">
        <f t="shared" ca="1" si="2"/>
        <v>-81</v>
      </c>
      <c r="S22">
        <f t="shared" ca="1" si="2"/>
        <v>-82</v>
      </c>
      <c r="T22">
        <f t="shared" ca="1" si="2"/>
        <v>-81</v>
      </c>
      <c r="U22">
        <f t="shared" ca="1" si="2"/>
        <v>-81</v>
      </c>
      <c r="V22">
        <f t="shared" ca="1" si="2"/>
        <v>-80</v>
      </c>
      <c r="W22">
        <f t="shared" ca="1" si="2"/>
        <v>-80</v>
      </c>
      <c r="X22">
        <f t="shared" ca="1" si="2"/>
        <v>-81</v>
      </c>
      <c r="Y22">
        <f t="shared" ca="1" si="2"/>
        <v>-81</v>
      </c>
      <c r="Z22">
        <f t="shared" ca="1" si="3"/>
        <v>-80.8</v>
      </c>
      <c r="AA22" s="24">
        <f t="shared" ca="1" si="25"/>
        <v>8.5022688561723658</v>
      </c>
      <c r="AB22" s="4">
        <f t="shared" ca="1" si="4"/>
        <v>7.3748532083173837</v>
      </c>
      <c r="AC22" s="4">
        <f t="shared" ca="1" si="5"/>
        <v>8.5022688561723658</v>
      </c>
      <c r="AD22" s="4">
        <f t="shared" ca="1" si="6"/>
        <v>7.3748532083173837</v>
      </c>
      <c r="AE22" s="20">
        <f t="shared" ca="1" si="7"/>
        <v>8.7628620949736309</v>
      </c>
      <c r="AF22" s="4">
        <f t="shared" ca="1" si="8"/>
        <v>7.6151729420937668</v>
      </c>
      <c r="AG22" s="4">
        <f t="shared" ca="1" si="9"/>
        <v>8.7628620949736309</v>
      </c>
      <c r="AH22" s="10">
        <f t="shared" ca="1" si="10"/>
        <v>7.6151729420937668</v>
      </c>
      <c r="AI22" s="1"/>
      <c r="AJ22" s="1"/>
      <c r="AK22" s="1"/>
      <c r="AL22" s="1"/>
      <c r="AO22">
        <v>9.5</v>
      </c>
      <c r="AP22">
        <f t="shared" ca="1" si="28"/>
        <v>2</v>
      </c>
      <c r="AQ22">
        <f t="shared" ca="1" si="26"/>
        <v>1</v>
      </c>
      <c r="AR22">
        <f t="shared" ca="1" si="14"/>
        <v>-81</v>
      </c>
      <c r="AS22">
        <f t="shared" ca="1" si="14"/>
        <v>-80</v>
      </c>
      <c r="AT22">
        <f t="shared" ca="1" si="14"/>
        <v>-82</v>
      </c>
      <c r="AU22">
        <f t="shared" ca="1" si="14"/>
        <v>-81</v>
      </c>
      <c r="AV22">
        <f t="shared" ca="1" si="14"/>
        <v>-80</v>
      </c>
      <c r="AW22">
        <f t="shared" ca="1" si="14"/>
        <v>-80</v>
      </c>
      <c r="AX22">
        <f t="shared" ca="1" si="14"/>
        <v>-80</v>
      </c>
      <c r="AY22">
        <f t="shared" ca="1" si="14"/>
        <v>-81</v>
      </c>
      <c r="AZ22">
        <f t="shared" ca="1" si="14"/>
        <v>-80</v>
      </c>
      <c r="BA22">
        <f t="shared" ca="1" si="14"/>
        <v>-81</v>
      </c>
      <c r="BB22">
        <f t="shared" ca="1" si="15"/>
        <v>-80.599999999999994</v>
      </c>
      <c r="BC22" s="24">
        <f t="shared" ca="1" si="16"/>
        <v>8.2494252356319944</v>
      </c>
      <c r="BD22" s="4">
        <f t="shared" ca="1" si="17"/>
        <v>7.1421174880468641</v>
      </c>
      <c r="BE22" s="4">
        <f t="shared" ca="1" si="18"/>
        <v>8.2494252356319944</v>
      </c>
      <c r="BF22" s="4">
        <f t="shared" ca="1" si="19"/>
        <v>7.1421174880468641</v>
      </c>
      <c r="BG22" s="20">
        <f t="shared" ca="1" si="20"/>
        <v>8.7628620949736309</v>
      </c>
      <c r="BH22" s="4">
        <f t="shared" ca="1" si="21"/>
        <v>7.6151729420937668</v>
      </c>
      <c r="BI22" s="4">
        <f t="shared" ca="1" si="22"/>
        <v>8.7628620949736309</v>
      </c>
      <c r="BJ22" s="10">
        <f t="shared" ca="1" si="23"/>
        <v>7.6151729420937668</v>
      </c>
    </row>
    <row r="23" spans="7:62" x14ac:dyDescent="0.25">
      <c r="G23">
        <v>0.3</v>
      </c>
      <c r="H23">
        <v>-59</v>
      </c>
      <c r="I23">
        <v>-59</v>
      </c>
      <c r="M23">
        <v>10</v>
      </c>
      <c r="N23">
        <f t="shared" si="27"/>
        <v>975</v>
      </c>
      <c r="O23">
        <f t="shared" si="24"/>
        <v>1045</v>
      </c>
      <c r="P23">
        <f t="shared" ca="1" si="2"/>
        <v>-79</v>
      </c>
      <c r="Q23">
        <f t="shared" ca="1" si="2"/>
        <v>-78</v>
      </c>
      <c r="R23">
        <f t="shared" ca="1" si="2"/>
        <v>-79</v>
      </c>
      <c r="S23">
        <f t="shared" ca="1" si="2"/>
        <v>-80</v>
      </c>
      <c r="T23">
        <f t="shared" ca="1" si="2"/>
        <v>-79</v>
      </c>
      <c r="U23">
        <f t="shared" ca="1" si="2"/>
        <v>-78</v>
      </c>
      <c r="V23">
        <f t="shared" ca="1" si="2"/>
        <v>-79</v>
      </c>
      <c r="W23">
        <f t="shared" ca="1" si="2"/>
        <v>-80</v>
      </c>
      <c r="X23">
        <f t="shared" ca="1" si="2"/>
        <v>-80</v>
      </c>
      <c r="Y23">
        <f t="shared" ca="1" si="2"/>
        <v>-80</v>
      </c>
      <c r="Z23">
        <f t="shared" ca="1" si="3"/>
        <v>-79.2</v>
      </c>
      <c r="AA23" s="24">
        <f t="shared" ca="1" si="25"/>
        <v>6.6779888452941503</v>
      </c>
      <c r="AB23" s="4">
        <f t="shared" ca="1" si="4"/>
        <v>5.7061378324527832</v>
      </c>
      <c r="AC23" s="4">
        <f t="shared" ca="1" si="5"/>
        <v>6.6779888452941503</v>
      </c>
      <c r="AD23" s="4">
        <f t="shared" ca="1" si="6"/>
        <v>5.7061378324527832</v>
      </c>
      <c r="AE23" s="20">
        <f t="shared" ca="1" si="7"/>
        <v>6.4793963394424212</v>
      </c>
      <c r="AF23" s="4">
        <f t="shared" ca="1" si="8"/>
        <v>5.5260634552569083</v>
      </c>
      <c r="AG23" s="4">
        <f t="shared" ca="1" si="9"/>
        <v>6.4793963394424212</v>
      </c>
      <c r="AH23" s="10">
        <f t="shared" ca="1" si="10"/>
        <v>5.5260634552569083</v>
      </c>
      <c r="AI23" s="1"/>
      <c r="AJ23" s="1"/>
      <c r="AK23" s="1"/>
      <c r="AL23" s="1"/>
      <c r="AO23">
        <v>10</v>
      </c>
      <c r="AP23">
        <f t="shared" ca="1" si="28"/>
        <v>2</v>
      </c>
      <c r="AQ23">
        <f t="shared" ca="1" si="26"/>
        <v>1</v>
      </c>
      <c r="AR23">
        <f t="shared" ca="1" si="14"/>
        <v>-78</v>
      </c>
      <c r="AS23">
        <f t="shared" ca="1" si="14"/>
        <v>-79</v>
      </c>
      <c r="AT23">
        <f t="shared" ca="1" si="14"/>
        <v>-80</v>
      </c>
      <c r="AU23">
        <f t="shared" ca="1" si="14"/>
        <v>-80</v>
      </c>
      <c r="AV23">
        <f t="shared" ca="1" si="14"/>
        <v>-80</v>
      </c>
      <c r="AW23">
        <f t="shared" ca="1" si="14"/>
        <v>-80</v>
      </c>
      <c r="AX23">
        <f t="shared" ca="1" si="14"/>
        <v>-79</v>
      </c>
      <c r="AY23">
        <f t="shared" ca="1" si="14"/>
        <v>-78</v>
      </c>
      <c r="AZ23">
        <f t="shared" ca="1" si="14"/>
        <v>-79</v>
      </c>
      <c r="BA23">
        <f t="shared" ca="1" si="14"/>
        <v>-79</v>
      </c>
      <c r="BB23">
        <f t="shared" ca="1" si="15"/>
        <v>-79.2</v>
      </c>
      <c r="BC23" s="24">
        <f t="shared" ca="1" si="16"/>
        <v>6.6779888452941503</v>
      </c>
      <c r="BD23" s="4">
        <f t="shared" ca="1" si="17"/>
        <v>5.7061378324527832</v>
      </c>
      <c r="BE23" s="4">
        <f t="shared" ca="1" si="18"/>
        <v>6.6779888452941503</v>
      </c>
      <c r="BF23" s="4">
        <f t="shared" ca="1" si="19"/>
        <v>5.7061378324527832</v>
      </c>
      <c r="BG23" s="20">
        <f t="shared" ca="1" si="20"/>
        <v>5.5715859015687981</v>
      </c>
      <c r="BH23" s="4">
        <f t="shared" ca="1" si="21"/>
        <v>4.7074304907719222</v>
      </c>
      <c r="BI23" s="4">
        <f t="shared" ca="1" si="22"/>
        <v>5.5715859015687981</v>
      </c>
      <c r="BJ23" s="10">
        <f t="shared" ca="1" si="23"/>
        <v>4.7074304907719222</v>
      </c>
    </row>
    <row r="24" spans="7:62" x14ac:dyDescent="0.25">
      <c r="G24">
        <v>0.3</v>
      </c>
      <c r="H24">
        <v>-59</v>
      </c>
      <c r="I24">
        <v>-59</v>
      </c>
      <c r="M24">
        <v>10.5</v>
      </c>
      <c r="N24">
        <f t="shared" si="27"/>
        <v>1046</v>
      </c>
      <c r="O24">
        <f t="shared" si="24"/>
        <v>1120</v>
      </c>
      <c r="P24">
        <f t="shared" ca="1" si="2"/>
        <v>-88</v>
      </c>
      <c r="Q24">
        <f t="shared" ca="1" si="2"/>
        <v>-87</v>
      </c>
      <c r="R24">
        <f t="shared" ca="1" si="2"/>
        <v>-87</v>
      </c>
      <c r="S24">
        <f t="shared" ca="1" si="2"/>
        <v>-87</v>
      </c>
      <c r="T24">
        <f t="shared" ca="1" si="2"/>
        <v>-87</v>
      </c>
      <c r="U24">
        <f t="shared" ca="1" si="2"/>
        <v>-87</v>
      </c>
      <c r="V24">
        <f t="shared" ca="1" si="2"/>
        <v>-88</v>
      </c>
      <c r="W24">
        <f t="shared" ca="1" si="2"/>
        <v>-86</v>
      </c>
      <c r="X24">
        <f t="shared" ca="1" si="2"/>
        <v>-86</v>
      </c>
      <c r="Y24">
        <f t="shared" ca="1" si="2"/>
        <v>-87</v>
      </c>
      <c r="Z24">
        <f t="shared" ca="1" si="3"/>
        <v>-87</v>
      </c>
      <c r="AA24" s="24">
        <f t="shared" ca="1" si="25"/>
        <v>21.676056265070638</v>
      </c>
      <c r="AB24" s="4">
        <f t="shared" ca="1" si="4"/>
        <v>19.928356332619288</v>
      </c>
      <c r="AC24" s="4">
        <f t="shared" ca="1" si="5"/>
        <v>15</v>
      </c>
      <c r="AD24" s="4">
        <f t="shared" ca="1" si="6"/>
        <v>15</v>
      </c>
      <c r="AE24" s="20">
        <f t="shared" ca="1" si="7"/>
        <v>25.207860400734493</v>
      </c>
      <c r="AF24" s="4">
        <f t="shared" ca="1" si="8"/>
        <v>23.393943228456834</v>
      </c>
      <c r="AG24" s="4">
        <f t="shared" ca="1" si="9"/>
        <v>15</v>
      </c>
      <c r="AH24" s="10">
        <f t="shared" ca="1" si="10"/>
        <v>15</v>
      </c>
      <c r="AI24" s="1"/>
      <c r="AJ24" s="1"/>
      <c r="AK24" s="1"/>
      <c r="AL24" s="1"/>
      <c r="AO24">
        <v>10.5</v>
      </c>
      <c r="AP24">
        <f t="shared" ca="1" si="28"/>
        <v>2</v>
      </c>
      <c r="AQ24">
        <f t="shared" ca="1" si="26"/>
        <v>1</v>
      </c>
      <c r="AR24">
        <f t="shared" ca="1" si="14"/>
        <v>-88</v>
      </c>
      <c r="AS24">
        <f t="shared" ca="1" si="14"/>
        <v>-86</v>
      </c>
      <c r="AT24">
        <f t="shared" ca="1" si="14"/>
        <v>-88</v>
      </c>
      <c r="AU24">
        <f t="shared" ca="1" si="14"/>
        <v>-87</v>
      </c>
      <c r="AV24">
        <f t="shared" ca="1" si="14"/>
        <v>-87</v>
      </c>
      <c r="AW24">
        <f t="shared" ca="1" si="14"/>
        <v>-86</v>
      </c>
      <c r="AX24">
        <f t="shared" ca="1" si="14"/>
        <v>-87</v>
      </c>
      <c r="AY24">
        <f t="shared" ca="1" si="14"/>
        <v>-88</v>
      </c>
      <c r="AZ24">
        <f t="shared" ca="1" si="14"/>
        <v>-86</v>
      </c>
      <c r="BA24">
        <f t="shared" ca="1" si="14"/>
        <v>-87</v>
      </c>
      <c r="BB24">
        <f t="shared" ca="1" si="15"/>
        <v>-87</v>
      </c>
      <c r="BC24" s="24">
        <f t="shared" ca="1" si="16"/>
        <v>21.676056265070638</v>
      </c>
      <c r="BD24" s="4">
        <f t="shared" ca="1" si="17"/>
        <v>19.928356332619288</v>
      </c>
      <c r="BE24" s="4">
        <f t="shared" ca="1" si="18"/>
        <v>15</v>
      </c>
      <c r="BF24" s="4">
        <f t="shared" ca="1" si="19"/>
        <v>15</v>
      </c>
      <c r="BG24" s="20">
        <f t="shared" ca="1" si="20"/>
        <v>25.207860400734493</v>
      </c>
      <c r="BH24" s="4">
        <f t="shared" ca="1" si="21"/>
        <v>23.393943228456834</v>
      </c>
      <c r="BI24" s="4">
        <f t="shared" ca="1" si="22"/>
        <v>15</v>
      </c>
      <c r="BJ24" s="10">
        <f t="shared" ca="1" si="23"/>
        <v>15</v>
      </c>
    </row>
    <row r="25" spans="7:62" x14ac:dyDescent="0.25">
      <c r="G25">
        <v>0.3</v>
      </c>
      <c r="H25">
        <v>-60</v>
      </c>
      <c r="I25">
        <v>-60</v>
      </c>
      <c r="M25">
        <v>11</v>
      </c>
      <c r="N25">
        <f t="shared" si="27"/>
        <v>1121</v>
      </c>
      <c r="O25">
        <f t="shared" si="24"/>
        <v>1176</v>
      </c>
      <c r="P25">
        <f t="shared" ca="1" si="2"/>
        <v>-85</v>
      </c>
      <c r="Q25">
        <f t="shared" ca="1" si="2"/>
        <v>-85</v>
      </c>
      <c r="R25">
        <f t="shared" ca="1" si="2"/>
        <v>-84</v>
      </c>
      <c r="S25">
        <f t="shared" ca="1" si="2"/>
        <v>-85</v>
      </c>
      <c r="T25">
        <f t="shared" ca="1" si="2"/>
        <v>-84</v>
      </c>
      <c r="U25">
        <f t="shared" ca="1" si="2"/>
        <v>-84</v>
      </c>
      <c r="V25">
        <f t="shared" ca="1" si="2"/>
        <v>-83</v>
      </c>
      <c r="W25">
        <f t="shared" ca="1" si="2"/>
        <v>-85</v>
      </c>
      <c r="X25">
        <f t="shared" ca="1" si="2"/>
        <v>-86</v>
      </c>
      <c r="Y25">
        <f t="shared" ca="1" si="2"/>
        <v>-86</v>
      </c>
      <c r="Z25">
        <f t="shared" ca="1" si="3"/>
        <v>-84.7</v>
      </c>
      <c r="AA25" s="24">
        <f t="shared" ca="1" si="25"/>
        <v>15.318002079961991</v>
      </c>
      <c r="AB25" s="4">
        <f t="shared" ca="1" si="4"/>
        <v>13.782182343058999</v>
      </c>
      <c r="AC25" s="4">
        <f t="shared" ca="1" si="5"/>
        <v>15</v>
      </c>
      <c r="AD25" s="4">
        <f t="shared" ca="1" si="6"/>
        <v>13.782182343058999</v>
      </c>
      <c r="AE25" s="20">
        <f t="shared" ca="1" si="7"/>
        <v>16.027612678967905</v>
      </c>
      <c r="AF25" s="4">
        <f t="shared" ca="1" si="8"/>
        <v>14.46130803468613</v>
      </c>
      <c r="AG25" s="4">
        <f t="shared" ca="1" si="9"/>
        <v>15</v>
      </c>
      <c r="AH25" s="10">
        <f t="shared" ca="1" si="10"/>
        <v>14.46130803468613</v>
      </c>
      <c r="AI25" s="1"/>
      <c r="AJ25" s="1"/>
      <c r="AK25" s="1"/>
      <c r="AL25" s="1"/>
      <c r="AO25">
        <v>11</v>
      </c>
      <c r="AP25">
        <f t="shared" ca="1" si="28"/>
        <v>2</v>
      </c>
      <c r="AQ25">
        <f t="shared" ca="1" si="26"/>
        <v>1</v>
      </c>
      <c r="AR25">
        <f t="shared" ca="1" si="14"/>
        <v>-83</v>
      </c>
      <c r="AS25">
        <f t="shared" ca="1" si="14"/>
        <v>-83</v>
      </c>
      <c r="AT25">
        <f t="shared" ca="1" si="14"/>
        <v>-85</v>
      </c>
      <c r="AU25">
        <f t="shared" ca="1" si="14"/>
        <v>-84</v>
      </c>
      <c r="AV25">
        <f t="shared" ca="1" si="14"/>
        <v>-84</v>
      </c>
      <c r="AW25">
        <f t="shared" ca="1" si="14"/>
        <v>-83</v>
      </c>
      <c r="AX25">
        <f t="shared" ca="1" si="14"/>
        <v>-86</v>
      </c>
      <c r="AY25">
        <f t="shared" ca="1" si="14"/>
        <v>-85</v>
      </c>
      <c r="AZ25">
        <f t="shared" ca="1" si="14"/>
        <v>-86</v>
      </c>
      <c r="BA25">
        <f t="shared" ca="1" si="14"/>
        <v>-83</v>
      </c>
      <c r="BB25">
        <f t="shared" ca="1" si="15"/>
        <v>-84.2</v>
      </c>
      <c r="BC25" s="24">
        <f t="shared" ca="1" si="16"/>
        <v>14.204444899481686</v>
      </c>
      <c r="BD25" s="4">
        <f t="shared" ca="1" si="17"/>
        <v>12.720436540396356</v>
      </c>
      <c r="BE25" s="4">
        <f t="shared" ca="1" si="18"/>
        <v>14.204444899481686</v>
      </c>
      <c r="BF25" s="4">
        <f t="shared" ca="1" si="19"/>
        <v>12.720436540396356</v>
      </c>
      <c r="BG25" s="20">
        <f t="shared" ca="1" si="20"/>
        <v>11.851065758717512</v>
      </c>
      <c r="BH25" s="4">
        <f t="shared" ca="1" si="21"/>
        <v>10.494063162237262</v>
      </c>
      <c r="BI25" s="4">
        <f t="shared" ca="1" si="22"/>
        <v>11.851065758717512</v>
      </c>
      <c r="BJ25" s="10">
        <f t="shared" ca="1" si="23"/>
        <v>10.494063162237262</v>
      </c>
    </row>
    <row r="26" spans="7:62" x14ac:dyDescent="0.25">
      <c r="G26">
        <v>0.3</v>
      </c>
      <c r="H26">
        <v>-59</v>
      </c>
      <c r="I26">
        <v>-59</v>
      </c>
      <c r="M26">
        <v>11.5</v>
      </c>
      <c r="N26">
        <f t="shared" si="27"/>
        <v>1177</v>
      </c>
      <c r="O26">
        <f t="shared" si="24"/>
        <v>1234</v>
      </c>
      <c r="P26">
        <f t="shared" ca="1" si="2"/>
        <v>-81</v>
      </c>
      <c r="Q26">
        <f t="shared" ca="1" si="2"/>
        <v>-82</v>
      </c>
      <c r="R26">
        <f t="shared" ca="1" si="2"/>
        <v>-82</v>
      </c>
      <c r="S26">
        <f t="shared" ca="1" si="2"/>
        <v>-83</v>
      </c>
      <c r="T26">
        <f t="shared" ca="1" si="2"/>
        <v>-81</v>
      </c>
      <c r="U26">
        <f t="shared" ca="1" si="2"/>
        <v>-82</v>
      </c>
      <c r="V26">
        <f t="shared" ca="1" si="2"/>
        <v>-82</v>
      </c>
      <c r="W26">
        <f t="shared" ca="1" si="2"/>
        <v>-82</v>
      </c>
      <c r="X26">
        <f t="shared" ca="1" si="2"/>
        <v>-81</v>
      </c>
      <c r="Y26">
        <f t="shared" ca="1" si="2"/>
        <v>-81</v>
      </c>
      <c r="Z26">
        <f t="shared" ca="1" si="3"/>
        <v>-81.7</v>
      </c>
      <c r="AA26" s="24">
        <f t="shared" ca="1" si="25"/>
        <v>9.7394622332207881</v>
      </c>
      <c r="AB26" s="4">
        <f t="shared" ca="1" si="4"/>
        <v>8.5196575159140302</v>
      </c>
      <c r="AC26" s="4">
        <f t="shared" ca="1" si="5"/>
        <v>9.7394622332207881</v>
      </c>
      <c r="AD26" s="4">
        <f t="shared" ca="1" si="6"/>
        <v>8.5196575159140302</v>
      </c>
      <c r="AE26" s="20">
        <f t="shared" ca="1" si="7"/>
        <v>8.7628620949736309</v>
      </c>
      <c r="AF26" s="4">
        <f t="shared" ca="1" si="8"/>
        <v>7.6151729420937668</v>
      </c>
      <c r="AG26" s="4">
        <f t="shared" ca="1" si="9"/>
        <v>8.7628620949736309</v>
      </c>
      <c r="AH26" s="10">
        <f t="shared" ca="1" si="10"/>
        <v>7.6151729420937668</v>
      </c>
      <c r="AI26" s="1"/>
      <c r="AJ26" s="1"/>
      <c r="AK26" s="1"/>
      <c r="AL26" s="1"/>
      <c r="AO26">
        <v>11.5</v>
      </c>
      <c r="AP26">
        <f t="shared" ca="1" si="28"/>
        <v>2</v>
      </c>
      <c r="AQ26">
        <f t="shared" ca="1" si="26"/>
        <v>1</v>
      </c>
      <c r="AR26">
        <f t="shared" ca="1" si="14"/>
        <v>-81</v>
      </c>
      <c r="AS26">
        <f t="shared" ca="1" si="14"/>
        <v>-82</v>
      </c>
      <c r="AT26">
        <f t="shared" ca="1" si="14"/>
        <v>-81</v>
      </c>
      <c r="AU26">
        <f t="shared" ca="1" si="14"/>
        <v>-82</v>
      </c>
      <c r="AV26">
        <f t="shared" ca="1" si="14"/>
        <v>-83</v>
      </c>
      <c r="AW26">
        <f t="shared" ca="1" si="14"/>
        <v>-81</v>
      </c>
      <c r="AX26">
        <f t="shared" ca="1" si="14"/>
        <v>-82</v>
      </c>
      <c r="AY26">
        <f t="shared" ca="1" si="14"/>
        <v>-83</v>
      </c>
      <c r="AZ26">
        <f t="shared" ca="1" si="14"/>
        <v>-82</v>
      </c>
      <c r="BA26">
        <f t="shared" ca="1" si="14"/>
        <v>-82</v>
      </c>
      <c r="BB26">
        <f t="shared" ca="1" si="15"/>
        <v>-81.900000000000006</v>
      </c>
      <c r="BC26" s="24">
        <f t="shared" ca="1" si="16"/>
        <v>10.037975259622574</v>
      </c>
      <c r="BD26" s="4">
        <f t="shared" ca="1" si="17"/>
        <v>8.7972822724015689</v>
      </c>
      <c r="BE26" s="4">
        <f t="shared" ca="1" si="18"/>
        <v>10.037975259622574</v>
      </c>
      <c r="BF26" s="4">
        <f t="shared" ca="1" si="19"/>
        <v>8.7972822724015689</v>
      </c>
      <c r="BG26" s="20">
        <f t="shared" ca="1" si="20"/>
        <v>8.7628620949736309</v>
      </c>
      <c r="BH26" s="4">
        <f t="shared" ca="1" si="21"/>
        <v>7.6151729420937668</v>
      </c>
      <c r="BI26" s="4">
        <f t="shared" ca="1" si="22"/>
        <v>8.7628620949736309</v>
      </c>
      <c r="BJ26" s="10">
        <f t="shared" ca="1" si="23"/>
        <v>7.6151729420937668</v>
      </c>
    </row>
    <row r="27" spans="7:62" x14ac:dyDescent="0.25">
      <c r="G27">
        <v>0.3</v>
      </c>
      <c r="H27">
        <v>-59</v>
      </c>
      <c r="I27">
        <v>-59</v>
      </c>
      <c r="M27">
        <v>12</v>
      </c>
      <c r="N27">
        <f t="shared" si="27"/>
        <v>1235</v>
      </c>
      <c r="O27">
        <f t="shared" si="24"/>
        <v>1310</v>
      </c>
      <c r="P27">
        <f t="shared" ca="1" si="2"/>
        <v>-80</v>
      </c>
      <c r="Q27">
        <f t="shared" ca="1" si="2"/>
        <v>-80</v>
      </c>
      <c r="R27">
        <f t="shared" ca="1" si="2"/>
        <v>-80</v>
      </c>
      <c r="S27">
        <f t="shared" ca="1" si="2"/>
        <v>-79</v>
      </c>
      <c r="T27">
        <f t="shared" ca="1" si="2"/>
        <v>-80</v>
      </c>
      <c r="U27">
        <f t="shared" ca="1" si="2"/>
        <v>-79</v>
      </c>
      <c r="V27">
        <f t="shared" ca="1" si="2"/>
        <v>-81</v>
      </c>
      <c r="W27">
        <f t="shared" ca="1" si="2"/>
        <v>-80</v>
      </c>
      <c r="X27">
        <f t="shared" ca="1" si="2"/>
        <v>-80</v>
      </c>
      <c r="Y27">
        <f t="shared" ref="Q27:Y33" ca="1" si="29">INDIRECT("I"&amp;RANDBETWEEN($N27,$O27))</f>
        <v>-80</v>
      </c>
      <c r="Z27">
        <f t="shared" ca="1" si="3"/>
        <v>-79.900000000000006</v>
      </c>
      <c r="AA27" s="24">
        <f t="shared" ca="1" si="25"/>
        <v>7.4222348186808693</v>
      </c>
      <c r="AB27" s="4">
        <f t="shared" ca="1" si="4"/>
        <v>6.3838786644458505</v>
      </c>
      <c r="AC27" s="4">
        <f t="shared" ca="1" si="5"/>
        <v>7.4222348186808693</v>
      </c>
      <c r="AD27" s="4">
        <f t="shared" ca="1" si="6"/>
        <v>6.3838786644458505</v>
      </c>
      <c r="AE27" s="20">
        <f t="shared" ca="1" si="7"/>
        <v>7.5351215372554474</v>
      </c>
      <c r="AF27" s="4">
        <f t="shared" ca="1" si="8"/>
        <v>6.4870585707827244</v>
      </c>
      <c r="AG27" s="4">
        <f t="shared" ca="1" si="9"/>
        <v>7.5351215372554474</v>
      </c>
      <c r="AH27" s="10">
        <f t="shared" ca="1" si="10"/>
        <v>6.4870585707827244</v>
      </c>
      <c r="AI27" s="1"/>
      <c r="AJ27" s="1"/>
      <c r="AK27" s="1"/>
      <c r="AL27" s="1"/>
      <c r="AO27">
        <v>12</v>
      </c>
      <c r="AP27">
        <f t="shared" ca="1" si="28"/>
        <v>2</v>
      </c>
      <c r="AQ27">
        <f t="shared" ca="1" si="26"/>
        <v>1</v>
      </c>
      <c r="AR27">
        <f t="shared" ca="1" si="14"/>
        <v>-80</v>
      </c>
      <c r="AS27">
        <f t="shared" ca="1" si="14"/>
        <v>-80</v>
      </c>
      <c r="AT27">
        <f t="shared" ca="1" si="14"/>
        <v>-80</v>
      </c>
      <c r="AU27">
        <f t="shared" ca="1" si="14"/>
        <v>-79</v>
      </c>
      <c r="AV27">
        <f t="shared" ca="1" si="14"/>
        <v>-79</v>
      </c>
      <c r="AW27">
        <f t="shared" ca="1" si="14"/>
        <v>-80</v>
      </c>
      <c r="AX27">
        <f t="shared" ca="1" si="14"/>
        <v>-80</v>
      </c>
      <c r="AY27">
        <f t="shared" ca="1" si="14"/>
        <v>-80</v>
      </c>
      <c r="AZ27">
        <f t="shared" ca="1" si="14"/>
        <v>-81</v>
      </c>
      <c r="BA27">
        <f t="shared" ca="1" si="14"/>
        <v>-80</v>
      </c>
      <c r="BB27">
        <f t="shared" ca="1" si="15"/>
        <v>-79.900000000000006</v>
      </c>
      <c r="BC27" s="24">
        <f t="shared" ca="1" si="16"/>
        <v>7.4222348186808693</v>
      </c>
      <c r="BD27" s="4">
        <f t="shared" ca="1" si="17"/>
        <v>6.3838786644458505</v>
      </c>
      <c r="BE27" s="4">
        <f t="shared" ca="1" si="18"/>
        <v>7.4222348186808693</v>
      </c>
      <c r="BF27" s="4">
        <f t="shared" ca="1" si="19"/>
        <v>6.3838786644458505</v>
      </c>
      <c r="BG27" s="20">
        <f t="shared" ca="1" si="20"/>
        <v>7.5351215372554474</v>
      </c>
      <c r="BH27" s="4">
        <f t="shared" ca="1" si="21"/>
        <v>6.4870585707827244</v>
      </c>
      <c r="BI27" s="4">
        <f t="shared" ca="1" si="22"/>
        <v>7.5351215372554474</v>
      </c>
      <c r="BJ27" s="10">
        <f t="shared" ca="1" si="23"/>
        <v>6.4870585707827244</v>
      </c>
    </row>
    <row r="28" spans="7:62" x14ac:dyDescent="0.25">
      <c r="G28">
        <v>0.3</v>
      </c>
      <c r="H28">
        <v>-59</v>
      </c>
      <c r="I28">
        <v>-59</v>
      </c>
      <c r="M28">
        <v>12.5</v>
      </c>
      <c r="N28">
        <f t="shared" si="27"/>
        <v>1311</v>
      </c>
      <c r="O28">
        <f t="shared" si="24"/>
        <v>1383</v>
      </c>
      <c r="P28">
        <f t="shared" ca="1" si="2"/>
        <v>-83</v>
      </c>
      <c r="Q28">
        <f t="shared" ca="1" si="29"/>
        <v>-82</v>
      </c>
      <c r="R28">
        <f t="shared" ca="1" si="29"/>
        <v>-81</v>
      </c>
      <c r="S28">
        <f t="shared" ca="1" si="29"/>
        <v>-85</v>
      </c>
      <c r="T28">
        <f t="shared" ca="1" si="29"/>
        <v>-82</v>
      </c>
      <c r="U28">
        <f t="shared" ca="1" si="29"/>
        <v>-84</v>
      </c>
      <c r="V28">
        <f t="shared" ca="1" si="29"/>
        <v>-84</v>
      </c>
      <c r="W28">
        <f t="shared" ca="1" si="29"/>
        <v>-84</v>
      </c>
      <c r="X28">
        <f t="shared" ca="1" si="29"/>
        <v>-84</v>
      </c>
      <c r="Y28">
        <f t="shared" ca="1" si="29"/>
        <v>-81</v>
      </c>
      <c r="Z28">
        <f t="shared" ca="1" si="3"/>
        <v>-83</v>
      </c>
      <c r="AA28" s="24">
        <f t="shared" ca="1" si="25"/>
        <v>11.851065758717512</v>
      </c>
      <c r="AB28" s="4">
        <f t="shared" ca="1" si="4"/>
        <v>10.494063162237262</v>
      </c>
      <c r="AC28" s="4">
        <f t="shared" ca="1" si="5"/>
        <v>11.851065758717512</v>
      </c>
      <c r="AD28" s="4">
        <f t="shared" ca="1" si="6"/>
        <v>10.494063162237262</v>
      </c>
      <c r="AE28" s="20">
        <f t="shared" ca="1" si="7"/>
        <v>11.851065758717512</v>
      </c>
      <c r="AF28" s="4">
        <f t="shared" ca="1" si="8"/>
        <v>10.494063162237262</v>
      </c>
      <c r="AG28" s="4">
        <f t="shared" ca="1" si="9"/>
        <v>11.851065758717512</v>
      </c>
      <c r="AH28" s="10">
        <f t="shared" ca="1" si="10"/>
        <v>10.494063162237262</v>
      </c>
      <c r="AI28" s="1"/>
      <c r="AJ28" s="1"/>
      <c r="AK28" s="1"/>
      <c r="AL28" s="1"/>
      <c r="AO28">
        <v>12.5</v>
      </c>
      <c r="AP28">
        <f t="shared" ca="1" si="28"/>
        <v>2</v>
      </c>
      <c r="AQ28">
        <f t="shared" ca="1" si="26"/>
        <v>1</v>
      </c>
      <c r="AR28">
        <f t="shared" ca="1" si="14"/>
        <v>-83</v>
      </c>
      <c r="AS28">
        <f t="shared" ca="1" si="14"/>
        <v>-85</v>
      </c>
      <c r="AT28">
        <f t="shared" ca="1" si="14"/>
        <v>-84</v>
      </c>
      <c r="AU28">
        <f t="shared" ca="1" si="14"/>
        <v>-85</v>
      </c>
      <c r="AV28">
        <f t="shared" ca="1" si="14"/>
        <v>-83</v>
      </c>
      <c r="AW28">
        <f t="shared" ca="1" si="14"/>
        <v>-86</v>
      </c>
      <c r="AX28">
        <f t="shared" ref="AS28:BA33" ca="1" si="30">INDIRECT("I"&amp;RANDBETWEEN($N28,$O28))</f>
        <v>-84</v>
      </c>
      <c r="AY28">
        <f t="shared" ca="1" si="30"/>
        <v>-85</v>
      </c>
      <c r="AZ28">
        <f t="shared" ca="1" si="30"/>
        <v>-84</v>
      </c>
      <c r="BA28">
        <f t="shared" ca="1" si="30"/>
        <v>-82</v>
      </c>
      <c r="BB28">
        <f t="shared" ca="1" si="15"/>
        <v>-84.1</v>
      </c>
      <c r="BC28" s="24">
        <f t="shared" ca="1" si="16"/>
        <v>13.991642336716371</v>
      </c>
      <c r="BD28" s="4">
        <f t="shared" ca="1" si="17"/>
        <v>12.518111644377413</v>
      </c>
      <c r="BE28" s="4">
        <f t="shared" ca="1" si="18"/>
        <v>13.991642336716371</v>
      </c>
      <c r="BF28" s="4">
        <f t="shared" ca="1" si="19"/>
        <v>12.518111644377413</v>
      </c>
      <c r="BG28" s="20">
        <f t="shared" ca="1" si="20"/>
        <v>11.851065758717512</v>
      </c>
      <c r="BH28" s="4">
        <f t="shared" ca="1" si="21"/>
        <v>10.494063162237262</v>
      </c>
      <c r="BI28" s="4">
        <f t="shared" ca="1" si="22"/>
        <v>11.851065758717512</v>
      </c>
      <c r="BJ28" s="10">
        <f t="shared" ca="1" si="23"/>
        <v>10.494063162237262</v>
      </c>
    </row>
    <row r="29" spans="7:62" x14ac:dyDescent="0.25">
      <c r="G29">
        <v>0.3</v>
      </c>
      <c r="H29">
        <v>-59</v>
      </c>
      <c r="I29">
        <v>-59</v>
      </c>
      <c r="M29">
        <v>13</v>
      </c>
      <c r="N29">
        <f t="shared" si="27"/>
        <v>1384</v>
      </c>
      <c r="O29">
        <f t="shared" si="24"/>
        <v>1422</v>
      </c>
      <c r="P29">
        <f t="shared" ca="1" si="2"/>
        <v>-82</v>
      </c>
      <c r="Q29">
        <f t="shared" ca="1" si="29"/>
        <v>-82</v>
      </c>
      <c r="R29">
        <f t="shared" ca="1" si="29"/>
        <v>-82</v>
      </c>
      <c r="S29">
        <f t="shared" ca="1" si="29"/>
        <v>-82</v>
      </c>
      <c r="T29">
        <f t="shared" ca="1" si="29"/>
        <v>-81</v>
      </c>
      <c r="U29">
        <f t="shared" ca="1" si="29"/>
        <v>-83</v>
      </c>
      <c r="V29">
        <f t="shared" ca="1" si="29"/>
        <v>-82</v>
      </c>
      <c r="W29">
        <f t="shared" ca="1" si="29"/>
        <v>-83</v>
      </c>
      <c r="X29">
        <f t="shared" ca="1" si="29"/>
        <v>-83</v>
      </c>
      <c r="Y29">
        <f t="shared" ca="1" si="29"/>
        <v>-81</v>
      </c>
      <c r="Z29">
        <f t="shared" ca="1" si="3"/>
        <v>-82.1</v>
      </c>
      <c r="AA29" s="24">
        <f t="shared" ca="1" si="25"/>
        <v>10.345637664583199</v>
      </c>
      <c r="AB29" s="4">
        <f t="shared" ca="1" si="4"/>
        <v>9.0839538133720019</v>
      </c>
      <c r="AC29" s="4">
        <f t="shared" ca="1" si="5"/>
        <v>10.345637664583199</v>
      </c>
      <c r="AD29" s="4">
        <f t="shared" ca="1" si="6"/>
        <v>9.0839538133720019</v>
      </c>
      <c r="AE29" s="20">
        <f t="shared" ca="1" si="7"/>
        <v>10.190645461505648</v>
      </c>
      <c r="AF29" s="4">
        <f t="shared" ca="1" si="8"/>
        <v>8.9394689912596128</v>
      </c>
      <c r="AG29" s="4">
        <f t="shared" ca="1" si="9"/>
        <v>10.190645461505648</v>
      </c>
      <c r="AH29" s="10">
        <f t="shared" ca="1" si="10"/>
        <v>8.9394689912596128</v>
      </c>
      <c r="AI29" s="1"/>
      <c r="AJ29" s="1"/>
      <c r="AK29" s="1"/>
      <c r="AL29" s="1"/>
      <c r="AO29">
        <v>13</v>
      </c>
      <c r="AP29">
        <f t="shared" ca="1" si="28"/>
        <v>2</v>
      </c>
      <c r="AQ29">
        <f t="shared" ca="1" si="26"/>
        <v>1</v>
      </c>
      <c r="AR29">
        <f t="shared" ref="AR29:AR33" ca="1" si="31">INDIRECT("I"&amp;RANDBETWEEN($N29,$O29))</f>
        <v>-81</v>
      </c>
      <c r="AS29">
        <f t="shared" ca="1" si="30"/>
        <v>-82</v>
      </c>
      <c r="AT29">
        <f t="shared" ca="1" si="30"/>
        <v>-82</v>
      </c>
      <c r="AU29">
        <f t="shared" ca="1" si="30"/>
        <v>-82</v>
      </c>
      <c r="AV29">
        <f t="shared" ca="1" si="30"/>
        <v>-82</v>
      </c>
      <c r="AW29">
        <f t="shared" ca="1" si="30"/>
        <v>-82</v>
      </c>
      <c r="AX29">
        <f t="shared" ca="1" si="30"/>
        <v>-81</v>
      </c>
      <c r="AY29">
        <f t="shared" ca="1" si="30"/>
        <v>-83</v>
      </c>
      <c r="AZ29">
        <f t="shared" ca="1" si="30"/>
        <v>-83</v>
      </c>
      <c r="BA29">
        <f t="shared" ca="1" si="30"/>
        <v>-83</v>
      </c>
      <c r="BB29">
        <f t="shared" ca="1" si="15"/>
        <v>-82.1</v>
      </c>
      <c r="BC29" s="24">
        <f t="shared" ca="1" si="16"/>
        <v>10.345637664583199</v>
      </c>
      <c r="BD29" s="4">
        <f t="shared" ca="1" si="17"/>
        <v>9.0839538133720019</v>
      </c>
      <c r="BE29" s="4">
        <f t="shared" ca="1" si="18"/>
        <v>10.345637664583199</v>
      </c>
      <c r="BF29" s="4">
        <f t="shared" ca="1" si="19"/>
        <v>9.0839538133720019</v>
      </c>
      <c r="BG29" s="20">
        <f t="shared" ca="1" si="20"/>
        <v>8.7628620949736309</v>
      </c>
      <c r="BH29" s="4">
        <f t="shared" ca="1" si="21"/>
        <v>7.6151729420937668</v>
      </c>
      <c r="BI29" s="4">
        <f t="shared" ca="1" si="22"/>
        <v>8.7628620949736309</v>
      </c>
      <c r="BJ29" s="10">
        <f t="shared" ca="1" si="23"/>
        <v>7.6151729420937668</v>
      </c>
    </row>
    <row r="30" spans="7:62" x14ac:dyDescent="0.25">
      <c r="G30">
        <v>0.3</v>
      </c>
      <c r="H30">
        <v>-59</v>
      </c>
      <c r="I30">
        <v>-59</v>
      </c>
      <c r="M30">
        <v>13.5</v>
      </c>
      <c r="N30">
        <f t="shared" si="27"/>
        <v>1423</v>
      </c>
      <c r="O30">
        <f t="shared" si="24"/>
        <v>1454</v>
      </c>
      <c r="P30">
        <f t="shared" ca="1" si="2"/>
        <v>-82</v>
      </c>
      <c r="Q30">
        <f t="shared" ca="1" si="29"/>
        <v>-82</v>
      </c>
      <c r="R30">
        <f t="shared" ca="1" si="29"/>
        <v>-82</v>
      </c>
      <c r="S30">
        <f t="shared" ca="1" si="29"/>
        <v>-82</v>
      </c>
      <c r="T30">
        <f t="shared" ca="1" si="29"/>
        <v>-82</v>
      </c>
      <c r="U30">
        <f t="shared" ca="1" si="29"/>
        <v>-82</v>
      </c>
      <c r="V30">
        <f t="shared" ca="1" si="29"/>
        <v>-82</v>
      </c>
      <c r="W30">
        <f t="shared" ca="1" si="29"/>
        <v>-82</v>
      </c>
      <c r="X30">
        <f t="shared" ca="1" si="29"/>
        <v>-82</v>
      </c>
      <c r="Y30">
        <f t="shared" ca="1" si="29"/>
        <v>-82</v>
      </c>
      <c r="Z30">
        <f t="shared" ca="1" si="3"/>
        <v>-82</v>
      </c>
      <c r="AA30" s="24">
        <f t="shared" ca="1" si="25"/>
        <v>10.190645461505648</v>
      </c>
      <c r="AB30" s="4">
        <f t="shared" ca="1" si="4"/>
        <v>8.9394689912596128</v>
      </c>
      <c r="AC30" s="4">
        <f t="shared" ca="1" si="5"/>
        <v>10.190645461505648</v>
      </c>
      <c r="AD30" s="4">
        <f t="shared" ca="1" si="6"/>
        <v>8.9394689912596128</v>
      </c>
      <c r="AE30" s="20">
        <f t="shared" ca="1" si="7"/>
        <v>10.190645461505648</v>
      </c>
      <c r="AF30" s="4">
        <f t="shared" ca="1" si="8"/>
        <v>8.9394689912596128</v>
      </c>
      <c r="AG30" s="4">
        <f t="shared" ca="1" si="9"/>
        <v>10.190645461505648</v>
      </c>
      <c r="AH30" s="10">
        <f t="shared" ca="1" si="10"/>
        <v>8.9394689912596128</v>
      </c>
      <c r="AI30" s="1"/>
      <c r="AJ30" s="1"/>
      <c r="AK30" s="1"/>
      <c r="AL30" s="1"/>
      <c r="AO30">
        <v>13.5</v>
      </c>
      <c r="AP30">
        <f t="shared" ca="1" si="28"/>
        <v>2</v>
      </c>
      <c r="AQ30">
        <f t="shared" ca="1" si="26"/>
        <v>1</v>
      </c>
      <c r="AR30">
        <f t="shared" ca="1" si="31"/>
        <v>-82</v>
      </c>
      <c r="AS30">
        <f t="shared" ca="1" si="30"/>
        <v>-82</v>
      </c>
      <c r="AT30">
        <f t="shared" ca="1" si="30"/>
        <v>-82</v>
      </c>
      <c r="AU30">
        <f t="shared" ca="1" si="30"/>
        <v>-82</v>
      </c>
      <c r="AV30">
        <f t="shared" ca="1" si="30"/>
        <v>-82</v>
      </c>
      <c r="AW30">
        <f t="shared" ca="1" si="30"/>
        <v>-82</v>
      </c>
      <c r="AX30">
        <f t="shared" ca="1" si="30"/>
        <v>-82</v>
      </c>
      <c r="AY30">
        <f t="shared" ca="1" si="30"/>
        <v>-82</v>
      </c>
      <c r="AZ30">
        <f t="shared" ca="1" si="30"/>
        <v>-82</v>
      </c>
      <c r="BA30">
        <f t="shared" ca="1" si="30"/>
        <v>-82</v>
      </c>
      <c r="BB30">
        <f t="shared" ca="1" si="15"/>
        <v>-82</v>
      </c>
      <c r="BC30" s="24">
        <f t="shared" ca="1" si="16"/>
        <v>10.190645461505648</v>
      </c>
      <c r="BD30" s="4">
        <f t="shared" ca="1" si="17"/>
        <v>8.9394689912596128</v>
      </c>
      <c r="BE30" s="4">
        <f t="shared" ca="1" si="18"/>
        <v>10.190645461505648</v>
      </c>
      <c r="BF30" s="4">
        <f t="shared" ca="1" si="19"/>
        <v>8.9394689912596128</v>
      </c>
      <c r="BG30" s="20">
        <f t="shared" ca="1" si="20"/>
        <v>10.190645461505648</v>
      </c>
      <c r="BH30" s="4">
        <f t="shared" ca="1" si="21"/>
        <v>8.9394689912596128</v>
      </c>
      <c r="BI30" s="4">
        <f t="shared" ca="1" si="22"/>
        <v>10.190645461505648</v>
      </c>
      <c r="BJ30" s="10">
        <f t="shared" ca="1" si="23"/>
        <v>8.9394689912596128</v>
      </c>
    </row>
    <row r="31" spans="7:62" x14ac:dyDescent="0.25">
      <c r="G31">
        <v>0.3</v>
      </c>
      <c r="H31">
        <v>-60</v>
      </c>
      <c r="I31">
        <v>-60</v>
      </c>
      <c r="M31">
        <v>14</v>
      </c>
      <c r="N31">
        <f t="shared" si="27"/>
        <v>1455</v>
      </c>
      <c r="O31">
        <f t="shared" si="24"/>
        <v>1508</v>
      </c>
      <c r="P31">
        <f t="shared" ca="1" si="2"/>
        <v>-81</v>
      </c>
      <c r="Q31">
        <f t="shared" ca="1" si="29"/>
        <v>-81</v>
      </c>
      <c r="R31">
        <f t="shared" ca="1" si="29"/>
        <v>-81</v>
      </c>
      <c r="S31">
        <f t="shared" ca="1" si="29"/>
        <v>-81</v>
      </c>
      <c r="T31">
        <f t="shared" ca="1" si="29"/>
        <v>-81</v>
      </c>
      <c r="U31">
        <f t="shared" ca="1" si="29"/>
        <v>-81</v>
      </c>
      <c r="V31">
        <f t="shared" ca="1" si="29"/>
        <v>-81</v>
      </c>
      <c r="W31">
        <f t="shared" ca="1" si="29"/>
        <v>-81</v>
      </c>
      <c r="X31">
        <f t="shared" ca="1" si="29"/>
        <v>-81</v>
      </c>
      <c r="Y31">
        <f t="shared" ca="1" si="29"/>
        <v>-81</v>
      </c>
      <c r="Z31">
        <f t="shared" ca="1" si="3"/>
        <v>-81</v>
      </c>
      <c r="AA31" s="24">
        <f t="shared" ca="1" si="25"/>
        <v>8.7628620949736309</v>
      </c>
      <c r="AB31" s="4">
        <f t="shared" ca="1" si="4"/>
        <v>7.6151729420937668</v>
      </c>
      <c r="AC31" s="4">
        <f t="shared" ca="1" si="5"/>
        <v>8.7628620949736309</v>
      </c>
      <c r="AD31" s="4">
        <f t="shared" ca="1" si="6"/>
        <v>7.6151729420937668</v>
      </c>
      <c r="AE31" s="20">
        <f t="shared" ca="1" si="7"/>
        <v>8.7628620949736309</v>
      </c>
      <c r="AF31" s="4">
        <f t="shared" ca="1" si="8"/>
        <v>7.6151729420937668</v>
      </c>
      <c r="AG31" s="4">
        <f t="shared" ca="1" si="9"/>
        <v>8.7628620949736309</v>
      </c>
      <c r="AH31" s="10">
        <f t="shared" ca="1" si="10"/>
        <v>7.6151729420937668</v>
      </c>
      <c r="AI31" s="1"/>
      <c r="AJ31" s="1"/>
      <c r="AK31" s="1"/>
      <c r="AL31" s="1"/>
      <c r="AO31">
        <v>14</v>
      </c>
      <c r="AP31">
        <f t="shared" ca="1" si="28"/>
        <v>2</v>
      </c>
      <c r="AQ31">
        <f t="shared" ca="1" si="26"/>
        <v>1</v>
      </c>
      <c r="AR31">
        <f t="shared" ca="1" si="31"/>
        <v>-81</v>
      </c>
      <c r="AS31">
        <f t="shared" ca="1" si="30"/>
        <v>-81</v>
      </c>
      <c r="AT31">
        <f t="shared" ca="1" si="30"/>
        <v>-81</v>
      </c>
      <c r="AU31">
        <f t="shared" ca="1" si="30"/>
        <v>-81</v>
      </c>
      <c r="AV31">
        <f t="shared" ca="1" si="30"/>
        <v>-81</v>
      </c>
      <c r="AW31">
        <f t="shared" ca="1" si="30"/>
        <v>-81</v>
      </c>
      <c r="AX31">
        <f t="shared" ca="1" si="30"/>
        <v>-81</v>
      </c>
      <c r="AY31">
        <f t="shared" ca="1" si="30"/>
        <v>-81</v>
      </c>
      <c r="AZ31">
        <f t="shared" ca="1" si="30"/>
        <v>-81</v>
      </c>
      <c r="BA31">
        <f t="shared" ca="1" si="30"/>
        <v>-81</v>
      </c>
      <c r="BB31">
        <f t="shared" ca="1" si="15"/>
        <v>-81</v>
      </c>
      <c r="BC31" s="24">
        <f t="shared" ca="1" si="16"/>
        <v>8.7628620949736309</v>
      </c>
      <c r="BD31" s="4">
        <f t="shared" ca="1" si="17"/>
        <v>7.6151729420937668</v>
      </c>
      <c r="BE31" s="4">
        <f t="shared" ca="1" si="18"/>
        <v>8.7628620949736309</v>
      </c>
      <c r="BF31" s="4">
        <f t="shared" ca="1" si="19"/>
        <v>7.6151729420937668</v>
      </c>
      <c r="BG31" s="20">
        <f t="shared" ca="1" si="20"/>
        <v>8.7628620949736309</v>
      </c>
      <c r="BH31" s="4">
        <f t="shared" ca="1" si="21"/>
        <v>7.6151729420937668</v>
      </c>
      <c r="BI31" s="4">
        <f t="shared" ca="1" si="22"/>
        <v>8.7628620949736309</v>
      </c>
      <c r="BJ31" s="10">
        <f t="shared" ca="1" si="23"/>
        <v>7.6151729420937668</v>
      </c>
    </row>
    <row r="32" spans="7:62" x14ac:dyDescent="0.25">
      <c r="G32">
        <v>0.3</v>
      </c>
      <c r="H32">
        <v>-59</v>
      </c>
      <c r="I32">
        <v>-59</v>
      </c>
      <c r="M32">
        <v>14.5</v>
      </c>
      <c r="N32">
        <f t="shared" si="27"/>
        <v>1509</v>
      </c>
      <c r="O32">
        <f t="shared" si="24"/>
        <v>1574</v>
      </c>
      <c r="P32">
        <f t="shared" ca="1" si="2"/>
        <v>-88</v>
      </c>
      <c r="Q32">
        <f t="shared" ca="1" si="29"/>
        <v>-88</v>
      </c>
      <c r="R32">
        <f t="shared" ca="1" si="29"/>
        <v>-90</v>
      </c>
      <c r="S32">
        <f t="shared" ca="1" si="29"/>
        <v>-90</v>
      </c>
      <c r="T32">
        <f t="shared" ca="1" si="29"/>
        <v>-87</v>
      </c>
      <c r="U32">
        <f t="shared" ca="1" si="29"/>
        <v>-88</v>
      </c>
      <c r="V32">
        <f t="shared" ca="1" si="29"/>
        <v>-90</v>
      </c>
      <c r="W32">
        <f t="shared" ca="1" si="29"/>
        <v>-88</v>
      </c>
      <c r="X32">
        <f t="shared" ca="1" si="29"/>
        <v>-88</v>
      </c>
      <c r="Y32">
        <f t="shared" ca="1" si="29"/>
        <v>-88</v>
      </c>
      <c r="Z32">
        <f t="shared" ca="1" si="3"/>
        <v>-88.5</v>
      </c>
      <c r="AA32" s="24">
        <f t="shared" ca="1" si="25"/>
        <v>27.184030124537433</v>
      </c>
      <c r="AB32" s="4">
        <f t="shared" ca="1" si="4"/>
        <v>25.34658227128077</v>
      </c>
      <c r="AC32" s="4">
        <f t="shared" ca="1" si="5"/>
        <v>15</v>
      </c>
      <c r="AD32" s="4">
        <f t="shared" ca="1" si="6"/>
        <v>15</v>
      </c>
      <c r="AE32" s="20">
        <f t="shared" ca="1" si="7"/>
        <v>25.207860400734493</v>
      </c>
      <c r="AF32" s="4">
        <f t="shared" ca="1" si="8"/>
        <v>23.393943228456834</v>
      </c>
      <c r="AG32" s="4">
        <f t="shared" ca="1" si="9"/>
        <v>15</v>
      </c>
      <c r="AH32" s="10">
        <f t="shared" ca="1" si="10"/>
        <v>15</v>
      </c>
      <c r="AI32" s="1"/>
      <c r="AJ32" s="1"/>
      <c r="AK32" s="1"/>
      <c r="AL32" s="1"/>
      <c r="AO32">
        <v>14.5</v>
      </c>
      <c r="AP32">
        <f t="shared" ca="1" si="28"/>
        <v>2</v>
      </c>
      <c r="AQ32">
        <f t="shared" ca="1" si="26"/>
        <v>1</v>
      </c>
      <c r="AR32">
        <f t="shared" ca="1" si="31"/>
        <v>-88</v>
      </c>
      <c r="AS32">
        <f t="shared" ca="1" si="30"/>
        <v>-89</v>
      </c>
      <c r="AT32">
        <f t="shared" ca="1" si="30"/>
        <v>-91</v>
      </c>
      <c r="AU32">
        <f t="shared" ca="1" si="30"/>
        <v>-89</v>
      </c>
      <c r="AV32">
        <f t="shared" ca="1" si="30"/>
        <v>-88</v>
      </c>
      <c r="AW32">
        <f t="shared" ca="1" si="30"/>
        <v>-90</v>
      </c>
      <c r="AX32">
        <f t="shared" ca="1" si="30"/>
        <v>-90</v>
      </c>
      <c r="AY32">
        <f t="shared" ca="1" si="30"/>
        <v>-90</v>
      </c>
      <c r="AZ32">
        <f t="shared" ca="1" si="30"/>
        <v>-90</v>
      </c>
      <c r="BA32">
        <f t="shared" ca="1" si="30"/>
        <v>-88</v>
      </c>
      <c r="BB32">
        <f t="shared" ca="1" si="15"/>
        <v>-89.3</v>
      </c>
      <c r="BC32" s="24">
        <f t="shared" ca="1" si="16"/>
        <v>30.673152592212862</v>
      </c>
      <c r="BD32" s="4">
        <f t="shared" ca="1" si="17"/>
        <v>28.815420971400442</v>
      </c>
      <c r="BE32" s="4">
        <f t="shared" ca="1" si="18"/>
        <v>15</v>
      </c>
      <c r="BF32" s="4">
        <f t="shared" ca="1" si="19"/>
        <v>15</v>
      </c>
      <c r="BG32" s="20">
        <f t="shared" ca="1" si="20"/>
        <v>25.207860400734493</v>
      </c>
      <c r="BH32" s="4">
        <f t="shared" ca="1" si="21"/>
        <v>23.393943228456834</v>
      </c>
      <c r="BI32" s="4">
        <f t="shared" ca="1" si="22"/>
        <v>15</v>
      </c>
      <c r="BJ32" s="10">
        <f t="shared" ca="1" si="23"/>
        <v>15</v>
      </c>
    </row>
    <row r="33" spans="7:62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27"/>
        <v>1575</v>
      </c>
      <c r="O33">
        <f t="shared" si="24"/>
        <v>1613</v>
      </c>
      <c r="P33">
        <f t="shared" ca="1" si="2"/>
        <v>-82</v>
      </c>
      <c r="Q33">
        <f t="shared" ca="1" si="29"/>
        <v>-81</v>
      </c>
      <c r="R33">
        <f t="shared" ca="1" si="29"/>
        <v>-80</v>
      </c>
      <c r="S33">
        <f t="shared" ca="1" si="29"/>
        <v>-80</v>
      </c>
      <c r="T33">
        <f t="shared" ca="1" si="29"/>
        <v>-80</v>
      </c>
      <c r="U33">
        <f t="shared" ca="1" si="29"/>
        <v>-81</v>
      </c>
      <c r="V33">
        <f t="shared" ca="1" si="29"/>
        <v>-80</v>
      </c>
      <c r="W33">
        <f t="shared" ca="1" si="29"/>
        <v>-81</v>
      </c>
      <c r="X33">
        <f t="shared" ca="1" si="29"/>
        <v>-81</v>
      </c>
      <c r="Y33">
        <f t="shared" ca="1" si="29"/>
        <v>-80</v>
      </c>
      <c r="Z33">
        <f t="shared" ca="1" si="3"/>
        <v>-80.599999999999994</v>
      </c>
      <c r="AA33" s="24">
        <f t="shared" ca="1" si="25"/>
        <v>8.2494252356319944</v>
      </c>
      <c r="AB33" s="4">
        <f t="shared" ca="1" si="4"/>
        <v>7.1421174880468641</v>
      </c>
      <c r="AC33" s="25">
        <f t="shared" ca="1" si="5"/>
        <v>8.2494252356319944</v>
      </c>
      <c r="AD33" s="25">
        <f t="shared" ca="1" si="6"/>
        <v>7.1421174880468641</v>
      </c>
      <c r="AE33" s="20">
        <f t="shared" ca="1" si="7"/>
        <v>10.190645461505648</v>
      </c>
      <c r="AF33" s="4">
        <f t="shared" ca="1" si="8"/>
        <v>8.9394689912596128</v>
      </c>
      <c r="AG33" s="26">
        <f t="shared" ca="1" si="9"/>
        <v>10.190645461505648</v>
      </c>
      <c r="AH33" s="11">
        <f t="shared" ca="1" si="10"/>
        <v>8.9394689912596128</v>
      </c>
      <c r="AI33" s="1"/>
      <c r="AJ33" s="1"/>
      <c r="AK33" s="1"/>
      <c r="AL33" s="1"/>
      <c r="AO33">
        <v>15</v>
      </c>
      <c r="AP33">
        <f t="shared" ca="1" si="28"/>
        <v>2</v>
      </c>
      <c r="AQ33">
        <f t="shared" ca="1" si="26"/>
        <v>1</v>
      </c>
      <c r="AR33">
        <f t="shared" ca="1" si="31"/>
        <v>-80</v>
      </c>
      <c r="AS33">
        <f t="shared" ca="1" si="30"/>
        <v>-80</v>
      </c>
      <c r="AT33">
        <f t="shared" ca="1" si="30"/>
        <v>-81</v>
      </c>
      <c r="AU33">
        <f t="shared" ca="1" si="30"/>
        <v>-81</v>
      </c>
      <c r="AV33">
        <f t="shared" ca="1" si="30"/>
        <v>-82</v>
      </c>
      <c r="AW33">
        <f t="shared" ca="1" si="30"/>
        <v>-81</v>
      </c>
      <c r="AX33">
        <f t="shared" ca="1" si="30"/>
        <v>-80</v>
      </c>
      <c r="AY33">
        <f t="shared" ca="1" si="30"/>
        <v>-82</v>
      </c>
      <c r="AZ33">
        <f t="shared" ca="1" si="30"/>
        <v>-82</v>
      </c>
      <c r="BA33">
        <f t="shared" ca="1" si="30"/>
        <v>-81</v>
      </c>
      <c r="BB33">
        <f t="shared" ca="1" si="15"/>
        <v>-81</v>
      </c>
      <c r="BC33" s="24">
        <f t="shared" ca="1" si="16"/>
        <v>8.7628620949736309</v>
      </c>
      <c r="BD33" s="4">
        <f t="shared" ca="1" si="17"/>
        <v>7.6151729420937668</v>
      </c>
      <c r="BE33" s="25">
        <f t="shared" ca="1" si="18"/>
        <v>8.7628620949736309</v>
      </c>
      <c r="BF33" s="25">
        <f t="shared" ca="1" si="19"/>
        <v>7.6151729420937668</v>
      </c>
      <c r="BG33" s="20">
        <f t="shared" ca="1" si="20"/>
        <v>7.5351215372554474</v>
      </c>
      <c r="BH33" s="4">
        <f t="shared" ca="1" si="21"/>
        <v>6.4870585707827244</v>
      </c>
      <c r="BI33" s="26">
        <f t="shared" ca="1" si="22"/>
        <v>7.5351215372554474</v>
      </c>
      <c r="BJ33" s="11">
        <f t="shared" ca="1" si="23"/>
        <v>6.4870585707827244</v>
      </c>
    </row>
    <row r="34" spans="7:62" x14ac:dyDescent="0.25">
      <c r="G34">
        <v>0.3</v>
      </c>
      <c r="H34">
        <v>-59</v>
      </c>
      <c r="I34">
        <v>-59</v>
      </c>
      <c r="AA34" s="32" t="s">
        <v>1487</v>
      </c>
      <c r="AB34" s="32"/>
      <c r="AC34" s="32"/>
      <c r="AD34" s="32"/>
      <c r="AE34" s="32" t="s">
        <v>1488</v>
      </c>
      <c r="AF34" s="32"/>
      <c r="AG34" s="32"/>
      <c r="AH34" s="32"/>
      <c r="BC34" s="32" t="s">
        <v>1487</v>
      </c>
      <c r="BD34" s="32"/>
      <c r="BE34" s="32"/>
      <c r="BF34" s="32"/>
      <c r="BG34" s="32" t="s">
        <v>1488</v>
      </c>
      <c r="BH34" s="32"/>
      <c r="BI34" s="32"/>
      <c r="BJ34" s="32"/>
    </row>
    <row r="35" spans="7:62" x14ac:dyDescent="0.25">
      <c r="G35">
        <v>0.3</v>
      </c>
      <c r="H35">
        <v>-59</v>
      </c>
      <c r="I35">
        <v>-59</v>
      </c>
      <c r="AB35" t="s">
        <v>1501</v>
      </c>
    </row>
    <row r="36" spans="7:62" x14ac:dyDescent="0.25">
      <c r="G36">
        <v>0.3</v>
      </c>
      <c r="H36">
        <v>-59</v>
      </c>
      <c r="I36">
        <v>-59</v>
      </c>
      <c r="AC36" s="31" t="s">
        <v>1504</v>
      </c>
      <c r="AD36" s="31"/>
      <c r="AE36" s="31" t="s">
        <v>1505</v>
      </c>
      <c r="AF36" s="31"/>
    </row>
    <row r="37" spans="7:62" x14ac:dyDescent="0.25">
      <c r="G37">
        <v>0.3</v>
      </c>
      <c r="H37">
        <v>-59</v>
      </c>
      <c r="I37">
        <v>-59</v>
      </c>
      <c r="AB37" t="s">
        <v>1458</v>
      </c>
      <c r="AC37" t="s">
        <v>1502</v>
      </c>
      <c r="AD37" t="s">
        <v>1503</v>
      </c>
      <c r="AE37" t="s">
        <v>1502</v>
      </c>
      <c r="AF37" t="s">
        <v>1503</v>
      </c>
    </row>
    <row r="38" spans="7:62" x14ac:dyDescent="0.25">
      <c r="G38">
        <v>0.3</v>
      </c>
      <c r="H38">
        <v>-59</v>
      </c>
      <c r="I38">
        <v>-59</v>
      </c>
      <c r="AB38">
        <v>0.3</v>
      </c>
      <c r="AC38" s="1">
        <f ca="1">POWER(AA2-AB38,2)</f>
        <v>9.7327935708363996E-4</v>
      </c>
      <c r="AD38" s="1">
        <f ca="1">POWER(AB2-AB38,2)</f>
        <v>4.2532730152686805E-3</v>
      </c>
      <c r="AE38" s="1">
        <f ca="1">ABS(AA2-AB38)</f>
        <v>3.1197425488069364E-2</v>
      </c>
      <c r="AF38" s="1">
        <f ca="1">ABS(AB2-AB38)</f>
        <v>6.5217122102011527E-2</v>
      </c>
    </row>
    <row r="39" spans="7:62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32">POWER(AA3-AB39,2)</f>
        <v>4.6306500449582434E-2</v>
      </c>
      <c r="AD39" s="1">
        <f t="shared" ref="AD39:AD69" ca="1" si="33">POWER(AB3-AB39,2)</f>
        <v>1.0144389728506723E-3</v>
      </c>
      <c r="AE39" s="1">
        <f t="shared" ref="AE39:AE69" ca="1" si="34">ABS(AA3-AB39)</f>
        <v>0.21518945245894938</v>
      </c>
      <c r="AF39" s="1">
        <f t="shared" ref="AF39:AF69" ca="1" si="35">ABS(AB3-AB39)</f>
        <v>3.1850258599431691E-2</v>
      </c>
    </row>
    <row r="40" spans="7:62" x14ac:dyDescent="0.25">
      <c r="G40">
        <v>0.3</v>
      </c>
      <c r="H40">
        <v>-60</v>
      </c>
      <c r="I40">
        <v>-60</v>
      </c>
      <c r="AB40">
        <v>0.75</v>
      </c>
      <c r="AC40" s="1">
        <f t="shared" ca="1" si="32"/>
        <v>0.23180746327429375</v>
      </c>
      <c r="AD40" s="1">
        <f t="shared" ca="1" si="33"/>
        <v>3.8907378728494688E-2</v>
      </c>
      <c r="AE40" s="1">
        <f t="shared" ca="1" si="34"/>
        <v>0.48146387535753266</v>
      </c>
      <c r="AF40" s="1">
        <f t="shared" ca="1" si="35"/>
        <v>0.19724953416546942</v>
      </c>
    </row>
    <row r="41" spans="7:62" x14ac:dyDescent="0.25">
      <c r="G41">
        <v>0.3</v>
      </c>
      <c r="H41">
        <v>-59</v>
      </c>
      <c r="I41">
        <v>-59</v>
      </c>
      <c r="AB41">
        <v>1</v>
      </c>
      <c r="AC41" s="1">
        <f t="shared" ca="1" si="32"/>
        <v>3.2590626395678172E-4</v>
      </c>
      <c r="AD41" s="1">
        <f t="shared" ca="1" si="33"/>
        <v>6.5147344002470242E-2</v>
      </c>
      <c r="AE41" s="1">
        <f t="shared" ca="1" si="34"/>
        <v>1.805287411900891E-2</v>
      </c>
      <c r="AF41" s="1">
        <f t="shared" ca="1" si="35"/>
        <v>0.25523977746908932</v>
      </c>
    </row>
    <row r="42" spans="7:62" x14ac:dyDescent="0.25">
      <c r="G42">
        <v>0.3</v>
      </c>
      <c r="H42">
        <v>-60</v>
      </c>
      <c r="I42">
        <v>-60</v>
      </c>
      <c r="AB42">
        <v>1.5</v>
      </c>
      <c r="AC42" s="1">
        <f t="shared" ca="1" si="32"/>
        <v>0.16696801815854079</v>
      </c>
      <c r="AD42" s="1">
        <f t="shared" ca="1" si="33"/>
        <v>0.44459773486255955</v>
      </c>
      <c r="AE42" s="1">
        <f t="shared" ca="1" si="34"/>
        <v>0.40861720247505584</v>
      </c>
      <c r="AF42" s="1">
        <f t="shared" ca="1" si="35"/>
        <v>0.66678162456876355</v>
      </c>
    </row>
    <row r="43" spans="7:62" x14ac:dyDescent="0.25">
      <c r="G43">
        <v>0.3</v>
      </c>
      <c r="H43">
        <v>-60</v>
      </c>
      <c r="I43">
        <v>-60</v>
      </c>
      <c r="AB43">
        <v>2</v>
      </c>
      <c r="AC43" s="1">
        <f t="shared" ca="1" si="32"/>
        <v>0.11191983201016119</v>
      </c>
      <c r="AD43" s="1">
        <f t="shared" ca="1" si="33"/>
        <v>0.48253306873152157</v>
      </c>
      <c r="AE43" s="1">
        <f t="shared" ca="1" si="34"/>
        <v>0.33454421532909695</v>
      </c>
      <c r="AF43" s="1">
        <f t="shared" ca="1" si="35"/>
        <v>0.69464600245846198</v>
      </c>
    </row>
    <row r="44" spans="7:62" x14ac:dyDescent="0.25">
      <c r="G44">
        <v>0.3</v>
      </c>
      <c r="H44">
        <v>-60</v>
      </c>
      <c r="I44">
        <v>-60</v>
      </c>
      <c r="AB44">
        <v>2.5</v>
      </c>
      <c r="AC44" s="1">
        <f t="shared" ca="1" si="32"/>
        <v>2.8303856899385531</v>
      </c>
      <c r="AD44" s="1">
        <f t="shared" ca="1" si="33"/>
        <v>0.94328487980956111</v>
      </c>
      <c r="AE44" s="1">
        <f t="shared" ca="1" si="34"/>
        <v>1.6823750146559338</v>
      </c>
      <c r="AF44" s="1">
        <f t="shared" ca="1" si="35"/>
        <v>0.97122854149245486</v>
      </c>
    </row>
    <row r="45" spans="7:62" x14ac:dyDescent="0.25">
      <c r="G45">
        <v>0.3</v>
      </c>
      <c r="H45">
        <v>-59</v>
      </c>
      <c r="I45">
        <v>-59</v>
      </c>
      <c r="AB45">
        <v>3</v>
      </c>
      <c r="AC45" s="1">
        <f t="shared" ca="1" si="32"/>
        <v>81.564591567193659</v>
      </c>
      <c r="AD45" s="1">
        <f t="shared" ca="1" si="33"/>
        <v>58.731902649372998</v>
      </c>
      <c r="AE45" s="1">
        <f t="shared" ca="1" si="34"/>
        <v>9.0313117301526944</v>
      </c>
      <c r="AF45" s="1">
        <f t="shared" ca="1" si="35"/>
        <v>7.6636742264642876</v>
      </c>
    </row>
    <row r="46" spans="7:62" x14ac:dyDescent="0.25">
      <c r="G46">
        <v>0.3</v>
      </c>
      <c r="H46">
        <v>-59</v>
      </c>
      <c r="I46">
        <v>-59</v>
      </c>
      <c r="AB46">
        <v>3.5</v>
      </c>
      <c r="AC46" s="1">
        <f t="shared" ca="1" si="32"/>
        <v>0.38404935162870374</v>
      </c>
      <c r="AD46" s="1">
        <f t="shared" ca="1" si="33"/>
        <v>7.0531580726149855E-3</v>
      </c>
      <c r="AE46" s="1">
        <f t="shared" ca="1" si="34"/>
        <v>0.6197171545380229</v>
      </c>
      <c r="AF46" s="1">
        <f t="shared" ca="1" si="35"/>
        <v>8.3983082061894976E-2</v>
      </c>
    </row>
    <row r="47" spans="7:62" x14ac:dyDescent="0.25">
      <c r="G47">
        <v>0.3</v>
      </c>
      <c r="H47">
        <v>-60</v>
      </c>
      <c r="I47">
        <v>-60</v>
      </c>
      <c r="AB47">
        <v>4</v>
      </c>
      <c r="AC47" s="1">
        <f t="shared" ca="1" si="32"/>
        <v>42.288842325428881</v>
      </c>
      <c r="AD47" s="1">
        <f t="shared" ca="1" si="33"/>
        <v>27.360995404622503</v>
      </c>
      <c r="AE47" s="1">
        <f t="shared" ca="1" si="34"/>
        <v>6.5029871847812277</v>
      </c>
      <c r="AF47" s="1">
        <f t="shared" ca="1" si="35"/>
        <v>5.2307738820008751</v>
      </c>
    </row>
    <row r="48" spans="7:62" x14ac:dyDescent="0.25">
      <c r="G48">
        <v>0.3</v>
      </c>
      <c r="H48">
        <v>-59</v>
      </c>
      <c r="I48">
        <v>-59</v>
      </c>
      <c r="AB48">
        <v>4.5</v>
      </c>
      <c r="AC48" s="1">
        <f t="shared" ca="1" si="32"/>
        <v>3.2411720780906239</v>
      </c>
      <c r="AD48" s="1">
        <f t="shared" ca="1" si="33"/>
        <v>5.3802093428700912</v>
      </c>
      <c r="AE48" s="1">
        <f t="shared" ca="1" si="34"/>
        <v>1.8003255478081246</v>
      </c>
      <c r="AF48" s="1">
        <f t="shared" ca="1" si="35"/>
        <v>2.319527827569674</v>
      </c>
    </row>
    <row r="49" spans="7:32" x14ac:dyDescent="0.25">
      <c r="G49">
        <v>0.3</v>
      </c>
      <c r="H49">
        <v>-60</v>
      </c>
      <c r="I49">
        <v>-60</v>
      </c>
      <c r="AB49">
        <v>5</v>
      </c>
      <c r="AC49" s="1">
        <f t="shared" ca="1" si="32"/>
        <v>3.817401446702982</v>
      </c>
      <c r="AD49" s="1">
        <f t="shared" ca="1" si="33"/>
        <v>6.3560286072277723</v>
      </c>
      <c r="AE49" s="1">
        <f t="shared" ca="1" si="34"/>
        <v>1.9538171477144379</v>
      </c>
      <c r="AF49" s="1">
        <f t="shared" ca="1" si="35"/>
        <v>2.521116539794972</v>
      </c>
    </row>
    <row r="50" spans="7:32" x14ac:dyDescent="0.25">
      <c r="G50">
        <v>0.3</v>
      </c>
      <c r="H50">
        <v>-60</v>
      </c>
      <c r="I50">
        <v>-60</v>
      </c>
      <c r="AB50">
        <v>5.5</v>
      </c>
      <c r="AC50" s="1">
        <f t="shared" ca="1" si="32"/>
        <v>0.84851763058400753</v>
      </c>
      <c r="AD50" s="1">
        <f t="shared" ca="1" si="33"/>
        <v>2.8165199692339202</v>
      </c>
      <c r="AE50" s="1">
        <f t="shared" ca="1" si="34"/>
        <v>0.92115016722791054</v>
      </c>
      <c r="AF50" s="1">
        <f t="shared" ca="1" si="35"/>
        <v>1.6782490784248685</v>
      </c>
    </row>
    <row r="51" spans="7:32" x14ac:dyDescent="0.25">
      <c r="G51">
        <v>0.3</v>
      </c>
      <c r="H51">
        <v>-59</v>
      </c>
      <c r="I51">
        <v>-59</v>
      </c>
      <c r="AB51">
        <v>6</v>
      </c>
      <c r="AC51" s="1">
        <f t="shared" ca="1" si="32"/>
        <v>139.56709886011595</v>
      </c>
      <c r="AD51" s="1">
        <f t="shared" ca="1" si="33"/>
        <v>103.61072747521885</v>
      </c>
      <c r="AE51" s="1">
        <f t="shared" ca="1" si="34"/>
        <v>11.813851990782513</v>
      </c>
      <c r="AF51" s="1">
        <f t="shared" ca="1" si="35"/>
        <v>10.178935478487858</v>
      </c>
    </row>
    <row r="52" spans="7:32" x14ac:dyDescent="0.25">
      <c r="G52">
        <v>0.3</v>
      </c>
      <c r="H52">
        <v>-59</v>
      </c>
      <c r="I52">
        <v>-59</v>
      </c>
      <c r="AB52">
        <v>6.5</v>
      </c>
      <c r="AC52" s="1">
        <f t="shared" ca="1" si="32"/>
        <v>90.775403360429991</v>
      </c>
      <c r="AD52" s="1">
        <f t="shared" ca="1" si="33"/>
        <v>63.382425623157935</v>
      </c>
      <c r="AE52" s="1">
        <f t="shared" ca="1" si="34"/>
        <v>9.5276126789679054</v>
      </c>
      <c r="AF52" s="1">
        <f t="shared" ca="1" si="35"/>
        <v>7.9613080346861302</v>
      </c>
    </row>
    <row r="53" spans="7:32" x14ac:dyDescent="0.25">
      <c r="G53">
        <v>0.3</v>
      </c>
      <c r="H53">
        <v>-59</v>
      </c>
      <c r="I53">
        <v>-59</v>
      </c>
      <c r="AB53">
        <v>7</v>
      </c>
      <c r="AC53" s="1">
        <f t="shared" ca="1" si="32"/>
        <v>14.536695787976898</v>
      </c>
      <c r="AD53" s="1">
        <f t="shared" ca="1" si="33"/>
        <v>19.350919467588856</v>
      </c>
      <c r="AE53" s="1">
        <f t="shared" ca="1" si="34"/>
        <v>3.8127019012738064</v>
      </c>
      <c r="AF53" s="1">
        <f t="shared" ca="1" si="35"/>
        <v>4.3989680002915295</v>
      </c>
    </row>
    <row r="54" spans="7:32" x14ac:dyDescent="0.25">
      <c r="G54">
        <v>0.3</v>
      </c>
      <c r="H54">
        <v>-59</v>
      </c>
      <c r="I54">
        <v>-59</v>
      </c>
      <c r="AB54">
        <v>7.5</v>
      </c>
      <c r="AC54" s="1">
        <f t="shared" ca="1" si="32"/>
        <v>14.64109712228767</v>
      </c>
      <c r="AD54" s="1">
        <f t="shared" ca="1" si="33"/>
        <v>6.2562290912290246</v>
      </c>
      <c r="AE54" s="1">
        <f t="shared" ca="1" si="34"/>
        <v>3.8263686600075104</v>
      </c>
      <c r="AF54" s="1">
        <f t="shared" ca="1" si="35"/>
        <v>2.5012455079877753</v>
      </c>
    </row>
    <row r="55" spans="7:32" x14ac:dyDescent="0.25">
      <c r="G55">
        <v>0.3</v>
      </c>
      <c r="H55">
        <v>-59</v>
      </c>
      <c r="I55">
        <v>-59</v>
      </c>
      <c r="AB55">
        <v>8</v>
      </c>
      <c r="AC55" s="1">
        <f t="shared" ca="1" si="32"/>
        <v>1079.877991762771</v>
      </c>
      <c r="AD55" s="1">
        <f t="shared" ca="1" si="33"/>
        <v>965.80488168306556</v>
      </c>
      <c r="AE55" s="1">
        <f t="shared" ca="1" si="34"/>
        <v>32.861497101665513</v>
      </c>
      <c r="AF55" s="1">
        <f t="shared" ca="1" si="35"/>
        <v>31.07740146284862</v>
      </c>
    </row>
    <row r="56" spans="7:32" x14ac:dyDescent="0.25">
      <c r="G56">
        <v>0.3</v>
      </c>
      <c r="H56">
        <v>-59</v>
      </c>
      <c r="I56">
        <v>-59</v>
      </c>
      <c r="AB56">
        <v>8.5</v>
      </c>
      <c r="AC56" s="1">
        <f t="shared" ca="1" si="32"/>
        <v>0.4472988667956001</v>
      </c>
      <c r="AD56" s="1">
        <f t="shared" ca="1" si="33"/>
        <v>0.25967649314274666</v>
      </c>
      <c r="AE56" s="1">
        <f t="shared" ca="1" si="34"/>
        <v>0.66880405710162982</v>
      </c>
      <c r="AF56" s="1">
        <f t="shared" ca="1" si="35"/>
        <v>0.50958462804792948</v>
      </c>
    </row>
    <row r="57" spans="7:32" x14ac:dyDescent="0.25">
      <c r="G57">
        <v>0.3</v>
      </c>
      <c r="H57">
        <v>-59</v>
      </c>
      <c r="I57">
        <v>-59</v>
      </c>
      <c r="AB57">
        <v>9</v>
      </c>
      <c r="AC57" s="1">
        <f t="shared" ca="1" si="32"/>
        <v>0.20234387809539831</v>
      </c>
      <c r="AD57" s="1">
        <f t="shared" ca="1" si="33"/>
        <v>0.56130956246999653</v>
      </c>
      <c r="AE57" s="1">
        <f t="shared" ca="1" si="34"/>
        <v>0.44982649776930472</v>
      </c>
      <c r="AF57" s="1">
        <f t="shared" ca="1" si="35"/>
        <v>0.7492059546413099</v>
      </c>
    </row>
    <row r="58" spans="7:32" x14ac:dyDescent="0.25">
      <c r="G58">
        <v>0.3</v>
      </c>
      <c r="H58">
        <v>-59</v>
      </c>
      <c r="I58">
        <v>-59</v>
      </c>
      <c r="AB58">
        <v>9.5</v>
      </c>
      <c r="AC58" s="1">
        <f t="shared" ca="1" si="32"/>
        <v>0.99546743536359927</v>
      </c>
      <c r="AD58" s="1">
        <f t="shared" ca="1" si="33"/>
        <v>4.5162488861989178</v>
      </c>
      <c r="AE58" s="1">
        <f t="shared" ca="1" si="34"/>
        <v>0.99773114382763417</v>
      </c>
      <c r="AF58" s="1">
        <f t="shared" ca="1" si="35"/>
        <v>2.1251467916826163</v>
      </c>
    </row>
    <row r="59" spans="7:32" x14ac:dyDescent="0.25">
      <c r="G59">
        <v>0.3</v>
      </c>
      <c r="H59">
        <v>-59</v>
      </c>
      <c r="I59">
        <v>-59</v>
      </c>
      <c r="AB59">
        <v>10</v>
      </c>
      <c r="AC59" s="1">
        <f t="shared" ca="1" si="32"/>
        <v>11.035758111990093</v>
      </c>
      <c r="AD59" s="1">
        <f t="shared" ca="1" si="33"/>
        <v>18.437252313893282</v>
      </c>
      <c r="AE59" s="1">
        <f t="shared" ca="1" si="34"/>
        <v>3.3220111547058497</v>
      </c>
      <c r="AF59" s="1">
        <f t="shared" ca="1" si="35"/>
        <v>4.2938621675472168</v>
      </c>
    </row>
    <row r="60" spans="7:32" x14ac:dyDescent="0.25">
      <c r="G60">
        <v>0.3</v>
      </c>
      <c r="H60">
        <v>-59</v>
      </c>
      <c r="I60">
        <v>-59</v>
      </c>
      <c r="AB60">
        <v>10.5</v>
      </c>
      <c r="AC60" s="1">
        <f t="shared" ca="1" si="32"/>
        <v>124.90423364002467</v>
      </c>
      <c r="AD60" s="1">
        <f t="shared" ca="1" si="33"/>
        <v>88.893903134842219</v>
      </c>
      <c r="AE60" s="1">
        <f t="shared" ca="1" si="34"/>
        <v>11.176056265070638</v>
      </c>
      <c r="AF60" s="1">
        <f t="shared" ca="1" si="35"/>
        <v>9.4283563326192876</v>
      </c>
    </row>
    <row r="61" spans="7:32" x14ac:dyDescent="0.25">
      <c r="G61">
        <v>0.3</v>
      </c>
      <c r="H61">
        <v>-59</v>
      </c>
      <c r="I61">
        <v>-59</v>
      </c>
      <c r="AB61">
        <v>11</v>
      </c>
      <c r="AC61" s="1">
        <f t="shared" ca="1" si="32"/>
        <v>18.645141962556078</v>
      </c>
      <c r="AD61" s="1">
        <f t="shared" ca="1" si="33"/>
        <v>7.74053859002926</v>
      </c>
      <c r="AE61" s="1">
        <f t="shared" ca="1" si="34"/>
        <v>4.3180020799619907</v>
      </c>
      <c r="AF61" s="1">
        <f t="shared" ca="1" si="35"/>
        <v>2.7821823430589987</v>
      </c>
    </row>
    <row r="62" spans="7:32" x14ac:dyDescent="0.25">
      <c r="G62">
        <v>0.3</v>
      </c>
      <c r="H62">
        <v>-59</v>
      </c>
      <c r="I62">
        <v>-59</v>
      </c>
      <c r="AB62">
        <v>11.5</v>
      </c>
      <c r="AC62" s="1">
        <f t="shared" ca="1" si="32"/>
        <v>3.0994932282559349</v>
      </c>
      <c r="AD62" s="1">
        <f t="shared" ca="1" si="33"/>
        <v>8.882441322447729</v>
      </c>
      <c r="AE62" s="1">
        <f t="shared" ca="1" si="34"/>
        <v>1.7605377667792119</v>
      </c>
      <c r="AF62" s="1">
        <f t="shared" ca="1" si="35"/>
        <v>2.9803424840859698</v>
      </c>
    </row>
    <row r="63" spans="7:32" x14ac:dyDescent="0.25">
      <c r="G63">
        <v>0.3</v>
      </c>
      <c r="H63">
        <v>-59</v>
      </c>
      <c r="I63">
        <v>-59</v>
      </c>
      <c r="AB63">
        <v>12</v>
      </c>
      <c r="AC63" s="1">
        <f t="shared" ca="1" si="32"/>
        <v>20.955934055297774</v>
      </c>
      <c r="AD63" s="1">
        <f t="shared" ca="1" si="33"/>
        <v>31.540818855666522</v>
      </c>
      <c r="AE63" s="1">
        <f t="shared" ca="1" si="34"/>
        <v>4.5777651813191307</v>
      </c>
      <c r="AF63" s="1">
        <f t="shared" ca="1" si="35"/>
        <v>5.6161213355541495</v>
      </c>
    </row>
    <row r="64" spans="7:32" x14ac:dyDescent="0.25">
      <c r="G64">
        <v>0.3</v>
      </c>
      <c r="H64">
        <v>-60</v>
      </c>
      <c r="I64">
        <v>-60</v>
      </c>
      <c r="AB64">
        <v>12.5</v>
      </c>
      <c r="AC64" s="1">
        <f t="shared" ca="1" si="32"/>
        <v>0.4211156495088782</v>
      </c>
      <c r="AD64" s="1">
        <f t="shared" ca="1" si="33"/>
        <v>4.0237825970935717</v>
      </c>
      <c r="AE64" s="1">
        <f t="shared" ca="1" si="34"/>
        <v>0.64893424128248789</v>
      </c>
      <c r="AF64" s="1">
        <f t="shared" ca="1" si="35"/>
        <v>2.0059368377627376</v>
      </c>
    </row>
    <row r="65" spans="7:32" x14ac:dyDescent="0.25">
      <c r="G65">
        <v>0.3</v>
      </c>
      <c r="H65">
        <v>-59</v>
      </c>
      <c r="I65">
        <v>-59</v>
      </c>
      <c r="AB65">
        <v>13</v>
      </c>
      <c r="AC65" s="1">
        <f t="shared" ca="1" si="32"/>
        <v>7.0456394076793334</v>
      </c>
      <c r="AD65" s="1">
        <f t="shared" ca="1" si="33"/>
        <v>15.335417735803686</v>
      </c>
      <c r="AE65" s="1">
        <f t="shared" ca="1" si="34"/>
        <v>2.6543623354168009</v>
      </c>
      <c r="AF65" s="1">
        <f t="shared" ca="1" si="35"/>
        <v>3.9160461866279981</v>
      </c>
    </row>
    <row r="66" spans="7:32" x14ac:dyDescent="0.25">
      <c r="G66">
        <v>0.3</v>
      </c>
      <c r="H66">
        <v>-59</v>
      </c>
      <c r="I66">
        <v>-59</v>
      </c>
      <c r="AB66">
        <v>13.5</v>
      </c>
      <c r="AC66" s="1">
        <f t="shared" ca="1" si="32"/>
        <v>10.951827461453167</v>
      </c>
      <c r="AD66" s="1">
        <f t="shared" ca="1" si="33"/>
        <v>20.798443081682613</v>
      </c>
      <c r="AE66" s="1">
        <f t="shared" ca="1" si="34"/>
        <v>3.3093545384943521</v>
      </c>
      <c r="AF66" s="1">
        <f t="shared" ca="1" si="35"/>
        <v>4.5605310087403872</v>
      </c>
    </row>
    <row r="67" spans="7:32" x14ac:dyDescent="0.25">
      <c r="G67">
        <v>0.3</v>
      </c>
      <c r="H67">
        <v>-59</v>
      </c>
      <c r="I67">
        <v>-59</v>
      </c>
      <c r="AB67">
        <v>14</v>
      </c>
      <c r="AC67" s="1">
        <f t="shared" ca="1" si="32"/>
        <v>27.427613436263986</v>
      </c>
      <c r="AD67" s="1">
        <f t="shared" ca="1" si="33"/>
        <v>40.766016559371565</v>
      </c>
      <c r="AE67" s="1">
        <f t="shared" ca="1" si="34"/>
        <v>5.2371379050263691</v>
      </c>
      <c r="AF67" s="1">
        <f t="shared" ca="1" si="35"/>
        <v>6.3848270579062332</v>
      </c>
    </row>
    <row r="68" spans="7:32" x14ac:dyDescent="0.25">
      <c r="G68">
        <v>0.3</v>
      </c>
      <c r="H68">
        <v>-59</v>
      </c>
      <c r="I68">
        <v>-59</v>
      </c>
      <c r="AB68">
        <v>14.5</v>
      </c>
      <c r="AC68" s="1">
        <f t="shared" ca="1" si="32"/>
        <v>160.88462020017309</v>
      </c>
      <c r="AD68" s="1">
        <f t="shared" ca="1" si="33"/>
        <v>117.64834696766231</v>
      </c>
      <c r="AE68" s="1">
        <f t="shared" ca="1" si="34"/>
        <v>12.684030124537433</v>
      </c>
      <c r="AF68" s="1">
        <f t="shared" ca="1" si="35"/>
        <v>10.84658227128077</v>
      </c>
    </row>
    <row r="69" spans="7:32" x14ac:dyDescent="0.25">
      <c r="G69">
        <v>0.3</v>
      </c>
      <c r="H69">
        <v>-59</v>
      </c>
      <c r="I69">
        <v>-59</v>
      </c>
      <c r="AB69">
        <v>15</v>
      </c>
      <c r="AC69" s="1">
        <f t="shared" ca="1" si="32"/>
        <v>45.570259649322153</v>
      </c>
      <c r="AD69" s="1">
        <f t="shared" ca="1" si="33"/>
        <v>61.746317571658928</v>
      </c>
      <c r="AE69" s="1">
        <f t="shared" ca="1" si="34"/>
        <v>6.7505747643680056</v>
      </c>
      <c r="AF69" s="1">
        <f t="shared" ca="1" si="35"/>
        <v>7.8578825119531359</v>
      </c>
    </row>
    <row r="70" spans="7:32" x14ac:dyDescent="0.25">
      <c r="G70">
        <v>0.3</v>
      </c>
      <c r="H70">
        <v>-59</v>
      </c>
      <c r="I70">
        <v>-59</v>
      </c>
      <c r="AC70" s="1">
        <f ca="1">AVERAGE(AC38:AC69)</f>
        <v>59.609946717670077</v>
      </c>
      <c r="AD70" s="1">
        <f ca="1">AVERAGE(AD38:AD69)</f>
        <v>52.568379508179554</v>
      </c>
      <c r="AE70" s="1">
        <f ca="1">AVERAGE(AE38:AE69)</f>
        <v>4.5124346681395044</v>
      </c>
      <c r="AF70" s="1">
        <f ca="1">AVERAGE(AF38:AF69)</f>
        <v>4.4548126216557158</v>
      </c>
    </row>
    <row r="71" spans="7:32" x14ac:dyDescent="0.25">
      <c r="G71">
        <v>0.3</v>
      </c>
      <c r="H71">
        <v>-59</v>
      </c>
      <c r="I71">
        <v>-59</v>
      </c>
    </row>
    <row r="72" spans="7:32" x14ac:dyDescent="0.25">
      <c r="G72">
        <v>0.3</v>
      </c>
      <c r="H72">
        <v>-59</v>
      </c>
      <c r="I72">
        <v>-59</v>
      </c>
    </row>
    <row r="73" spans="7:32" x14ac:dyDescent="0.25">
      <c r="G73">
        <v>0.3</v>
      </c>
      <c r="H73">
        <v>-59</v>
      </c>
      <c r="I73">
        <v>-59</v>
      </c>
    </row>
    <row r="74" spans="7:32" x14ac:dyDescent="0.25">
      <c r="G74">
        <v>0.3</v>
      </c>
      <c r="H74">
        <v>-59</v>
      </c>
      <c r="I74">
        <v>-59</v>
      </c>
    </row>
    <row r="75" spans="7:32" x14ac:dyDescent="0.25">
      <c r="G75">
        <v>0.3</v>
      </c>
      <c r="H75">
        <v>-59</v>
      </c>
      <c r="I75">
        <v>-59</v>
      </c>
    </row>
    <row r="76" spans="7:32" x14ac:dyDescent="0.25">
      <c r="G76">
        <v>0.3</v>
      </c>
      <c r="H76">
        <v>-59</v>
      </c>
      <c r="I76">
        <v>-59</v>
      </c>
    </row>
    <row r="77" spans="7:32" x14ac:dyDescent="0.25">
      <c r="G77">
        <v>0.3</v>
      </c>
      <c r="H77">
        <v>-59</v>
      </c>
      <c r="I77">
        <v>-59</v>
      </c>
    </row>
    <row r="78" spans="7:32" x14ac:dyDescent="0.25">
      <c r="G78">
        <v>0.3</v>
      </c>
      <c r="H78">
        <v>-59</v>
      </c>
      <c r="I78">
        <v>-59</v>
      </c>
    </row>
    <row r="79" spans="7:32" x14ac:dyDescent="0.25">
      <c r="G79">
        <v>0.3</v>
      </c>
      <c r="H79">
        <v>-59</v>
      </c>
      <c r="I79">
        <v>-59</v>
      </c>
    </row>
    <row r="80" spans="7:32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8">
    <mergeCell ref="AC36:AD36"/>
    <mergeCell ref="AE36:AF36"/>
    <mergeCell ref="BG34:BJ34"/>
    <mergeCell ref="AA34:AD34"/>
    <mergeCell ref="AE34:AH34"/>
    <mergeCell ref="AI18:AJ18"/>
    <mergeCell ref="AK18:AL18"/>
    <mergeCell ref="BC34:BF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moc-4</vt:lpstr>
      <vt:lpstr>Symulacja 1D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2015-12-20T03:09:09Z</dcterms:created>
  <dcterms:modified xsi:type="dcterms:W3CDTF">2015-12-28T14:03:25Z</dcterms:modified>
</cp:coreProperties>
</file>